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ndy Cabrera\Downloads\"/>
    </mc:Choice>
  </mc:AlternateContent>
  <xr:revisionPtr revIDLastSave="0" documentId="13_ncr:1_{4A2919A1-BF20-4354-96CF-FF8405E03E0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M25 Óptimo" sheetId="10" r:id="rId1"/>
    <sheet name="LOM26 Comparable" sheetId="6" r:id="rId2"/>
    <sheet name="Base01" sheetId="5" r:id="rId3"/>
    <sheet name="Base02" sheetId="7" r:id="rId4"/>
    <sheet name="Base03" sheetId="8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2" hidden="1">Base01!$B$3:$U$135</definedName>
    <definedName name="_xlnm._FilterDatabase" localSheetId="3" hidden="1">Base02!$B$3:$U$135</definedName>
    <definedName name="_xlnm._FilterDatabase" localSheetId="4" hidden="1">Base03!$B$3:$U$135</definedName>
    <definedName name="_xlnm._FilterDatabase" localSheetId="0" hidden="1">'LOM25 Óptimo'!$B$3:$U$135</definedName>
    <definedName name="_xlnm._FilterDatabase" localSheetId="1" hidden="1">'LOM26 Comparable'!$B$3:$U$135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D100" i="6" l="1"/>
  <c r="DC100" i="6"/>
  <c r="DB100" i="6"/>
  <c r="DD99" i="6"/>
  <c r="DC99" i="6"/>
  <c r="DB99" i="6"/>
  <c r="DA100" i="6"/>
  <c r="DA99" i="6"/>
  <c r="CU100" i="6"/>
  <c r="CU99" i="6"/>
  <c r="CR100" i="6"/>
  <c r="CQ100" i="6"/>
  <c r="CP100" i="6"/>
  <c r="CO100" i="6"/>
  <c r="CR99" i="6"/>
  <c r="CQ99" i="6"/>
  <c r="CP99" i="6"/>
  <c r="CO99" i="6"/>
  <c r="CL100" i="6"/>
  <c r="CK100" i="6"/>
  <c r="CJ100" i="6"/>
  <c r="CI100" i="6"/>
  <c r="CH100" i="6"/>
  <c r="CG100" i="6"/>
  <c r="CF100" i="6"/>
  <c r="CE100" i="6"/>
  <c r="CD100" i="6"/>
  <c r="CC100" i="6"/>
  <c r="CB100" i="6"/>
  <c r="CA100" i="6"/>
  <c r="CL99" i="6"/>
  <c r="CK99" i="6"/>
  <c r="CJ99" i="6"/>
  <c r="CI99" i="6"/>
  <c r="CH99" i="6"/>
  <c r="CG99" i="6"/>
  <c r="CF99" i="6"/>
  <c r="CE99" i="6"/>
  <c r="CD99" i="6"/>
  <c r="CC99" i="6"/>
  <c r="CB99" i="6"/>
  <c r="CA99" i="6"/>
  <c r="BS125" i="6" l="1"/>
  <c r="CM103" i="6"/>
  <c r="CS103" i="6"/>
  <c r="CY103" i="6"/>
  <c r="CM104" i="6"/>
  <c r="CS104" i="6"/>
  <c r="CY104" i="6"/>
  <c r="DE100" i="6" l="1"/>
  <c r="BY137" i="6"/>
  <c r="CS118" i="6"/>
  <c r="CS119" i="6"/>
  <c r="DX198" i="8" l="1"/>
  <c r="DX202" i="8" s="1"/>
  <c r="DX196" i="8"/>
  <c r="DX195" i="8"/>
  <c r="DX194" i="8"/>
  <c r="DX193" i="8"/>
  <c r="DX192" i="8"/>
  <c r="DX191" i="8"/>
  <c r="DX190" i="8"/>
  <c r="DX189" i="8"/>
  <c r="DX188" i="8"/>
  <c r="DX187" i="8"/>
  <c r="DX186" i="8"/>
  <c r="DX185" i="8"/>
  <c r="DX184" i="8"/>
  <c r="DX182" i="8"/>
  <c r="DX181" i="8"/>
  <c r="DX180" i="8"/>
  <c r="DX178" i="8"/>
  <c r="DX177" i="8"/>
  <c r="DX176" i="8"/>
  <c r="DX175" i="8"/>
  <c r="DX174" i="8"/>
  <c r="DX173" i="8"/>
  <c r="DX172" i="8"/>
  <c r="DX171" i="8"/>
  <c r="DX170" i="8"/>
  <c r="DX169" i="8"/>
  <c r="DX167" i="8"/>
  <c r="DX166" i="8"/>
  <c r="DX165" i="8"/>
  <c r="DX163" i="8"/>
  <c r="DX162" i="8"/>
  <c r="DX161" i="8"/>
  <c r="DX160" i="8"/>
  <c r="DX158" i="8"/>
  <c r="DX157" i="8"/>
  <c r="DX156" i="8"/>
  <c r="DX155" i="8"/>
  <c r="DX154" i="8"/>
  <c r="DX153" i="8"/>
  <c r="DX152" i="8"/>
  <c r="DX151" i="8"/>
  <c r="DX150" i="8"/>
  <c r="DX148" i="8"/>
  <c r="DX146" i="8"/>
  <c r="DX145" i="8"/>
  <c r="DX144" i="8"/>
  <c r="DX143" i="8"/>
  <c r="DX142" i="8"/>
  <c r="DX137" i="8"/>
  <c r="DX135" i="8"/>
  <c r="DX133" i="8"/>
  <c r="DX132" i="8"/>
  <c r="DX131" i="8"/>
  <c r="DX130" i="8"/>
  <c r="DX129" i="8"/>
  <c r="DX128" i="8"/>
  <c r="DX127" i="8"/>
  <c r="DX126" i="8"/>
  <c r="DX125" i="8"/>
  <c r="DX124" i="8"/>
  <c r="DX123" i="8"/>
  <c r="DX122" i="8"/>
  <c r="DX121" i="8"/>
  <c r="DX119" i="8"/>
  <c r="DX118" i="8"/>
  <c r="DX117" i="8"/>
  <c r="DX115" i="8"/>
  <c r="DX114" i="8"/>
  <c r="DX113" i="8"/>
  <c r="DX112" i="8"/>
  <c r="DX111" i="8"/>
  <c r="DX110" i="8"/>
  <c r="DX109" i="8"/>
  <c r="DX108" i="8"/>
  <c r="DX107" i="8"/>
  <c r="DX106" i="8"/>
  <c r="DX104" i="8"/>
  <c r="DX103" i="8"/>
  <c r="DX102" i="8"/>
  <c r="DX100" i="8"/>
  <c r="DX99" i="8"/>
  <c r="DX98" i="8"/>
  <c r="DX97" i="8"/>
  <c r="DX95" i="8"/>
  <c r="DX94" i="8"/>
  <c r="DX93" i="8"/>
  <c r="DX92" i="8"/>
  <c r="DX91" i="8"/>
  <c r="DX90" i="8"/>
  <c r="DX89" i="8"/>
  <c r="DX88" i="8"/>
  <c r="DX87" i="8"/>
  <c r="DX85" i="8"/>
  <c r="DX83" i="8"/>
  <c r="DX82" i="8"/>
  <c r="DX81" i="8"/>
  <c r="DX17" i="8"/>
  <c r="DX15" i="8"/>
  <c r="DX13" i="8"/>
  <c r="DX12" i="8"/>
  <c r="DX75" i="8" s="1"/>
  <c r="DX11" i="8"/>
  <c r="DX10" i="8"/>
  <c r="DX9" i="8"/>
  <c r="DX8" i="8"/>
  <c r="DX7" i="8"/>
  <c r="DX6" i="8"/>
  <c r="DX37" i="8" s="1"/>
  <c r="DX5" i="8"/>
  <c r="DX3" i="8"/>
  <c r="DX198" i="7"/>
  <c r="DX202" i="7" s="1"/>
  <c r="DX196" i="7"/>
  <c r="DX195" i="7"/>
  <c r="DX194" i="7"/>
  <c r="DX193" i="7"/>
  <c r="DX192" i="7"/>
  <c r="DX191" i="7"/>
  <c r="DX190" i="7"/>
  <c r="DX189" i="7"/>
  <c r="DX188" i="7"/>
  <c r="DX187" i="7"/>
  <c r="DX186" i="7"/>
  <c r="DX185" i="7"/>
  <c r="DX184" i="7"/>
  <c r="DX182" i="7"/>
  <c r="DX181" i="7"/>
  <c r="DX180" i="7"/>
  <c r="DX178" i="7"/>
  <c r="DX177" i="7"/>
  <c r="DX176" i="7"/>
  <c r="DX175" i="7"/>
  <c r="DX174" i="7"/>
  <c r="DX173" i="7"/>
  <c r="DX172" i="7"/>
  <c r="DX171" i="7"/>
  <c r="DX170" i="7"/>
  <c r="DX169" i="7"/>
  <c r="DX167" i="7"/>
  <c r="DX166" i="7"/>
  <c r="DX165" i="7"/>
  <c r="DX163" i="7"/>
  <c r="DX162" i="7"/>
  <c r="DX161" i="7"/>
  <c r="DX160" i="7"/>
  <c r="DX158" i="7"/>
  <c r="DX157" i="7"/>
  <c r="DX156" i="7"/>
  <c r="DX155" i="7"/>
  <c r="DX154" i="7"/>
  <c r="DX153" i="7"/>
  <c r="DX152" i="7"/>
  <c r="DX151" i="7"/>
  <c r="DX150" i="7"/>
  <c r="DX148" i="7"/>
  <c r="DX146" i="7"/>
  <c r="DX145" i="7"/>
  <c r="DX144" i="7"/>
  <c r="DX143" i="7"/>
  <c r="DX142" i="7"/>
  <c r="DX137" i="7"/>
  <c r="DX135" i="7"/>
  <c r="DX133" i="7"/>
  <c r="DX132" i="7"/>
  <c r="DX131" i="7"/>
  <c r="DX130" i="7"/>
  <c r="DX129" i="7"/>
  <c r="DX128" i="7"/>
  <c r="DX127" i="7"/>
  <c r="DX126" i="7"/>
  <c r="DX125" i="7"/>
  <c r="DX124" i="7"/>
  <c r="DX123" i="7"/>
  <c r="DX122" i="7"/>
  <c r="DX121" i="7"/>
  <c r="DX119" i="7"/>
  <c r="DX118" i="7"/>
  <c r="DX117" i="7"/>
  <c r="DX115" i="7"/>
  <c r="DX114" i="7"/>
  <c r="DX113" i="7"/>
  <c r="DX112" i="7"/>
  <c r="DX111" i="7"/>
  <c r="DX110" i="7"/>
  <c r="DX109" i="7"/>
  <c r="DX108" i="7"/>
  <c r="DX107" i="7"/>
  <c r="DX106" i="7"/>
  <c r="DX104" i="7"/>
  <c r="DX103" i="7"/>
  <c r="DX102" i="7"/>
  <c r="DX100" i="7"/>
  <c r="DX99" i="7"/>
  <c r="DX98" i="7"/>
  <c r="DX97" i="7"/>
  <c r="DX95" i="7"/>
  <c r="DX94" i="7"/>
  <c r="DX93" i="7"/>
  <c r="DX92" i="7"/>
  <c r="DX91" i="7"/>
  <c r="DX90" i="7"/>
  <c r="DX89" i="7"/>
  <c r="DX88" i="7"/>
  <c r="DX87" i="7"/>
  <c r="DX85" i="7"/>
  <c r="DX83" i="7"/>
  <c r="DX82" i="7"/>
  <c r="DX81" i="7"/>
  <c r="DX17" i="7"/>
  <c r="DX15" i="7"/>
  <c r="DX13" i="7"/>
  <c r="DX12" i="7"/>
  <c r="DX75" i="7" s="1"/>
  <c r="DX11" i="7"/>
  <c r="DX10" i="7"/>
  <c r="DX9" i="7"/>
  <c r="DX8" i="7"/>
  <c r="DX7" i="7"/>
  <c r="DX6" i="7"/>
  <c r="DX37" i="7" s="1"/>
  <c r="DX5" i="7"/>
  <c r="DX3" i="7"/>
  <c r="DX198" i="5"/>
  <c r="DX202" i="5" s="1"/>
  <c r="DX196" i="5"/>
  <c r="DX195" i="5"/>
  <c r="DX194" i="5"/>
  <c r="DX193" i="5"/>
  <c r="DX192" i="5"/>
  <c r="DX191" i="5"/>
  <c r="DX190" i="5"/>
  <c r="DX189" i="5"/>
  <c r="DX188" i="5"/>
  <c r="DX187" i="5"/>
  <c r="DX186" i="5"/>
  <c r="DX185" i="5"/>
  <c r="DX184" i="5"/>
  <c r="DX182" i="5"/>
  <c r="DX181" i="5"/>
  <c r="DX180" i="5"/>
  <c r="DX178" i="5"/>
  <c r="DX177" i="5"/>
  <c r="DX176" i="5"/>
  <c r="DX175" i="5"/>
  <c r="DX174" i="5"/>
  <c r="DX173" i="5"/>
  <c r="DX172" i="5"/>
  <c r="DX171" i="5"/>
  <c r="DX170" i="5"/>
  <c r="DX169" i="5"/>
  <c r="DX167" i="5"/>
  <c r="DX166" i="5"/>
  <c r="DX165" i="5"/>
  <c r="DX163" i="5"/>
  <c r="DX162" i="5"/>
  <c r="DX161" i="5"/>
  <c r="DX160" i="5"/>
  <c r="DX158" i="5"/>
  <c r="DX157" i="5"/>
  <c r="DX156" i="5"/>
  <c r="DX155" i="5"/>
  <c r="DX154" i="5"/>
  <c r="DX153" i="5"/>
  <c r="DX152" i="5"/>
  <c r="DX151" i="5"/>
  <c r="DX150" i="5"/>
  <c r="DX148" i="5"/>
  <c r="DX146" i="5"/>
  <c r="DX145" i="5"/>
  <c r="DX144" i="5"/>
  <c r="DX143" i="5"/>
  <c r="DX142" i="5"/>
  <c r="DX137" i="5"/>
  <c r="DX135" i="5"/>
  <c r="DX133" i="5"/>
  <c r="DX132" i="5"/>
  <c r="DX131" i="5"/>
  <c r="DX130" i="5"/>
  <c r="DX129" i="5"/>
  <c r="DX128" i="5"/>
  <c r="DX127" i="5"/>
  <c r="DX126" i="5"/>
  <c r="DX125" i="5"/>
  <c r="DX124" i="5"/>
  <c r="DX123" i="5"/>
  <c r="DX122" i="5"/>
  <c r="DX121" i="5"/>
  <c r="DX119" i="5"/>
  <c r="DX118" i="5"/>
  <c r="DX117" i="5"/>
  <c r="DX115" i="5"/>
  <c r="DX114" i="5"/>
  <c r="DX113" i="5"/>
  <c r="DX112" i="5"/>
  <c r="DX111" i="5"/>
  <c r="DX110" i="5"/>
  <c r="DX109" i="5"/>
  <c r="DX108" i="5"/>
  <c r="DX107" i="5"/>
  <c r="DX106" i="5"/>
  <c r="DX104" i="5"/>
  <c r="DX103" i="5"/>
  <c r="DX102" i="5"/>
  <c r="DX100" i="5"/>
  <c r="DX99" i="5"/>
  <c r="DX98" i="5"/>
  <c r="DX97" i="5"/>
  <c r="DX95" i="5"/>
  <c r="DX94" i="5"/>
  <c r="DX93" i="5"/>
  <c r="DX92" i="5"/>
  <c r="DX91" i="5"/>
  <c r="DX90" i="5"/>
  <c r="DX89" i="5"/>
  <c r="DX88" i="5"/>
  <c r="DX87" i="5"/>
  <c r="DX85" i="5"/>
  <c r="DX83" i="5"/>
  <c r="DX82" i="5"/>
  <c r="DX81" i="5"/>
  <c r="DX17" i="5"/>
  <c r="DX15" i="5"/>
  <c r="DX13" i="5"/>
  <c r="DX12" i="5"/>
  <c r="DX75" i="5" s="1"/>
  <c r="DX11" i="5"/>
  <c r="DX10" i="5"/>
  <c r="DX9" i="5"/>
  <c r="DX8" i="5"/>
  <c r="DX7" i="5"/>
  <c r="DX6" i="5"/>
  <c r="DX37" i="5" s="1"/>
  <c r="DX5" i="5"/>
  <c r="DX3" i="5"/>
  <c r="DX83" i="6"/>
  <c r="DX104" i="6"/>
  <c r="DX17" i="6"/>
  <c r="DX15" i="6"/>
  <c r="DX13" i="6"/>
  <c r="DX12" i="6"/>
  <c r="DX11" i="6"/>
  <c r="DX10" i="6"/>
  <c r="DX9" i="6"/>
  <c r="DX8" i="6"/>
  <c r="DX7" i="6"/>
  <c r="DX6" i="6"/>
  <c r="DX5" i="6"/>
  <c r="DX3" i="6"/>
  <c r="DX163" i="6"/>
  <c r="DX162" i="6"/>
  <c r="DX146" i="6"/>
  <c r="DX145" i="6"/>
  <c r="DX144" i="6"/>
  <c r="DX143" i="6"/>
  <c r="DX142" i="6"/>
  <c r="BL88" i="10"/>
  <c r="BL87" i="10" s="1"/>
  <c r="BM88" i="10"/>
  <c r="BN88" i="10"/>
  <c r="BO88" i="10"/>
  <c r="BL89" i="10"/>
  <c r="BM89" i="10"/>
  <c r="BN89" i="10"/>
  <c r="BO89" i="10"/>
  <c r="BL90" i="10"/>
  <c r="BM90" i="10"/>
  <c r="BN90" i="10"/>
  <c r="BO90" i="10"/>
  <c r="BL91" i="10"/>
  <c r="BM91" i="10"/>
  <c r="BN91" i="10"/>
  <c r="BO91" i="10"/>
  <c r="BL92" i="10"/>
  <c r="BM92" i="10"/>
  <c r="BN92" i="10"/>
  <c r="BO92" i="10"/>
  <c r="BL93" i="10"/>
  <c r="BM93" i="10"/>
  <c r="BN93" i="10"/>
  <c r="BO93" i="10"/>
  <c r="BL94" i="10"/>
  <c r="BM94" i="10"/>
  <c r="BN94" i="10"/>
  <c r="BO94" i="10"/>
  <c r="BL95" i="10"/>
  <c r="BM95" i="10"/>
  <c r="BN95" i="10"/>
  <c r="BO95" i="10"/>
  <c r="BL98" i="10"/>
  <c r="BL97" i="10" s="1"/>
  <c r="BL34" i="10" s="1"/>
  <c r="BM98" i="10"/>
  <c r="BN98" i="10"/>
  <c r="BO98" i="10"/>
  <c r="BL99" i="10"/>
  <c r="BM99" i="10"/>
  <c r="BN99" i="10"/>
  <c r="BO99" i="10"/>
  <c r="BL100" i="10"/>
  <c r="BM100" i="10"/>
  <c r="BN100" i="10"/>
  <c r="BO100" i="10"/>
  <c r="BL103" i="10"/>
  <c r="BL102" i="10" s="1"/>
  <c r="BL39" i="10" s="1"/>
  <c r="BM103" i="10"/>
  <c r="BN103" i="10"/>
  <c r="BO103" i="10"/>
  <c r="BL104" i="10"/>
  <c r="BM104" i="10"/>
  <c r="BN104" i="10"/>
  <c r="BO104" i="10"/>
  <c r="BL108" i="10"/>
  <c r="BL107" i="10" s="1"/>
  <c r="BM108" i="10"/>
  <c r="BN108" i="10"/>
  <c r="BO108" i="10"/>
  <c r="BL109" i="10"/>
  <c r="BM109" i="10"/>
  <c r="BN109" i="10"/>
  <c r="BO109" i="10"/>
  <c r="BL110" i="10"/>
  <c r="BM110" i="10"/>
  <c r="BN110" i="10"/>
  <c r="BO110" i="10"/>
  <c r="BL111" i="10"/>
  <c r="BM111" i="10"/>
  <c r="BN111" i="10"/>
  <c r="BO111" i="10"/>
  <c r="BL112" i="10"/>
  <c r="BM112" i="10"/>
  <c r="BN112" i="10"/>
  <c r="BO112" i="10"/>
  <c r="BL113" i="10"/>
  <c r="BM113" i="10"/>
  <c r="BN113" i="10"/>
  <c r="BO113" i="10"/>
  <c r="BL114" i="10"/>
  <c r="BM114" i="10"/>
  <c r="BN114" i="10"/>
  <c r="BO114" i="10"/>
  <c r="BL115" i="10"/>
  <c r="BM115" i="10"/>
  <c r="BN115" i="10"/>
  <c r="BO115" i="10"/>
  <c r="BL118" i="10"/>
  <c r="BL117" i="10" s="1"/>
  <c r="BL54" i="10" s="1"/>
  <c r="BM118" i="10"/>
  <c r="BN118" i="10"/>
  <c r="BN181" i="10" s="1"/>
  <c r="BN180" i="10" s="1"/>
  <c r="BO118" i="10"/>
  <c r="BO181" i="10" s="1"/>
  <c r="BL119" i="10"/>
  <c r="BM119" i="10"/>
  <c r="BN119" i="10"/>
  <c r="BN182" i="10" s="1"/>
  <c r="BO119" i="10"/>
  <c r="BO182" i="10" s="1"/>
  <c r="DU182" i="10" s="1"/>
  <c r="BL123" i="10"/>
  <c r="BM123" i="10"/>
  <c r="BN123" i="10"/>
  <c r="BO123" i="10"/>
  <c r="BL124" i="10"/>
  <c r="BM124" i="10"/>
  <c r="BN124" i="10"/>
  <c r="BO124" i="10"/>
  <c r="BL125" i="10"/>
  <c r="BM125" i="10"/>
  <c r="BN125" i="10"/>
  <c r="BO125" i="10"/>
  <c r="BL126" i="10"/>
  <c r="BM126" i="10"/>
  <c r="BN126" i="10"/>
  <c r="BO126" i="10"/>
  <c r="BL127" i="10"/>
  <c r="BM127" i="10"/>
  <c r="BN127" i="10"/>
  <c r="BO127" i="10"/>
  <c r="BL128" i="10"/>
  <c r="BM128" i="10"/>
  <c r="BN128" i="10"/>
  <c r="BO128" i="10"/>
  <c r="BL129" i="10"/>
  <c r="BM129" i="10"/>
  <c r="BN129" i="10"/>
  <c r="BO129" i="10"/>
  <c r="BL130" i="10"/>
  <c r="BM130" i="10"/>
  <c r="BN130" i="10"/>
  <c r="BO130" i="10"/>
  <c r="BL131" i="10"/>
  <c r="BM131" i="10"/>
  <c r="BN131" i="10"/>
  <c r="BO131" i="10"/>
  <c r="BL132" i="10"/>
  <c r="BM132" i="10"/>
  <c r="BN132" i="10"/>
  <c r="BO132" i="10"/>
  <c r="BL137" i="10"/>
  <c r="BL133" i="10" s="1"/>
  <c r="BL70" i="10" s="1"/>
  <c r="BM137" i="10"/>
  <c r="BM133" i="10" s="1"/>
  <c r="BN137" i="10"/>
  <c r="BN133" i="10" s="1"/>
  <c r="BO137" i="10"/>
  <c r="BO133" i="10" s="1"/>
  <c r="CM6" i="10"/>
  <c r="CM7" i="10"/>
  <c r="CA99" i="10"/>
  <c r="CM9" i="10"/>
  <c r="CF213" i="10"/>
  <c r="BR213" i="10"/>
  <c r="BD213" i="10"/>
  <c r="AP213" i="10"/>
  <c r="CF212" i="10"/>
  <c r="BR212" i="10"/>
  <c r="BD212" i="10"/>
  <c r="AP212" i="10"/>
  <c r="CF211" i="10"/>
  <c r="CE218" i="10" s="1"/>
  <c r="BR211" i="10"/>
  <c r="BQ218" i="10" s="1"/>
  <c r="BD211" i="10"/>
  <c r="BC218" i="10" s="1"/>
  <c r="AP211" i="10"/>
  <c r="AO218" i="10" s="1"/>
  <c r="AV196" i="10"/>
  <c r="AU196" i="10"/>
  <c r="AT196" i="10"/>
  <c r="AR196" i="10"/>
  <c r="AQ196" i="10"/>
  <c r="AP196" i="10"/>
  <c r="AO196" i="10"/>
  <c r="AN196" i="10"/>
  <c r="AM196" i="10"/>
  <c r="AL196" i="10"/>
  <c r="AK196" i="10"/>
  <c r="AW196" i="10" s="1"/>
  <c r="AI196" i="10"/>
  <c r="U196" i="10"/>
  <c r="AV195" i="10"/>
  <c r="AU195" i="10"/>
  <c r="AT195" i="10"/>
  <c r="AR195" i="10"/>
  <c r="AQ195" i="10"/>
  <c r="AP195" i="10"/>
  <c r="AO195" i="10"/>
  <c r="AN195" i="10"/>
  <c r="AM195" i="10"/>
  <c r="AL195" i="10"/>
  <c r="AK195" i="10"/>
  <c r="AW195" i="10" s="1"/>
  <c r="AI195" i="10"/>
  <c r="U195" i="10"/>
  <c r="AV194" i="10"/>
  <c r="AU194" i="10"/>
  <c r="AT194" i="10"/>
  <c r="AR194" i="10"/>
  <c r="AQ194" i="10"/>
  <c r="AP194" i="10"/>
  <c r="AO194" i="10"/>
  <c r="AN194" i="10"/>
  <c r="AM194" i="10"/>
  <c r="AL194" i="10"/>
  <c r="AK194" i="10"/>
  <c r="AW194" i="10" s="1"/>
  <c r="AI194" i="10"/>
  <c r="U194" i="10"/>
  <c r="AV193" i="10"/>
  <c r="AU193" i="10"/>
  <c r="AT193" i="10"/>
  <c r="AR193" i="10"/>
  <c r="AQ193" i="10"/>
  <c r="AP193" i="10"/>
  <c r="AO193" i="10"/>
  <c r="AN193" i="10"/>
  <c r="AM193" i="10"/>
  <c r="AL193" i="10"/>
  <c r="AK193" i="10"/>
  <c r="AW193" i="10" s="1"/>
  <c r="AI193" i="10"/>
  <c r="U193" i="10"/>
  <c r="AV192" i="10"/>
  <c r="AU192" i="10"/>
  <c r="AT192" i="10"/>
  <c r="AR192" i="10"/>
  <c r="AQ192" i="10"/>
  <c r="AP192" i="10"/>
  <c r="AO192" i="10"/>
  <c r="AN192" i="10"/>
  <c r="AM192" i="10"/>
  <c r="AL192" i="10"/>
  <c r="AK192" i="10"/>
  <c r="AW192" i="10" s="1"/>
  <c r="AI192" i="10"/>
  <c r="U192" i="10"/>
  <c r="AV191" i="10"/>
  <c r="AU191" i="10"/>
  <c r="AT191" i="10"/>
  <c r="AR191" i="10"/>
  <c r="AQ191" i="10"/>
  <c r="AP191" i="10"/>
  <c r="AO191" i="10"/>
  <c r="AN191" i="10"/>
  <c r="AM191" i="10"/>
  <c r="AL191" i="10"/>
  <c r="AK191" i="10"/>
  <c r="AW191" i="10" s="1"/>
  <c r="AI191" i="10"/>
  <c r="U191" i="10"/>
  <c r="AV190" i="10"/>
  <c r="AU190" i="10"/>
  <c r="AT190" i="10"/>
  <c r="AR190" i="10"/>
  <c r="AQ190" i="10"/>
  <c r="AP190" i="10"/>
  <c r="AO190" i="10"/>
  <c r="AN190" i="10"/>
  <c r="AM190" i="10"/>
  <c r="AL190" i="10"/>
  <c r="AK190" i="10"/>
  <c r="AW190" i="10" s="1"/>
  <c r="AI190" i="10"/>
  <c r="U190" i="10"/>
  <c r="AV189" i="10"/>
  <c r="AU189" i="10"/>
  <c r="AT189" i="10"/>
  <c r="AR189" i="10"/>
  <c r="AQ189" i="10"/>
  <c r="AP189" i="10"/>
  <c r="AO189" i="10"/>
  <c r="AN189" i="10"/>
  <c r="AM189" i="10"/>
  <c r="AL189" i="10"/>
  <c r="AK189" i="10"/>
  <c r="AW189" i="10" s="1"/>
  <c r="AI189" i="10"/>
  <c r="U189" i="10"/>
  <c r="AV188" i="10"/>
  <c r="AU188" i="10"/>
  <c r="AT188" i="10"/>
  <c r="AR188" i="10"/>
  <c r="AQ188" i="10"/>
  <c r="AP188" i="10"/>
  <c r="AO188" i="10"/>
  <c r="AN188" i="10"/>
  <c r="AM188" i="10"/>
  <c r="AL188" i="10"/>
  <c r="AK188" i="10"/>
  <c r="AW188" i="10" s="1"/>
  <c r="AI188" i="10"/>
  <c r="U188" i="10"/>
  <c r="AV187" i="10"/>
  <c r="AU187" i="10"/>
  <c r="AT187" i="10"/>
  <c r="AR187" i="10"/>
  <c r="AQ187" i="10"/>
  <c r="AP187" i="10"/>
  <c r="AO187" i="10"/>
  <c r="AN187" i="10"/>
  <c r="AM187" i="10"/>
  <c r="AL187" i="10"/>
  <c r="AK187" i="10"/>
  <c r="AW187" i="10" s="1"/>
  <c r="AI187" i="10"/>
  <c r="U187" i="10"/>
  <c r="AV186" i="10"/>
  <c r="AU186" i="10"/>
  <c r="AT186" i="10"/>
  <c r="AR186" i="10"/>
  <c r="AQ186" i="10"/>
  <c r="AP186" i="10"/>
  <c r="AO186" i="10"/>
  <c r="AN186" i="10"/>
  <c r="AM186" i="10"/>
  <c r="AL186" i="10"/>
  <c r="AK186" i="10"/>
  <c r="AW186" i="10" s="1"/>
  <c r="AI186" i="10"/>
  <c r="U186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AI185" i="10" s="1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U185" i="10" s="1"/>
  <c r="AV184" i="10"/>
  <c r="AU184" i="10"/>
  <c r="AT184" i="10"/>
  <c r="AR184" i="10"/>
  <c r="AQ184" i="10"/>
  <c r="AP184" i="10"/>
  <c r="AO184" i="10"/>
  <c r="AN184" i="10"/>
  <c r="AM184" i="10"/>
  <c r="AL184" i="10"/>
  <c r="AK184" i="10"/>
  <c r="AW184" i="10" s="1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AI184" i="10" s="1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U184" i="10" s="1"/>
  <c r="AV182" i="10"/>
  <c r="AU182" i="10"/>
  <c r="AT182" i="10"/>
  <c r="AR182" i="10"/>
  <c r="AQ182" i="10"/>
  <c r="AP182" i="10"/>
  <c r="AO182" i="10"/>
  <c r="AN182" i="10"/>
  <c r="AM182" i="10"/>
  <c r="AL182" i="10"/>
  <c r="AK182" i="10"/>
  <c r="AW182" i="10" s="1"/>
  <c r="AI182" i="10"/>
  <c r="U182" i="10"/>
  <c r="AV181" i="10"/>
  <c r="AU181" i="10"/>
  <c r="AT181" i="10"/>
  <c r="AR181" i="10"/>
  <c r="AQ181" i="10"/>
  <c r="AP181" i="10"/>
  <c r="AO181" i="10"/>
  <c r="AN181" i="10"/>
  <c r="AM181" i="10"/>
  <c r="AL181" i="10"/>
  <c r="AK181" i="10"/>
  <c r="AW181" i="10" s="1"/>
  <c r="AI181" i="10"/>
  <c r="U181" i="10"/>
  <c r="AV180" i="10"/>
  <c r="AU180" i="10"/>
  <c r="AT180" i="10"/>
  <c r="AR180" i="10"/>
  <c r="AQ180" i="10"/>
  <c r="AP180" i="10"/>
  <c r="AO180" i="10"/>
  <c r="AN180" i="10"/>
  <c r="AM180" i="10"/>
  <c r="AL180" i="10"/>
  <c r="AK180" i="10"/>
  <c r="AW180" i="10" s="1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AI180" i="10" s="1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U180" i="10" s="1"/>
  <c r="AV178" i="10"/>
  <c r="AU178" i="10"/>
  <c r="AT178" i="10"/>
  <c r="AR178" i="10"/>
  <c r="AQ178" i="10"/>
  <c r="AP178" i="10"/>
  <c r="AO178" i="10"/>
  <c r="AN178" i="10"/>
  <c r="AM178" i="10"/>
  <c r="AL178" i="10"/>
  <c r="AK178" i="10"/>
  <c r="AW178" i="10" s="1"/>
  <c r="AI178" i="10"/>
  <c r="U178" i="10"/>
  <c r="AV177" i="10"/>
  <c r="AU177" i="10"/>
  <c r="AT177" i="10"/>
  <c r="AR177" i="10"/>
  <c r="AQ177" i="10"/>
  <c r="AP177" i="10"/>
  <c r="AO177" i="10"/>
  <c r="AN177" i="10"/>
  <c r="AM177" i="10"/>
  <c r="AL177" i="10"/>
  <c r="AK177" i="10"/>
  <c r="AW177" i="10" s="1"/>
  <c r="AI177" i="10"/>
  <c r="U177" i="10"/>
  <c r="AV176" i="10"/>
  <c r="AU176" i="10"/>
  <c r="AT176" i="10"/>
  <c r="AR176" i="10"/>
  <c r="AQ176" i="10"/>
  <c r="AP176" i="10"/>
  <c r="AO176" i="10"/>
  <c r="AN176" i="10"/>
  <c r="AM176" i="10"/>
  <c r="AL176" i="10"/>
  <c r="AK176" i="10"/>
  <c r="AW176" i="10" s="1"/>
  <c r="AI176" i="10"/>
  <c r="U176" i="10"/>
  <c r="AV175" i="10"/>
  <c r="AU175" i="10"/>
  <c r="AT175" i="10"/>
  <c r="AR175" i="10"/>
  <c r="AQ175" i="10"/>
  <c r="AP175" i="10"/>
  <c r="AO175" i="10"/>
  <c r="AN175" i="10"/>
  <c r="AM175" i="10"/>
  <c r="AL175" i="10"/>
  <c r="AK175" i="10"/>
  <c r="AW175" i="10" s="1"/>
  <c r="AI175" i="10"/>
  <c r="U175" i="10"/>
  <c r="AV174" i="10"/>
  <c r="AU174" i="10"/>
  <c r="AT174" i="10"/>
  <c r="AR174" i="10"/>
  <c r="AQ174" i="10"/>
  <c r="AP174" i="10"/>
  <c r="AO174" i="10"/>
  <c r="AN174" i="10"/>
  <c r="AM174" i="10"/>
  <c r="AL174" i="10"/>
  <c r="AK174" i="10"/>
  <c r="AW174" i="10" s="1"/>
  <c r="AI174" i="10"/>
  <c r="U174" i="10"/>
  <c r="BO173" i="10"/>
  <c r="BN173" i="10"/>
  <c r="BM173" i="10"/>
  <c r="AV173" i="10"/>
  <c r="AU173" i="10"/>
  <c r="AT173" i="10"/>
  <c r="AR173" i="10"/>
  <c r="AQ173" i="10"/>
  <c r="AP173" i="10"/>
  <c r="AO173" i="10"/>
  <c r="AN173" i="10"/>
  <c r="AM173" i="10"/>
  <c r="AL173" i="10"/>
  <c r="AK173" i="10"/>
  <c r="AW173" i="10" s="1"/>
  <c r="AI173" i="10"/>
  <c r="U173" i="10"/>
  <c r="BO172" i="10"/>
  <c r="BN172" i="10"/>
  <c r="BM172" i="10"/>
  <c r="AV172" i="10"/>
  <c r="AU172" i="10"/>
  <c r="AT172" i="10"/>
  <c r="AR172" i="10"/>
  <c r="AQ172" i="10"/>
  <c r="AP172" i="10"/>
  <c r="AO172" i="10"/>
  <c r="AN172" i="10"/>
  <c r="AM172" i="10"/>
  <c r="AL172" i="10"/>
  <c r="AK172" i="10"/>
  <c r="AW172" i="10" s="1"/>
  <c r="AI172" i="10"/>
  <c r="U172" i="10"/>
  <c r="BO171" i="10"/>
  <c r="BN171" i="10"/>
  <c r="BM171" i="10"/>
  <c r="AV171" i="10"/>
  <c r="AU171" i="10"/>
  <c r="AT171" i="10"/>
  <c r="AR171" i="10"/>
  <c r="AQ171" i="10"/>
  <c r="AP171" i="10"/>
  <c r="AO171" i="10"/>
  <c r="AN171" i="10"/>
  <c r="AM171" i="10"/>
  <c r="AL171" i="10"/>
  <c r="AK171" i="10"/>
  <c r="AW171" i="10" s="1"/>
  <c r="AI171" i="10"/>
  <c r="U171" i="10"/>
  <c r="AV170" i="10"/>
  <c r="AU170" i="10"/>
  <c r="AT170" i="10"/>
  <c r="AR170" i="10"/>
  <c r="AQ170" i="10"/>
  <c r="AP170" i="10"/>
  <c r="AO170" i="10"/>
  <c r="AN170" i="10"/>
  <c r="AM170" i="10"/>
  <c r="AL170" i="10"/>
  <c r="AK170" i="10"/>
  <c r="AW170" i="10" s="1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AI170" i="10" s="1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U170" i="10" s="1"/>
  <c r="AV169" i="10"/>
  <c r="AU169" i="10"/>
  <c r="AT169" i="10"/>
  <c r="AR169" i="10"/>
  <c r="AQ169" i="10"/>
  <c r="AP169" i="10"/>
  <c r="AO169" i="10"/>
  <c r="AN169" i="10"/>
  <c r="AM169" i="10"/>
  <c r="AL169" i="10"/>
  <c r="AK169" i="10"/>
  <c r="AW169" i="10" s="1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AI169" i="10" s="1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U169" i="10" s="1"/>
  <c r="BO167" i="10"/>
  <c r="BN167" i="10"/>
  <c r="BM167" i="10"/>
  <c r="BJ167" i="10"/>
  <c r="BI167" i="10"/>
  <c r="BH167" i="10"/>
  <c r="BG167" i="10"/>
  <c r="BF167" i="10"/>
  <c r="BE167" i="10"/>
  <c r="BD167" i="10"/>
  <c r="BC167" i="10"/>
  <c r="BB167" i="10"/>
  <c r="BA167" i="10"/>
  <c r="AZ167" i="10"/>
  <c r="AY167" i="10"/>
  <c r="BK167" i="10" s="1"/>
  <c r="AV167" i="10"/>
  <c r="AU167" i="10"/>
  <c r="AT167" i="10"/>
  <c r="AR167" i="10"/>
  <c r="AQ167" i="10"/>
  <c r="AP167" i="10"/>
  <c r="AO167" i="10"/>
  <c r="AN167" i="10"/>
  <c r="AM167" i="10"/>
  <c r="AL167" i="10"/>
  <c r="AK167" i="10"/>
  <c r="AW167" i="10" s="1"/>
  <c r="AI167" i="10"/>
  <c r="U167" i="10"/>
  <c r="BO166" i="10"/>
  <c r="BN166" i="10"/>
  <c r="BM166" i="10"/>
  <c r="BJ166" i="10"/>
  <c r="BI166" i="10"/>
  <c r="BH166" i="10"/>
  <c r="BG166" i="10"/>
  <c r="BF166" i="10"/>
  <c r="BE166" i="10"/>
  <c r="BD166" i="10"/>
  <c r="BC166" i="10"/>
  <c r="BB166" i="10"/>
  <c r="BA166" i="10"/>
  <c r="AZ166" i="10"/>
  <c r="AY166" i="10"/>
  <c r="BK166" i="10" s="1"/>
  <c r="AV166" i="10"/>
  <c r="AU166" i="10"/>
  <c r="AT166" i="10"/>
  <c r="AR166" i="10"/>
  <c r="AQ166" i="10"/>
  <c r="AP166" i="10"/>
  <c r="AO166" i="10"/>
  <c r="AN166" i="10"/>
  <c r="AM166" i="10"/>
  <c r="AL166" i="10"/>
  <c r="AK166" i="10"/>
  <c r="AW166" i="10" s="1"/>
  <c r="AI166" i="10"/>
  <c r="U166" i="10"/>
  <c r="BO165" i="10"/>
  <c r="BN165" i="10"/>
  <c r="BM165" i="10"/>
  <c r="BJ165" i="10"/>
  <c r="BI165" i="10"/>
  <c r="BH165" i="10"/>
  <c r="BG165" i="10"/>
  <c r="BF165" i="10"/>
  <c r="BE165" i="10"/>
  <c r="BD165" i="10"/>
  <c r="BC165" i="10"/>
  <c r="BB165" i="10"/>
  <c r="BA165" i="10"/>
  <c r="AZ165" i="10"/>
  <c r="AY165" i="10"/>
  <c r="BK165" i="10" s="1"/>
  <c r="AV165" i="10"/>
  <c r="AU165" i="10"/>
  <c r="AT165" i="10"/>
  <c r="AR165" i="10"/>
  <c r="AQ165" i="10"/>
  <c r="AP165" i="10"/>
  <c r="AO165" i="10"/>
  <c r="AN165" i="10"/>
  <c r="AM165" i="10"/>
  <c r="AL165" i="10"/>
  <c r="AK165" i="10"/>
  <c r="AW165" i="10" s="1"/>
  <c r="AH165" i="10"/>
  <c r="AG165" i="10"/>
  <c r="AF165" i="10"/>
  <c r="AE165" i="10"/>
  <c r="AD165" i="10"/>
  <c r="AD148" i="10" s="1"/>
  <c r="AC165" i="10"/>
  <c r="AC148" i="10" s="1"/>
  <c r="AB165" i="10"/>
  <c r="AB148" i="10" s="1"/>
  <c r="AA165" i="10"/>
  <c r="AA148" i="10" s="1"/>
  <c r="Z165" i="10"/>
  <c r="Z148" i="10" s="1"/>
  <c r="Y165" i="10"/>
  <c r="Y148" i="10" s="1"/>
  <c r="X165" i="10"/>
  <c r="X148" i="10" s="1"/>
  <c r="W165" i="10"/>
  <c r="T165" i="10"/>
  <c r="T148" i="10" s="1"/>
  <c r="S165" i="10"/>
  <c r="S148" i="10" s="1"/>
  <c r="R165" i="10"/>
  <c r="R148" i="10" s="1"/>
  <c r="Q165" i="10"/>
  <c r="Q148" i="10" s="1"/>
  <c r="P165" i="10"/>
  <c r="P148" i="10" s="1"/>
  <c r="O165" i="10"/>
  <c r="O148" i="10" s="1"/>
  <c r="N165" i="10"/>
  <c r="N148" i="10" s="1"/>
  <c r="M165" i="10"/>
  <c r="M148" i="10" s="1"/>
  <c r="L165" i="10"/>
  <c r="L148" i="10" s="1"/>
  <c r="K165" i="10"/>
  <c r="K148" i="10" s="1"/>
  <c r="J165" i="10"/>
  <c r="J148" i="10" s="1"/>
  <c r="I165" i="10"/>
  <c r="BO163" i="10"/>
  <c r="DU163" i="10" s="1"/>
  <c r="BN163" i="10"/>
  <c r="BM163" i="10"/>
  <c r="BY163" i="10" s="1"/>
  <c r="AV163" i="10"/>
  <c r="AU163" i="10"/>
  <c r="AT163" i="10"/>
  <c r="AR163" i="10"/>
  <c r="AQ163" i="10"/>
  <c r="AP163" i="10"/>
  <c r="AO163" i="10"/>
  <c r="AN163" i="10"/>
  <c r="AM163" i="10"/>
  <c r="AL163" i="10"/>
  <c r="AK163" i="10"/>
  <c r="AW163" i="10" s="1"/>
  <c r="AI163" i="10"/>
  <c r="U163" i="10"/>
  <c r="BO162" i="10"/>
  <c r="DU162" i="10" s="1"/>
  <c r="BN162" i="10"/>
  <c r="BM162" i="10"/>
  <c r="BY162" i="10" s="1"/>
  <c r="AV162" i="10"/>
  <c r="AU162" i="10"/>
  <c r="AT162" i="10"/>
  <c r="AR162" i="10"/>
  <c r="AQ162" i="10"/>
  <c r="AP162" i="10"/>
  <c r="AO162" i="10"/>
  <c r="AN162" i="10"/>
  <c r="AM162" i="10"/>
  <c r="AL162" i="10"/>
  <c r="AK162" i="10"/>
  <c r="AW162" i="10" s="1"/>
  <c r="AI162" i="10"/>
  <c r="U162" i="10"/>
  <c r="BO161" i="10"/>
  <c r="BN161" i="10"/>
  <c r="BM161" i="10"/>
  <c r="BJ161" i="10"/>
  <c r="BI161" i="10"/>
  <c r="BH161" i="10"/>
  <c r="BG161" i="10"/>
  <c r="BF161" i="10"/>
  <c r="BE161" i="10"/>
  <c r="BD161" i="10"/>
  <c r="BC161" i="10"/>
  <c r="BB161" i="10"/>
  <c r="BA161" i="10"/>
  <c r="AZ161" i="10"/>
  <c r="AY161" i="10"/>
  <c r="BK161" i="10" s="1"/>
  <c r="AV161" i="10"/>
  <c r="AU161" i="10"/>
  <c r="AT161" i="10"/>
  <c r="AR161" i="10"/>
  <c r="AQ161" i="10"/>
  <c r="AP161" i="10"/>
  <c r="AO161" i="10"/>
  <c r="AN161" i="10"/>
  <c r="AM161" i="10"/>
  <c r="AL161" i="10"/>
  <c r="AK161" i="10"/>
  <c r="AW161" i="10" s="1"/>
  <c r="AI161" i="10"/>
  <c r="U161" i="10"/>
  <c r="BO160" i="10"/>
  <c r="DU160" i="10" s="1"/>
  <c r="BN160" i="10"/>
  <c r="BM160" i="10"/>
  <c r="BY160" i="10" s="1"/>
  <c r="AV160" i="10"/>
  <c r="AV148" i="10" s="1"/>
  <c r="AU160" i="10"/>
  <c r="AU148" i="10" s="1"/>
  <c r="AT160" i="10"/>
  <c r="AT148" i="10" s="1"/>
  <c r="AR160" i="10"/>
  <c r="AR148" i="10" s="1"/>
  <c r="AQ160" i="10"/>
  <c r="AQ148" i="10" s="1"/>
  <c r="AP160" i="10"/>
  <c r="AP148" i="10" s="1"/>
  <c r="AO160" i="10"/>
  <c r="AO148" i="10" s="1"/>
  <c r="AN160" i="10"/>
  <c r="AN148" i="10" s="1"/>
  <c r="AM160" i="10"/>
  <c r="AM148" i="10" s="1"/>
  <c r="AL160" i="10"/>
  <c r="AL148" i="10" s="1"/>
  <c r="AK160" i="10"/>
  <c r="AH160" i="10"/>
  <c r="AH148" i="10" s="1"/>
  <c r="AG160" i="10"/>
  <c r="AG148" i="10" s="1"/>
  <c r="AF160" i="10"/>
  <c r="AF148" i="10" s="1"/>
  <c r="AE160" i="10"/>
  <c r="AD160" i="10"/>
  <c r="AC160" i="10"/>
  <c r="AB160" i="10"/>
  <c r="AA160" i="10"/>
  <c r="Z160" i="10"/>
  <c r="Y160" i="10"/>
  <c r="X160" i="10"/>
  <c r="W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U160" i="10" s="1"/>
  <c r="AV158" i="10"/>
  <c r="AU158" i="10"/>
  <c r="AT158" i="10"/>
  <c r="AR158" i="10"/>
  <c r="AQ158" i="10"/>
  <c r="AP158" i="10"/>
  <c r="AO158" i="10"/>
  <c r="AN158" i="10"/>
  <c r="AM158" i="10"/>
  <c r="AL158" i="10"/>
  <c r="AK158" i="10"/>
  <c r="AW158" i="10" s="1"/>
  <c r="AI158" i="10"/>
  <c r="U158" i="10"/>
  <c r="AV157" i="10"/>
  <c r="AU157" i="10"/>
  <c r="AT157" i="10"/>
  <c r="AR157" i="10"/>
  <c r="AQ157" i="10"/>
  <c r="AP157" i="10"/>
  <c r="AO157" i="10"/>
  <c r="AN157" i="10"/>
  <c r="AM157" i="10"/>
  <c r="AL157" i="10"/>
  <c r="AK157" i="10"/>
  <c r="AW157" i="10" s="1"/>
  <c r="AI157" i="10"/>
  <c r="U157" i="10"/>
  <c r="AV156" i="10"/>
  <c r="AU156" i="10"/>
  <c r="AT156" i="10"/>
  <c r="AR156" i="10"/>
  <c r="AQ156" i="10"/>
  <c r="AP156" i="10"/>
  <c r="AO156" i="10"/>
  <c r="AN156" i="10"/>
  <c r="AM156" i="10"/>
  <c r="AL156" i="10"/>
  <c r="AK156" i="10"/>
  <c r="AW156" i="10" s="1"/>
  <c r="AI156" i="10"/>
  <c r="U156" i="10"/>
  <c r="AV155" i="10"/>
  <c r="AU155" i="10"/>
  <c r="AT155" i="10"/>
  <c r="AR155" i="10"/>
  <c r="AQ155" i="10"/>
  <c r="AP155" i="10"/>
  <c r="AO155" i="10"/>
  <c r="AN155" i="10"/>
  <c r="AM155" i="10"/>
  <c r="AL155" i="10"/>
  <c r="AK155" i="10"/>
  <c r="AW155" i="10" s="1"/>
  <c r="AI155" i="10"/>
  <c r="U155" i="10"/>
  <c r="AV154" i="10"/>
  <c r="AU154" i="10"/>
  <c r="AT154" i="10"/>
  <c r="AR154" i="10"/>
  <c r="AQ154" i="10"/>
  <c r="AP154" i="10"/>
  <c r="AO154" i="10"/>
  <c r="AN154" i="10"/>
  <c r="AM154" i="10"/>
  <c r="AL154" i="10"/>
  <c r="AK154" i="10"/>
  <c r="AW154" i="10" s="1"/>
  <c r="AI154" i="10"/>
  <c r="U154" i="10"/>
  <c r="AV153" i="10"/>
  <c r="AU153" i="10"/>
  <c r="AT153" i="10"/>
  <c r="AR153" i="10"/>
  <c r="AQ153" i="10"/>
  <c r="AP153" i="10"/>
  <c r="AO153" i="10"/>
  <c r="AN153" i="10"/>
  <c r="AM153" i="10"/>
  <c r="AL153" i="10"/>
  <c r="AK153" i="10"/>
  <c r="AW153" i="10" s="1"/>
  <c r="AI153" i="10"/>
  <c r="U153" i="10"/>
  <c r="AV152" i="10"/>
  <c r="AU152" i="10"/>
  <c r="AT152" i="10"/>
  <c r="AR152" i="10"/>
  <c r="AQ152" i="10"/>
  <c r="AP152" i="10"/>
  <c r="AO152" i="10"/>
  <c r="AN152" i="10"/>
  <c r="AM152" i="10"/>
  <c r="AL152" i="10"/>
  <c r="AK152" i="10"/>
  <c r="AW152" i="10" s="1"/>
  <c r="AI152" i="10"/>
  <c r="U152" i="10"/>
  <c r="AV151" i="10"/>
  <c r="AU151" i="10"/>
  <c r="AT151" i="10"/>
  <c r="AR151" i="10"/>
  <c r="AQ151" i="10"/>
  <c r="AP151" i="10"/>
  <c r="AO151" i="10"/>
  <c r="AN151" i="10"/>
  <c r="AM151" i="10"/>
  <c r="AL151" i="10"/>
  <c r="AK151" i="10"/>
  <c r="AW151" i="10" s="1"/>
  <c r="AI151" i="10"/>
  <c r="U151" i="10"/>
  <c r="AV150" i="10"/>
  <c r="AV198" i="10" s="1"/>
  <c r="AU150" i="10"/>
  <c r="AU198" i="10" s="1"/>
  <c r="AT150" i="10"/>
  <c r="AT198" i="10" s="1"/>
  <c r="AR150" i="10"/>
  <c r="AR198" i="10" s="1"/>
  <c r="AQ150" i="10"/>
  <c r="AQ198" i="10" s="1"/>
  <c r="AP150" i="10"/>
  <c r="AP198" i="10" s="1"/>
  <c r="AO150" i="10"/>
  <c r="AO198" i="10" s="1"/>
  <c r="AN150" i="10"/>
  <c r="AN198" i="10" s="1"/>
  <c r="AM150" i="10"/>
  <c r="AM198" i="10" s="1"/>
  <c r="AL150" i="10"/>
  <c r="AL198" i="10" s="1"/>
  <c r="AK150" i="10"/>
  <c r="AH150" i="10"/>
  <c r="AH198" i="10" s="1"/>
  <c r="AG150" i="10"/>
  <c r="AG198" i="10" s="1"/>
  <c r="AF150" i="10"/>
  <c r="AF198" i="10" s="1"/>
  <c r="AE150" i="10"/>
  <c r="AE198" i="10" s="1"/>
  <c r="AD150" i="10"/>
  <c r="AD198" i="10" s="1"/>
  <c r="AC150" i="10"/>
  <c r="AC198" i="10" s="1"/>
  <c r="AB150" i="10"/>
  <c r="AB198" i="10" s="1"/>
  <c r="AA150" i="10"/>
  <c r="AA198" i="10" s="1"/>
  <c r="Z150" i="10"/>
  <c r="Z198" i="10" s="1"/>
  <c r="Y150" i="10"/>
  <c r="Y198" i="10" s="1"/>
  <c r="X150" i="10"/>
  <c r="X198" i="10" s="1"/>
  <c r="W150" i="10"/>
  <c r="T150" i="10"/>
  <c r="T198" i="10" s="1"/>
  <c r="S150" i="10"/>
  <c r="S198" i="10" s="1"/>
  <c r="R150" i="10"/>
  <c r="R198" i="10" s="1"/>
  <c r="Q150" i="10"/>
  <c r="Q198" i="10" s="1"/>
  <c r="P150" i="10"/>
  <c r="P198" i="10" s="1"/>
  <c r="O150" i="10"/>
  <c r="O198" i="10" s="1"/>
  <c r="N150" i="10"/>
  <c r="N198" i="10" s="1"/>
  <c r="M150" i="10"/>
  <c r="M198" i="10" s="1"/>
  <c r="L150" i="10"/>
  <c r="L198" i="10" s="1"/>
  <c r="K150" i="10"/>
  <c r="K198" i="10" s="1"/>
  <c r="J150" i="10"/>
  <c r="J198" i="10" s="1"/>
  <c r="I150" i="10"/>
  <c r="DS146" i="10"/>
  <c r="DR146" i="10"/>
  <c r="DQ146" i="10"/>
  <c r="DP146" i="10"/>
  <c r="DO146" i="10"/>
  <c r="DN146" i="10"/>
  <c r="DM146" i="10"/>
  <c r="DL146" i="10"/>
  <c r="DK146" i="10"/>
  <c r="DJ146" i="10"/>
  <c r="DI146" i="10"/>
  <c r="DH146" i="10"/>
  <c r="DG146" i="10"/>
  <c r="DF146" i="10"/>
  <c r="DE146" i="10"/>
  <c r="DD146" i="10"/>
  <c r="DC146" i="10"/>
  <c r="DB146" i="10"/>
  <c r="DA146" i="10"/>
  <c r="CX146" i="10"/>
  <c r="CW146" i="10"/>
  <c r="CV146" i="10"/>
  <c r="CU146" i="10"/>
  <c r="CY146" i="10" s="1"/>
  <c r="CR146" i="10"/>
  <c r="CQ146" i="10"/>
  <c r="CP146" i="10"/>
  <c r="CO146" i="10"/>
  <c r="CS146" i="10" s="1"/>
  <c r="CK146" i="10"/>
  <c r="CI146" i="10"/>
  <c r="CG146" i="10"/>
  <c r="CF146" i="10"/>
  <c r="CE146" i="10"/>
  <c r="CD146" i="10"/>
  <c r="CC146" i="10"/>
  <c r="CB146" i="10"/>
  <c r="CA146" i="10"/>
  <c r="CM146" i="10" s="1"/>
  <c r="BW146" i="10"/>
  <c r="BU146" i="10"/>
  <c r="BS146" i="10"/>
  <c r="BR146" i="10"/>
  <c r="BQ146" i="10"/>
  <c r="DW146" i="10" s="1"/>
  <c r="BP146" i="10"/>
  <c r="BO146" i="10"/>
  <c r="DU146" i="10" s="1"/>
  <c r="BN146" i="10"/>
  <c r="BM146" i="10"/>
  <c r="BY146" i="10" s="1"/>
  <c r="BI146" i="10"/>
  <c r="BG146" i="10"/>
  <c r="BE146" i="10"/>
  <c r="BD146" i="10"/>
  <c r="BC146" i="10"/>
  <c r="BB146" i="10"/>
  <c r="BA146" i="10"/>
  <c r="AZ146" i="10"/>
  <c r="AY146" i="10"/>
  <c r="BK146" i="10" s="1"/>
  <c r="AU146" i="10"/>
  <c r="AQ146" i="10"/>
  <c r="AO146" i="10"/>
  <c r="AW146" i="10" s="1"/>
  <c r="CY145" i="10"/>
  <c r="CS145" i="10"/>
  <c r="CH145" i="10"/>
  <c r="CM145" i="10" s="1"/>
  <c r="BT145" i="10"/>
  <c r="BF145" i="10"/>
  <c r="BK145" i="10" s="1"/>
  <c r="AR145" i="10"/>
  <c r="AW145" i="10" s="1"/>
  <c r="DS144" i="10"/>
  <c r="DR144" i="10"/>
  <c r="DQ144" i="10"/>
  <c r="DP144" i="10"/>
  <c r="DO144" i="10"/>
  <c r="DN144" i="10"/>
  <c r="DM144" i="10"/>
  <c r="DL144" i="10"/>
  <c r="DK144" i="10"/>
  <c r="DJ144" i="10"/>
  <c r="DI144" i="10"/>
  <c r="DH144" i="10"/>
  <c r="DG144" i="10"/>
  <c r="DF144" i="10"/>
  <c r="DE144" i="10"/>
  <c r="DD144" i="10"/>
  <c r="DC144" i="10"/>
  <c r="DB144" i="10"/>
  <c r="DA144" i="10"/>
  <c r="CX144" i="10"/>
  <c r="CW144" i="10"/>
  <c r="CV144" i="10"/>
  <c r="CU144" i="10"/>
  <c r="CY144" i="10" s="1"/>
  <c r="CR144" i="10"/>
  <c r="CQ144" i="10"/>
  <c r="CP144" i="10"/>
  <c r="CO144" i="10"/>
  <c r="CS144" i="10" s="1"/>
  <c r="CK144" i="10"/>
  <c r="CI144" i="10"/>
  <c r="CG144" i="10"/>
  <c r="CF144" i="10"/>
  <c r="CE144" i="10"/>
  <c r="CD144" i="10"/>
  <c r="CC144" i="10"/>
  <c r="CB144" i="10"/>
  <c r="CA144" i="10"/>
  <c r="CM144" i="10" s="1"/>
  <c r="BW144" i="10"/>
  <c r="BU144" i="10"/>
  <c r="BS144" i="10"/>
  <c r="BR144" i="10"/>
  <c r="BQ144" i="10"/>
  <c r="DW144" i="10" s="1"/>
  <c r="BP144" i="10"/>
  <c r="BO144" i="10"/>
  <c r="DU144" i="10" s="1"/>
  <c r="BN144" i="10"/>
  <c r="BM144" i="10"/>
  <c r="BY144" i="10" s="1"/>
  <c r="BI144" i="10"/>
  <c r="BG144" i="10"/>
  <c r="BE144" i="10"/>
  <c r="BD144" i="10"/>
  <c r="BC144" i="10"/>
  <c r="BB144" i="10"/>
  <c r="BA144" i="10"/>
  <c r="AZ144" i="10"/>
  <c r="AY144" i="10"/>
  <c r="BK144" i="10" s="1"/>
  <c r="AU144" i="10"/>
  <c r="AQ144" i="10"/>
  <c r="AO144" i="10"/>
  <c r="AW144" i="10" s="1"/>
  <c r="DS143" i="10"/>
  <c r="DR143" i="10"/>
  <c r="DQ143" i="10"/>
  <c r="DP143" i="10"/>
  <c r="DO143" i="10"/>
  <c r="DN143" i="10"/>
  <c r="DM143" i="10"/>
  <c r="DL143" i="10"/>
  <c r="DK143" i="10"/>
  <c r="DJ143" i="10"/>
  <c r="DI143" i="10"/>
  <c r="DH143" i="10"/>
  <c r="DG143" i="10"/>
  <c r="DF143" i="10"/>
  <c r="DE143" i="10"/>
  <c r="DD143" i="10"/>
  <c r="DC143" i="10"/>
  <c r="DB143" i="10"/>
  <c r="DA143" i="10"/>
  <c r="CX143" i="10"/>
  <c r="CW143" i="10"/>
  <c r="CV143" i="10"/>
  <c r="CU143" i="10"/>
  <c r="CY143" i="10" s="1"/>
  <c r="CR143" i="10"/>
  <c r="CQ143" i="10"/>
  <c r="CP143" i="10"/>
  <c r="CO143" i="10"/>
  <c r="CS143" i="10" s="1"/>
  <c r="CK143" i="10"/>
  <c r="CI143" i="10"/>
  <c r="CG143" i="10"/>
  <c r="CF143" i="10"/>
  <c r="CE143" i="10"/>
  <c r="CD143" i="10"/>
  <c r="CC143" i="10"/>
  <c r="CB143" i="10"/>
  <c r="CA143" i="10"/>
  <c r="CM143" i="10" s="1"/>
  <c r="BW143" i="10"/>
  <c r="BU143" i="10"/>
  <c r="BS143" i="10"/>
  <c r="BR143" i="10"/>
  <c r="BQ143" i="10"/>
  <c r="DW143" i="10" s="1"/>
  <c r="BP143" i="10"/>
  <c r="BO143" i="10"/>
  <c r="DU143" i="10" s="1"/>
  <c r="BN143" i="10"/>
  <c r="BM143" i="10"/>
  <c r="BY143" i="10" s="1"/>
  <c r="BI143" i="10"/>
  <c r="BG143" i="10"/>
  <c r="BE143" i="10"/>
  <c r="BD143" i="10"/>
  <c r="BC143" i="10"/>
  <c r="BB143" i="10"/>
  <c r="BA143" i="10"/>
  <c r="AZ143" i="10"/>
  <c r="AY143" i="10"/>
  <c r="BK143" i="10" s="1"/>
  <c r="AU143" i="10"/>
  <c r="AQ143" i="10"/>
  <c r="AO143" i="10"/>
  <c r="AW143" i="10" s="1"/>
  <c r="DS142" i="10"/>
  <c r="DR142" i="10"/>
  <c r="DQ142" i="10"/>
  <c r="DP142" i="10"/>
  <c r="DO142" i="10"/>
  <c r="DN142" i="10"/>
  <c r="DM142" i="10"/>
  <c r="DL142" i="10"/>
  <c r="DK142" i="10"/>
  <c r="DJ142" i="10"/>
  <c r="DI142" i="10"/>
  <c r="DH142" i="10"/>
  <c r="DG142" i="10"/>
  <c r="DF142" i="10"/>
  <c r="DE142" i="10"/>
  <c r="DD142" i="10"/>
  <c r="DC142" i="10"/>
  <c r="DB142" i="10"/>
  <c r="DA142" i="10"/>
  <c r="CX142" i="10"/>
  <c r="CW142" i="10"/>
  <c r="CV142" i="10"/>
  <c r="CU142" i="10"/>
  <c r="CY142" i="10" s="1"/>
  <c r="CR142" i="10"/>
  <c r="CQ142" i="10"/>
  <c r="CP142" i="10"/>
  <c r="CO142" i="10"/>
  <c r="CS142" i="10" s="1"/>
  <c r="CL142" i="10"/>
  <c r="CK142" i="10"/>
  <c r="CJ142" i="10"/>
  <c r="CI142" i="10"/>
  <c r="CH142" i="10"/>
  <c r="CG142" i="10"/>
  <c r="CF142" i="10"/>
  <c r="CE142" i="10"/>
  <c r="CD142" i="10"/>
  <c r="CC142" i="10"/>
  <c r="CB142" i="10"/>
  <c r="CA142" i="10"/>
  <c r="CM142" i="10" s="1"/>
  <c r="BX142" i="10"/>
  <c r="BW142" i="10"/>
  <c r="BV142" i="10"/>
  <c r="BU142" i="10"/>
  <c r="BT142" i="10"/>
  <c r="BS142" i="10"/>
  <c r="BR142" i="10"/>
  <c r="BQ142" i="10"/>
  <c r="DW142" i="10" s="1"/>
  <c r="BP142" i="10"/>
  <c r="BO142" i="10"/>
  <c r="DU142" i="10" s="1"/>
  <c r="BN142" i="10"/>
  <c r="BM142" i="10"/>
  <c r="BY142" i="10" s="1"/>
  <c r="BJ142" i="10"/>
  <c r="BI142" i="10"/>
  <c r="BH142" i="10"/>
  <c r="BG142" i="10"/>
  <c r="BF142" i="10"/>
  <c r="BE142" i="10"/>
  <c r="BD142" i="10"/>
  <c r="BC142" i="10"/>
  <c r="BB142" i="10"/>
  <c r="BA142" i="10"/>
  <c r="AZ142" i="10"/>
  <c r="AY142" i="10"/>
  <c r="BK142" i="10" s="1"/>
  <c r="AV142" i="10"/>
  <c r="AU142" i="10"/>
  <c r="AT142" i="10"/>
  <c r="AR142" i="10"/>
  <c r="AQ142" i="10"/>
  <c r="AP142" i="10"/>
  <c r="AO142" i="10"/>
  <c r="AN142" i="10"/>
  <c r="AM142" i="10"/>
  <c r="AL142" i="10"/>
  <c r="AK142" i="10"/>
  <c r="AW142" i="10" s="1"/>
  <c r="DS137" i="10"/>
  <c r="DR137" i="10"/>
  <c r="DQ137" i="10"/>
  <c r="DP137" i="10"/>
  <c r="DO137" i="10"/>
  <c r="DN137" i="10"/>
  <c r="DM137" i="10"/>
  <c r="DL137" i="10"/>
  <c r="DK137" i="10"/>
  <c r="DJ137" i="10"/>
  <c r="DI137" i="10"/>
  <c r="DH137" i="10"/>
  <c r="DG137" i="10"/>
  <c r="DF137" i="10"/>
  <c r="DE137" i="10"/>
  <c r="DD137" i="10"/>
  <c r="DC137" i="10"/>
  <c r="DB137" i="10"/>
  <c r="DA137" i="10"/>
  <c r="CX137" i="10"/>
  <c r="CW137" i="10"/>
  <c r="CV137" i="10"/>
  <c r="CU137" i="10"/>
  <c r="CR137" i="10"/>
  <c r="CQ137" i="10"/>
  <c r="CP137" i="10"/>
  <c r="CO137" i="10"/>
  <c r="CL137" i="10"/>
  <c r="CK137" i="10"/>
  <c r="CJ137" i="10"/>
  <c r="CJ133" i="10" s="1"/>
  <c r="CI137" i="10"/>
  <c r="CH137" i="10"/>
  <c r="CG137" i="10"/>
  <c r="CF137" i="10"/>
  <c r="CE137" i="10"/>
  <c r="CD137" i="10"/>
  <c r="CD133" i="10" s="1"/>
  <c r="CC137" i="10"/>
  <c r="CB137" i="10"/>
  <c r="CA137" i="10"/>
  <c r="A135" i="10"/>
  <c r="A134" i="10"/>
  <c r="DS133" i="10"/>
  <c r="DR133" i="10"/>
  <c r="DQ133" i="10"/>
  <c r="DP133" i="10"/>
  <c r="DO133" i="10"/>
  <c r="DN133" i="10"/>
  <c r="DM133" i="10"/>
  <c r="DL133" i="10"/>
  <c r="DK133" i="10"/>
  <c r="DJ133" i="10"/>
  <c r="DI133" i="10"/>
  <c r="DI196" i="10" s="1"/>
  <c r="DH133" i="10"/>
  <c r="DH196" i="10" s="1"/>
  <c r="DG133" i="10"/>
  <c r="DG196" i="10" s="1"/>
  <c r="DF133" i="10"/>
  <c r="DF196" i="10" s="1"/>
  <c r="DE133" i="10"/>
  <c r="DE196" i="10" s="1"/>
  <c r="DD133" i="10"/>
  <c r="DD196" i="10" s="1"/>
  <c r="DC133" i="10"/>
  <c r="DC196" i="10" s="1"/>
  <c r="DB133" i="10"/>
  <c r="DB196" i="10" s="1"/>
  <c r="DA133" i="10"/>
  <c r="DA196" i="10" s="1"/>
  <c r="CX133" i="10"/>
  <c r="CX196" i="10" s="1"/>
  <c r="CW133" i="10"/>
  <c r="CW196" i="10" s="1"/>
  <c r="CV133" i="10"/>
  <c r="CV196" i="10" s="1"/>
  <c r="CU133" i="10"/>
  <c r="CR133" i="10"/>
  <c r="CQ133" i="10"/>
  <c r="CP133" i="10"/>
  <c r="CO133" i="10"/>
  <c r="CL133" i="10"/>
  <c r="CL196" i="10" s="1"/>
  <c r="CK133" i="10"/>
  <c r="CK196" i="10" s="1"/>
  <c r="CI133" i="10"/>
  <c r="CI196" i="10" s="1"/>
  <c r="CH133" i="10"/>
  <c r="CH196" i="10" s="1"/>
  <c r="CG133" i="10"/>
  <c r="CG196" i="10" s="1"/>
  <c r="CF133" i="10"/>
  <c r="CF196" i="10" s="1"/>
  <c r="CE133" i="10"/>
  <c r="CE196" i="10" s="1"/>
  <c r="CC133" i="10"/>
  <c r="CC196" i="10" s="1"/>
  <c r="CB133" i="10"/>
  <c r="CB196" i="10" s="1"/>
  <c r="CA133" i="10"/>
  <c r="AW133" i="10"/>
  <c r="AI133" i="10"/>
  <c r="U133" i="10"/>
  <c r="A133" i="10"/>
  <c r="DS132" i="10"/>
  <c r="DS195" i="10" s="1"/>
  <c r="DR132" i="10"/>
  <c r="DR195" i="10" s="1"/>
  <c r="DQ132" i="10"/>
  <c r="DQ195" i="10" s="1"/>
  <c r="DP132" i="10"/>
  <c r="DP195" i="10" s="1"/>
  <c r="DO132" i="10"/>
  <c r="DO195" i="10" s="1"/>
  <c r="DN132" i="10"/>
  <c r="DN195" i="10" s="1"/>
  <c r="DM132" i="10"/>
  <c r="DM195" i="10" s="1"/>
  <c r="DL132" i="10"/>
  <c r="DL195" i="10" s="1"/>
  <c r="DK132" i="10"/>
  <c r="DK195" i="10" s="1"/>
  <c r="DJ132" i="10"/>
  <c r="DJ195" i="10" s="1"/>
  <c r="DI132" i="10"/>
  <c r="DI195" i="10" s="1"/>
  <c r="DH132" i="10"/>
  <c r="DH195" i="10" s="1"/>
  <c r="DG132" i="10"/>
  <c r="DG195" i="10" s="1"/>
  <c r="DF132" i="10"/>
  <c r="DF195" i="10" s="1"/>
  <c r="DE132" i="10"/>
  <c r="DE195" i="10" s="1"/>
  <c r="DD132" i="10"/>
  <c r="DD195" i="10" s="1"/>
  <c r="DC132" i="10"/>
  <c r="DC195" i="10" s="1"/>
  <c r="DB132" i="10"/>
  <c r="DB195" i="10" s="1"/>
  <c r="DA132" i="10"/>
  <c r="DA195" i="10" s="1"/>
  <c r="CX132" i="10"/>
  <c r="CX195" i="10" s="1"/>
  <c r="CW132" i="10"/>
  <c r="CW195" i="10" s="1"/>
  <c r="CV132" i="10"/>
  <c r="CV195" i="10" s="1"/>
  <c r="CU132" i="10"/>
  <c r="CR132" i="10"/>
  <c r="CR195" i="10" s="1"/>
  <c r="CQ132" i="10"/>
  <c r="CQ195" i="10" s="1"/>
  <c r="CP132" i="10"/>
  <c r="CP195" i="10" s="1"/>
  <c r="CO132" i="10"/>
  <c r="CL132" i="10"/>
  <c r="CL195" i="10" s="1"/>
  <c r="CK132" i="10"/>
  <c r="CK195" i="10" s="1"/>
  <c r="CJ132" i="10"/>
  <c r="CJ195" i="10" s="1"/>
  <c r="CI132" i="10"/>
  <c r="CI195" i="10" s="1"/>
  <c r="CH132" i="10"/>
  <c r="CH195" i="10" s="1"/>
  <c r="CG132" i="10"/>
  <c r="CG195" i="10" s="1"/>
  <c r="CF132" i="10"/>
  <c r="CF195" i="10" s="1"/>
  <c r="CE132" i="10"/>
  <c r="CE195" i="10" s="1"/>
  <c r="CD132" i="10"/>
  <c r="CD195" i="10" s="1"/>
  <c r="CC132" i="10"/>
  <c r="CC195" i="10" s="1"/>
  <c r="CB132" i="10"/>
  <c r="CB195" i="10" s="1"/>
  <c r="BO195" i="10"/>
  <c r="BN195" i="10"/>
  <c r="AW132" i="10"/>
  <c r="AI132" i="10"/>
  <c r="U132" i="10"/>
  <c r="A132" i="10"/>
  <c r="DS131" i="10"/>
  <c r="DS194" i="10" s="1"/>
  <c r="DR131" i="10"/>
  <c r="DR194" i="10" s="1"/>
  <c r="DQ131" i="10"/>
  <c r="DQ194" i="10" s="1"/>
  <c r="DP131" i="10"/>
  <c r="DP194" i="10" s="1"/>
  <c r="DO131" i="10"/>
  <c r="DO194" i="10" s="1"/>
  <c r="DN131" i="10"/>
  <c r="DN194" i="10" s="1"/>
  <c r="DM131" i="10"/>
  <c r="DM194" i="10" s="1"/>
  <c r="DL131" i="10"/>
  <c r="DL194" i="10" s="1"/>
  <c r="DK131" i="10"/>
  <c r="DK194" i="10" s="1"/>
  <c r="DJ131" i="10"/>
  <c r="DJ194" i="10" s="1"/>
  <c r="DI131" i="10"/>
  <c r="DI194" i="10" s="1"/>
  <c r="DH131" i="10"/>
  <c r="DH194" i="10" s="1"/>
  <c r="DG131" i="10"/>
  <c r="DG194" i="10" s="1"/>
  <c r="DF131" i="10"/>
  <c r="DF194" i="10" s="1"/>
  <c r="DE131" i="10"/>
  <c r="DE194" i="10" s="1"/>
  <c r="DD131" i="10"/>
  <c r="DD194" i="10" s="1"/>
  <c r="DC131" i="10"/>
  <c r="DC194" i="10" s="1"/>
  <c r="DB131" i="10"/>
  <c r="DB194" i="10" s="1"/>
  <c r="DA131" i="10"/>
  <c r="DA194" i="10" s="1"/>
  <c r="CX131" i="10"/>
  <c r="CX194" i="10" s="1"/>
  <c r="CW131" i="10"/>
  <c r="CW194" i="10" s="1"/>
  <c r="CV131" i="10"/>
  <c r="CV194" i="10" s="1"/>
  <c r="CU131" i="10"/>
  <c r="CR131" i="10"/>
  <c r="CR194" i="10" s="1"/>
  <c r="CQ131" i="10"/>
  <c r="CQ194" i="10" s="1"/>
  <c r="CP131" i="10"/>
  <c r="CP194" i="10" s="1"/>
  <c r="CO131" i="10"/>
  <c r="CL131" i="10"/>
  <c r="CL194" i="10" s="1"/>
  <c r="CK131" i="10"/>
  <c r="CK194" i="10" s="1"/>
  <c r="CJ131" i="10"/>
  <c r="CJ194" i="10" s="1"/>
  <c r="CI131" i="10"/>
  <c r="CI194" i="10" s="1"/>
  <c r="CH131" i="10"/>
  <c r="CH194" i="10" s="1"/>
  <c r="CG131" i="10"/>
  <c r="CG194" i="10" s="1"/>
  <c r="CF131" i="10"/>
  <c r="CF194" i="10" s="1"/>
  <c r="CE131" i="10"/>
  <c r="CE194" i="10" s="1"/>
  <c r="CD131" i="10"/>
  <c r="CD194" i="10" s="1"/>
  <c r="CC131" i="10"/>
  <c r="CC194" i="10" s="1"/>
  <c r="CB131" i="10"/>
  <c r="CB194" i="10" s="1"/>
  <c r="BO194" i="10"/>
  <c r="BN194" i="10"/>
  <c r="AW131" i="10"/>
  <c r="AI131" i="10"/>
  <c r="U131" i="10"/>
  <c r="A131" i="10"/>
  <c r="DS130" i="10"/>
  <c r="DS193" i="10" s="1"/>
  <c r="DR130" i="10"/>
  <c r="DR193" i="10" s="1"/>
  <c r="DQ130" i="10"/>
  <c r="DQ193" i="10" s="1"/>
  <c r="DP130" i="10"/>
  <c r="DP193" i="10" s="1"/>
  <c r="DO130" i="10"/>
  <c r="DO193" i="10" s="1"/>
  <c r="DN130" i="10"/>
  <c r="DN193" i="10" s="1"/>
  <c r="DM130" i="10"/>
  <c r="DM193" i="10" s="1"/>
  <c r="DL130" i="10"/>
  <c r="DL193" i="10" s="1"/>
  <c r="DK130" i="10"/>
  <c r="DK193" i="10" s="1"/>
  <c r="DJ130" i="10"/>
  <c r="DJ193" i="10" s="1"/>
  <c r="DI130" i="10"/>
  <c r="DI193" i="10" s="1"/>
  <c r="DH130" i="10"/>
  <c r="DH193" i="10" s="1"/>
  <c r="DG130" i="10"/>
  <c r="DG193" i="10" s="1"/>
  <c r="DF130" i="10"/>
  <c r="DF193" i="10" s="1"/>
  <c r="DE130" i="10"/>
  <c r="DE193" i="10" s="1"/>
  <c r="DD130" i="10"/>
  <c r="DD193" i="10" s="1"/>
  <c r="DC130" i="10"/>
  <c r="DC193" i="10" s="1"/>
  <c r="DB130" i="10"/>
  <c r="DB193" i="10" s="1"/>
  <c r="DA130" i="10"/>
  <c r="DA193" i="10" s="1"/>
  <c r="CX130" i="10"/>
  <c r="CX193" i="10" s="1"/>
  <c r="CW130" i="10"/>
  <c r="CW193" i="10" s="1"/>
  <c r="CV130" i="10"/>
  <c r="CV193" i="10" s="1"/>
  <c r="CU130" i="10"/>
  <c r="CR130" i="10"/>
  <c r="CR193" i="10" s="1"/>
  <c r="CQ130" i="10"/>
  <c r="CQ193" i="10" s="1"/>
  <c r="CP130" i="10"/>
  <c r="CP193" i="10" s="1"/>
  <c r="CO130" i="10"/>
  <c r="CL130" i="10"/>
  <c r="CL193" i="10" s="1"/>
  <c r="CK130" i="10"/>
  <c r="CK193" i="10" s="1"/>
  <c r="CJ130" i="10"/>
  <c r="CJ193" i="10" s="1"/>
  <c r="CI130" i="10"/>
  <c r="CI193" i="10" s="1"/>
  <c r="CH130" i="10"/>
  <c r="CH193" i="10" s="1"/>
  <c r="CG130" i="10"/>
  <c r="CG193" i="10" s="1"/>
  <c r="CF130" i="10"/>
  <c r="CF193" i="10" s="1"/>
  <c r="CE130" i="10"/>
  <c r="CE193" i="10" s="1"/>
  <c r="CD130" i="10"/>
  <c r="CD193" i="10" s="1"/>
  <c r="CC130" i="10"/>
  <c r="CC193" i="10" s="1"/>
  <c r="CB130" i="10"/>
  <c r="CB193" i="10" s="1"/>
  <c r="BO193" i="10"/>
  <c r="BN193" i="10"/>
  <c r="AW130" i="10"/>
  <c r="AI130" i="10"/>
  <c r="U130" i="10"/>
  <c r="A130" i="10"/>
  <c r="DS129" i="10"/>
  <c r="DS192" i="10" s="1"/>
  <c r="DR129" i="10"/>
  <c r="DR192" i="10" s="1"/>
  <c r="DQ129" i="10"/>
  <c r="DQ192" i="10" s="1"/>
  <c r="DP129" i="10"/>
  <c r="DP192" i="10" s="1"/>
  <c r="DO129" i="10"/>
  <c r="DO192" i="10" s="1"/>
  <c r="DN129" i="10"/>
  <c r="DN192" i="10" s="1"/>
  <c r="DM129" i="10"/>
  <c r="DM192" i="10" s="1"/>
  <c r="DL129" i="10"/>
  <c r="DL192" i="10" s="1"/>
  <c r="DK129" i="10"/>
  <c r="DK192" i="10" s="1"/>
  <c r="DJ129" i="10"/>
  <c r="DJ192" i="10" s="1"/>
  <c r="DI129" i="10"/>
  <c r="DI192" i="10" s="1"/>
  <c r="DH129" i="10"/>
  <c r="DH192" i="10" s="1"/>
  <c r="DG129" i="10"/>
  <c r="DG192" i="10" s="1"/>
  <c r="DF129" i="10"/>
  <c r="DF192" i="10" s="1"/>
  <c r="DE129" i="10"/>
  <c r="DE192" i="10" s="1"/>
  <c r="DD129" i="10"/>
  <c r="DD192" i="10" s="1"/>
  <c r="DC129" i="10"/>
  <c r="DC192" i="10" s="1"/>
  <c r="DB129" i="10"/>
  <c r="DB192" i="10" s="1"/>
  <c r="DA129" i="10"/>
  <c r="DA192" i="10" s="1"/>
  <c r="CX129" i="10"/>
  <c r="CX192" i="10" s="1"/>
  <c r="CW129" i="10"/>
  <c r="CW192" i="10" s="1"/>
  <c r="CV129" i="10"/>
  <c r="CV192" i="10" s="1"/>
  <c r="CU129" i="10"/>
  <c r="CR129" i="10"/>
  <c r="CR192" i="10" s="1"/>
  <c r="CQ129" i="10"/>
  <c r="CQ192" i="10" s="1"/>
  <c r="CP129" i="10"/>
  <c r="CP192" i="10" s="1"/>
  <c r="CO129" i="10"/>
  <c r="CL129" i="10"/>
  <c r="CL192" i="10" s="1"/>
  <c r="CK129" i="10"/>
  <c r="CK192" i="10" s="1"/>
  <c r="CJ129" i="10"/>
  <c r="CJ192" i="10" s="1"/>
  <c r="CI129" i="10"/>
  <c r="CI192" i="10" s="1"/>
  <c r="CH129" i="10"/>
  <c r="CH192" i="10" s="1"/>
  <c r="CG129" i="10"/>
  <c r="CG192" i="10" s="1"/>
  <c r="CF129" i="10"/>
  <c r="CF192" i="10" s="1"/>
  <c r="CE129" i="10"/>
  <c r="CE192" i="10" s="1"/>
  <c r="CD129" i="10"/>
  <c r="CD192" i="10" s="1"/>
  <c r="CC129" i="10"/>
  <c r="CC192" i="10" s="1"/>
  <c r="CB129" i="10"/>
  <c r="CB192" i="10" s="1"/>
  <c r="BO192" i="10"/>
  <c r="BN192" i="10"/>
  <c r="AW129" i="10"/>
  <c r="AI129" i="10"/>
  <c r="U129" i="10"/>
  <c r="A129" i="10"/>
  <c r="DS128" i="10"/>
  <c r="DS191" i="10" s="1"/>
  <c r="DR128" i="10"/>
  <c r="DR191" i="10" s="1"/>
  <c r="DQ128" i="10"/>
  <c r="DQ191" i="10" s="1"/>
  <c r="DP128" i="10"/>
  <c r="DP191" i="10" s="1"/>
  <c r="DO128" i="10"/>
  <c r="DO191" i="10" s="1"/>
  <c r="DN128" i="10"/>
  <c r="DN191" i="10" s="1"/>
  <c r="DM128" i="10"/>
  <c r="DM191" i="10" s="1"/>
  <c r="DL128" i="10"/>
  <c r="DL191" i="10" s="1"/>
  <c r="DK128" i="10"/>
  <c r="DK191" i="10" s="1"/>
  <c r="DJ128" i="10"/>
  <c r="DJ191" i="10" s="1"/>
  <c r="DI128" i="10"/>
  <c r="DI191" i="10" s="1"/>
  <c r="DH128" i="10"/>
  <c r="DH191" i="10" s="1"/>
  <c r="DG128" i="10"/>
  <c r="DG191" i="10" s="1"/>
  <c r="DF128" i="10"/>
  <c r="DF191" i="10" s="1"/>
  <c r="DE128" i="10"/>
  <c r="DE191" i="10" s="1"/>
  <c r="DD128" i="10"/>
  <c r="DD191" i="10" s="1"/>
  <c r="DC128" i="10"/>
  <c r="DC191" i="10" s="1"/>
  <c r="DB128" i="10"/>
  <c r="DB191" i="10" s="1"/>
  <c r="DA128" i="10"/>
  <c r="DA191" i="10" s="1"/>
  <c r="CX128" i="10"/>
  <c r="CX191" i="10" s="1"/>
  <c r="CW128" i="10"/>
  <c r="CW191" i="10" s="1"/>
  <c r="CV128" i="10"/>
  <c r="CV191" i="10" s="1"/>
  <c r="CU128" i="10"/>
  <c r="CR128" i="10"/>
  <c r="CR191" i="10" s="1"/>
  <c r="CQ128" i="10"/>
  <c r="CQ191" i="10" s="1"/>
  <c r="CP128" i="10"/>
  <c r="CP191" i="10" s="1"/>
  <c r="CO128" i="10"/>
  <c r="CL128" i="10"/>
  <c r="CL191" i="10" s="1"/>
  <c r="CK128" i="10"/>
  <c r="CK191" i="10" s="1"/>
  <c r="CJ128" i="10"/>
  <c r="CJ191" i="10" s="1"/>
  <c r="CI128" i="10"/>
  <c r="CI191" i="10" s="1"/>
  <c r="CH128" i="10"/>
  <c r="CH191" i="10" s="1"/>
  <c r="CG128" i="10"/>
  <c r="CG191" i="10" s="1"/>
  <c r="CF128" i="10"/>
  <c r="CF191" i="10" s="1"/>
  <c r="CE128" i="10"/>
  <c r="CE191" i="10" s="1"/>
  <c r="CD128" i="10"/>
  <c r="CD191" i="10" s="1"/>
  <c r="CC128" i="10"/>
  <c r="CC191" i="10" s="1"/>
  <c r="CB128" i="10"/>
  <c r="CB191" i="10" s="1"/>
  <c r="BO191" i="10"/>
  <c r="BN191" i="10"/>
  <c r="AW128" i="10"/>
  <c r="AI128" i="10"/>
  <c r="U128" i="10"/>
  <c r="A128" i="10"/>
  <c r="DS127" i="10"/>
  <c r="DS190" i="10" s="1"/>
  <c r="DR127" i="10"/>
  <c r="DR190" i="10" s="1"/>
  <c r="DQ127" i="10"/>
  <c r="DQ190" i="10" s="1"/>
  <c r="DP127" i="10"/>
  <c r="DP190" i="10" s="1"/>
  <c r="DO127" i="10"/>
  <c r="DO190" i="10" s="1"/>
  <c r="DN127" i="10"/>
  <c r="DN190" i="10" s="1"/>
  <c r="DM127" i="10"/>
  <c r="DM190" i="10" s="1"/>
  <c r="DL127" i="10"/>
  <c r="DL190" i="10" s="1"/>
  <c r="DK127" i="10"/>
  <c r="DK190" i="10" s="1"/>
  <c r="DJ127" i="10"/>
  <c r="DJ190" i="10" s="1"/>
  <c r="DI127" i="10"/>
  <c r="DI190" i="10" s="1"/>
  <c r="DH127" i="10"/>
  <c r="DH190" i="10" s="1"/>
  <c r="DG127" i="10"/>
  <c r="DG190" i="10" s="1"/>
  <c r="DF127" i="10"/>
  <c r="DF190" i="10" s="1"/>
  <c r="DE127" i="10"/>
  <c r="DE190" i="10" s="1"/>
  <c r="DD127" i="10"/>
  <c r="DD190" i="10" s="1"/>
  <c r="DC127" i="10"/>
  <c r="DC190" i="10" s="1"/>
  <c r="DB127" i="10"/>
  <c r="DB190" i="10" s="1"/>
  <c r="DA127" i="10"/>
  <c r="DA190" i="10" s="1"/>
  <c r="CX127" i="10"/>
  <c r="CX190" i="10" s="1"/>
  <c r="CW127" i="10"/>
  <c r="CW190" i="10" s="1"/>
  <c r="CV127" i="10"/>
  <c r="CV190" i="10" s="1"/>
  <c r="CU127" i="10"/>
  <c r="CR127" i="10"/>
  <c r="CR190" i="10" s="1"/>
  <c r="CQ127" i="10"/>
  <c r="CQ190" i="10" s="1"/>
  <c r="CP127" i="10"/>
  <c r="CP190" i="10" s="1"/>
  <c r="CO127" i="10"/>
  <c r="CL127" i="10"/>
  <c r="CL190" i="10" s="1"/>
  <c r="CK127" i="10"/>
  <c r="CK190" i="10" s="1"/>
  <c r="CJ127" i="10"/>
  <c r="CJ190" i="10" s="1"/>
  <c r="CI127" i="10"/>
  <c r="CI190" i="10" s="1"/>
  <c r="CH127" i="10"/>
  <c r="CH190" i="10" s="1"/>
  <c r="CG127" i="10"/>
  <c r="CG190" i="10" s="1"/>
  <c r="CF127" i="10"/>
  <c r="CF190" i="10" s="1"/>
  <c r="CE127" i="10"/>
  <c r="CE190" i="10" s="1"/>
  <c r="CD127" i="10"/>
  <c r="CD190" i="10" s="1"/>
  <c r="CC127" i="10"/>
  <c r="CC190" i="10" s="1"/>
  <c r="CB127" i="10"/>
  <c r="CB190" i="10" s="1"/>
  <c r="BO190" i="10"/>
  <c r="BN190" i="10"/>
  <c r="AW127" i="10"/>
  <c r="AI127" i="10"/>
  <c r="U127" i="10"/>
  <c r="A127" i="10"/>
  <c r="DS126" i="10"/>
  <c r="DS189" i="10" s="1"/>
  <c r="DR126" i="10"/>
  <c r="DR189" i="10" s="1"/>
  <c r="DQ126" i="10"/>
  <c r="DQ189" i="10" s="1"/>
  <c r="DP126" i="10"/>
  <c r="DP189" i="10" s="1"/>
  <c r="DO126" i="10"/>
  <c r="DO189" i="10" s="1"/>
  <c r="DN126" i="10"/>
  <c r="DN189" i="10" s="1"/>
  <c r="DM126" i="10"/>
  <c r="DM189" i="10" s="1"/>
  <c r="DL126" i="10"/>
  <c r="DL189" i="10" s="1"/>
  <c r="DK126" i="10"/>
  <c r="DK189" i="10" s="1"/>
  <c r="DJ126" i="10"/>
  <c r="DJ189" i="10" s="1"/>
  <c r="DI126" i="10"/>
  <c r="DI189" i="10" s="1"/>
  <c r="DH126" i="10"/>
  <c r="DH189" i="10" s="1"/>
  <c r="DG126" i="10"/>
  <c r="DG189" i="10" s="1"/>
  <c r="DF126" i="10"/>
  <c r="DF189" i="10" s="1"/>
  <c r="DE126" i="10"/>
  <c r="DE189" i="10" s="1"/>
  <c r="DD126" i="10"/>
  <c r="DD189" i="10" s="1"/>
  <c r="DC126" i="10"/>
  <c r="DC189" i="10" s="1"/>
  <c r="DB126" i="10"/>
  <c r="DB189" i="10" s="1"/>
  <c r="DA126" i="10"/>
  <c r="DA189" i="10" s="1"/>
  <c r="CX126" i="10"/>
  <c r="CX189" i="10" s="1"/>
  <c r="CW126" i="10"/>
  <c r="CW189" i="10" s="1"/>
  <c r="CV126" i="10"/>
  <c r="CV189" i="10" s="1"/>
  <c r="CU126" i="10"/>
  <c r="CR126" i="10"/>
  <c r="CR189" i="10" s="1"/>
  <c r="CQ126" i="10"/>
  <c r="CQ189" i="10" s="1"/>
  <c r="CP126" i="10"/>
  <c r="CP189" i="10" s="1"/>
  <c r="CO126" i="10"/>
  <c r="CL126" i="10"/>
  <c r="CL189" i="10" s="1"/>
  <c r="CK126" i="10"/>
  <c r="CK189" i="10" s="1"/>
  <c r="CJ126" i="10"/>
  <c r="CJ189" i="10" s="1"/>
  <c r="CI126" i="10"/>
  <c r="CI189" i="10" s="1"/>
  <c r="CH126" i="10"/>
  <c r="CH189" i="10" s="1"/>
  <c r="CG126" i="10"/>
  <c r="CG189" i="10" s="1"/>
  <c r="CF126" i="10"/>
  <c r="CF189" i="10" s="1"/>
  <c r="CE126" i="10"/>
  <c r="CE189" i="10" s="1"/>
  <c r="CD126" i="10"/>
  <c r="CD189" i="10" s="1"/>
  <c r="CC126" i="10"/>
  <c r="CC189" i="10" s="1"/>
  <c r="CB126" i="10"/>
  <c r="CB189" i="10" s="1"/>
  <c r="BX126" i="10"/>
  <c r="BX189" i="10" s="1"/>
  <c r="BW126" i="10"/>
  <c r="BW189" i="10" s="1"/>
  <c r="BV126" i="10"/>
  <c r="BV189" i="10" s="1"/>
  <c r="BU126" i="10"/>
  <c r="BU189" i="10" s="1"/>
  <c r="BT126" i="10"/>
  <c r="BT189" i="10" s="1"/>
  <c r="BS126" i="10"/>
  <c r="BS189" i="10" s="1"/>
  <c r="BR126" i="10"/>
  <c r="BR189" i="10" s="1"/>
  <c r="BQ126" i="10"/>
  <c r="BQ189" i="10" s="1"/>
  <c r="BP126" i="10"/>
  <c r="BP189" i="10" s="1"/>
  <c r="BO189" i="10"/>
  <c r="BN189" i="10"/>
  <c r="BJ126" i="10"/>
  <c r="BJ189" i="10" s="1"/>
  <c r="BI126" i="10"/>
  <c r="BI189" i="10" s="1"/>
  <c r="BH126" i="10"/>
  <c r="BH189" i="10" s="1"/>
  <c r="BG126" i="10"/>
  <c r="BG189" i="10" s="1"/>
  <c r="BF126" i="10"/>
  <c r="BF189" i="10" s="1"/>
  <c r="BE126" i="10"/>
  <c r="BE189" i="10" s="1"/>
  <c r="BD126" i="10"/>
  <c r="BD189" i="10" s="1"/>
  <c r="BC126" i="10"/>
  <c r="BC189" i="10" s="1"/>
  <c r="BB126" i="10"/>
  <c r="BB189" i="10" s="1"/>
  <c r="BA126" i="10"/>
  <c r="BA189" i="10" s="1"/>
  <c r="AZ126" i="10"/>
  <c r="AZ189" i="10" s="1"/>
  <c r="AY126" i="10"/>
  <c r="AW126" i="10"/>
  <c r="AI126" i="10"/>
  <c r="U126" i="10"/>
  <c r="A126" i="10"/>
  <c r="DS125" i="10"/>
  <c r="DS188" i="10" s="1"/>
  <c r="DR125" i="10"/>
  <c r="DR188" i="10" s="1"/>
  <c r="DQ125" i="10"/>
  <c r="DQ188" i="10" s="1"/>
  <c r="DP125" i="10"/>
  <c r="DP188" i="10" s="1"/>
  <c r="DO125" i="10"/>
  <c r="DO188" i="10" s="1"/>
  <c r="DN125" i="10"/>
  <c r="DN188" i="10" s="1"/>
  <c r="DM125" i="10"/>
  <c r="DM188" i="10" s="1"/>
  <c r="DL125" i="10"/>
  <c r="DL188" i="10" s="1"/>
  <c r="DK125" i="10"/>
  <c r="DK188" i="10" s="1"/>
  <c r="DJ125" i="10"/>
  <c r="DJ188" i="10" s="1"/>
  <c r="DI125" i="10"/>
  <c r="DI188" i="10" s="1"/>
  <c r="DH125" i="10"/>
  <c r="DH188" i="10" s="1"/>
  <c r="DG125" i="10"/>
  <c r="DG188" i="10" s="1"/>
  <c r="DF125" i="10"/>
  <c r="DF188" i="10" s="1"/>
  <c r="DE125" i="10"/>
  <c r="DE188" i="10" s="1"/>
  <c r="DD125" i="10"/>
  <c r="DD188" i="10" s="1"/>
  <c r="DC125" i="10"/>
  <c r="DC188" i="10" s="1"/>
  <c r="DB125" i="10"/>
  <c r="DB188" i="10" s="1"/>
  <c r="DA125" i="10"/>
  <c r="DA188" i="10" s="1"/>
  <c r="CX125" i="10"/>
  <c r="CX188" i="10" s="1"/>
  <c r="CW125" i="10"/>
  <c r="CW188" i="10" s="1"/>
  <c r="CV125" i="10"/>
  <c r="CV188" i="10" s="1"/>
  <c r="CU125" i="10"/>
  <c r="CR125" i="10"/>
  <c r="CR188" i="10" s="1"/>
  <c r="CQ125" i="10"/>
  <c r="CQ188" i="10" s="1"/>
  <c r="CP125" i="10"/>
  <c r="CP188" i="10" s="1"/>
  <c r="CO125" i="10"/>
  <c r="CL125" i="10"/>
  <c r="CL188" i="10" s="1"/>
  <c r="CK125" i="10"/>
  <c r="CK188" i="10" s="1"/>
  <c r="CJ125" i="10"/>
  <c r="CJ188" i="10" s="1"/>
  <c r="CI125" i="10"/>
  <c r="CI188" i="10" s="1"/>
  <c r="CH125" i="10"/>
  <c r="CH188" i="10" s="1"/>
  <c r="CG125" i="10"/>
  <c r="CG188" i="10" s="1"/>
  <c r="CF125" i="10"/>
  <c r="CF188" i="10" s="1"/>
  <c r="CE125" i="10"/>
  <c r="CE188" i="10" s="1"/>
  <c r="CD125" i="10"/>
  <c r="CD188" i="10" s="1"/>
  <c r="CC125" i="10"/>
  <c r="CC188" i="10" s="1"/>
  <c r="CB125" i="10"/>
  <c r="CB188" i="10" s="1"/>
  <c r="CA125" i="10"/>
  <c r="BX125" i="10"/>
  <c r="BX188" i="10" s="1"/>
  <c r="BW125" i="10"/>
  <c r="BW188" i="10" s="1"/>
  <c r="BV125" i="10"/>
  <c r="BV188" i="10" s="1"/>
  <c r="BU125" i="10"/>
  <c r="BU188" i="10" s="1"/>
  <c r="BT125" i="10"/>
  <c r="BT188" i="10" s="1"/>
  <c r="BS125" i="10"/>
  <c r="BS188" i="10" s="1"/>
  <c r="BR125" i="10"/>
  <c r="BR188" i="10" s="1"/>
  <c r="BQ125" i="10"/>
  <c r="BQ188" i="10" s="1"/>
  <c r="BP125" i="10"/>
  <c r="BP188" i="10" s="1"/>
  <c r="BO188" i="10"/>
  <c r="BN188" i="10"/>
  <c r="BJ125" i="10"/>
  <c r="BJ188" i="10" s="1"/>
  <c r="BI125" i="10"/>
  <c r="BI188" i="10" s="1"/>
  <c r="BH125" i="10"/>
  <c r="BH188" i="10" s="1"/>
  <c r="BG125" i="10"/>
  <c r="BG188" i="10" s="1"/>
  <c r="BF125" i="10"/>
  <c r="BF188" i="10" s="1"/>
  <c r="BE125" i="10"/>
  <c r="BE188" i="10" s="1"/>
  <c r="BD125" i="10"/>
  <c r="BD188" i="10" s="1"/>
  <c r="BC125" i="10"/>
  <c r="BC188" i="10" s="1"/>
  <c r="BB125" i="10"/>
  <c r="BB188" i="10" s="1"/>
  <c r="BA125" i="10"/>
  <c r="BA188" i="10" s="1"/>
  <c r="AZ125" i="10"/>
  <c r="AZ188" i="10" s="1"/>
  <c r="AY125" i="10"/>
  <c r="AW125" i="10"/>
  <c r="AI125" i="10"/>
  <c r="U125" i="10"/>
  <c r="A125" i="10"/>
  <c r="DS124" i="10"/>
  <c r="DS187" i="10" s="1"/>
  <c r="DR124" i="10"/>
  <c r="DR187" i="10" s="1"/>
  <c r="DQ124" i="10"/>
  <c r="DQ187" i="10" s="1"/>
  <c r="DP124" i="10"/>
  <c r="DP187" i="10" s="1"/>
  <c r="DO124" i="10"/>
  <c r="DO187" i="10" s="1"/>
  <c r="DN124" i="10"/>
  <c r="DN187" i="10" s="1"/>
  <c r="DM124" i="10"/>
  <c r="DM187" i="10" s="1"/>
  <c r="DL124" i="10"/>
  <c r="DL187" i="10" s="1"/>
  <c r="DK124" i="10"/>
  <c r="DK187" i="10" s="1"/>
  <c r="DJ124" i="10"/>
  <c r="DJ187" i="10" s="1"/>
  <c r="DI124" i="10"/>
  <c r="DI187" i="10" s="1"/>
  <c r="DH124" i="10"/>
  <c r="DH187" i="10" s="1"/>
  <c r="DG124" i="10"/>
  <c r="DG187" i="10" s="1"/>
  <c r="DF124" i="10"/>
  <c r="DF187" i="10" s="1"/>
  <c r="DE124" i="10"/>
  <c r="DE187" i="10" s="1"/>
  <c r="DD124" i="10"/>
  <c r="DD187" i="10" s="1"/>
  <c r="DC124" i="10"/>
  <c r="DC187" i="10" s="1"/>
  <c r="DB124" i="10"/>
  <c r="DB187" i="10" s="1"/>
  <c r="DA124" i="10"/>
  <c r="DA187" i="10" s="1"/>
  <c r="CX124" i="10"/>
  <c r="CX187" i="10" s="1"/>
  <c r="CW124" i="10"/>
  <c r="CW187" i="10" s="1"/>
  <c r="CV124" i="10"/>
  <c r="CV187" i="10" s="1"/>
  <c r="CU124" i="10"/>
  <c r="CR124" i="10"/>
  <c r="CR187" i="10" s="1"/>
  <c r="CQ124" i="10"/>
  <c r="CQ187" i="10" s="1"/>
  <c r="CP124" i="10"/>
  <c r="CP187" i="10" s="1"/>
  <c r="CO124" i="10"/>
  <c r="CL124" i="10"/>
  <c r="CL187" i="10" s="1"/>
  <c r="CK124" i="10"/>
  <c r="CK187" i="10" s="1"/>
  <c r="CJ124" i="10"/>
  <c r="CJ187" i="10" s="1"/>
  <c r="CI124" i="10"/>
  <c r="CI187" i="10" s="1"/>
  <c r="CH124" i="10"/>
  <c r="CH187" i="10" s="1"/>
  <c r="CG124" i="10"/>
  <c r="CG187" i="10" s="1"/>
  <c r="CF124" i="10"/>
  <c r="CF187" i="10" s="1"/>
  <c r="CE124" i="10"/>
  <c r="CE187" i="10" s="1"/>
  <c r="CD124" i="10"/>
  <c r="CD187" i="10" s="1"/>
  <c r="CC124" i="10"/>
  <c r="CC187" i="10" s="1"/>
  <c r="CB124" i="10"/>
  <c r="CB187" i="10" s="1"/>
  <c r="CA124" i="10"/>
  <c r="BX124" i="10"/>
  <c r="BX187" i="10" s="1"/>
  <c r="BW124" i="10"/>
  <c r="BW187" i="10" s="1"/>
  <c r="BV124" i="10"/>
  <c r="BV187" i="10" s="1"/>
  <c r="BU124" i="10"/>
  <c r="BU187" i="10" s="1"/>
  <c r="BT124" i="10"/>
  <c r="BT187" i="10" s="1"/>
  <c r="BS124" i="10"/>
  <c r="BS187" i="10" s="1"/>
  <c r="BR124" i="10"/>
  <c r="BR187" i="10" s="1"/>
  <c r="BQ124" i="10"/>
  <c r="BQ187" i="10" s="1"/>
  <c r="BP124" i="10"/>
  <c r="BP187" i="10" s="1"/>
  <c r="BO187" i="10"/>
  <c r="BN187" i="10"/>
  <c r="BJ124" i="10"/>
  <c r="BJ187" i="10" s="1"/>
  <c r="BI124" i="10"/>
  <c r="BI187" i="10" s="1"/>
  <c r="BH124" i="10"/>
  <c r="BH187" i="10" s="1"/>
  <c r="BG124" i="10"/>
  <c r="BG187" i="10" s="1"/>
  <c r="BF124" i="10"/>
  <c r="BF187" i="10" s="1"/>
  <c r="BE124" i="10"/>
  <c r="BE187" i="10" s="1"/>
  <c r="BD124" i="10"/>
  <c r="BD187" i="10" s="1"/>
  <c r="BC124" i="10"/>
  <c r="BC187" i="10" s="1"/>
  <c r="BB124" i="10"/>
  <c r="BB187" i="10" s="1"/>
  <c r="BA124" i="10"/>
  <c r="BA187" i="10" s="1"/>
  <c r="AZ124" i="10"/>
  <c r="AZ187" i="10" s="1"/>
  <c r="AY124" i="10"/>
  <c r="AW124" i="10"/>
  <c r="AI124" i="10"/>
  <c r="U124" i="10"/>
  <c r="A124" i="10"/>
  <c r="DS123" i="10"/>
  <c r="DS186" i="10" s="1"/>
  <c r="DS184" i="10" s="1"/>
  <c r="DR123" i="10"/>
  <c r="DR186" i="10" s="1"/>
  <c r="DR184" i="10" s="1"/>
  <c r="DQ123" i="10"/>
  <c r="DQ186" i="10" s="1"/>
  <c r="DP123" i="10"/>
  <c r="DP186" i="10" s="1"/>
  <c r="DO123" i="10"/>
  <c r="DO186" i="10" s="1"/>
  <c r="DN123" i="10"/>
  <c r="DN186" i="10" s="1"/>
  <c r="DM123" i="10"/>
  <c r="DM186" i="10" s="1"/>
  <c r="DL123" i="10"/>
  <c r="DL186" i="10" s="1"/>
  <c r="DK123" i="10"/>
  <c r="DK186" i="10" s="1"/>
  <c r="DJ123" i="10"/>
  <c r="DJ186" i="10" s="1"/>
  <c r="DI123" i="10"/>
  <c r="DI186" i="10" s="1"/>
  <c r="DI184" i="10" s="1"/>
  <c r="DH123" i="10"/>
  <c r="DH186" i="10" s="1"/>
  <c r="DH184" i="10" s="1"/>
  <c r="DG123" i="10"/>
  <c r="DG186" i="10" s="1"/>
  <c r="DG184" i="10" s="1"/>
  <c r="DF123" i="10"/>
  <c r="DF186" i="10" s="1"/>
  <c r="DF184" i="10" s="1"/>
  <c r="DE123" i="10"/>
  <c r="DE186" i="10" s="1"/>
  <c r="DE184" i="10" s="1"/>
  <c r="DD123" i="10"/>
  <c r="DD186" i="10" s="1"/>
  <c r="DD184" i="10" s="1"/>
  <c r="DC123" i="10"/>
  <c r="DC186" i="10" s="1"/>
  <c r="DB123" i="10"/>
  <c r="DB186" i="10" s="1"/>
  <c r="DA123" i="10"/>
  <c r="DA186" i="10" s="1"/>
  <c r="CX123" i="10"/>
  <c r="CX186" i="10" s="1"/>
  <c r="CW123" i="10"/>
  <c r="CW186" i="10" s="1"/>
  <c r="CV123" i="10"/>
  <c r="CV186" i="10" s="1"/>
  <c r="CU123" i="10"/>
  <c r="CR123" i="10"/>
  <c r="CQ123" i="10"/>
  <c r="CP123" i="10"/>
  <c r="CO123" i="10"/>
  <c r="CL123" i="10"/>
  <c r="CL186" i="10" s="1"/>
  <c r="CK123" i="10"/>
  <c r="CK186" i="10" s="1"/>
  <c r="CJ123" i="10"/>
  <c r="CJ186" i="10" s="1"/>
  <c r="CI123" i="10"/>
  <c r="CI186" i="10" s="1"/>
  <c r="CH123" i="10"/>
  <c r="CH186" i="10" s="1"/>
  <c r="CG123" i="10"/>
  <c r="CG186" i="10" s="1"/>
  <c r="CF123" i="10"/>
  <c r="CF186" i="10" s="1"/>
  <c r="CE123" i="10"/>
  <c r="CE186" i="10" s="1"/>
  <c r="CD123" i="10"/>
  <c r="CD186" i="10" s="1"/>
  <c r="CC123" i="10"/>
  <c r="CC186" i="10" s="1"/>
  <c r="CB123" i="10"/>
  <c r="CB186" i="10" s="1"/>
  <c r="CA123" i="10"/>
  <c r="BX123" i="10"/>
  <c r="BX186" i="10" s="1"/>
  <c r="BW123" i="10"/>
  <c r="BW186" i="10" s="1"/>
  <c r="BV123" i="10"/>
  <c r="BV186" i="10" s="1"/>
  <c r="BU123" i="10"/>
  <c r="BU186" i="10" s="1"/>
  <c r="BT123" i="10"/>
  <c r="BT186" i="10" s="1"/>
  <c r="BS123" i="10"/>
  <c r="BS186" i="10" s="1"/>
  <c r="BR123" i="10"/>
  <c r="BR186" i="10" s="1"/>
  <c r="BQ123" i="10"/>
  <c r="BQ186" i="10" s="1"/>
  <c r="BP123" i="10"/>
  <c r="BP186" i="10" s="1"/>
  <c r="BO186" i="10"/>
  <c r="BN186" i="10"/>
  <c r="BJ123" i="10"/>
  <c r="BJ186" i="10" s="1"/>
  <c r="BI123" i="10"/>
  <c r="BI186" i="10" s="1"/>
  <c r="BH123" i="10"/>
  <c r="BH186" i="10" s="1"/>
  <c r="BG123" i="10"/>
  <c r="BG186" i="10" s="1"/>
  <c r="BF123" i="10"/>
  <c r="BF186" i="10" s="1"/>
  <c r="BE123" i="10"/>
  <c r="BE186" i="10" s="1"/>
  <c r="BD123" i="10"/>
  <c r="BD186" i="10" s="1"/>
  <c r="BC123" i="10"/>
  <c r="BC186" i="10" s="1"/>
  <c r="BB123" i="10"/>
  <c r="BB186" i="10" s="1"/>
  <c r="BA123" i="10"/>
  <c r="BA186" i="10" s="1"/>
  <c r="AZ123" i="10"/>
  <c r="AZ186" i="10" s="1"/>
  <c r="AY123" i="10"/>
  <c r="AW123" i="10"/>
  <c r="AI123" i="10"/>
  <c r="U123" i="10"/>
  <c r="A123" i="10"/>
  <c r="DS122" i="10"/>
  <c r="DR122" i="10"/>
  <c r="DQ122" i="10"/>
  <c r="DP122" i="10"/>
  <c r="DO122" i="10"/>
  <c r="DN122" i="10"/>
  <c r="DM122" i="10"/>
  <c r="DL122" i="10"/>
  <c r="DK122" i="10"/>
  <c r="DJ122" i="10"/>
  <c r="DI122" i="10"/>
  <c r="DH122" i="10"/>
  <c r="DG122" i="10"/>
  <c r="DF122" i="10"/>
  <c r="DE122" i="10"/>
  <c r="DD122" i="10"/>
  <c r="DC122" i="10"/>
  <c r="DB122" i="10"/>
  <c r="DA122" i="10"/>
  <c r="CX122" i="10"/>
  <c r="CW122" i="10"/>
  <c r="CV122" i="10"/>
  <c r="CU122" i="10"/>
  <c r="CR122" i="10"/>
  <c r="CQ122" i="10"/>
  <c r="CP122" i="10"/>
  <c r="CL122" i="10"/>
  <c r="CK122" i="10"/>
  <c r="CJ122" i="10"/>
  <c r="CI122" i="10"/>
  <c r="CH122" i="10"/>
  <c r="CG122" i="10"/>
  <c r="CF122" i="10"/>
  <c r="CE122" i="10"/>
  <c r="CD122" i="10"/>
  <c r="CC122" i="10"/>
  <c r="CB122" i="10"/>
  <c r="AV122" i="10"/>
  <c r="AV185" i="10" s="1"/>
  <c r="AU122" i="10"/>
  <c r="AU185" i="10" s="1"/>
  <c r="AT122" i="10"/>
  <c r="AT185" i="10" s="1"/>
  <c r="AR122" i="10"/>
  <c r="AR185" i="10" s="1"/>
  <c r="AQ122" i="10"/>
  <c r="AQ185" i="10" s="1"/>
  <c r="AP122" i="10"/>
  <c r="AP185" i="10" s="1"/>
  <c r="AO122" i="10"/>
  <c r="AO185" i="10" s="1"/>
  <c r="AN122" i="10"/>
  <c r="AN185" i="10" s="1"/>
  <c r="AM122" i="10"/>
  <c r="AM185" i="10" s="1"/>
  <c r="AL122" i="10"/>
  <c r="AL185" i="10" s="1"/>
  <c r="AK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AI122" i="10" s="1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U122" i="10" s="1"/>
  <c r="A122" i="10"/>
  <c r="DS121" i="10"/>
  <c r="DS58" i="10" s="1"/>
  <c r="DR121" i="10"/>
  <c r="DR58" i="10" s="1"/>
  <c r="DQ121" i="10"/>
  <c r="DP121" i="10"/>
  <c r="DO121" i="10"/>
  <c r="DN121" i="10"/>
  <c r="DM121" i="10"/>
  <c r="DL121" i="10"/>
  <c r="DK121" i="10"/>
  <c r="DJ121" i="10"/>
  <c r="DI121" i="10"/>
  <c r="DH121" i="10"/>
  <c r="DG121" i="10"/>
  <c r="DF121" i="10"/>
  <c r="DE121" i="10"/>
  <c r="DD121" i="10"/>
  <c r="DC121" i="10"/>
  <c r="DB121" i="10"/>
  <c r="DA121" i="10"/>
  <c r="CX121" i="10"/>
  <c r="CW121" i="10"/>
  <c r="CV121" i="10"/>
  <c r="CL121" i="10"/>
  <c r="CK121" i="10"/>
  <c r="CI121" i="10"/>
  <c r="CH121" i="10"/>
  <c r="CG121" i="10"/>
  <c r="CF121" i="10"/>
  <c r="CE121" i="10"/>
  <c r="CC121" i="10"/>
  <c r="CB121" i="10"/>
  <c r="AV121" i="10"/>
  <c r="AU121" i="10"/>
  <c r="AT121" i="10"/>
  <c r="AR121" i="10"/>
  <c r="AQ121" i="10"/>
  <c r="AP121" i="10"/>
  <c r="AO121" i="10"/>
  <c r="AN121" i="10"/>
  <c r="AM121" i="10"/>
  <c r="AL121" i="10"/>
  <c r="AK121" i="10"/>
  <c r="AW121" i="10" s="1"/>
  <c r="AW58" i="10" s="1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AI121" i="10" s="1"/>
  <c r="AI58" i="10" s="1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U121" i="10" s="1"/>
  <c r="U58" i="10" s="1"/>
  <c r="A121" i="10"/>
  <c r="A120" i="10"/>
  <c r="DS119" i="10"/>
  <c r="DS182" i="10" s="1"/>
  <c r="DR119" i="10"/>
  <c r="DR182" i="10" s="1"/>
  <c r="DQ119" i="10"/>
  <c r="DP119" i="10"/>
  <c r="DO119" i="10"/>
  <c r="DN119" i="10"/>
  <c r="DM119" i="10"/>
  <c r="DL119" i="10"/>
  <c r="DK119" i="10"/>
  <c r="DJ119" i="10"/>
  <c r="DI119" i="10"/>
  <c r="DH119" i="10"/>
  <c r="DG119" i="10"/>
  <c r="DF119" i="10"/>
  <c r="DE119" i="10"/>
  <c r="DD119" i="10"/>
  <c r="DC119" i="10"/>
  <c r="DB119" i="10"/>
  <c r="DA119" i="10"/>
  <c r="CX119" i="10"/>
  <c r="CX182" i="10" s="1"/>
  <c r="CW119" i="10"/>
  <c r="CW182" i="10" s="1"/>
  <c r="CV119" i="10"/>
  <c r="CV182" i="10" s="1"/>
  <c r="CU119" i="10"/>
  <c r="CR119" i="10"/>
  <c r="CR182" i="10" s="1"/>
  <c r="CQ119" i="10"/>
  <c r="CQ182" i="10" s="1"/>
  <c r="CP119" i="10"/>
  <c r="CP182" i="10" s="1"/>
  <c r="CO119" i="10"/>
  <c r="CL119" i="10"/>
  <c r="CK119" i="10"/>
  <c r="CJ119" i="10"/>
  <c r="CI119" i="10"/>
  <c r="CH119" i="10"/>
  <c r="CG119" i="10"/>
  <c r="CF119" i="10"/>
  <c r="CE119" i="10"/>
  <c r="CD119" i="10"/>
  <c r="CC119" i="10"/>
  <c r="CB119" i="10"/>
  <c r="CA119" i="10"/>
  <c r="BX119" i="10"/>
  <c r="BX182" i="10" s="1"/>
  <c r="BW119" i="10"/>
  <c r="BW182" i="10" s="1"/>
  <c r="BV119" i="10"/>
  <c r="BV182" i="10" s="1"/>
  <c r="BU119" i="10"/>
  <c r="BU182" i="10" s="1"/>
  <c r="BT119" i="10"/>
  <c r="BT182" i="10" s="1"/>
  <c r="BS119" i="10"/>
  <c r="BS182" i="10" s="1"/>
  <c r="BR119" i="10"/>
  <c r="BR182" i="10" s="1"/>
  <c r="BQ119" i="10"/>
  <c r="BQ182" i="10" s="1"/>
  <c r="DW182" i="10" s="1"/>
  <c r="BP119" i="10"/>
  <c r="BP182" i="10" s="1"/>
  <c r="BJ119" i="10"/>
  <c r="BJ182" i="10" s="1"/>
  <c r="BI119" i="10"/>
  <c r="BI182" i="10" s="1"/>
  <c r="BH119" i="10"/>
  <c r="BH182" i="10" s="1"/>
  <c r="BG119" i="10"/>
  <c r="BG182" i="10" s="1"/>
  <c r="BF119" i="10"/>
  <c r="BF182" i="10" s="1"/>
  <c r="BE119" i="10"/>
  <c r="BE182" i="10" s="1"/>
  <c r="BD119" i="10"/>
  <c r="BD182" i="10" s="1"/>
  <c r="BC119" i="10"/>
  <c r="BC182" i="10" s="1"/>
  <c r="BB119" i="10"/>
  <c r="BB182" i="10" s="1"/>
  <c r="BA119" i="10"/>
  <c r="BA182" i="10" s="1"/>
  <c r="AZ119" i="10"/>
  <c r="AZ182" i="10" s="1"/>
  <c r="AY119" i="10"/>
  <c r="AW119" i="10"/>
  <c r="AI119" i="10"/>
  <c r="U119" i="10"/>
  <c r="A119" i="10"/>
  <c r="DS118" i="10"/>
  <c r="DS181" i="10" s="1"/>
  <c r="DS180" i="10" s="1"/>
  <c r="DR118" i="10"/>
  <c r="DR181" i="10" s="1"/>
  <c r="DR180" i="10" s="1"/>
  <c r="DQ118" i="10"/>
  <c r="DQ181" i="10" s="1"/>
  <c r="DP118" i="10"/>
  <c r="DP181" i="10" s="1"/>
  <c r="DO118" i="10"/>
  <c r="DO181" i="10" s="1"/>
  <c r="DN118" i="10"/>
  <c r="DN181" i="10" s="1"/>
  <c r="DM118" i="10"/>
  <c r="DM181" i="10" s="1"/>
  <c r="DL118" i="10"/>
  <c r="DL181" i="10" s="1"/>
  <c r="DK118" i="10"/>
  <c r="DK181" i="10" s="1"/>
  <c r="DJ118" i="10"/>
  <c r="DJ181" i="10" s="1"/>
  <c r="DI118" i="10"/>
  <c r="DI181" i="10" s="1"/>
  <c r="DH118" i="10"/>
  <c r="DH181" i="10" s="1"/>
  <c r="DG118" i="10"/>
  <c r="DG181" i="10" s="1"/>
  <c r="DF118" i="10"/>
  <c r="DF181" i="10" s="1"/>
  <c r="DE118" i="10"/>
  <c r="DE181" i="10" s="1"/>
  <c r="DD118" i="10"/>
  <c r="DD181" i="10" s="1"/>
  <c r="DC118" i="10"/>
  <c r="DC181" i="10" s="1"/>
  <c r="DB118" i="10"/>
  <c r="DB181" i="10" s="1"/>
  <c r="DA118" i="10"/>
  <c r="DA181" i="10" s="1"/>
  <c r="CX118" i="10"/>
  <c r="CX181" i="10" s="1"/>
  <c r="CX180" i="10" s="1"/>
  <c r="CW118" i="10"/>
  <c r="CW181" i="10" s="1"/>
  <c r="CW180" i="10" s="1"/>
  <c r="CV118" i="10"/>
  <c r="CV181" i="10" s="1"/>
  <c r="CV180" i="10" s="1"/>
  <c r="CU118" i="10"/>
  <c r="CR118" i="10"/>
  <c r="CR181" i="10" s="1"/>
  <c r="CR180" i="10" s="1"/>
  <c r="CQ118" i="10"/>
  <c r="CQ181" i="10" s="1"/>
  <c r="CQ180" i="10" s="1"/>
  <c r="CP118" i="10"/>
  <c r="CP181" i="10" s="1"/>
  <c r="CP180" i="10" s="1"/>
  <c r="CO118" i="10"/>
  <c r="CL118" i="10"/>
  <c r="CL181" i="10" s="1"/>
  <c r="CK118" i="10"/>
  <c r="CK181" i="10" s="1"/>
  <c r="CJ118" i="10"/>
  <c r="CJ181" i="10" s="1"/>
  <c r="CI118" i="10"/>
  <c r="CI181" i="10" s="1"/>
  <c r="CH118" i="10"/>
  <c r="CH181" i="10" s="1"/>
  <c r="CG118" i="10"/>
  <c r="CG181" i="10" s="1"/>
  <c r="CF118" i="10"/>
  <c r="CF181" i="10" s="1"/>
  <c r="CE118" i="10"/>
  <c r="CE181" i="10" s="1"/>
  <c r="CD118" i="10"/>
  <c r="CD181" i="10" s="1"/>
  <c r="CC118" i="10"/>
  <c r="CC181" i="10" s="1"/>
  <c r="CB118" i="10"/>
  <c r="CB181" i="10" s="1"/>
  <c r="CA118" i="10"/>
  <c r="BX118" i="10"/>
  <c r="BX181" i="10" s="1"/>
  <c r="BX180" i="10" s="1"/>
  <c r="BW118" i="10"/>
  <c r="BW181" i="10" s="1"/>
  <c r="BW180" i="10" s="1"/>
  <c r="BV118" i="10"/>
  <c r="BV181" i="10" s="1"/>
  <c r="BV180" i="10" s="1"/>
  <c r="BU118" i="10"/>
  <c r="BU181" i="10" s="1"/>
  <c r="BU180" i="10" s="1"/>
  <c r="BT118" i="10"/>
  <c r="BT181" i="10" s="1"/>
  <c r="BT180" i="10" s="1"/>
  <c r="BS118" i="10"/>
  <c r="BS181" i="10" s="1"/>
  <c r="BS180" i="10" s="1"/>
  <c r="BR118" i="10"/>
  <c r="BR181" i="10" s="1"/>
  <c r="BR180" i="10" s="1"/>
  <c r="BQ118" i="10"/>
  <c r="BQ181" i="10" s="1"/>
  <c r="BP118" i="10"/>
  <c r="BP181" i="10" s="1"/>
  <c r="BP180" i="10" s="1"/>
  <c r="BJ118" i="10"/>
  <c r="BJ181" i="10" s="1"/>
  <c r="BJ180" i="10" s="1"/>
  <c r="BI118" i="10"/>
  <c r="BI181" i="10" s="1"/>
  <c r="BI180" i="10" s="1"/>
  <c r="BH118" i="10"/>
  <c r="BH181" i="10" s="1"/>
  <c r="BH180" i="10" s="1"/>
  <c r="BG118" i="10"/>
  <c r="BG181" i="10" s="1"/>
  <c r="BG180" i="10" s="1"/>
  <c r="BF118" i="10"/>
  <c r="BF181" i="10" s="1"/>
  <c r="BF180" i="10" s="1"/>
  <c r="BE118" i="10"/>
  <c r="BE181" i="10" s="1"/>
  <c r="BE180" i="10" s="1"/>
  <c r="BD118" i="10"/>
  <c r="BD181" i="10" s="1"/>
  <c r="BD180" i="10" s="1"/>
  <c r="BC118" i="10"/>
  <c r="BC181" i="10" s="1"/>
  <c r="BC180" i="10" s="1"/>
  <c r="BB118" i="10"/>
  <c r="BB181" i="10" s="1"/>
  <c r="BB180" i="10" s="1"/>
  <c r="BA118" i="10"/>
  <c r="BA181" i="10" s="1"/>
  <c r="BA180" i="10" s="1"/>
  <c r="AZ118" i="10"/>
  <c r="AZ181" i="10" s="1"/>
  <c r="AZ180" i="10" s="1"/>
  <c r="AY118" i="10"/>
  <c r="AW118" i="10"/>
  <c r="AI118" i="10"/>
  <c r="U118" i="10"/>
  <c r="A118" i="10"/>
  <c r="DS117" i="10"/>
  <c r="DR117" i="10"/>
  <c r="CX117" i="10"/>
  <c r="CW117" i="10"/>
  <c r="CV117" i="10"/>
  <c r="CU117" i="10"/>
  <c r="CY117" i="10" s="1"/>
  <c r="CY54" i="10" s="1"/>
  <c r="CR117" i="10"/>
  <c r="CQ117" i="10"/>
  <c r="CP117" i="10"/>
  <c r="CO117" i="10"/>
  <c r="CS117" i="10" s="1"/>
  <c r="CS54" i="10" s="1"/>
  <c r="BX117" i="10"/>
  <c r="BW117" i="10"/>
  <c r="BV117" i="10"/>
  <c r="BU117" i="10"/>
  <c r="BT117" i="10"/>
  <c r="BS117" i="10"/>
  <c r="BR117" i="10"/>
  <c r="BQ117" i="10"/>
  <c r="BP117" i="10"/>
  <c r="BJ117" i="10"/>
  <c r="BI117" i="10"/>
  <c r="BH117" i="10"/>
  <c r="BG117" i="10"/>
  <c r="BF117" i="10"/>
  <c r="BE117" i="10"/>
  <c r="BD117" i="10"/>
  <c r="BC117" i="10"/>
  <c r="BC54" i="10" s="1"/>
  <c r="BB117" i="10"/>
  <c r="BB54" i="10" s="1"/>
  <c r="BA117" i="10"/>
  <c r="BA54" i="10" s="1"/>
  <c r="AZ117" i="10"/>
  <c r="AZ54" i="10" s="1"/>
  <c r="AY117" i="10"/>
  <c r="AV117" i="10"/>
  <c r="AU117" i="10"/>
  <c r="AT117" i="10"/>
  <c r="AR117" i="10"/>
  <c r="AQ117" i="10"/>
  <c r="AP117" i="10"/>
  <c r="AO117" i="10"/>
  <c r="AN117" i="10"/>
  <c r="AM117" i="10"/>
  <c r="AL117" i="10"/>
  <c r="AK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A117" i="10"/>
  <c r="A116" i="10"/>
  <c r="DS115" i="10"/>
  <c r="DS178" i="10" s="1"/>
  <c r="DR115" i="10"/>
  <c r="DR178" i="10" s="1"/>
  <c r="DQ115" i="10"/>
  <c r="DQ178" i="10" s="1"/>
  <c r="DP115" i="10"/>
  <c r="DP178" i="10" s="1"/>
  <c r="DO115" i="10"/>
  <c r="DO178" i="10" s="1"/>
  <c r="DN115" i="10"/>
  <c r="DN178" i="10" s="1"/>
  <c r="DM115" i="10"/>
  <c r="DM178" i="10" s="1"/>
  <c r="DL115" i="10"/>
  <c r="DL178" i="10" s="1"/>
  <c r="DK115" i="10"/>
  <c r="DK178" i="10" s="1"/>
  <c r="DJ115" i="10"/>
  <c r="DJ178" i="10" s="1"/>
  <c r="DI115" i="10"/>
  <c r="DI178" i="10" s="1"/>
  <c r="DH115" i="10"/>
  <c r="DH178" i="10" s="1"/>
  <c r="DG115" i="10"/>
  <c r="DG178" i="10" s="1"/>
  <c r="DF115" i="10"/>
  <c r="DF178" i="10" s="1"/>
  <c r="DE115" i="10"/>
  <c r="DE178" i="10" s="1"/>
  <c r="DD115" i="10"/>
  <c r="DD178" i="10" s="1"/>
  <c r="DC115" i="10"/>
  <c r="DC178" i="10" s="1"/>
  <c r="DB115" i="10"/>
  <c r="DB178" i="10" s="1"/>
  <c r="DA115" i="10"/>
  <c r="DA178" i="10" s="1"/>
  <c r="CX115" i="10"/>
  <c r="CX178" i="10" s="1"/>
  <c r="CW115" i="10"/>
  <c r="CW178" i="10" s="1"/>
  <c r="CV115" i="10"/>
  <c r="CV178" i="10" s="1"/>
  <c r="CU115" i="10"/>
  <c r="CR115" i="10"/>
  <c r="CR178" i="10" s="1"/>
  <c r="CQ115" i="10"/>
  <c r="CQ178" i="10" s="1"/>
  <c r="CP115" i="10"/>
  <c r="CP178" i="10" s="1"/>
  <c r="CO115" i="10"/>
  <c r="CL115" i="10"/>
  <c r="CL178" i="10" s="1"/>
  <c r="CK115" i="10"/>
  <c r="CK178" i="10" s="1"/>
  <c r="CJ115" i="10"/>
  <c r="CJ178" i="10" s="1"/>
  <c r="CI115" i="10"/>
  <c r="CI178" i="10" s="1"/>
  <c r="CH115" i="10"/>
  <c r="CH178" i="10" s="1"/>
  <c r="CG115" i="10"/>
  <c r="CG178" i="10" s="1"/>
  <c r="CF115" i="10"/>
  <c r="CF178" i="10" s="1"/>
  <c r="CE115" i="10"/>
  <c r="CE178" i="10" s="1"/>
  <c r="CD115" i="10"/>
  <c r="CD178" i="10" s="1"/>
  <c r="CC115" i="10"/>
  <c r="CC178" i="10" s="1"/>
  <c r="CB115" i="10"/>
  <c r="CB178" i="10" s="1"/>
  <c r="BX115" i="10"/>
  <c r="BX178" i="10" s="1"/>
  <c r="BW115" i="10"/>
  <c r="BW178" i="10" s="1"/>
  <c r="BV115" i="10"/>
  <c r="BV178" i="10" s="1"/>
  <c r="BU115" i="10"/>
  <c r="BU178" i="10" s="1"/>
  <c r="BT115" i="10"/>
  <c r="BT178" i="10" s="1"/>
  <c r="BS115" i="10"/>
  <c r="BS178" i="10" s="1"/>
  <c r="BR115" i="10"/>
  <c r="BR178" i="10" s="1"/>
  <c r="BQ115" i="10"/>
  <c r="BQ178" i="10" s="1"/>
  <c r="BP115" i="10"/>
  <c r="BP178" i="10" s="1"/>
  <c r="BJ115" i="10"/>
  <c r="BJ178" i="10" s="1"/>
  <c r="BI115" i="10"/>
  <c r="BI178" i="10" s="1"/>
  <c r="BH115" i="10"/>
  <c r="BH178" i="10" s="1"/>
  <c r="BG115" i="10"/>
  <c r="BG178" i="10" s="1"/>
  <c r="BF115" i="10"/>
  <c r="BF178" i="10" s="1"/>
  <c r="BE115" i="10"/>
  <c r="BE178" i="10" s="1"/>
  <c r="BD115" i="10"/>
  <c r="BD178" i="10" s="1"/>
  <c r="BC115" i="10"/>
  <c r="BC178" i="10" s="1"/>
  <c r="BB115" i="10"/>
  <c r="BB178" i="10" s="1"/>
  <c r="BA115" i="10"/>
  <c r="BA178" i="10" s="1"/>
  <c r="AZ115" i="10"/>
  <c r="AZ178" i="10" s="1"/>
  <c r="AY115" i="10"/>
  <c r="AW115" i="10"/>
  <c r="AW52" i="10" s="1"/>
  <c r="AI115" i="10"/>
  <c r="AI52" i="10" s="1"/>
  <c r="U115" i="10"/>
  <c r="U52" i="10" s="1"/>
  <c r="A115" i="10"/>
  <c r="DS114" i="10"/>
  <c r="DS177" i="10" s="1"/>
  <c r="DR114" i="10"/>
  <c r="DR177" i="10" s="1"/>
  <c r="DQ114" i="10"/>
  <c r="DQ177" i="10" s="1"/>
  <c r="DP114" i="10"/>
  <c r="DP177" i="10" s="1"/>
  <c r="DO114" i="10"/>
  <c r="DO177" i="10" s="1"/>
  <c r="DN114" i="10"/>
  <c r="DN177" i="10" s="1"/>
  <c r="DM114" i="10"/>
  <c r="DM177" i="10" s="1"/>
  <c r="DL114" i="10"/>
  <c r="DL177" i="10" s="1"/>
  <c r="DK114" i="10"/>
  <c r="DK177" i="10" s="1"/>
  <c r="DJ114" i="10"/>
  <c r="DJ177" i="10" s="1"/>
  <c r="DI114" i="10"/>
  <c r="DI177" i="10" s="1"/>
  <c r="DH114" i="10"/>
  <c r="DH177" i="10" s="1"/>
  <c r="DG114" i="10"/>
  <c r="DG177" i="10" s="1"/>
  <c r="DF114" i="10"/>
  <c r="DF177" i="10" s="1"/>
  <c r="DE114" i="10"/>
  <c r="DE177" i="10" s="1"/>
  <c r="DD114" i="10"/>
  <c r="DD177" i="10" s="1"/>
  <c r="DC114" i="10"/>
  <c r="DC177" i="10" s="1"/>
  <c r="DB114" i="10"/>
  <c r="DB177" i="10" s="1"/>
  <c r="DA114" i="10"/>
  <c r="DA177" i="10" s="1"/>
  <c r="CX114" i="10"/>
  <c r="CX177" i="10" s="1"/>
  <c r="CW114" i="10"/>
  <c r="CW177" i="10" s="1"/>
  <c r="CV114" i="10"/>
  <c r="CV177" i="10" s="1"/>
  <c r="CU114" i="10"/>
  <c r="CR114" i="10"/>
  <c r="CR177" i="10" s="1"/>
  <c r="CQ114" i="10"/>
  <c r="CQ177" i="10" s="1"/>
  <c r="CP114" i="10"/>
  <c r="CP177" i="10" s="1"/>
  <c r="CO114" i="10"/>
  <c r="CL114" i="10"/>
  <c r="CL177" i="10" s="1"/>
  <c r="CK114" i="10"/>
  <c r="CK177" i="10" s="1"/>
  <c r="CJ114" i="10"/>
  <c r="CJ177" i="10" s="1"/>
  <c r="CI114" i="10"/>
  <c r="CI177" i="10" s="1"/>
  <c r="CH114" i="10"/>
  <c r="CH177" i="10" s="1"/>
  <c r="CG114" i="10"/>
  <c r="CG177" i="10" s="1"/>
  <c r="CF114" i="10"/>
  <c r="CF177" i="10" s="1"/>
  <c r="CE114" i="10"/>
  <c r="CE177" i="10" s="1"/>
  <c r="CD114" i="10"/>
  <c r="CD177" i="10" s="1"/>
  <c r="CC114" i="10"/>
  <c r="CC177" i="10" s="1"/>
  <c r="CB114" i="10"/>
  <c r="CB177" i="10" s="1"/>
  <c r="BX114" i="10"/>
  <c r="BX177" i="10" s="1"/>
  <c r="BW114" i="10"/>
  <c r="BW177" i="10" s="1"/>
  <c r="BV114" i="10"/>
  <c r="BV177" i="10" s="1"/>
  <c r="BU114" i="10"/>
  <c r="BU177" i="10" s="1"/>
  <c r="BT114" i="10"/>
  <c r="BT177" i="10" s="1"/>
  <c r="BS114" i="10"/>
  <c r="BS177" i="10" s="1"/>
  <c r="BR114" i="10"/>
  <c r="BR177" i="10" s="1"/>
  <c r="BQ114" i="10"/>
  <c r="BQ177" i="10" s="1"/>
  <c r="BP114" i="10"/>
  <c r="BP177" i="10" s="1"/>
  <c r="BJ114" i="10"/>
  <c r="BJ177" i="10" s="1"/>
  <c r="BI114" i="10"/>
  <c r="BI177" i="10" s="1"/>
  <c r="BH114" i="10"/>
  <c r="BH177" i="10" s="1"/>
  <c r="BG114" i="10"/>
  <c r="BG177" i="10" s="1"/>
  <c r="BF114" i="10"/>
  <c r="BF177" i="10" s="1"/>
  <c r="BE114" i="10"/>
  <c r="BE177" i="10" s="1"/>
  <c r="BD114" i="10"/>
  <c r="BD177" i="10" s="1"/>
  <c r="BC114" i="10"/>
  <c r="BC177" i="10" s="1"/>
  <c r="BB114" i="10"/>
  <c r="BB177" i="10" s="1"/>
  <c r="BA114" i="10"/>
  <c r="BA177" i="10" s="1"/>
  <c r="AZ114" i="10"/>
  <c r="AZ177" i="10" s="1"/>
  <c r="AY114" i="10"/>
  <c r="AW114" i="10"/>
  <c r="AW51" i="10" s="1"/>
  <c r="AI114" i="10"/>
  <c r="AI51" i="10" s="1"/>
  <c r="U114" i="10"/>
  <c r="U51" i="10" s="1"/>
  <c r="A114" i="10"/>
  <c r="DS113" i="10"/>
  <c r="DS176" i="10" s="1"/>
  <c r="DR113" i="10"/>
  <c r="DR176" i="10" s="1"/>
  <c r="DQ113" i="10"/>
  <c r="DQ176" i="10" s="1"/>
  <c r="DP113" i="10"/>
  <c r="DP176" i="10" s="1"/>
  <c r="DO113" i="10"/>
  <c r="DO176" i="10" s="1"/>
  <c r="DN113" i="10"/>
  <c r="DN176" i="10" s="1"/>
  <c r="DM113" i="10"/>
  <c r="DM176" i="10" s="1"/>
  <c r="DL113" i="10"/>
  <c r="DL176" i="10" s="1"/>
  <c r="DK113" i="10"/>
  <c r="DK176" i="10" s="1"/>
  <c r="DJ113" i="10"/>
  <c r="DJ176" i="10" s="1"/>
  <c r="DI113" i="10"/>
  <c r="DI176" i="10" s="1"/>
  <c r="DH113" i="10"/>
  <c r="DH176" i="10" s="1"/>
  <c r="DG113" i="10"/>
  <c r="DG176" i="10" s="1"/>
  <c r="DF113" i="10"/>
  <c r="DF176" i="10" s="1"/>
  <c r="DE113" i="10"/>
  <c r="DE176" i="10" s="1"/>
  <c r="DD113" i="10"/>
  <c r="DD176" i="10" s="1"/>
  <c r="DC113" i="10"/>
  <c r="DC176" i="10" s="1"/>
  <c r="DB113" i="10"/>
  <c r="DB176" i="10" s="1"/>
  <c r="DA113" i="10"/>
  <c r="DA176" i="10" s="1"/>
  <c r="CX113" i="10"/>
  <c r="CX176" i="10" s="1"/>
  <c r="CW113" i="10"/>
  <c r="CW176" i="10" s="1"/>
  <c r="CV113" i="10"/>
  <c r="CV176" i="10" s="1"/>
  <c r="CU113" i="10"/>
  <c r="CR113" i="10"/>
  <c r="CR176" i="10" s="1"/>
  <c r="CQ113" i="10"/>
  <c r="CQ176" i="10" s="1"/>
  <c r="CP113" i="10"/>
  <c r="CP176" i="10" s="1"/>
  <c r="CO113" i="10"/>
  <c r="CL113" i="10"/>
  <c r="CL176" i="10" s="1"/>
  <c r="CK113" i="10"/>
  <c r="CK176" i="10" s="1"/>
  <c r="CJ113" i="10"/>
  <c r="CJ176" i="10" s="1"/>
  <c r="CI113" i="10"/>
  <c r="CI176" i="10" s="1"/>
  <c r="CH113" i="10"/>
  <c r="CH176" i="10" s="1"/>
  <c r="CG113" i="10"/>
  <c r="CG176" i="10" s="1"/>
  <c r="CF113" i="10"/>
  <c r="CF176" i="10" s="1"/>
  <c r="CE113" i="10"/>
  <c r="CE176" i="10" s="1"/>
  <c r="CD113" i="10"/>
  <c r="CD176" i="10" s="1"/>
  <c r="CC113" i="10"/>
  <c r="CC176" i="10" s="1"/>
  <c r="CB113" i="10"/>
  <c r="CB176" i="10" s="1"/>
  <c r="BX113" i="10"/>
  <c r="BX176" i="10" s="1"/>
  <c r="BW113" i="10"/>
  <c r="BW176" i="10" s="1"/>
  <c r="BV113" i="10"/>
  <c r="BV176" i="10" s="1"/>
  <c r="BU113" i="10"/>
  <c r="BU176" i="10" s="1"/>
  <c r="BT113" i="10"/>
  <c r="BT176" i="10" s="1"/>
  <c r="BS113" i="10"/>
  <c r="BS176" i="10" s="1"/>
  <c r="BR113" i="10"/>
  <c r="BR176" i="10" s="1"/>
  <c r="BQ113" i="10"/>
  <c r="BQ176" i="10" s="1"/>
  <c r="BP113" i="10"/>
  <c r="BP176" i="10" s="1"/>
  <c r="BJ113" i="10"/>
  <c r="BJ176" i="10" s="1"/>
  <c r="BI113" i="10"/>
  <c r="BI176" i="10" s="1"/>
  <c r="BH113" i="10"/>
  <c r="BH176" i="10" s="1"/>
  <c r="BG113" i="10"/>
  <c r="BG176" i="10" s="1"/>
  <c r="BF113" i="10"/>
  <c r="BF176" i="10" s="1"/>
  <c r="BE113" i="10"/>
  <c r="BE176" i="10" s="1"/>
  <c r="BD113" i="10"/>
  <c r="BD176" i="10" s="1"/>
  <c r="BC113" i="10"/>
  <c r="BC176" i="10" s="1"/>
  <c r="BB113" i="10"/>
  <c r="BB176" i="10" s="1"/>
  <c r="BA113" i="10"/>
  <c r="BA176" i="10" s="1"/>
  <c r="AZ113" i="10"/>
  <c r="AZ176" i="10" s="1"/>
  <c r="AY113" i="10"/>
  <c r="AW113" i="10"/>
  <c r="AW50" i="10" s="1"/>
  <c r="AI113" i="10"/>
  <c r="AI50" i="10" s="1"/>
  <c r="U113" i="10"/>
  <c r="U50" i="10" s="1"/>
  <c r="A113" i="10"/>
  <c r="DS112" i="10"/>
  <c r="DS175" i="10" s="1"/>
  <c r="DR112" i="10"/>
  <c r="DR175" i="10" s="1"/>
  <c r="DQ112" i="10"/>
  <c r="DQ175" i="10" s="1"/>
  <c r="DP112" i="10"/>
  <c r="DP175" i="10" s="1"/>
  <c r="DO112" i="10"/>
  <c r="DO175" i="10" s="1"/>
  <c r="DN112" i="10"/>
  <c r="DN175" i="10" s="1"/>
  <c r="DM112" i="10"/>
  <c r="DM175" i="10" s="1"/>
  <c r="DL112" i="10"/>
  <c r="DL175" i="10" s="1"/>
  <c r="DK112" i="10"/>
  <c r="DK175" i="10" s="1"/>
  <c r="DJ112" i="10"/>
  <c r="DJ175" i="10" s="1"/>
  <c r="DI112" i="10"/>
  <c r="DI175" i="10" s="1"/>
  <c r="DH112" i="10"/>
  <c r="DH175" i="10" s="1"/>
  <c r="DG112" i="10"/>
  <c r="DG175" i="10" s="1"/>
  <c r="DF112" i="10"/>
  <c r="DF175" i="10" s="1"/>
  <c r="DE112" i="10"/>
  <c r="DE175" i="10" s="1"/>
  <c r="DD112" i="10"/>
  <c r="DD175" i="10" s="1"/>
  <c r="DC112" i="10"/>
  <c r="DC175" i="10" s="1"/>
  <c r="DB112" i="10"/>
  <c r="DB175" i="10" s="1"/>
  <c r="DA112" i="10"/>
  <c r="DA175" i="10" s="1"/>
  <c r="CX112" i="10"/>
  <c r="CX175" i="10" s="1"/>
  <c r="CW112" i="10"/>
  <c r="CW175" i="10" s="1"/>
  <c r="CV112" i="10"/>
  <c r="CV175" i="10" s="1"/>
  <c r="CU112" i="10"/>
  <c r="CR112" i="10"/>
  <c r="CR175" i="10" s="1"/>
  <c r="CQ112" i="10"/>
  <c r="CQ175" i="10" s="1"/>
  <c r="CP112" i="10"/>
  <c r="CP175" i="10" s="1"/>
  <c r="CO112" i="10"/>
  <c r="CL112" i="10"/>
  <c r="CL175" i="10" s="1"/>
  <c r="CK112" i="10"/>
  <c r="CK175" i="10" s="1"/>
  <c r="CJ112" i="10"/>
  <c r="CJ175" i="10" s="1"/>
  <c r="CI112" i="10"/>
  <c r="CI175" i="10" s="1"/>
  <c r="CH112" i="10"/>
  <c r="CH175" i="10" s="1"/>
  <c r="CG112" i="10"/>
  <c r="CG175" i="10" s="1"/>
  <c r="CF112" i="10"/>
  <c r="CF175" i="10" s="1"/>
  <c r="CE112" i="10"/>
  <c r="CE175" i="10" s="1"/>
  <c r="CD112" i="10"/>
  <c r="CD175" i="10" s="1"/>
  <c r="CC112" i="10"/>
  <c r="CC175" i="10" s="1"/>
  <c r="CB112" i="10"/>
  <c r="CB175" i="10" s="1"/>
  <c r="BX112" i="10"/>
  <c r="BX175" i="10" s="1"/>
  <c r="BW112" i="10"/>
  <c r="BW175" i="10" s="1"/>
  <c r="BV112" i="10"/>
  <c r="BV175" i="10" s="1"/>
  <c r="BU112" i="10"/>
  <c r="BU175" i="10" s="1"/>
  <c r="BT112" i="10"/>
  <c r="BT175" i="10" s="1"/>
  <c r="BS112" i="10"/>
  <c r="BS175" i="10" s="1"/>
  <c r="BR112" i="10"/>
  <c r="BR175" i="10" s="1"/>
  <c r="BQ112" i="10"/>
  <c r="BQ175" i="10" s="1"/>
  <c r="BP112" i="10"/>
  <c r="BP175" i="10" s="1"/>
  <c r="BJ112" i="10"/>
  <c r="BJ175" i="10" s="1"/>
  <c r="BI112" i="10"/>
  <c r="BI175" i="10" s="1"/>
  <c r="BH112" i="10"/>
  <c r="BH175" i="10" s="1"/>
  <c r="BG112" i="10"/>
  <c r="BG175" i="10" s="1"/>
  <c r="BF112" i="10"/>
  <c r="BF175" i="10" s="1"/>
  <c r="BE112" i="10"/>
  <c r="BE175" i="10" s="1"/>
  <c r="BD112" i="10"/>
  <c r="BD175" i="10" s="1"/>
  <c r="BC112" i="10"/>
  <c r="BC175" i="10" s="1"/>
  <c r="BB112" i="10"/>
  <c r="BB175" i="10" s="1"/>
  <c r="BA112" i="10"/>
  <c r="BA175" i="10" s="1"/>
  <c r="AZ112" i="10"/>
  <c r="AZ175" i="10" s="1"/>
  <c r="AY112" i="10"/>
  <c r="AW112" i="10"/>
  <c r="AW49" i="10" s="1"/>
  <c r="AI112" i="10"/>
  <c r="AI49" i="10" s="1"/>
  <c r="U112" i="10"/>
  <c r="U49" i="10" s="1"/>
  <c r="A112" i="10"/>
  <c r="DS111" i="10"/>
  <c r="DR111" i="10"/>
  <c r="DQ111" i="10"/>
  <c r="DP111" i="10"/>
  <c r="DO111" i="10"/>
  <c r="DN111" i="10"/>
  <c r="DM111" i="10"/>
  <c r="DL111" i="10"/>
  <c r="DK111" i="10"/>
  <c r="DJ111" i="10"/>
  <c r="DI111" i="10"/>
  <c r="DH111" i="10"/>
  <c r="DG111" i="10"/>
  <c r="DF111" i="10"/>
  <c r="DE111" i="10"/>
  <c r="DD111" i="10"/>
  <c r="DC111" i="10"/>
  <c r="DB111" i="10"/>
  <c r="DA111" i="10"/>
  <c r="CX111" i="10"/>
  <c r="CW111" i="10"/>
  <c r="CV111" i="10"/>
  <c r="CU111" i="10"/>
  <c r="CR111" i="10"/>
  <c r="CQ111" i="10"/>
  <c r="CP111" i="10"/>
  <c r="CO111" i="10"/>
  <c r="CL111" i="10"/>
  <c r="CK111" i="10"/>
  <c r="CJ111" i="10"/>
  <c r="CI111" i="10"/>
  <c r="CH111" i="10"/>
  <c r="CG111" i="10"/>
  <c r="CF111" i="10"/>
  <c r="CE111" i="10"/>
  <c r="CD111" i="10"/>
  <c r="CC111" i="10"/>
  <c r="CB111" i="10"/>
  <c r="BX111" i="10"/>
  <c r="BX174" i="10" s="1"/>
  <c r="BW111" i="10"/>
  <c r="BW174" i="10" s="1"/>
  <c r="BV111" i="10"/>
  <c r="BV174" i="10" s="1"/>
  <c r="BU111" i="10"/>
  <c r="BU174" i="10" s="1"/>
  <c r="BT111" i="10"/>
  <c r="BT174" i="10" s="1"/>
  <c r="BS111" i="10"/>
  <c r="BS174" i="10" s="1"/>
  <c r="BR111" i="10"/>
  <c r="BR174" i="10" s="1"/>
  <c r="BQ111" i="10"/>
  <c r="BQ174" i="10" s="1"/>
  <c r="BP111" i="10"/>
  <c r="BP174" i="10" s="1"/>
  <c r="BJ111" i="10"/>
  <c r="BJ174" i="10" s="1"/>
  <c r="BI111" i="10"/>
  <c r="BI174" i="10" s="1"/>
  <c r="BH111" i="10"/>
  <c r="BH174" i="10" s="1"/>
  <c r="BG111" i="10"/>
  <c r="BG174" i="10" s="1"/>
  <c r="AW111" i="10"/>
  <c r="AI111" i="10"/>
  <c r="U111" i="10"/>
  <c r="A111" i="10"/>
  <c r="DS110" i="10"/>
  <c r="DS173" i="10" s="1"/>
  <c r="DR110" i="10"/>
  <c r="DR173" i="10" s="1"/>
  <c r="DQ110" i="10"/>
  <c r="DQ173" i="10" s="1"/>
  <c r="DP110" i="10"/>
  <c r="DP173" i="10" s="1"/>
  <c r="DO110" i="10"/>
  <c r="DO173" i="10" s="1"/>
  <c r="DN110" i="10"/>
  <c r="DN173" i="10" s="1"/>
  <c r="DM110" i="10"/>
  <c r="DM173" i="10" s="1"/>
  <c r="DL110" i="10"/>
  <c r="DL173" i="10" s="1"/>
  <c r="DK110" i="10"/>
  <c r="DK173" i="10" s="1"/>
  <c r="DJ110" i="10"/>
  <c r="DJ173" i="10" s="1"/>
  <c r="DI110" i="10"/>
  <c r="DI173" i="10" s="1"/>
  <c r="DH110" i="10"/>
  <c r="DH173" i="10" s="1"/>
  <c r="DG110" i="10"/>
  <c r="DG173" i="10" s="1"/>
  <c r="DF110" i="10"/>
  <c r="DF173" i="10" s="1"/>
  <c r="DE110" i="10"/>
  <c r="DE173" i="10" s="1"/>
  <c r="DD110" i="10"/>
  <c r="DD173" i="10" s="1"/>
  <c r="DC110" i="10"/>
  <c r="DC173" i="10" s="1"/>
  <c r="DB110" i="10"/>
  <c r="DB173" i="10" s="1"/>
  <c r="DA110" i="10"/>
  <c r="DA173" i="10" s="1"/>
  <c r="CX110" i="10"/>
  <c r="CX173" i="10" s="1"/>
  <c r="CW110" i="10"/>
  <c r="CW173" i="10" s="1"/>
  <c r="CV110" i="10"/>
  <c r="CV173" i="10" s="1"/>
  <c r="CU110" i="10"/>
  <c r="CR110" i="10"/>
  <c r="CR173" i="10" s="1"/>
  <c r="CQ110" i="10"/>
  <c r="CQ173" i="10" s="1"/>
  <c r="CP110" i="10"/>
  <c r="CP173" i="10" s="1"/>
  <c r="CO110" i="10"/>
  <c r="CL110" i="10"/>
  <c r="CL173" i="10" s="1"/>
  <c r="CK110" i="10"/>
  <c r="CK173" i="10" s="1"/>
  <c r="CJ110" i="10"/>
  <c r="CJ173" i="10" s="1"/>
  <c r="CI110" i="10"/>
  <c r="CI173" i="10" s="1"/>
  <c r="CH110" i="10"/>
  <c r="CH173" i="10" s="1"/>
  <c r="CG110" i="10"/>
  <c r="CG173" i="10" s="1"/>
  <c r="CF110" i="10"/>
  <c r="CF173" i="10" s="1"/>
  <c r="CE110" i="10"/>
  <c r="CE173" i="10" s="1"/>
  <c r="CD110" i="10"/>
  <c r="CD173" i="10" s="1"/>
  <c r="CC110" i="10"/>
  <c r="CC173" i="10" s="1"/>
  <c r="CB110" i="10"/>
  <c r="CB173" i="10" s="1"/>
  <c r="AW110" i="10"/>
  <c r="AI110" i="10"/>
  <c r="U110" i="10"/>
  <c r="A110" i="10"/>
  <c r="DS109" i="10"/>
  <c r="DS172" i="10" s="1"/>
  <c r="DR109" i="10"/>
  <c r="DR172" i="10" s="1"/>
  <c r="DQ109" i="10"/>
  <c r="DQ172" i="10" s="1"/>
  <c r="DP109" i="10"/>
  <c r="DP172" i="10" s="1"/>
  <c r="DO109" i="10"/>
  <c r="DO172" i="10" s="1"/>
  <c r="DN109" i="10"/>
  <c r="DN172" i="10" s="1"/>
  <c r="DM109" i="10"/>
  <c r="DM172" i="10" s="1"/>
  <c r="DL109" i="10"/>
  <c r="DL172" i="10" s="1"/>
  <c r="DK109" i="10"/>
  <c r="DK172" i="10" s="1"/>
  <c r="DJ109" i="10"/>
  <c r="DJ172" i="10" s="1"/>
  <c r="DI109" i="10"/>
  <c r="DI172" i="10" s="1"/>
  <c r="DH109" i="10"/>
  <c r="DH172" i="10" s="1"/>
  <c r="DG109" i="10"/>
  <c r="DG172" i="10" s="1"/>
  <c r="DF109" i="10"/>
  <c r="DF172" i="10" s="1"/>
  <c r="DE109" i="10"/>
  <c r="DE172" i="10" s="1"/>
  <c r="DD109" i="10"/>
  <c r="DD172" i="10" s="1"/>
  <c r="DC109" i="10"/>
  <c r="DC172" i="10" s="1"/>
  <c r="DB109" i="10"/>
  <c r="DB172" i="10" s="1"/>
  <c r="DA109" i="10"/>
  <c r="DA172" i="10" s="1"/>
  <c r="CX109" i="10"/>
  <c r="CX172" i="10" s="1"/>
  <c r="CW109" i="10"/>
  <c r="CW172" i="10" s="1"/>
  <c r="CV109" i="10"/>
  <c r="CV172" i="10" s="1"/>
  <c r="CU109" i="10"/>
  <c r="CR109" i="10"/>
  <c r="CR172" i="10" s="1"/>
  <c r="CQ109" i="10"/>
  <c r="CQ172" i="10" s="1"/>
  <c r="CP109" i="10"/>
  <c r="CP172" i="10" s="1"/>
  <c r="CO109" i="10"/>
  <c r="CL109" i="10"/>
  <c r="CL172" i="10" s="1"/>
  <c r="CK109" i="10"/>
  <c r="CK172" i="10" s="1"/>
  <c r="CJ109" i="10"/>
  <c r="CJ172" i="10" s="1"/>
  <c r="CI109" i="10"/>
  <c r="CI172" i="10" s="1"/>
  <c r="CH109" i="10"/>
  <c r="CH172" i="10" s="1"/>
  <c r="CG109" i="10"/>
  <c r="CG172" i="10" s="1"/>
  <c r="CF109" i="10"/>
  <c r="CF172" i="10" s="1"/>
  <c r="CE109" i="10"/>
  <c r="CE172" i="10" s="1"/>
  <c r="CD109" i="10"/>
  <c r="CD172" i="10" s="1"/>
  <c r="CC109" i="10"/>
  <c r="CC172" i="10" s="1"/>
  <c r="CB109" i="10"/>
  <c r="CB172" i="10" s="1"/>
  <c r="AW109" i="10"/>
  <c r="AI109" i="10"/>
  <c r="U109" i="10"/>
  <c r="A109" i="10"/>
  <c r="DS108" i="10"/>
  <c r="DS171" i="10" s="1"/>
  <c r="DR108" i="10"/>
  <c r="DR171" i="10" s="1"/>
  <c r="DQ108" i="10"/>
  <c r="DQ171" i="10" s="1"/>
  <c r="DP108" i="10"/>
  <c r="DP171" i="10" s="1"/>
  <c r="DO108" i="10"/>
  <c r="DO171" i="10" s="1"/>
  <c r="DN108" i="10"/>
  <c r="DN171" i="10" s="1"/>
  <c r="DM108" i="10"/>
  <c r="DM171" i="10" s="1"/>
  <c r="DL108" i="10"/>
  <c r="DL171" i="10" s="1"/>
  <c r="DK108" i="10"/>
  <c r="DK171" i="10" s="1"/>
  <c r="DJ108" i="10"/>
  <c r="DJ171" i="10" s="1"/>
  <c r="DI108" i="10"/>
  <c r="DI171" i="10" s="1"/>
  <c r="DH108" i="10"/>
  <c r="DH171" i="10" s="1"/>
  <c r="DG108" i="10"/>
  <c r="DG171" i="10" s="1"/>
  <c r="DF108" i="10"/>
  <c r="DF171" i="10" s="1"/>
  <c r="DE108" i="10"/>
  <c r="DE171" i="10" s="1"/>
  <c r="DD108" i="10"/>
  <c r="DD171" i="10" s="1"/>
  <c r="DC108" i="10"/>
  <c r="DC171" i="10" s="1"/>
  <c r="DB108" i="10"/>
  <c r="DB171" i="10" s="1"/>
  <c r="DA108" i="10"/>
  <c r="DA171" i="10" s="1"/>
  <c r="CX108" i="10"/>
  <c r="CX171" i="10" s="1"/>
  <c r="CW108" i="10"/>
  <c r="CW171" i="10" s="1"/>
  <c r="CV108" i="10"/>
  <c r="CV171" i="10" s="1"/>
  <c r="CU108" i="10"/>
  <c r="CR108" i="10"/>
  <c r="CR171" i="10" s="1"/>
  <c r="CQ108" i="10"/>
  <c r="CQ171" i="10" s="1"/>
  <c r="CP108" i="10"/>
  <c r="CP171" i="10" s="1"/>
  <c r="CO108" i="10"/>
  <c r="CL108" i="10"/>
  <c r="CL171" i="10" s="1"/>
  <c r="CK108" i="10"/>
  <c r="CK171" i="10" s="1"/>
  <c r="CJ108" i="10"/>
  <c r="CJ171" i="10" s="1"/>
  <c r="CI108" i="10"/>
  <c r="CI171" i="10" s="1"/>
  <c r="CH108" i="10"/>
  <c r="CH171" i="10" s="1"/>
  <c r="CG108" i="10"/>
  <c r="CG171" i="10" s="1"/>
  <c r="CF108" i="10"/>
  <c r="CF171" i="10" s="1"/>
  <c r="CE108" i="10"/>
  <c r="CE171" i="10" s="1"/>
  <c r="CD108" i="10"/>
  <c r="CD171" i="10" s="1"/>
  <c r="CC108" i="10"/>
  <c r="CC171" i="10" s="1"/>
  <c r="CB108" i="10"/>
  <c r="CB171" i="10" s="1"/>
  <c r="AW108" i="10"/>
  <c r="AI108" i="10"/>
  <c r="U108" i="10"/>
  <c r="A108" i="10"/>
  <c r="AV107" i="10"/>
  <c r="AU107" i="10"/>
  <c r="AT107" i="10"/>
  <c r="AR107" i="10"/>
  <c r="AQ107" i="10"/>
  <c r="AP107" i="10"/>
  <c r="AO107" i="10"/>
  <c r="AN107" i="10"/>
  <c r="AM107" i="10"/>
  <c r="AL107" i="10"/>
  <c r="AK107" i="10"/>
  <c r="AW107" i="10" s="1"/>
  <c r="AW44" i="10" s="1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AI107" i="10" s="1"/>
  <c r="AI44" i="10" s="1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U107" i="10" s="1"/>
  <c r="U44" i="10" s="1"/>
  <c r="A107" i="10"/>
  <c r="A106" i="10"/>
  <c r="A105" i="10"/>
  <c r="DS104" i="10"/>
  <c r="DS167" i="10" s="1"/>
  <c r="DR104" i="10"/>
  <c r="DR167" i="10" s="1"/>
  <c r="DQ104" i="10"/>
  <c r="DQ167" i="10" s="1"/>
  <c r="DP104" i="10"/>
  <c r="DP167" i="10" s="1"/>
  <c r="DO104" i="10"/>
  <c r="DO167" i="10" s="1"/>
  <c r="DN104" i="10"/>
  <c r="DN167" i="10" s="1"/>
  <c r="DM104" i="10"/>
  <c r="DM167" i="10" s="1"/>
  <c r="DL104" i="10"/>
  <c r="DL167" i="10" s="1"/>
  <c r="DK104" i="10"/>
  <c r="DK167" i="10" s="1"/>
  <c r="DJ104" i="10"/>
  <c r="DJ167" i="10" s="1"/>
  <c r="DI104" i="10"/>
  <c r="DI167" i="10" s="1"/>
  <c r="DH104" i="10"/>
  <c r="DH167" i="10" s="1"/>
  <c r="DG104" i="10"/>
  <c r="DG167" i="10" s="1"/>
  <c r="DF104" i="10"/>
  <c r="DF167" i="10" s="1"/>
  <c r="DE104" i="10"/>
  <c r="DE167" i="10" s="1"/>
  <c r="DD104" i="10"/>
  <c r="DD167" i="10" s="1"/>
  <c r="DC104" i="10"/>
  <c r="DC167" i="10" s="1"/>
  <c r="DB104" i="10"/>
  <c r="DB167" i="10" s="1"/>
  <c r="DA104" i="10"/>
  <c r="DA167" i="10" s="1"/>
  <c r="CX104" i="10"/>
  <c r="CX167" i="10" s="1"/>
  <c r="CW104" i="10"/>
  <c r="CW167" i="10" s="1"/>
  <c r="CV104" i="10"/>
  <c r="CV167" i="10" s="1"/>
  <c r="CU104" i="10"/>
  <c r="CR104" i="10"/>
  <c r="CR167" i="10" s="1"/>
  <c r="CQ104" i="10"/>
  <c r="CQ167" i="10" s="1"/>
  <c r="CP104" i="10"/>
  <c r="CP167" i="10" s="1"/>
  <c r="CO104" i="10"/>
  <c r="CL104" i="10"/>
  <c r="CL167" i="10" s="1"/>
  <c r="CK104" i="10"/>
  <c r="CK167" i="10" s="1"/>
  <c r="CJ104" i="10"/>
  <c r="CJ167" i="10" s="1"/>
  <c r="CI104" i="10"/>
  <c r="CI167" i="10" s="1"/>
  <c r="CH104" i="10"/>
  <c r="CH167" i="10" s="1"/>
  <c r="CG104" i="10"/>
  <c r="CG167" i="10" s="1"/>
  <c r="CF104" i="10"/>
  <c r="CF167" i="10" s="1"/>
  <c r="CE104" i="10"/>
  <c r="CE167" i="10" s="1"/>
  <c r="CD104" i="10"/>
  <c r="CD167" i="10" s="1"/>
  <c r="CC104" i="10"/>
  <c r="CC167" i="10" s="1"/>
  <c r="CB104" i="10"/>
  <c r="CB167" i="10" s="1"/>
  <c r="CA104" i="10"/>
  <c r="BJ104" i="10"/>
  <c r="BI104" i="10"/>
  <c r="BH104" i="10"/>
  <c r="BG104" i="10"/>
  <c r="BF104" i="10"/>
  <c r="BE104" i="10"/>
  <c r="BD104" i="10"/>
  <c r="BC104" i="10"/>
  <c r="BB104" i="10"/>
  <c r="BA104" i="10"/>
  <c r="AZ104" i="10"/>
  <c r="AY104" i="10"/>
  <c r="BK104" i="10" s="1"/>
  <c r="BK41" i="10" s="1"/>
  <c r="AW104" i="10"/>
  <c r="AW41" i="10" s="1"/>
  <c r="AI104" i="10"/>
  <c r="AI41" i="10" s="1"/>
  <c r="U104" i="10"/>
  <c r="U41" i="10" s="1"/>
  <c r="A104" i="10"/>
  <c r="DS103" i="10"/>
  <c r="DS166" i="10" s="1"/>
  <c r="DS165" i="10" s="1"/>
  <c r="DR103" i="10"/>
  <c r="DR166" i="10" s="1"/>
  <c r="DQ103" i="10"/>
  <c r="DQ166" i="10" s="1"/>
  <c r="DQ165" i="10" s="1"/>
  <c r="DP103" i="10"/>
  <c r="DP166" i="10" s="1"/>
  <c r="DP165" i="10" s="1"/>
  <c r="DO103" i="10"/>
  <c r="DO166" i="10" s="1"/>
  <c r="DO165" i="10" s="1"/>
  <c r="DN103" i="10"/>
  <c r="DN166" i="10" s="1"/>
  <c r="DN165" i="10" s="1"/>
  <c r="DM103" i="10"/>
  <c r="DM166" i="10" s="1"/>
  <c r="DM165" i="10" s="1"/>
  <c r="DL103" i="10"/>
  <c r="DL166" i="10" s="1"/>
  <c r="DL165" i="10" s="1"/>
  <c r="DK103" i="10"/>
  <c r="DK166" i="10" s="1"/>
  <c r="DK165" i="10" s="1"/>
  <c r="DJ103" i="10"/>
  <c r="DJ166" i="10" s="1"/>
  <c r="DJ165" i="10" s="1"/>
  <c r="DI103" i="10"/>
  <c r="DI166" i="10" s="1"/>
  <c r="DI165" i="10" s="1"/>
  <c r="DH103" i="10"/>
  <c r="DH166" i="10" s="1"/>
  <c r="DH165" i="10" s="1"/>
  <c r="DG103" i="10"/>
  <c r="DG166" i="10" s="1"/>
  <c r="DG165" i="10" s="1"/>
  <c r="DF103" i="10"/>
  <c r="DF166" i="10" s="1"/>
  <c r="DF165" i="10" s="1"/>
  <c r="DE103" i="10"/>
  <c r="DE166" i="10" s="1"/>
  <c r="DE165" i="10" s="1"/>
  <c r="DD103" i="10"/>
  <c r="DD166" i="10" s="1"/>
  <c r="DD165" i="10" s="1"/>
  <c r="DC103" i="10"/>
  <c r="DC166" i="10" s="1"/>
  <c r="DC165" i="10" s="1"/>
  <c r="DB103" i="10"/>
  <c r="DB166" i="10" s="1"/>
  <c r="DB165" i="10" s="1"/>
  <c r="DA103" i="10"/>
  <c r="DA166" i="10" s="1"/>
  <c r="DA165" i="10" s="1"/>
  <c r="CX103" i="10"/>
  <c r="CX166" i="10" s="1"/>
  <c r="CX165" i="10" s="1"/>
  <c r="CW103" i="10"/>
  <c r="CW166" i="10" s="1"/>
  <c r="CW165" i="10" s="1"/>
  <c r="CV103" i="10"/>
  <c r="CV166" i="10" s="1"/>
  <c r="CV165" i="10" s="1"/>
  <c r="CU103" i="10"/>
  <c r="CR103" i="10"/>
  <c r="CR166" i="10" s="1"/>
  <c r="CR165" i="10" s="1"/>
  <c r="CQ103" i="10"/>
  <c r="CQ166" i="10" s="1"/>
  <c r="CQ165" i="10" s="1"/>
  <c r="CP103" i="10"/>
  <c r="CP166" i="10" s="1"/>
  <c r="CP165" i="10" s="1"/>
  <c r="CO103" i="10"/>
  <c r="CO102" i="10" s="1"/>
  <c r="CL103" i="10"/>
  <c r="CL166" i="10" s="1"/>
  <c r="CL165" i="10" s="1"/>
  <c r="CK103" i="10"/>
  <c r="CK166" i="10" s="1"/>
  <c r="CK165" i="10" s="1"/>
  <c r="CJ103" i="10"/>
  <c r="CJ166" i="10" s="1"/>
  <c r="CI103" i="10"/>
  <c r="CI166" i="10" s="1"/>
  <c r="CI165" i="10" s="1"/>
  <c r="CH103" i="10"/>
  <c r="CH166" i="10" s="1"/>
  <c r="CH165" i="10" s="1"/>
  <c r="CG103" i="10"/>
  <c r="CG166" i="10" s="1"/>
  <c r="CG165" i="10" s="1"/>
  <c r="CF103" i="10"/>
  <c r="CF166" i="10" s="1"/>
  <c r="CF165" i="10" s="1"/>
  <c r="CE103" i="10"/>
  <c r="CE166" i="10" s="1"/>
  <c r="CE165" i="10" s="1"/>
  <c r="CD103" i="10"/>
  <c r="CD166" i="10" s="1"/>
  <c r="CD165" i="10" s="1"/>
  <c r="CC103" i="10"/>
  <c r="CC166" i="10" s="1"/>
  <c r="CC165" i="10" s="1"/>
  <c r="CB103" i="10"/>
  <c r="CB166" i="10" s="1"/>
  <c r="CB165" i="10" s="1"/>
  <c r="CA103" i="10"/>
  <c r="BJ103" i="10"/>
  <c r="BI103" i="10"/>
  <c r="BH103" i="10"/>
  <c r="BG103" i="10"/>
  <c r="BF103" i="10"/>
  <c r="BE103" i="10"/>
  <c r="BD103" i="10"/>
  <c r="BC103" i="10"/>
  <c r="BB103" i="10"/>
  <c r="BA103" i="10"/>
  <c r="AZ103" i="10"/>
  <c r="AY103" i="10"/>
  <c r="BK103" i="10" s="1"/>
  <c r="BK40" i="10" s="1"/>
  <c r="AW103" i="10"/>
  <c r="AW40" i="10" s="1"/>
  <c r="AI103" i="10"/>
  <c r="AI40" i="10" s="1"/>
  <c r="U103" i="10"/>
  <c r="U40" i="10" s="1"/>
  <c r="A103" i="10"/>
  <c r="DS102" i="10"/>
  <c r="DS39" i="10" s="1"/>
  <c r="DR102" i="10"/>
  <c r="DR39" i="10" s="1"/>
  <c r="DQ102" i="10"/>
  <c r="DP102" i="10"/>
  <c r="DO102" i="10"/>
  <c r="DN102" i="10"/>
  <c r="DM102" i="10"/>
  <c r="DL102" i="10"/>
  <c r="DK102" i="10"/>
  <c r="DJ102" i="10"/>
  <c r="DI102" i="10"/>
  <c r="DH102" i="10"/>
  <c r="DG102" i="10"/>
  <c r="DF102" i="10"/>
  <c r="DE102" i="10"/>
  <c r="DD102" i="10"/>
  <c r="DC102" i="10"/>
  <c r="DB102" i="10"/>
  <c r="DA102" i="10"/>
  <c r="CX102" i="10"/>
  <c r="CW102" i="10"/>
  <c r="CV102" i="10"/>
  <c r="CU102" i="10"/>
  <c r="CR102" i="10"/>
  <c r="CQ102" i="10"/>
  <c r="CP102" i="10"/>
  <c r="CL102" i="10"/>
  <c r="CK102" i="10"/>
  <c r="CJ102" i="10"/>
  <c r="CI102" i="10"/>
  <c r="CH102" i="10"/>
  <c r="CG102" i="10"/>
  <c r="CF102" i="10"/>
  <c r="CE102" i="10"/>
  <c r="CD102" i="10"/>
  <c r="CC102" i="10"/>
  <c r="CB102" i="10"/>
  <c r="CA102" i="10"/>
  <c r="BJ102" i="10"/>
  <c r="BJ39" i="10" s="1"/>
  <c r="BI102" i="10"/>
  <c r="BI39" i="10" s="1"/>
  <c r="BH102" i="10"/>
  <c r="BH39" i="10" s="1"/>
  <c r="BG102" i="10"/>
  <c r="BG39" i="10" s="1"/>
  <c r="BF102" i="10"/>
  <c r="BF39" i="10" s="1"/>
  <c r="BE102" i="10"/>
  <c r="BE39" i="10" s="1"/>
  <c r="BD102" i="10"/>
  <c r="BD39" i="10" s="1"/>
  <c r="BC102" i="10"/>
  <c r="BC39" i="10" s="1"/>
  <c r="BB102" i="10"/>
  <c r="BB39" i="10" s="1"/>
  <c r="BA102" i="10"/>
  <c r="BA39" i="10" s="1"/>
  <c r="AZ102" i="10"/>
  <c r="AZ39" i="10" s="1"/>
  <c r="AY102" i="10"/>
  <c r="AV102" i="10"/>
  <c r="AV39" i="10" s="1"/>
  <c r="AU102" i="10"/>
  <c r="AU39" i="10" s="1"/>
  <c r="AT102" i="10"/>
  <c r="AT39" i="10" s="1"/>
  <c r="AR102" i="10"/>
  <c r="AR39" i="10" s="1"/>
  <c r="AQ102" i="10"/>
  <c r="AQ39" i="10" s="1"/>
  <c r="AP102" i="10"/>
  <c r="AP39" i="10" s="1"/>
  <c r="AO102" i="10"/>
  <c r="AO39" i="10" s="1"/>
  <c r="AN102" i="10"/>
  <c r="AN39" i="10" s="1"/>
  <c r="AM102" i="10"/>
  <c r="AM39" i="10" s="1"/>
  <c r="AL102" i="10"/>
  <c r="AL39" i="10" s="1"/>
  <c r="AK102" i="10"/>
  <c r="AH102" i="10"/>
  <c r="AH39" i="10" s="1"/>
  <c r="AG102" i="10"/>
  <c r="AG39" i="10" s="1"/>
  <c r="AF102" i="10"/>
  <c r="AF39" i="10" s="1"/>
  <c r="AE102" i="10"/>
  <c r="AE39" i="10" s="1"/>
  <c r="AD102" i="10"/>
  <c r="AD39" i="10" s="1"/>
  <c r="AC102" i="10"/>
  <c r="AC39" i="10" s="1"/>
  <c r="AB102" i="10"/>
  <c r="AB39" i="10" s="1"/>
  <c r="AA102" i="10"/>
  <c r="AA39" i="10" s="1"/>
  <c r="Z102" i="10"/>
  <c r="Z39" i="10" s="1"/>
  <c r="Y102" i="10"/>
  <c r="Y39" i="10" s="1"/>
  <c r="X102" i="10"/>
  <c r="X39" i="10" s="1"/>
  <c r="W102" i="10"/>
  <c r="T102" i="10"/>
  <c r="T39" i="10" s="1"/>
  <c r="S102" i="10"/>
  <c r="S39" i="10" s="1"/>
  <c r="R102" i="10"/>
  <c r="R39" i="10" s="1"/>
  <c r="Q102" i="10"/>
  <c r="Q39" i="10" s="1"/>
  <c r="P102" i="10"/>
  <c r="P39" i="10" s="1"/>
  <c r="O102" i="10"/>
  <c r="O39" i="10" s="1"/>
  <c r="N102" i="10"/>
  <c r="N39" i="10" s="1"/>
  <c r="M102" i="10"/>
  <c r="M39" i="10" s="1"/>
  <c r="L102" i="10"/>
  <c r="L39" i="10" s="1"/>
  <c r="K102" i="10"/>
  <c r="K39" i="10" s="1"/>
  <c r="J102" i="10"/>
  <c r="J39" i="10" s="1"/>
  <c r="I102" i="10"/>
  <c r="A102" i="10"/>
  <c r="A101" i="10"/>
  <c r="DS100" i="10"/>
  <c r="DS163" i="10" s="1"/>
  <c r="DR100" i="10"/>
  <c r="DR163" i="10" s="1"/>
  <c r="DQ100" i="10"/>
  <c r="DQ163" i="10" s="1"/>
  <c r="DP100" i="10"/>
  <c r="DP163" i="10" s="1"/>
  <c r="DO100" i="10"/>
  <c r="DO163" i="10" s="1"/>
  <c r="DN100" i="10"/>
  <c r="DN163" i="10" s="1"/>
  <c r="DM100" i="10"/>
  <c r="DM163" i="10" s="1"/>
  <c r="DL100" i="10"/>
  <c r="DL163" i="10" s="1"/>
  <c r="DK100" i="10"/>
  <c r="DK163" i="10" s="1"/>
  <c r="DJ100" i="10"/>
  <c r="DJ163" i="10" s="1"/>
  <c r="DI100" i="10"/>
  <c r="DI163" i="10" s="1"/>
  <c r="DH100" i="10"/>
  <c r="DH163" i="10" s="1"/>
  <c r="DG100" i="10"/>
  <c r="DG163" i="10" s="1"/>
  <c r="DF100" i="10"/>
  <c r="DF163" i="10" s="1"/>
  <c r="DE100" i="10"/>
  <c r="DE163" i="10" s="1"/>
  <c r="DD100" i="10"/>
  <c r="DD163" i="10" s="1"/>
  <c r="DC100" i="10"/>
  <c r="DC163" i="10" s="1"/>
  <c r="DB100" i="10"/>
  <c r="DB163" i="10" s="1"/>
  <c r="DA100" i="10"/>
  <c r="DA163" i="10" s="1"/>
  <c r="CX100" i="10"/>
  <c r="CX163" i="10" s="1"/>
  <c r="CW100" i="10"/>
  <c r="CW163" i="10" s="1"/>
  <c r="CV100" i="10"/>
  <c r="CV163" i="10" s="1"/>
  <c r="CU100" i="10"/>
  <c r="CR100" i="10"/>
  <c r="CR163" i="10" s="1"/>
  <c r="CQ100" i="10"/>
  <c r="CQ163" i="10" s="1"/>
  <c r="CP100" i="10"/>
  <c r="CP163" i="10" s="1"/>
  <c r="CO100" i="10"/>
  <c r="CL100" i="10"/>
  <c r="CL163" i="10" s="1"/>
  <c r="CK100" i="10"/>
  <c r="CK163" i="10" s="1"/>
  <c r="CJ100" i="10"/>
  <c r="CJ163" i="10" s="1"/>
  <c r="CI100" i="10"/>
  <c r="CI163" i="10" s="1"/>
  <c r="CH100" i="10"/>
  <c r="CH163" i="10" s="1"/>
  <c r="CG100" i="10"/>
  <c r="CG163" i="10" s="1"/>
  <c r="CF100" i="10"/>
  <c r="CF163" i="10" s="1"/>
  <c r="CE100" i="10"/>
  <c r="CE163" i="10" s="1"/>
  <c r="CD100" i="10"/>
  <c r="CD163" i="10" s="1"/>
  <c r="CC100" i="10"/>
  <c r="CC163" i="10" s="1"/>
  <c r="CB100" i="10"/>
  <c r="CB163" i="10" s="1"/>
  <c r="CA100" i="10"/>
  <c r="CA163" i="10" s="1"/>
  <c r="CM163" i="10" s="1"/>
  <c r="AW100" i="10"/>
  <c r="AW37" i="10" s="1"/>
  <c r="AI100" i="10"/>
  <c r="AI37" i="10" s="1"/>
  <c r="U100" i="10"/>
  <c r="U37" i="10" s="1"/>
  <c r="A100" i="10"/>
  <c r="DS99" i="10"/>
  <c r="DS162" i="10" s="1"/>
  <c r="DR99" i="10"/>
  <c r="DR162" i="10" s="1"/>
  <c r="DQ99" i="10"/>
  <c r="DQ162" i="10" s="1"/>
  <c r="DP99" i="10"/>
  <c r="DP162" i="10" s="1"/>
  <c r="DO99" i="10"/>
  <c r="DO162" i="10" s="1"/>
  <c r="DN99" i="10"/>
  <c r="DN162" i="10" s="1"/>
  <c r="DM99" i="10"/>
  <c r="DM162" i="10" s="1"/>
  <c r="DL99" i="10"/>
  <c r="DL162" i="10" s="1"/>
  <c r="DK99" i="10"/>
  <c r="DK162" i="10" s="1"/>
  <c r="DJ99" i="10"/>
  <c r="DJ162" i="10" s="1"/>
  <c r="DI99" i="10"/>
  <c r="DI162" i="10" s="1"/>
  <c r="DH99" i="10"/>
  <c r="DH162" i="10" s="1"/>
  <c r="DG99" i="10"/>
  <c r="DG162" i="10" s="1"/>
  <c r="DF99" i="10"/>
  <c r="DF162" i="10" s="1"/>
  <c r="DE99" i="10"/>
  <c r="DE162" i="10" s="1"/>
  <c r="DD99" i="10"/>
  <c r="DD162" i="10" s="1"/>
  <c r="DC99" i="10"/>
  <c r="DC162" i="10" s="1"/>
  <c r="DB99" i="10"/>
  <c r="DB162" i="10" s="1"/>
  <c r="DA99" i="10"/>
  <c r="DA162" i="10" s="1"/>
  <c r="CX99" i="10"/>
  <c r="CX162" i="10" s="1"/>
  <c r="CW99" i="10"/>
  <c r="CW162" i="10" s="1"/>
  <c r="CV99" i="10"/>
  <c r="CV162" i="10" s="1"/>
  <c r="CU99" i="10"/>
  <c r="CR99" i="10"/>
  <c r="CR162" i="10" s="1"/>
  <c r="CR160" i="10" s="1"/>
  <c r="CQ99" i="10"/>
  <c r="CQ162" i="10" s="1"/>
  <c r="CQ160" i="10" s="1"/>
  <c r="CP99" i="10"/>
  <c r="CP162" i="10" s="1"/>
  <c r="CO99" i="10"/>
  <c r="CL99" i="10"/>
  <c r="CL162" i="10" s="1"/>
  <c r="CK99" i="10"/>
  <c r="CK162" i="10" s="1"/>
  <c r="CJ99" i="10"/>
  <c r="CJ162" i="10" s="1"/>
  <c r="CI99" i="10"/>
  <c r="CI162" i="10" s="1"/>
  <c r="CH99" i="10"/>
  <c r="CH162" i="10" s="1"/>
  <c r="CG99" i="10"/>
  <c r="CG162" i="10" s="1"/>
  <c r="CF99" i="10"/>
  <c r="CF162" i="10" s="1"/>
  <c r="CE99" i="10"/>
  <c r="CE162" i="10" s="1"/>
  <c r="CD99" i="10"/>
  <c r="CD162" i="10" s="1"/>
  <c r="CC99" i="10"/>
  <c r="CC162" i="10" s="1"/>
  <c r="CB99" i="10"/>
  <c r="CB162" i="10" s="1"/>
  <c r="AW99" i="10"/>
  <c r="AW36" i="10" s="1"/>
  <c r="AI99" i="10"/>
  <c r="AI36" i="10" s="1"/>
  <c r="U99" i="10"/>
  <c r="U36" i="10" s="1"/>
  <c r="A99" i="10"/>
  <c r="DS98" i="10"/>
  <c r="DS161" i="10" s="1"/>
  <c r="DS160" i="10" s="1"/>
  <c r="DR98" i="10"/>
  <c r="DR161" i="10" s="1"/>
  <c r="DR160" i="10" s="1"/>
  <c r="DQ98" i="10"/>
  <c r="DQ161" i="10" s="1"/>
  <c r="DQ160" i="10" s="1"/>
  <c r="DP98" i="10"/>
  <c r="DP161" i="10" s="1"/>
  <c r="DP160" i="10" s="1"/>
  <c r="DO98" i="10"/>
  <c r="DO161" i="10" s="1"/>
  <c r="DO160" i="10" s="1"/>
  <c r="DN98" i="10"/>
  <c r="DN161" i="10" s="1"/>
  <c r="DN160" i="10" s="1"/>
  <c r="DM98" i="10"/>
  <c r="DM161" i="10" s="1"/>
  <c r="DM160" i="10" s="1"/>
  <c r="DL98" i="10"/>
  <c r="DL161" i="10" s="1"/>
  <c r="DL160" i="10" s="1"/>
  <c r="DK98" i="10"/>
  <c r="DK161" i="10" s="1"/>
  <c r="DK160" i="10" s="1"/>
  <c r="DJ98" i="10"/>
  <c r="DJ161" i="10" s="1"/>
  <c r="DJ160" i="10" s="1"/>
  <c r="DI98" i="10"/>
  <c r="DI161" i="10" s="1"/>
  <c r="DI160" i="10" s="1"/>
  <c r="DH98" i="10"/>
  <c r="DH161" i="10" s="1"/>
  <c r="DH160" i="10" s="1"/>
  <c r="DG98" i="10"/>
  <c r="DG161" i="10" s="1"/>
  <c r="DG160" i="10" s="1"/>
  <c r="DF98" i="10"/>
  <c r="DF161" i="10" s="1"/>
  <c r="DF160" i="10" s="1"/>
  <c r="DE98" i="10"/>
  <c r="DE161" i="10" s="1"/>
  <c r="DE160" i="10" s="1"/>
  <c r="DD98" i="10"/>
  <c r="DD161" i="10" s="1"/>
  <c r="DD160" i="10" s="1"/>
  <c r="DC98" i="10"/>
  <c r="DC161" i="10" s="1"/>
  <c r="DC160" i="10" s="1"/>
  <c r="DB98" i="10"/>
  <c r="DB161" i="10" s="1"/>
  <c r="DB160" i="10" s="1"/>
  <c r="DA98" i="10"/>
  <c r="DA161" i="10" s="1"/>
  <c r="DA160" i="10" s="1"/>
  <c r="CX98" i="10"/>
  <c r="CX161" i="10" s="1"/>
  <c r="CW98" i="10"/>
  <c r="CW161" i="10" s="1"/>
  <c r="CW160" i="10" s="1"/>
  <c r="CV98" i="10"/>
  <c r="CV161" i="10" s="1"/>
  <c r="CV160" i="10" s="1"/>
  <c r="CU98" i="10"/>
  <c r="CR98" i="10"/>
  <c r="CR161" i="10" s="1"/>
  <c r="CQ98" i="10"/>
  <c r="CQ161" i="10" s="1"/>
  <c r="CP98" i="10"/>
  <c r="CP161" i="10" s="1"/>
  <c r="CO98" i="10"/>
  <c r="CL98" i="10"/>
  <c r="CL161" i="10" s="1"/>
  <c r="CL160" i="10" s="1"/>
  <c r="CK98" i="10"/>
  <c r="CK161" i="10" s="1"/>
  <c r="CK160" i="10" s="1"/>
  <c r="CJ98" i="10"/>
  <c r="CJ161" i="10" s="1"/>
  <c r="CJ160" i="10" s="1"/>
  <c r="CI98" i="10"/>
  <c r="CI161" i="10" s="1"/>
  <c r="CI160" i="10" s="1"/>
  <c r="CH98" i="10"/>
  <c r="CH161" i="10" s="1"/>
  <c r="CH160" i="10" s="1"/>
  <c r="CG98" i="10"/>
  <c r="CF98" i="10"/>
  <c r="CF161" i="10" s="1"/>
  <c r="CF160" i="10" s="1"/>
  <c r="CE98" i="10"/>
  <c r="CE161" i="10" s="1"/>
  <c r="CE160" i="10" s="1"/>
  <c r="CD98" i="10"/>
  <c r="CD161" i="10" s="1"/>
  <c r="CD160" i="10" s="1"/>
  <c r="CC98" i="10"/>
  <c r="CC161" i="10" s="1"/>
  <c r="CC160" i="10" s="1"/>
  <c r="CB98" i="10"/>
  <c r="CB161" i="10" s="1"/>
  <c r="CB160" i="10" s="1"/>
  <c r="CA98" i="10"/>
  <c r="BJ98" i="10"/>
  <c r="BI98" i="10"/>
  <c r="BH98" i="10"/>
  <c r="BG98" i="10"/>
  <c r="BF98" i="10"/>
  <c r="BE98" i="10"/>
  <c r="BD98" i="10"/>
  <c r="BC98" i="10"/>
  <c r="BB98" i="10"/>
  <c r="BA98" i="10"/>
  <c r="AZ98" i="10"/>
  <c r="AY98" i="10"/>
  <c r="BK98" i="10" s="1"/>
  <c r="BK35" i="10" s="1"/>
  <c r="AW98" i="10"/>
  <c r="AW35" i="10" s="1"/>
  <c r="AI98" i="10"/>
  <c r="AI35" i="10" s="1"/>
  <c r="U98" i="10"/>
  <c r="U35" i="10" s="1"/>
  <c r="A98" i="10"/>
  <c r="DS97" i="10"/>
  <c r="DS34" i="10" s="1"/>
  <c r="DR97" i="10"/>
  <c r="DR34" i="10" s="1"/>
  <c r="DQ97" i="10"/>
  <c r="DP97" i="10"/>
  <c r="DO97" i="10"/>
  <c r="DN97" i="10"/>
  <c r="DM97" i="10"/>
  <c r="DL97" i="10"/>
  <c r="DK97" i="10"/>
  <c r="DJ97" i="10"/>
  <c r="DI97" i="10"/>
  <c r="DH97" i="10"/>
  <c r="DG97" i="10"/>
  <c r="DF97" i="10"/>
  <c r="DE97" i="10"/>
  <c r="DD97" i="10"/>
  <c r="DC97" i="10"/>
  <c r="DB97" i="10"/>
  <c r="DA97" i="10"/>
  <c r="CX97" i="10"/>
  <c r="CW97" i="10"/>
  <c r="CV97" i="10"/>
  <c r="CU97" i="10"/>
  <c r="CR97" i="10"/>
  <c r="CQ97" i="10"/>
  <c r="CP97" i="10"/>
  <c r="CO97" i="10"/>
  <c r="CL97" i="10"/>
  <c r="CK97" i="10"/>
  <c r="CJ97" i="10"/>
  <c r="CI97" i="10"/>
  <c r="CH97" i="10"/>
  <c r="CF97" i="10"/>
  <c r="CE97" i="10"/>
  <c r="CD97" i="10"/>
  <c r="CC97" i="10"/>
  <c r="CB97" i="10"/>
  <c r="AV97" i="10"/>
  <c r="AV34" i="10" s="1"/>
  <c r="AU97" i="10"/>
  <c r="AU34" i="10" s="1"/>
  <c r="AT97" i="10"/>
  <c r="AT34" i="10" s="1"/>
  <c r="AR97" i="10"/>
  <c r="AR34" i="10" s="1"/>
  <c r="AQ97" i="10"/>
  <c r="AQ34" i="10" s="1"/>
  <c r="AP97" i="10"/>
  <c r="AP34" i="10" s="1"/>
  <c r="AO97" i="10"/>
  <c r="AO34" i="10" s="1"/>
  <c r="AN97" i="10"/>
  <c r="AN34" i="10" s="1"/>
  <c r="AM97" i="10"/>
  <c r="AM34" i="10" s="1"/>
  <c r="AL97" i="10"/>
  <c r="AL34" i="10" s="1"/>
  <c r="AK97" i="10"/>
  <c r="AH97" i="10"/>
  <c r="AH34" i="10" s="1"/>
  <c r="AG97" i="10"/>
  <c r="AG34" i="10" s="1"/>
  <c r="AF97" i="10"/>
  <c r="AF34" i="10" s="1"/>
  <c r="AE97" i="10"/>
  <c r="AE34" i="10" s="1"/>
  <c r="AD97" i="10"/>
  <c r="AD34" i="10" s="1"/>
  <c r="AC97" i="10"/>
  <c r="AC34" i="10" s="1"/>
  <c r="AB97" i="10"/>
  <c r="AB34" i="10" s="1"/>
  <c r="AA97" i="10"/>
  <c r="AA34" i="10" s="1"/>
  <c r="Z97" i="10"/>
  <c r="Z34" i="10" s="1"/>
  <c r="Y97" i="10"/>
  <c r="Y34" i="10" s="1"/>
  <c r="X97" i="10"/>
  <c r="X34" i="10" s="1"/>
  <c r="W97" i="10"/>
  <c r="T97" i="10"/>
  <c r="T34" i="10" s="1"/>
  <c r="S97" i="10"/>
  <c r="S34" i="10" s="1"/>
  <c r="R97" i="10"/>
  <c r="R34" i="10" s="1"/>
  <c r="Q97" i="10"/>
  <c r="Q34" i="10" s="1"/>
  <c r="P97" i="10"/>
  <c r="P34" i="10" s="1"/>
  <c r="O97" i="10"/>
  <c r="O34" i="10" s="1"/>
  <c r="N97" i="10"/>
  <c r="N34" i="10" s="1"/>
  <c r="M97" i="10"/>
  <c r="M34" i="10" s="1"/>
  <c r="L97" i="10"/>
  <c r="L34" i="10" s="1"/>
  <c r="K97" i="10"/>
  <c r="K34" i="10" s="1"/>
  <c r="J97" i="10"/>
  <c r="J34" i="10" s="1"/>
  <c r="I97" i="10"/>
  <c r="A97" i="10"/>
  <c r="A96" i="10"/>
  <c r="AW95" i="10"/>
  <c r="AI95" i="10"/>
  <c r="U95" i="10"/>
  <c r="A95" i="10"/>
  <c r="AW94" i="10"/>
  <c r="AI94" i="10"/>
  <c r="U94" i="10"/>
  <c r="A94" i="10"/>
  <c r="AW93" i="10"/>
  <c r="AI93" i="10"/>
  <c r="U93" i="10"/>
  <c r="A93" i="10"/>
  <c r="AW92" i="10"/>
  <c r="AI92" i="10"/>
  <c r="U92" i="10"/>
  <c r="A92" i="10"/>
  <c r="AW91" i="10"/>
  <c r="AI91" i="10"/>
  <c r="U91" i="10"/>
  <c r="A91" i="10"/>
  <c r="DS90" i="10"/>
  <c r="DS153" i="10" s="1"/>
  <c r="DR90" i="10"/>
  <c r="DR153" i="10" s="1"/>
  <c r="DQ90" i="10"/>
  <c r="DQ153" i="10" s="1"/>
  <c r="DP90" i="10"/>
  <c r="DP153" i="10" s="1"/>
  <c r="DO90" i="10"/>
  <c r="DO153" i="10" s="1"/>
  <c r="DN90" i="10"/>
  <c r="DN153" i="10" s="1"/>
  <c r="DM90" i="10"/>
  <c r="DM153" i="10" s="1"/>
  <c r="DL90" i="10"/>
  <c r="DL153" i="10" s="1"/>
  <c r="DK90" i="10"/>
  <c r="DK153" i="10" s="1"/>
  <c r="DJ90" i="10"/>
  <c r="DJ153" i="10" s="1"/>
  <c r="DI90" i="10"/>
  <c r="DI153" i="10" s="1"/>
  <c r="DH90" i="10"/>
  <c r="DH153" i="10" s="1"/>
  <c r="DG90" i="10"/>
  <c r="DG153" i="10" s="1"/>
  <c r="DF90" i="10"/>
  <c r="DF153" i="10" s="1"/>
  <c r="DE90" i="10"/>
  <c r="DE153" i="10" s="1"/>
  <c r="DD90" i="10"/>
  <c r="DD153" i="10" s="1"/>
  <c r="DC90" i="10"/>
  <c r="DC153" i="10" s="1"/>
  <c r="DB90" i="10"/>
  <c r="DB153" i="10" s="1"/>
  <c r="DA90" i="10"/>
  <c r="DA153" i="10" s="1"/>
  <c r="CX90" i="10"/>
  <c r="CX153" i="10" s="1"/>
  <c r="CW90" i="10"/>
  <c r="CW153" i="10" s="1"/>
  <c r="CV90" i="10"/>
  <c r="CV153" i="10" s="1"/>
  <c r="CU90" i="10"/>
  <c r="CR90" i="10"/>
  <c r="CR153" i="10" s="1"/>
  <c r="CQ90" i="10"/>
  <c r="CQ153" i="10" s="1"/>
  <c r="CP90" i="10"/>
  <c r="CP153" i="10" s="1"/>
  <c r="CO90" i="10"/>
  <c r="AW90" i="10"/>
  <c r="AI90" i="10"/>
  <c r="U90" i="10"/>
  <c r="A90" i="10"/>
  <c r="DS89" i="10"/>
  <c r="DS152" i="10" s="1"/>
  <c r="DR89" i="10"/>
  <c r="DR152" i="10" s="1"/>
  <c r="DQ89" i="10"/>
  <c r="DQ152" i="10" s="1"/>
  <c r="DP89" i="10"/>
  <c r="DP152" i="10" s="1"/>
  <c r="DO89" i="10"/>
  <c r="DO152" i="10" s="1"/>
  <c r="DN89" i="10"/>
  <c r="DN152" i="10" s="1"/>
  <c r="DM89" i="10"/>
  <c r="DM152" i="10" s="1"/>
  <c r="DL89" i="10"/>
  <c r="DL152" i="10" s="1"/>
  <c r="DK89" i="10"/>
  <c r="DK152" i="10" s="1"/>
  <c r="DJ89" i="10"/>
  <c r="DJ152" i="10" s="1"/>
  <c r="DI89" i="10"/>
  <c r="DI152" i="10" s="1"/>
  <c r="DH89" i="10"/>
  <c r="DH152" i="10" s="1"/>
  <c r="DG89" i="10"/>
  <c r="DG152" i="10" s="1"/>
  <c r="DF89" i="10"/>
  <c r="DF152" i="10" s="1"/>
  <c r="DE89" i="10"/>
  <c r="DE152" i="10" s="1"/>
  <c r="DD89" i="10"/>
  <c r="DD152" i="10" s="1"/>
  <c r="DC89" i="10"/>
  <c r="DC152" i="10" s="1"/>
  <c r="DB89" i="10"/>
  <c r="DB152" i="10" s="1"/>
  <c r="DA89" i="10"/>
  <c r="DA152" i="10" s="1"/>
  <c r="CX89" i="10"/>
  <c r="CX152" i="10" s="1"/>
  <c r="CW89" i="10"/>
  <c r="CW152" i="10" s="1"/>
  <c r="CV89" i="10"/>
  <c r="CV152" i="10" s="1"/>
  <c r="CU89" i="10"/>
  <c r="CR89" i="10"/>
  <c r="CR152" i="10" s="1"/>
  <c r="CQ89" i="10"/>
  <c r="CQ152" i="10" s="1"/>
  <c r="CP89" i="10"/>
  <c r="CP152" i="10" s="1"/>
  <c r="CO89" i="10"/>
  <c r="AW89" i="10"/>
  <c r="AI89" i="10"/>
  <c r="U89" i="10"/>
  <c r="A89" i="10"/>
  <c r="DS88" i="10"/>
  <c r="DS151" i="10" s="1"/>
  <c r="DR88" i="10"/>
  <c r="DR151" i="10" s="1"/>
  <c r="DQ88" i="10"/>
  <c r="DQ151" i="10" s="1"/>
  <c r="DP88" i="10"/>
  <c r="DP151" i="10" s="1"/>
  <c r="DO88" i="10"/>
  <c r="DO151" i="10" s="1"/>
  <c r="DN88" i="10"/>
  <c r="DN151" i="10" s="1"/>
  <c r="DM88" i="10"/>
  <c r="DM151" i="10" s="1"/>
  <c r="DL88" i="10"/>
  <c r="DL151" i="10" s="1"/>
  <c r="DK88" i="10"/>
  <c r="DK151" i="10" s="1"/>
  <c r="DJ88" i="10"/>
  <c r="DJ151" i="10" s="1"/>
  <c r="DI88" i="10"/>
  <c r="DI151" i="10" s="1"/>
  <c r="DH88" i="10"/>
  <c r="DH151" i="10" s="1"/>
  <c r="DG88" i="10"/>
  <c r="DG151" i="10" s="1"/>
  <c r="DF88" i="10"/>
  <c r="DF151" i="10" s="1"/>
  <c r="DE88" i="10"/>
  <c r="DE151" i="10" s="1"/>
  <c r="DD88" i="10"/>
  <c r="DD151" i="10" s="1"/>
  <c r="DC88" i="10"/>
  <c r="DC151" i="10" s="1"/>
  <c r="DB88" i="10"/>
  <c r="DB151" i="10" s="1"/>
  <c r="DA88" i="10"/>
  <c r="DA151" i="10" s="1"/>
  <c r="CX88" i="10"/>
  <c r="CX151" i="10" s="1"/>
  <c r="CW88" i="10"/>
  <c r="CW151" i="10" s="1"/>
  <c r="CV88" i="10"/>
  <c r="CV151" i="10" s="1"/>
  <c r="CU88" i="10"/>
  <c r="CR88" i="10"/>
  <c r="CR151" i="10" s="1"/>
  <c r="CQ88" i="10"/>
  <c r="CQ151" i="10" s="1"/>
  <c r="CP88" i="10"/>
  <c r="CP151" i="10" s="1"/>
  <c r="CO88" i="10"/>
  <c r="AW88" i="10"/>
  <c r="AI88" i="10"/>
  <c r="U88" i="10"/>
  <c r="A88" i="10"/>
  <c r="AV87" i="10"/>
  <c r="AU87" i="10"/>
  <c r="AT87" i="10"/>
  <c r="AR87" i="10"/>
  <c r="AQ87" i="10"/>
  <c r="AP87" i="10"/>
  <c r="AO87" i="10"/>
  <c r="AN87" i="10"/>
  <c r="AM87" i="10"/>
  <c r="AL87" i="10"/>
  <c r="AK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A87" i="10"/>
  <c r="A86" i="10"/>
  <c r="A85" i="10"/>
  <c r="DU84" i="10"/>
  <c r="DW84" i="10" s="1"/>
  <c r="CY83" i="10"/>
  <c r="CS83" i="10"/>
  <c r="CM83" i="10"/>
  <c r="BY83" i="10"/>
  <c r="BI83" i="10"/>
  <c r="BG83" i="10"/>
  <c r="BE83" i="10"/>
  <c r="BD83" i="10"/>
  <c r="BC83" i="10"/>
  <c r="BB83" i="10"/>
  <c r="BA83" i="10"/>
  <c r="AZ83" i="10"/>
  <c r="AY83" i="10"/>
  <c r="BK83" i="10" s="1"/>
  <c r="AU83" i="10"/>
  <c r="AR83" i="10"/>
  <c r="AQ83" i="10"/>
  <c r="AN83" i="10"/>
  <c r="AM83" i="10"/>
  <c r="AK83" i="10"/>
  <c r="AW83" i="10" s="1"/>
  <c r="AI83" i="10"/>
  <c r="U83" i="10"/>
  <c r="CY82" i="10"/>
  <c r="CS82" i="10"/>
  <c r="CM82" i="10"/>
  <c r="BY82" i="10"/>
  <c r="DU82" i="10" s="1"/>
  <c r="DW82" i="10" s="1"/>
  <c r="BK82" i="10"/>
  <c r="AW82" i="10"/>
  <c r="AI82" i="10"/>
  <c r="U82" i="10"/>
  <c r="CY81" i="10"/>
  <c r="CS81" i="10"/>
  <c r="CM81" i="10"/>
  <c r="BY81" i="10"/>
  <c r="DU81" i="10" s="1"/>
  <c r="DW81" i="10" s="1"/>
  <c r="BK81" i="10"/>
  <c r="AW81" i="10"/>
  <c r="AI81" i="10"/>
  <c r="U81" i="10"/>
  <c r="AW75" i="10"/>
  <c r="AV75" i="10"/>
  <c r="AV137" i="10" s="1"/>
  <c r="AU75" i="10"/>
  <c r="AU137" i="10" s="1"/>
  <c r="AT75" i="10"/>
  <c r="AT137" i="10" s="1"/>
  <c r="AR75" i="10"/>
  <c r="AR137" i="10" s="1"/>
  <c r="AQ75" i="10"/>
  <c r="AQ137" i="10" s="1"/>
  <c r="AP75" i="10"/>
  <c r="AP137" i="10" s="1"/>
  <c r="AO75" i="10"/>
  <c r="AO137" i="10" s="1"/>
  <c r="AN75" i="10"/>
  <c r="AN137" i="10" s="1"/>
  <c r="AM75" i="10"/>
  <c r="AM137" i="10" s="1"/>
  <c r="AL75" i="10"/>
  <c r="AL137" i="10" s="1"/>
  <c r="AK75" i="10"/>
  <c r="AK137" i="10" s="1"/>
  <c r="AI75" i="10"/>
  <c r="AH75" i="10"/>
  <c r="AH137" i="10" s="1"/>
  <c r="AG75" i="10"/>
  <c r="AG137" i="10" s="1"/>
  <c r="AF75" i="10"/>
  <c r="AF137" i="10" s="1"/>
  <c r="AE75" i="10"/>
  <c r="AE137" i="10" s="1"/>
  <c r="AD75" i="10"/>
  <c r="AD137" i="10" s="1"/>
  <c r="AC75" i="10"/>
  <c r="AC137" i="10" s="1"/>
  <c r="AB75" i="10"/>
  <c r="AB137" i="10" s="1"/>
  <c r="AA75" i="10"/>
  <c r="AA137" i="10" s="1"/>
  <c r="Z75" i="10"/>
  <c r="Z137" i="10" s="1"/>
  <c r="Y75" i="10"/>
  <c r="Y137" i="10" s="1"/>
  <c r="X75" i="10"/>
  <c r="X137" i="10" s="1"/>
  <c r="W75" i="10"/>
  <c r="W137" i="10" s="1"/>
  <c r="U75" i="10"/>
  <c r="T75" i="10"/>
  <c r="T137" i="10" s="1"/>
  <c r="S75" i="10"/>
  <c r="S137" i="10" s="1"/>
  <c r="R75" i="10"/>
  <c r="R137" i="10" s="1"/>
  <c r="Q75" i="10"/>
  <c r="Q137" i="10" s="1"/>
  <c r="P75" i="10"/>
  <c r="P137" i="10" s="1"/>
  <c r="O75" i="10"/>
  <c r="O137" i="10" s="1"/>
  <c r="N75" i="10"/>
  <c r="N137" i="10" s="1"/>
  <c r="M75" i="10"/>
  <c r="M137" i="10" s="1"/>
  <c r="L75" i="10"/>
  <c r="L137" i="10" s="1"/>
  <c r="K75" i="10"/>
  <c r="K137" i="10" s="1"/>
  <c r="J75" i="10"/>
  <c r="J137" i="10" s="1"/>
  <c r="I75" i="10"/>
  <c r="I137" i="10" s="1"/>
  <c r="DS74" i="10"/>
  <c r="DR74" i="10"/>
  <c r="AV74" i="10"/>
  <c r="AU74" i="10"/>
  <c r="AT74" i="10"/>
  <c r="AR74" i="10"/>
  <c r="AQ74" i="10"/>
  <c r="AP74" i="10"/>
  <c r="AO74" i="10"/>
  <c r="AN74" i="10"/>
  <c r="AM74" i="10"/>
  <c r="AL74" i="10"/>
  <c r="AK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AW70" i="10"/>
  <c r="AV70" i="10"/>
  <c r="AU70" i="10"/>
  <c r="AT70" i="10"/>
  <c r="AP70" i="10"/>
  <c r="AO70" i="10"/>
  <c r="AN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AW69" i="10"/>
  <c r="AV69" i="10"/>
  <c r="AU69" i="10"/>
  <c r="AT69" i="10"/>
  <c r="AP69" i="10"/>
  <c r="AO69" i="10"/>
  <c r="AN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AW68" i="10"/>
  <c r="AV68" i="10"/>
  <c r="AU68" i="10"/>
  <c r="AT68" i="10"/>
  <c r="AP68" i="10"/>
  <c r="AO68" i="10"/>
  <c r="AN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AW67" i="10"/>
  <c r="AV67" i="10"/>
  <c r="AU67" i="10"/>
  <c r="AT67" i="10"/>
  <c r="AP67" i="10"/>
  <c r="AO67" i="10"/>
  <c r="AN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AW66" i="10"/>
  <c r="AV66" i="10"/>
  <c r="AU66" i="10"/>
  <c r="AT66" i="10"/>
  <c r="AP66" i="10"/>
  <c r="AO66" i="10"/>
  <c r="AN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AW65" i="10"/>
  <c r="AV65" i="10"/>
  <c r="AU65" i="10"/>
  <c r="AT65" i="10"/>
  <c r="AP65" i="10"/>
  <c r="AO65" i="10"/>
  <c r="AN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AW64" i="10"/>
  <c r="AV64" i="10"/>
  <c r="AU64" i="10"/>
  <c r="AT64" i="10"/>
  <c r="AP64" i="10"/>
  <c r="AO64" i="10"/>
  <c r="AN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AW63" i="10"/>
  <c r="AV63" i="10"/>
  <c r="AU63" i="10"/>
  <c r="AT63" i="10"/>
  <c r="AP63" i="10"/>
  <c r="AO63" i="10"/>
  <c r="AN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AW62" i="10"/>
  <c r="AV62" i="10"/>
  <c r="AU62" i="10"/>
  <c r="AT62" i="10"/>
  <c r="AP62" i="10"/>
  <c r="AO62" i="10"/>
  <c r="AN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AW61" i="10"/>
  <c r="AV61" i="10"/>
  <c r="AU61" i="10"/>
  <c r="AT61" i="10"/>
  <c r="AP61" i="10"/>
  <c r="AO61" i="10"/>
  <c r="AN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AW60" i="10"/>
  <c r="AV60" i="10"/>
  <c r="AU60" i="10"/>
  <c r="AT60" i="10"/>
  <c r="AP60" i="10"/>
  <c r="AO60" i="10"/>
  <c r="AN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AV59" i="10"/>
  <c r="AU59" i="10"/>
  <c r="AT59" i="10"/>
  <c r="AR59" i="10"/>
  <c r="AQ59" i="10"/>
  <c r="AP59" i="10"/>
  <c r="AO59" i="10"/>
  <c r="AN59" i="10"/>
  <c r="AM59" i="10"/>
  <c r="AL59" i="10"/>
  <c r="AK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AV58" i="10"/>
  <c r="AU58" i="10"/>
  <c r="AT58" i="10"/>
  <c r="AR58" i="10"/>
  <c r="AQ58" i="10"/>
  <c r="AP58" i="10"/>
  <c r="AO58" i="10"/>
  <c r="AN58" i="10"/>
  <c r="AM58" i="10"/>
  <c r="AL58" i="10"/>
  <c r="AK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AW56" i="10"/>
  <c r="AV56" i="10"/>
  <c r="AU56" i="10"/>
  <c r="AT56" i="10"/>
  <c r="AP56" i="10"/>
  <c r="AO56" i="10"/>
  <c r="AN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AW55" i="10"/>
  <c r="AV55" i="10"/>
  <c r="AU55" i="10"/>
  <c r="AT55" i="10"/>
  <c r="AP55" i="10"/>
  <c r="AO55" i="10"/>
  <c r="AN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DS54" i="10"/>
  <c r="DR54" i="10"/>
  <c r="BJ54" i="10"/>
  <c r="BI54" i="10"/>
  <c r="BH54" i="10"/>
  <c r="BG54" i="10"/>
  <c r="BF54" i="10"/>
  <c r="BE54" i="10"/>
  <c r="BD54" i="10"/>
  <c r="AV52" i="10"/>
  <c r="AU52" i="10"/>
  <c r="AT52" i="10"/>
  <c r="AR52" i="10"/>
  <c r="AQ52" i="10"/>
  <c r="AP52" i="10"/>
  <c r="AO52" i="10"/>
  <c r="AN52" i="10"/>
  <c r="AM52" i="10"/>
  <c r="AL52" i="10"/>
  <c r="AK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AV51" i="10"/>
  <c r="AU51" i="10"/>
  <c r="AT51" i="10"/>
  <c r="AR51" i="10"/>
  <c r="AQ51" i="10"/>
  <c r="AP51" i="10"/>
  <c r="AO51" i="10"/>
  <c r="AN51" i="10"/>
  <c r="AM51" i="10"/>
  <c r="AL51" i="10"/>
  <c r="AK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AV50" i="10"/>
  <c r="AU50" i="10"/>
  <c r="AT50" i="10"/>
  <c r="AR50" i="10"/>
  <c r="AQ50" i="10"/>
  <c r="AP50" i="10"/>
  <c r="AO50" i="10"/>
  <c r="AN50" i="10"/>
  <c r="AM50" i="10"/>
  <c r="AL50" i="10"/>
  <c r="AK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AV49" i="10"/>
  <c r="AU49" i="10"/>
  <c r="AT49" i="10"/>
  <c r="AR49" i="10"/>
  <c r="AQ49" i="10"/>
  <c r="AP49" i="10"/>
  <c r="AO49" i="10"/>
  <c r="AN49" i="10"/>
  <c r="AM49" i="10"/>
  <c r="AL49" i="10"/>
  <c r="AK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AV48" i="10"/>
  <c r="AU48" i="10"/>
  <c r="AT48" i="10"/>
  <c r="AR48" i="10"/>
  <c r="AQ48" i="10"/>
  <c r="AP48" i="10"/>
  <c r="AO48" i="10"/>
  <c r="AN48" i="10"/>
  <c r="AM48" i="10"/>
  <c r="AL48" i="10"/>
  <c r="AK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AV47" i="10"/>
  <c r="AU47" i="10"/>
  <c r="AT47" i="10"/>
  <c r="AR47" i="10"/>
  <c r="AQ47" i="10"/>
  <c r="AP47" i="10"/>
  <c r="AO47" i="10"/>
  <c r="AN47" i="10"/>
  <c r="AM47" i="10"/>
  <c r="AL47" i="10"/>
  <c r="AK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AV46" i="10"/>
  <c r="AU46" i="10"/>
  <c r="AT46" i="10"/>
  <c r="AR46" i="10"/>
  <c r="AQ46" i="10"/>
  <c r="AP46" i="10"/>
  <c r="AO46" i="10"/>
  <c r="AN46" i="10"/>
  <c r="AM46" i="10"/>
  <c r="AL46" i="10"/>
  <c r="AK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AV45" i="10"/>
  <c r="AU45" i="10"/>
  <c r="AT45" i="10"/>
  <c r="AR45" i="10"/>
  <c r="AQ45" i="10"/>
  <c r="AP45" i="10"/>
  <c r="AO45" i="10"/>
  <c r="AN45" i="10"/>
  <c r="AM45" i="10"/>
  <c r="AL45" i="10"/>
  <c r="AK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AY44" i="10"/>
  <c r="AV44" i="10"/>
  <c r="AU44" i="10"/>
  <c r="AT44" i="10"/>
  <c r="AR44" i="10"/>
  <c r="AQ44" i="10"/>
  <c r="AP44" i="10"/>
  <c r="AO44" i="10"/>
  <c r="AN44" i="10"/>
  <c r="AM44" i="10"/>
  <c r="AL44" i="10"/>
  <c r="AK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AV37" i="10"/>
  <c r="AU37" i="10"/>
  <c r="AT37" i="10"/>
  <c r="AP37" i="10"/>
  <c r="AO37" i="10"/>
  <c r="AN37" i="10"/>
  <c r="AM37" i="10"/>
  <c r="AL37" i="10"/>
  <c r="AK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AV36" i="10"/>
  <c r="AU36" i="10"/>
  <c r="AT36" i="10"/>
  <c r="AP36" i="10"/>
  <c r="AO36" i="10"/>
  <c r="AN36" i="10"/>
  <c r="AM36" i="10"/>
  <c r="AL36" i="10"/>
  <c r="AK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AI32" i="10"/>
  <c r="U32" i="10"/>
  <c r="DS17" i="10"/>
  <c r="DR17" i="10"/>
  <c r="DQ17" i="10"/>
  <c r="DP17" i="10"/>
  <c r="DO17" i="10"/>
  <c r="DN17" i="10"/>
  <c r="DM17" i="10"/>
  <c r="DL17" i="10"/>
  <c r="DK17" i="10"/>
  <c r="DJ17" i="10"/>
  <c r="DI17" i="10"/>
  <c r="DH17" i="10"/>
  <c r="DG17" i="10"/>
  <c r="DF17" i="10"/>
  <c r="DE17" i="10"/>
  <c r="DD17" i="10"/>
  <c r="DC17" i="10"/>
  <c r="DB17" i="10"/>
  <c r="DA17" i="10"/>
  <c r="CX17" i="10"/>
  <c r="CW17" i="10"/>
  <c r="CV17" i="10"/>
  <c r="CU17" i="10"/>
  <c r="CY17" i="10" s="1"/>
  <c r="CR17" i="10"/>
  <c r="CQ17" i="10"/>
  <c r="CP17" i="10"/>
  <c r="CO17" i="10"/>
  <c r="CS17" i="10" s="1"/>
  <c r="CL17" i="10"/>
  <c r="CK17" i="10"/>
  <c r="CJ17" i="10"/>
  <c r="CI17" i="10"/>
  <c r="CH17" i="10"/>
  <c r="CG17" i="10"/>
  <c r="CF17" i="10"/>
  <c r="CE17" i="10"/>
  <c r="CD17" i="10"/>
  <c r="CC17" i="10"/>
  <c r="CB17" i="10"/>
  <c r="CA17" i="10"/>
  <c r="CM17" i="10" s="1"/>
  <c r="BX17" i="10"/>
  <c r="BW17" i="10"/>
  <c r="BV17" i="10"/>
  <c r="BU17" i="10"/>
  <c r="BT17" i="10"/>
  <c r="BS17" i="10"/>
  <c r="BR17" i="10"/>
  <c r="BQ17" i="10"/>
  <c r="BP17" i="10"/>
  <c r="BO17" i="10"/>
  <c r="BN17" i="10"/>
  <c r="BM17" i="10"/>
  <c r="BY17" i="10" s="1"/>
  <c r="AV17" i="10"/>
  <c r="AU17" i="10"/>
  <c r="AT17" i="10"/>
  <c r="AW17" i="10" s="1"/>
  <c r="AI17" i="10"/>
  <c r="U17" i="10"/>
  <c r="DS16" i="10"/>
  <c r="DR16" i="10"/>
  <c r="DQ16" i="10"/>
  <c r="DP16" i="10"/>
  <c r="DO16" i="10"/>
  <c r="DN16" i="10"/>
  <c r="DM16" i="10"/>
  <c r="DL16" i="10"/>
  <c r="DK16" i="10"/>
  <c r="DJ16" i="10"/>
  <c r="DI16" i="10"/>
  <c r="DH16" i="10"/>
  <c r="DG16" i="10"/>
  <c r="DF16" i="10"/>
  <c r="DE16" i="10"/>
  <c r="DD16" i="10"/>
  <c r="DC16" i="10"/>
  <c r="DB16" i="10"/>
  <c r="DA16" i="10"/>
  <c r="CX16" i="10"/>
  <c r="CW16" i="10"/>
  <c r="CV16" i="10"/>
  <c r="CU16" i="10"/>
  <c r="CR16" i="10"/>
  <c r="CQ16" i="10"/>
  <c r="CP16" i="10"/>
  <c r="CO16" i="10"/>
  <c r="CL16" i="10"/>
  <c r="CK16" i="10"/>
  <c r="CJ16" i="10"/>
  <c r="CI16" i="10"/>
  <c r="CH16" i="10"/>
  <c r="CG16" i="10"/>
  <c r="CF16" i="10"/>
  <c r="CE16" i="10"/>
  <c r="CD16" i="10"/>
  <c r="CC16" i="10"/>
  <c r="CB16" i="10"/>
  <c r="CA16" i="10"/>
  <c r="AV16" i="10"/>
  <c r="AU16" i="10"/>
  <c r="AT16" i="10"/>
  <c r="AR16" i="10"/>
  <c r="AQ16" i="10"/>
  <c r="AP16" i="10"/>
  <c r="AO16" i="10"/>
  <c r="AN16" i="10"/>
  <c r="AM16" i="10"/>
  <c r="AL16" i="10"/>
  <c r="AK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CY15" i="10"/>
  <c r="CY16" i="10" s="1"/>
  <c r="CS15" i="10"/>
  <c r="CS16" i="10" s="1"/>
  <c r="CM15" i="10"/>
  <c r="CM16" i="10" s="1"/>
  <c r="BX15" i="10"/>
  <c r="BX16" i="10" s="1"/>
  <c r="BW15" i="10"/>
  <c r="BW16" i="10" s="1"/>
  <c r="BV15" i="10"/>
  <c r="BV16" i="10" s="1"/>
  <c r="BU15" i="10"/>
  <c r="BU16" i="10" s="1"/>
  <c r="BT15" i="10"/>
  <c r="BT16" i="10" s="1"/>
  <c r="BS15" i="10"/>
  <c r="BS16" i="10" s="1"/>
  <c r="BR15" i="10"/>
  <c r="BR16" i="10" s="1"/>
  <c r="BQ15" i="10"/>
  <c r="BQ16" i="10" s="1"/>
  <c r="BP15" i="10"/>
  <c r="BP16" i="10" s="1"/>
  <c r="BO15" i="10"/>
  <c r="BO16" i="10" s="1"/>
  <c r="BN15" i="10"/>
  <c r="BN16" i="10" s="1"/>
  <c r="BM15" i="10"/>
  <c r="BJ15" i="10"/>
  <c r="BI15" i="10"/>
  <c r="BH15" i="10"/>
  <c r="BG15" i="10"/>
  <c r="BF15" i="10"/>
  <c r="BE15" i="10"/>
  <c r="BD15" i="10"/>
  <c r="BC15" i="10"/>
  <c r="BB15" i="10"/>
  <c r="BA15" i="10"/>
  <c r="AZ15" i="10"/>
  <c r="AY15" i="10"/>
  <c r="AW15" i="10"/>
  <c r="AW16" i="10" s="1"/>
  <c r="AI15" i="10"/>
  <c r="AI16" i="10" s="1"/>
  <c r="U15" i="10"/>
  <c r="U16" i="10" s="1"/>
  <c r="CY13" i="10"/>
  <c r="CS13" i="10"/>
  <c r="CM13" i="10"/>
  <c r="BY13" i="10"/>
  <c r="BJ13" i="10"/>
  <c r="BI13" i="10"/>
  <c r="BH13" i="10"/>
  <c r="BG13" i="10"/>
  <c r="BF13" i="10"/>
  <c r="BE13" i="10"/>
  <c r="BD13" i="10"/>
  <c r="BC13" i="10"/>
  <c r="BB13" i="10"/>
  <c r="BA13" i="10"/>
  <c r="AZ13" i="10"/>
  <c r="AY13" i="10"/>
  <c r="BK13" i="10" s="1"/>
  <c r="AW13" i="10"/>
  <c r="AI13" i="10"/>
  <c r="U13" i="10"/>
  <c r="CY12" i="10"/>
  <c r="CS12" i="10"/>
  <c r="CM12" i="10"/>
  <c r="BX137" i="10"/>
  <c r="BX133" i="10" s="1"/>
  <c r="BW137" i="10"/>
  <c r="BW133" i="10" s="1"/>
  <c r="BV137" i="10"/>
  <c r="BV133" i="10" s="1"/>
  <c r="BU137" i="10"/>
  <c r="BU133" i="10" s="1"/>
  <c r="BT137" i="10"/>
  <c r="BT133" i="10" s="1"/>
  <c r="BS137" i="10"/>
  <c r="BS133" i="10" s="1"/>
  <c r="BR137" i="10"/>
  <c r="BR133" i="10" s="1"/>
  <c r="BQ137" i="10"/>
  <c r="BQ133" i="10" s="1"/>
  <c r="BP137" i="10"/>
  <c r="BP133" i="10" s="1"/>
  <c r="BJ12" i="10"/>
  <c r="BJ137" i="10" s="1"/>
  <c r="BJ133" i="10" s="1"/>
  <c r="BI12" i="10"/>
  <c r="BI137" i="10" s="1"/>
  <c r="BI133" i="10" s="1"/>
  <c r="BH12" i="10"/>
  <c r="BH137" i="10" s="1"/>
  <c r="BH133" i="10" s="1"/>
  <c r="BG12" i="10"/>
  <c r="BG137" i="10" s="1"/>
  <c r="BG133" i="10" s="1"/>
  <c r="BF12" i="10"/>
  <c r="BF137" i="10" s="1"/>
  <c r="BF133" i="10" s="1"/>
  <c r="BE12" i="10"/>
  <c r="BE137" i="10" s="1"/>
  <c r="BE133" i="10" s="1"/>
  <c r="BD12" i="10"/>
  <c r="BD137" i="10" s="1"/>
  <c r="BD133" i="10" s="1"/>
  <c r="BC12" i="10"/>
  <c r="BC137" i="10" s="1"/>
  <c r="BC133" i="10" s="1"/>
  <c r="BB12" i="10"/>
  <c r="BB137" i="10" s="1"/>
  <c r="BB133" i="10" s="1"/>
  <c r="BA12" i="10"/>
  <c r="BA137" i="10" s="1"/>
  <c r="BA133" i="10" s="1"/>
  <c r="AZ12" i="10"/>
  <c r="AZ137" i="10" s="1"/>
  <c r="AZ133" i="10" s="1"/>
  <c r="AY12" i="10"/>
  <c r="AW12" i="10"/>
  <c r="AW137" i="10" s="1"/>
  <c r="AI12" i="10"/>
  <c r="AI137" i="10" s="1"/>
  <c r="U12" i="10"/>
  <c r="U137" i="10" s="1"/>
  <c r="DS10" i="10"/>
  <c r="DR10" i="10"/>
  <c r="DQ10" i="10"/>
  <c r="DP10" i="10"/>
  <c r="DO10" i="10"/>
  <c r="DN10" i="10"/>
  <c r="DM10" i="10"/>
  <c r="DL10" i="10"/>
  <c r="DK10" i="10"/>
  <c r="DJ10" i="10"/>
  <c r="DI10" i="10"/>
  <c r="DH10" i="10"/>
  <c r="DG10" i="10"/>
  <c r="DF10" i="10"/>
  <c r="DE10" i="10"/>
  <c r="DD10" i="10"/>
  <c r="DC10" i="10"/>
  <c r="DB10" i="10"/>
  <c r="DA10" i="10"/>
  <c r="CX10" i="10"/>
  <c r="CW10" i="10"/>
  <c r="CV10" i="10"/>
  <c r="CU10" i="10"/>
  <c r="CR10" i="10"/>
  <c r="CQ10" i="10"/>
  <c r="CP10" i="10"/>
  <c r="CO10" i="10"/>
  <c r="CL10" i="10"/>
  <c r="CK10" i="10"/>
  <c r="CJ10" i="10"/>
  <c r="CI10" i="10"/>
  <c r="CH10" i="10"/>
  <c r="CG10" i="10"/>
  <c r="CF10" i="10"/>
  <c r="CE10" i="10"/>
  <c r="CD10" i="10"/>
  <c r="CC10" i="10"/>
  <c r="CB10" i="10"/>
  <c r="AV10" i="10"/>
  <c r="AU10" i="10"/>
  <c r="AT10" i="10"/>
  <c r="AR10" i="10"/>
  <c r="AQ10" i="10"/>
  <c r="AP10" i="10"/>
  <c r="AO10" i="10"/>
  <c r="AN10" i="10"/>
  <c r="AM10" i="10"/>
  <c r="AL10" i="10"/>
  <c r="AK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CY9" i="10"/>
  <c r="CS9" i="10"/>
  <c r="BJ9" i="10"/>
  <c r="BI9" i="10"/>
  <c r="BH9" i="10"/>
  <c r="BG9" i="10"/>
  <c r="BF9" i="10"/>
  <c r="BE9" i="10"/>
  <c r="BD9" i="10"/>
  <c r="BC9" i="10"/>
  <c r="BB9" i="10"/>
  <c r="BA9" i="10"/>
  <c r="AZ9" i="10"/>
  <c r="AY9" i="10"/>
  <c r="AW9" i="10"/>
  <c r="AI9" i="10"/>
  <c r="U9" i="10"/>
  <c r="CY8" i="10"/>
  <c r="CS8" i="10"/>
  <c r="BJ8" i="10"/>
  <c r="BI8" i="10"/>
  <c r="BH8" i="10"/>
  <c r="BG8" i="10"/>
  <c r="BF8" i="10"/>
  <c r="BE8" i="10"/>
  <c r="BD8" i="10"/>
  <c r="BC8" i="10"/>
  <c r="BB8" i="10"/>
  <c r="BA8" i="10"/>
  <c r="AZ8" i="10"/>
  <c r="AY8" i="10"/>
  <c r="AW8" i="10"/>
  <c r="AI8" i="10"/>
  <c r="U8" i="10"/>
  <c r="CY7" i="10"/>
  <c r="CS7" i="10"/>
  <c r="BY7" i="10"/>
  <c r="DU7" i="10" s="1"/>
  <c r="BK7" i="10"/>
  <c r="AW7" i="10"/>
  <c r="AI7" i="10"/>
  <c r="U7" i="10"/>
  <c r="CY6" i="10"/>
  <c r="CS6" i="10"/>
  <c r="BX100" i="10"/>
  <c r="BX163" i="10" s="1"/>
  <c r="BW100" i="10"/>
  <c r="BW163" i="10" s="1"/>
  <c r="BV100" i="10"/>
  <c r="BV163" i="10" s="1"/>
  <c r="BU100" i="10"/>
  <c r="BU163" i="10" s="1"/>
  <c r="BT100" i="10"/>
  <c r="BT163" i="10" s="1"/>
  <c r="BS100" i="10"/>
  <c r="BS163" i="10" s="1"/>
  <c r="BR100" i="10"/>
  <c r="BR163" i="10" s="1"/>
  <c r="BQ100" i="10"/>
  <c r="BQ163" i="10" s="1"/>
  <c r="DW163" i="10" s="1"/>
  <c r="BP100" i="10"/>
  <c r="BP163" i="10" s="1"/>
  <c r="BY6" i="10"/>
  <c r="BJ6" i="10"/>
  <c r="BJ100" i="10" s="1"/>
  <c r="BJ163" i="10" s="1"/>
  <c r="BI6" i="10"/>
  <c r="BI100" i="10" s="1"/>
  <c r="BI163" i="10" s="1"/>
  <c r="BH6" i="10"/>
  <c r="BH100" i="10" s="1"/>
  <c r="BH163" i="10" s="1"/>
  <c r="BG6" i="10"/>
  <c r="BG100" i="10" s="1"/>
  <c r="BG163" i="10" s="1"/>
  <c r="BF6" i="10"/>
  <c r="BF100" i="10" s="1"/>
  <c r="BF163" i="10" s="1"/>
  <c r="BE6" i="10"/>
  <c r="BE100" i="10" s="1"/>
  <c r="BE163" i="10" s="1"/>
  <c r="BD6" i="10"/>
  <c r="BD100" i="10" s="1"/>
  <c r="BD163" i="10" s="1"/>
  <c r="BC6" i="10"/>
  <c r="BC100" i="10" s="1"/>
  <c r="BC163" i="10" s="1"/>
  <c r="BB6" i="10"/>
  <c r="BB100" i="10" s="1"/>
  <c r="BB163" i="10" s="1"/>
  <c r="BA6" i="10"/>
  <c r="BA100" i="10" s="1"/>
  <c r="BA163" i="10" s="1"/>
  <c r="AZ6" i="10"/>
  <c r="AZ100" i="10" s="1"/>
  <c r="AZ163" i="10" s="1"/>
  <c r="AY6" i="10"/>
  <c r="AW6" i="10"/>
  <c r="AI6" i="10"/>
  <c r="U6" i="10"/>
  <c r="CY5" i="10"/>
  <c r="CS5" i="10"/>
  <c r="CM5" i="10"/>
  <c r="BX99" i="10"/>
  <c r="BX162" i="10" s="1"/>
  <c r="BW99" i="10"/>
  <c r="BW162" i="10" s="1"/>
  <c r="BV99" i="10"/>
  <c r="BV162" i="10" s="1"/>
  <c r="BU99" i="10"/>
  <c r="BU162" i="10" s="1"/>
  <c r="BT99" i="10"/>
  <c r="BT162" i="10" s="1"/>
  <c r="BS99" i="10"/>
  <c r="BS162" i="10" s="1"/>
  <c r="BR99" i="10"/>
  <c r="BR162" i="10" s="1"/>
  <c r="BQ99" i="10"/>
  <c r="BQ162" i="10" s="1"/>
  <c r="DW162" i="10" s="1"/>
  <c r="BP99" i="10"/>
  <c r="BP162" i="10" s="1"/>
  <c r="BY5" i="10"/>
  <c r="BJ5" i="10"/>
  <c r="BJ99" i="10" s="1"/>
  <c r="BI5" i="10"/>
  <c r="BI99" i="10" s="1"/>
  <c r="BH5" i="10"/>
  <c r="BH99" i="10" s="1"/>
  <c r="BG5" i="10"/>
  <c r="BG99" i="10" s="1"/>
  <c r="BF5" i="10"/>
  <c r="BF99" i="10" s="1"/>
  <c r="BE5" i="10"/>
  <c r="BE99" i="10" s="1"/>
  <c r="BD5" i="10"/>
  <c r="BD99" i="10" s="1"/>
  <c r="BC5" i="10"/>
  <c r="BC99" i="10" s="1"/>
  <c r="BB5" i="10"/>
  <c r="BB99" i="10" s="1"/>
  <c r="BA5" i="10"/>
  <c r="BA99" i="10" s="1"/>
  <c r="AZ5" i="10"/>
  <c r="AZ99" i="10" s="1"/>
  <c r="AY5" i="10"/>
  <c r="AW5" i="10"/>
  <c r="AI5" i="10"/>
  <c r="U5" i="10"/>
  <c r="CL4" i="10"/>
  <c r="CI4" i="10"/>
  <c r="CF4" i="10"/>
  <c r="CC4" i="10"/>
  <c r="DU3" i="10"/>
  <c r="CY3" i="10"/>
  <c r="CS3" i="10"/>
  <c r="CM3" i="10"/>
  <c r="AW3" i="10"/>
  <c r="AI3" i="10"/>
  <c r="U3" i="10"/>
  <c r="AV196" i="8"/>
  <c r="AU196" i="8"/>
  <c r="AT196" i="8"/>
  <c r="AR196" i="8"/>
  <c r="AQ196" i="8"/>
  <c r="AP196" i="8"/>
  <c r="AO196" i="8"/>
  <c r="AN196" i="8"/>
  <c r="AM196" i="8"/>
  <c r="AL196" i="8"/>
  <c r="AK196" i="8"/>
  <c r="AW196" i="8" s="1"/>
  <c r="AI196" i="8"/>
  <c r="U196" i="8"/>
  <c r="AV195" i="8"/>
  <c r="AU195" i="8"/>
  <c r="AT195" i="8"/>
  <c r="AR195" i="8"/>
  <c r="AQ195" i="8"/>
  <c r="AP195" i="8"/>
  <c r="AO195" i="8"/>
  <c r="AN195" i="8"/>
  <c r="AM195" i="8"/>
  <c r="AL195" i="8"/>
  <c r="AK195" i="8"/>
  <c r="AW195" i="8" s="1"/>
  <c r="AI195" i="8"/>
  <c r="U195" i="8"/>
  <c r="AV194" i="8"/>
  <c r="AU194" i="8"/>
  <c r="AT194" i="8"/>
  <c r="AR194" i="8"/>
  <c r="AQ194" i="8"/>
  <c r="AP194" i="8"/>
  <c r="AO194" i="8"/>
  <c r="AN194" i="8"/>
  <c r="AM194" i="8"/>
  <c r="AL194" i="8"/>
  <c r="AK194" i="8"/>
  <c r="AW194" i="8" s="1"/>
  <c r="AI194" i="8"/>
  <c r="U194" i="8"/>
  <c r="AV193" i="8"/>
  <c r="AU193" i="8"/>
  <c r="AT193" i="8"/>
  <c r="AR193" i="8"/>
  <c r="AQ193" i="8"/>
  <c r="AP193" i="8"/>
  <c r="AO193" i="8"/>
  <c r="AN193" i="8"/>
  <c r="AM193" i="8"/>
  <c r="AL193" i="8"/>
  <c r="AK193" i="8"/>
  <c r="AW193" i="8" s="1"/>
  <c r="AI193" i="8"/>
  <c r="U193" i="8"/>
  <c r="AV192" i="8"/>
  <c r="AU192" i="8"/>
  <c r="AT192" i="8"/>
  <c r="AR192" i="8"/>
  <c r="AQ192" i="8"/>
  <c r="AP192" i="8"/>
  <c r="AO192" i="8"/>
  <c r="AN192" i="8"/>
  <c r="AM192" i="8"/>
  <c r="AL192" i="8"/>
  <c r="AK192" i="8"/>
  <c r="AW192" i="8" s="1"/>
  <c r="AI192" i="8"/>
  <c r="U192" i="8"/>
  <c r="AV191" i="8"/>
  <c r="AU191" i="8"/>
  <c r="AT191" i="8"/>
  <c r="AR191" i="8"/>
  <c r="AQ191" i="8"/>
  <c r="AP191" i="8"/>
  <c r="AO191" i="8"/>
  <c r="AN191" i="8"/>
  <c r="AM191" i="8"/>
  <c r="AL191" i="8"/>
  <c r="AK191" i="8"/>
  <c r="AW191" i="8" s="1"/>
  <c r="AI191" i="8"/>
  <c r="U191" i="8"/>
  <c r="AV190" i="8"/>
  <c r="AU190" i="8"/>
  <c r="AT190" i="8"/>
  <c r="AR190" i="8"/>
  <c r="AQ190" i="8"/>
  <c r="AP190" i="8"/>
  <c r="AO190" i="8"/>
  <c r="AN190" i="8"/>
  <c r="AM190" i="8"/>
  <c r="AL190" i="8"/>
  <c r="AK190" i="8"/>
  <c r="AW190" i="8" s="1"/>
  <c r="AI190" i="8"/>
  <c r="U190" i="8"/>
  <c r="AV189" i="8"/>
  <c r="AU189" i="8"/>
  <c r="AT189" i="8"/>
  <c r="AR189" i="8"/>
  <c r="AQ189" i="8"/>
  <c r="AP189" i="8"/>
  <c r="AO189" i="8"/>
  <c r="AN189" i="8"/>
  <c r="AM189" i="8"/>
  <c r="AL189" i="8"/>
  <c r="AK189" i="8"/>
  <c r="AW189" i="8" s="1"/>
  <c r="AI189" i="8"/>
  <c r="U189" i="8"/>
  <c r="BO188" i="8"/>
  <c r="BN188" i="8"/>
  <c r="BM188" i="8"/>
  <c r="AV188" i="8"/>
  <c r="AU188" i="8"/>
  <c r="AT188" i="8"/>
  <c r="AR188" i="8"/>
  <c r="AQ188" i="8"/>
  <c r="AP188" i="8"/>
  <c r="AO188" i="8"/>
  <c r="AN188" i="8"/>
  <c r="AM188" i="8"/>
  <c r="AL188" i="8"/>
  <c r="AK188" i="8"/>
  <c r="AW188" i="8" s="1"/>
  <c r="AI188" i="8"/>
  <c r="U188" i="8"/>
  <c r="BO187" i="8"/>
  <c r="BN187" i="8"/>
  <c r="BM187" i="8"/>
  <c r="AV187" i="8"/>
  <c r="AU187" i="8"/>
  <c r="AT187" i="8"/>
  <c r="AR187" i="8"/>
  <c r="AQ187" i="8"/>
  <c r="AP187" i="8"/>
  <c r="AO187" i="8"/>
  <c r="AN187" i="8"/>
  <c r="AM187" i="8"/>
  <c r="AL187" i="8"/>
  <c r="AK187" i="8"/>
  <c r="AW187" i="8" s="1"/>
  <c r="AI187" i="8"/>
  <c r="U187" i="8"/>
  <c r="BO186" i="8"/>
  <c r="BN186" i="8"/>
  <c r="BM186" i="8"/>
  <c r="AV186" i="8"/>
  <c r="AU186" i="8"/>
  <c r="AT186" i="8"/>
  <c r="AR186" i="8"/>
  <c r="AQ186" i="8"/>
  <c r="AP186" i="8"/>
  <c r="AO186" i="8"/>
  <c r="AN186" i="8"/>
  <c r="AM186" i="8"/>
  <c r="AL186" i="8"/>
  <c r="AK186" i="8"/>
  <c r="AW186" i="8" s="1"/>
  <c r="AI186" i="8"/>
  <c r="U186" i="8"/>
  <c r="AV185" i="8"/>
  <c r="AU185" i="8"/>
  <c r="AT185" i="8"/>
  <c r="AR185" i="8"/>
  <c r="AQ185" i="8"/>
  <c r="AP185" i="8"/>
  <c r="AO185" i="8"/>
  <c r="AN185" i="8"/>
  <c r="AM185" i="8"/>
  <c r="AL185" i="8"/>
  <c r="AK185" i="8"/>
  <c r="AW185" i="8" s="1"/>
  <c r="AH185" i="8"/>
  <c r="AG185" i="8"/>
  <c r="AF185" i="8"/>
  <c r="AE185" i="8"/>
  <c r="AD185" i="8"/>
  <c r="AC185" i="8"/>
  <c r="AB185" i="8"/>
  <c r="AA185" i="8"/>
  <c r="Z185" i="8"/>
  <c r="Y185" i="8"/>
  <c r="X185" i="8"/>
  <c r="W185" i="8"/>
  <c r="AI185" i="8" s="1"/>
  <c r="T185" i="8"/>
  <c r="S185" i="8"/>
  <c r="R185" i="8"/>
  <c r="Q185" i="8"/>
  <c r="P185" i="8"/>
  <c r="O185" i="8"/>
  <c r="N185" i="8"/>
  <c r="M185" i="8"/>
  <c r="L185" i="8"/>
  <c r="K185" i="8"/>
  <c r="J185" i="8"/>
  <c r="I185" i="8"/>
  <c r="U185" i="8" s="1"/>
  <c r="AV184" i="8"/>
  <c r="AU184" i="8"/>
  <c r="AT184" i="8"/>
  <c r="AR184" i="8"/>
  <c r="AQ184" i="8"/>
  <c r="AP184" i="8"/>
  <c r="AO184" i="8"/>
  <c r="AN184" i="8"/>
  <c r="AM184" i="8"/>
  <c r="AL184" i="8"/>
  <c r="AK184" i="8"/>
  <c r="AW184" i="8" s="1"/>
  <c r="AH184" i="8"/>
  <c r="AG184" i="8"/>
  <c r="AF184" i="8"/>
  <c r="AE184" i="8"/>
  <c r="AD184" i="8"/>
  <c r="AC184" i="8"/>
  <c r="AB184" i="8"/>
  <c r="AA184" i="8"/>
  <c r="Z184" i="8"/>
  <c r="Y184" i="8"/>
  <c r="X184" i="8"/>
  <c r="W184" i="8"/>
  <c r="AI184" i="8" s="1"/>
  <c r="T184" i="8"/>
  <c r="S184" i="8"/>
  <c r="R184" i="8"/>
  <c r="Q184" i="8"/>
  <c r="P184" i="8"/>
  <c r="O184" i="8"/>
  <c r="N184" i="8"/>
  <c r="M184" i="8"/>
  <c r="L184" i="8"/>
  <c r="K184" i="8"/>
  <c r="J184" i="8"/>
  <c r="I184" i="8"/>
  <c r="U184" i="8" s="1"/>
  <c r="CL182" i="8"/>
  <c r="CJ182" i="8"/>
  <c r="CH182" i="8"/>
  <c r="AV182" i="8"/>
  <c r="AT182" i="8"/>
  <c r="AR182" i="8"/>
  <c r="AP182" i="8"/>
  <c r="AN182" i="8"/>
  <c r="AM182" i="8"/>
  <c r="AL182" i="8"/>
  <c r="AK182" i="8"/>
  <c r="AI182" i="8"/>
  <c r="U182" i="8"/>
  <c r="DS181" i="8"/>
  <c r="DR181" i="8"/>
  <c r="DQ181" i="8"/>
  <c r="DP181" i="8"/>
  <c r="DO181" i="8"/>
  <c r="DN181" i="8"/>
  <c r="DM181" i="8"/>
  <c r="DL181" i="8"/>
  <c r="DK181" i="8"/>
  <c r="DJ181" i="8"/>
  <c r="DI181" i="8"/>
  <c r="DH181" i="8"/>
  <c r="DG181" i="8"/>
  <c r="DF181" i="8"/>
  <c r="DE181" i="8"/>
  <c r="DD181" i="8"/>
  <c r="DC181" i="8"/>
  <c r="DB181" i="8"/>
  <c r="DA181" i="8"/>
  <c r="CX181" i="8"/>
  <c r="CW181" i="8"/>
  <c r="CV181" i="8"/>
  <c r="CU181" i="8"/>
  <c r="CY181" i="8" s="1"/>
  <c r="CR181" i="8"/>
  <c r="CQ181" i="8"/>
  <c r="CP181" i="8"/>
  <c r="CO181" i="8"/>
  <c r="CS181" i="8" s="1"/>
  <c r="CL181" i="8"/>
  <c r="CK181" i="8"/>
  <c r="CJ181" i="8"/>
  <c r="CI181" i="8"/>
  <c r="CH181" i="8"/>
  <c r="CG181" i="8"/>
  <c r="CF181" i="8"/>
  <c r="CE181" i="8"/>
  <c r="CD181" i="8"/>
  <c r="CC181" i="8"/>
  <c r="CB181" i="8"/>
  <c r="CA181" i="8"/>
  <c r="CM181" i="8" s="1"/>
  <c r="BO181" i="8"/>
  <c r="BN181" i="8"/>
  <c r="BM181" i="8"/>
  <c r="AV181" i="8"/>
  <c r="AU181" i="8"/>
  <c r="AT181" i="8"/>
  <c r="AR181" i="8"/>
  <c r="AQ181" i="8"/>
  <c r="AP181" i="8"/>
  <c r="AO181" i="8"/>
  <c r="AN181" i="8"/>
  <c r="AM181" i="8"/>
  <c r="AL181" i="8"/>
  <c r="AK181" i="8"/>
  <c r="AW181" i="8" s="1"/>
  <c r="AI181" i="8"/>
  <c r="U181" i="8"/>
  <c r="CL180" i="8"/>
  <c r="CJ180" i="8"/>
  <c r="CH180" i="8"/>
  <c r="AV180" i="8"/>
  <c r="AT180" i="8"/>
  <c r="AR180" i="8"/>
  <c r="AP180" i="8"/>
  <c r="AN180" i="8"/>
  <c r="AM180" i="8"/>
  <c r="AL180" i="8"/>
  <c r="AK180" i="8"/>
  <c r="AH180" i="8"/>
  <c r="AG180" i="8"/>
  <c r="AF180" i="8"/>
  <c r="AE180" i="8"/>
  <c r="AD180" i="8"/>
  <c r="AC180" i="8"/>
  <c r="AB180" i="8"/>
  <c r="AA180" i="8"/>
  <c r="Z180" i="8"/>
  <c r="Y180" i="8"/>
  <c r="X180" i="8"/>
  <c r="W180" i="8"/>
  <c r="AI180" i="8" s="1"/>
  <c r="T180" i="8"/>
  <c r="S180" i="8"/>
  <c r="R180" i="8"/>
  <c r="Q180" i="8"/>
  <c r="P180" i="8"/>
  <c r="O180" i="8"/>
  <c r="N180" i="8"/>
  <c r="M180" i="8"/>
  <c r="L180" i="8"/>
  <c r="K180" i="8"/>
  <c r="J180" i="8"/>
  <c r="I180" i="8"/>
  <c r="U180" i="8" s="1"/>
  <c r="BO178" i="8"/>
  <c r="BN178" i="8"/>
  <c r="BM178" i="8"/>
  <c r="AV178" i="8"/>
  <c r="AU178" i="8"/>
  <c r="AT178" i="8"/>
  <c r="AR178" i="8"/>
  <c r="AQ178" i="8"/>
  <c r="AP178" i="8"/>
  <c r="AO178" i="8"/>
  <c r="AN178" i="8"/>
  <c r="AM178" i="8"/>
  <c r="AL178" i="8"/>
  <c r="AK178" i="8"/>
  <c r="AW178" i="8" s="1"/>
  <c r="AI178" i="8"/>
  <c r="U178" i="8"/>
  <c r="BO177" i="8"/>
  <c r="BN177" i="8"/>
  <c r="BM177" i="8"/>
  <c r="AV177" i="8"/>
  <c r="AU177" i="8"/>
  <c r="AT177" i="8"/>
  <c r="AR177" i="8"/>
  <c r="AQ177" i="8"/>
  <c r="AP177" i="8"/>
  <c r="AO177" i="8"/>
  <c r="AN177" i="8"/>
  <c r="AM177" i="8"/>
  <c r="AL177" i="8"/>
  <c r="AK177" i="8"/>
  <c r="AW177" i="8" s="1"/>
  <c r="AI177" i="8"/>
  <c r="U177" i="8"/>
  <c r="CR176" i="8"/>
  <c r="CQ176" i="8"/>
  <c r="CP176" i="8"/>
  <c r="CO176" i="8"/>
  <c r="CS176" i="8" s="1"/>
  <c r="CL176" i="8"/>
  <c r="CK176" i="8"/>
  <c r="CJ176" i="8"/>
  <c r="CI176" i="8"/>
  <c r="CH176" i="8"/>
  <c r="CG176" i="8"/>
  <c r="CF176" i="8"/>
  <c r="CE176" i="8"/>
  <c r="CD176" i="8"/>
  <c r="CC176" i="8"/>
  <c r="CB176" i="8"/>
  <c r="CA176" i="8"/>
  <c r="CM176" i="8" s="1"/>
  <c r="BO176" i="8"/>
  <c r="BN176" i="8"/>
  <c r="BM176" i="8"/>
  <c r="AV176" i="8"/>
  <c r="AU176" i="8"/>
  <c r="AT176" i="8"/>
  <c r="AR176" i="8"/>
  <c r="AQ176" i="8"/>
  <c r="AP176" i="8"/>
  <c r="AO176" i="8"/>
  <c r="AN176" i="8"/>
  <c r="AM176" i="8"/>
  <c r="AL176" i="8"/>
  <c r="AK176" i="8"/>
  <c r="AW176" i="8" s="1"/>
  <c r="AI176" i="8"/>
  <c r="U176" i="8"/>
  <c r="BO175" i="8"/>
  <c r="BN175" i="8"/>
  <c r="BM175" i="8"/>
  <c r="AV175" i="8"/>
  <c r="AU175" i="8"/>
  <c r="AT175" i="8"/>
  <c r="AR175" i="8"/>
  <c r="AQ175" i="8"/>
  <c r="AP175" i="8"/>
  <c r="AO175" i="8"/>
  <c r="AN175" i="8"/>
  <c r="AM175" i="8"/>
  <c r="AL175" i="8"/>
  <c r="AK175" i="8"/>
  <c r="AW175" i="8" s="1"/>
  <c r="AI175" i="8"/>
  <c r="U175" i="8"/>
  <c r="BO174" i="8"/>
  <c r="BN174" i="8"/>
  <c r="BM174" i="8"/>
  <c r="AV174" i="8"/>
  <c r="AU174" i="8"/>
  <c r="AT174" i="8"/>
  <c r="AQ174" i="8"/>
  <c r="AP174" i="8"/>
  <c r="AO174" i="8"/>
  <c r="AN174" i="8"/>
  <c r="AM174" i="8"/>
  <c r="AL174" i="8"/>
  <c r="AK174" i="8"/>
  <c r="AI174" i="8"/>
  <c r="U174" i="8"/>
  <c r="BO173" i="8"/>
  <c r="BN173" i="8"/>
  <c r="BM173" i="8"/>
  <c r="AV173" i="8"/>
  <c r="AU173" i="8"/>
  <c r="AT173" i="8"/>
  <c r="AR173" i="8"/>
  <c r="AQ173" i="8"/>
  <c r="AP173" i="8"/>
  <c r="AO173" i="8"/>
  <c r="AN173" i="8"/>
  <c r="AM173" i="8"/>
  <c r="AL173" i="8"/>
  <c r="AK173" i="8"/>
  <c r="AW173" i="8" s="1"/>
  <c r="AI173" i="8"/>
  <c r="U173" i="8"/>
  <c r="BO172" i="8"/>
  <c r="BN172" i="8"/>
  <c r="BM172" i="8"/>
  <c r="AV172" i="8"/>
  <c r="AU172" i="8"/>
  <c r="AT172" i="8"/>
  <c r="AR172" i="8"/>
  <c r="AQ172" i="8"/>
  <c r="AP172" i="8"/>
  <c r="AO172" i="8"/>
  <c r="AN172" i="8"/>
  <c r="AM172" i="8"/>
  <c r="AL172" i="8"/>
  <c r="AK172" i="8"/>
  <c r="AW172" i="8" s="1"/>
  <c r="AI172" i="8"/>
  <c r="U172" i="8"/>
  <c r="BO171" i="8"/>
  <c r="BN171" i="8"/>
  <c r="BM171" i="8"/>
  <c r="AV171" i="8"/>
  <c r="AU171" i="8"/>
  <c r="AT171" i="8"/>
  <c r="AR171" i="8"/>
  <c r="AQ171" i="8"/>
  <c r="AP171" i="8"/>
  <c r="AO171" i="8"/>
  <c r="AN171" i="8"/>
  <c r="AM171" i="8"/>
  <c r="AL171" i="8"/>
  <c r="AK171" i="8"/>
  <c r="AW171" i="8" s="1"/>
  <c r="AI171" i="8"/>
  <c r="U171" i="8"/>
  <c r="BO170" i="8"/>
  <c r="BN170" i="8"/>
  <c r="BM170" i="8"/>
  <c r="AV170" i="8"/>
  <c r="AU170" i="8"/>
  <c r="AT170" i="8"/>
  <c r="AQ170" i="8"/>
  <c r="AP170" i="8"/>
  <c r="AO170" i="8"/>
  <c r="AN170" i="8"/>
  <c r="AM170" i="8"/>
  <c r="AL170" i="8"/>
  <c r="AK170" i="8"/>
  <c r="AH170" i="8"/>
  <c r="AG170" i="8"/>
  <c r="AF170" i="8"/>
  <c r="AE170" i="8"/>
  <c r="AD170" i="8"/>
  <c r="AC170" i="8"/>
  <c r="AB170" i="8"/>
  <c r="AA170" i="8"/>
  <c r="Z170" i="8"/>
  <c r="Y170" i="8"/>
  <c r="X170" i="8"/>
  <c r="W170" i="8"/>
  <c r="AI170" i="8" s="1"/>
  <c r="T170" i="8"/>
  <c r="S170" i="8"/>
  <c r="R170" i="8"/>
  <c r="Q170" i="8"/>
  <c r="P170" i="8"/>
  <c r="O170" i="8"/>
  <c r="N170" i="8"/>
  <c r="M170" i="8"/>
  <c r="L170" i="8"/>
  <c r="K170" i="8"/>
  <c r="J170" i="8"/>
  <c r="I170" i="8"/>
  <c r="U170" i="8" s="1"/>
  <c r="AV169" i="8"/>
  <c r="AT169" i="8"/>
  <c r="AP169" i="8"/>
  <c r="AN169" i="8"/>
  <c r="AM169" i="8"/>
  <c r="AL169" i="8"/>
  <c r="AK169" i="8"/>
  <c r="AH169" i="8"/>
  <c r="AH148" i="8" s="1"/>
  <c r="AG169" i="8"/>
  <c r="AG148" i="8" s="1"/>
  <c r="AF169" i="8"/>
  <c r="AF148" i="8" s="1"/>
  <c r="AE169" i="8"/>
  <c r="AE148" i="8" s="1"/>
  <c r="AD169" i="8"/>
  <c r="AD148" i="8" s="1"/>
  <c r="AC169" i="8"/>
  <c r="AC148" i="8" s="1"/>
  <c r="AB169" i="8"/>
  <c r="AB148" i="8" s="1"/>
  <c r="AA169" i="8"/>
  <c r="AA148" i="8" s="1"/>
  <c r="Z169" i="8"/>
  <c r="Z148" i="8" s="1"/>
  <c r="Y169" i="8"/>
  <c r="Y148" i="8" s="1"/>
  <c r="X169" i="8"/>
  <c r="X148" i="8" s="1"/>
  <c r="W169" i="8"/>
  <c r="T169" i="8"/>
  <c r="T148" i="8" s="1"/>
  <c r="S169" i="8"/>
  <c r="S148" i="8" s="1"/>
  <c r="R169" i="8"/>
  <c r="R148" i="8" s="1"/>
  <c r="Q169" i="8"/>
  <c r="Q148" i="8" s="1"/>
  <c r="P169" i="8"/>
  <c r="P148" i="8" s="1"/>
  <c r="O169" i="8"/>
  <c r="O148" i="8" s="1"/>
  <c r="N169" i="8"/>
  <c r="N148" i="8" s="1"/>
  <c r="M169" i="8"/>
  <c r="M148" i="8" s="1"/>
  <c r="L169" i="8"/>
  <c r="L148" i="8" s="1"/>
  <c r="K169" i="8"/>
  <c r="K148" i="8" s="1"/>
  <c r="J169" i="8"/>
  <c r="J148" i="8" s="1"/>
  <c r="I169" i="8"/>
  <c r="BO167" i="8"/>
  <c r="BN167" i="8"/>
  <c r="BM167" i="8"/>
  <c r="BJ167" i="8"/>
  <c r="BI167" i="8"/>
  <c r="BH167" i="8"/>
  <c r="BG167" i="8"/>
  <c r="BF167" i="8"/>
  <c r="BE167" i="8"/>
  <c r="BD167" i="8"/>
  <c r="BC167" i="8"/>
  <c r="BB167" i="8"/>
  <c r="BA167" i="8"/>
  <c r="AZ167" i="8"/>
  <c r="AY167" i="8"/>
  <c r="BK167" i="8" s="1"/>
  <c r="AV167" i="8"/>
  <c r="AV165" i="8" s="1"/>
  <c r="AV148" i="8" s="1"/>
  <c r="AU167" i="8"/>
  <c r="AU165" i="8" s="1"/>
  <c r="AT167" i="8"/>
  <c r="AT165" i="8" s="1"/>
  <c r="AT148" i="8" s="1"/>
  <c r="AR167" i="8"/>
  <c r="AR165" i="8" s="1"/>
  <c r="AQ167" i="8"/>
  <c r="AQ165" i="8" s="1"/>
  <c r="AP167" i="8"/>
  <c r="AP165" i="8" s="1"/>
  <c r="AP148" i="8" s="1"/>
  <c r="AO167" i="8"/>
  <c r="AO165" i="8" s="1"/>
  <c r="AN167" i="8"/>
  <c r="AN165" i="8" s="1"/>
  <c r="AN148" i="8" s="1"/>
  <c r="AM167" i="8"/>
  <c r="AM165" i="8" s="1"/>
  <c r="AM148" i="8" s="1"/>
  <c r="AL167" i="8"/>
  <c r="AL165" i="8" s="1"/>
  <c r="AL148" i="8" s="1"/>
  <c r="AK167" i="8"/>
  <c r="AI167" i="8"/>
  <c r="U167" i="8"/>
  <c r="AV166" i="8"/>
  <c r="AU166" i="8"/>
  <c r="AT166" i="8"/>
  <c r="AR166" i="8"/>
  <c r="AQ166" i="8"/>
  <c r="AP166" i="8"/>
  <c r="AO166" i="8"/>
  <c r="AN166" i="8"/>
  <c r="AM166" i="8"/>
  <c r="AL166" i="8"/>
  <c r="AK166" i="8"/>
  <c r="AW166" i="8" s="1"/>
  <c r="AI166" i="8"/>
  <c r="U166" i="8"/>
  <c r="AH165" i="8"/>
  <c r="AG165" i="8"/>
  <c r="AF165" i="8"/>
  <c r="AE165" i="8"/>
  <c r="AD165" i="8"/>
  <c r="AC165" i="8"/>
  <c r="AB165" i="8"/>
  <c r="AA165" i="8"/>
  <c r="Z165" i="8"/>
  <c r="Y165" i="8"/>
  <c r="X165" i="8"/>
  <c r="W165" i="8"/>
  <c r="AI165" i="8" s="1"/>
  <c r="T165" i="8"/>
  <c r="S165" i="8"/>
  <c r="R165" i="8"/>
  <c r="Q165" i="8"/>
  <c r="P165" i="8"/>
  <c r="O165" i="8"/>
  <c r="N165" i="8"/>
  <c r="M165" i="8"/>
  <c r="L165" i="8"/>
  <c r="K165" i="8"/>
  <c r="J165" i="8"/>
  <c r="I165" i="8"/>
  <c r="U165" i="8" s="1"/>
  <c r="AV163" i="8"/>
  <c r="AT163" i="8"/>
  <c r="AR163" i="8"/>
  <c r="AP163" i="8"/>
  <c r="AN163" i="8"/>
  <c r="AM163" i="8"/>
  <c r="AL163" i="8"/>
  <c r="AK163" i="8"/>
  <c r="AI163" i="8"/>
  <c r="U163" i="8"/>
  <c r="AV162" i="8"/>
  <c r="AT162" i="8"/>
  <c r="AR162" i="8"/>
  <c r="AP162" i="8"/>
  <c r="AN162" i="8"/>
  <c r="AM162" i="8"/>
  <c r="AL162" i="8"/>
  <c r="AK162" i="8"/>
  <c r="AI162" i="8"/>
  <c r="U162" i="8"/>
  <c r="AV161" i="8"/>
  <c r="AU161" i="8"/>
  <c r="AT161" i="8"/>
  <c r="AR161" i="8"/>
  <c r="AQ161" i="8"/>
  <c r="AP161" i="8"/>
  <c r="AO161" i="8"/>
  <c r="AN161" i="8"/>
  <c r="AM161" i="8"/>
  <c r="AL161" i="8"/>
  <c r="AK161" i="8"/>
  <c r="AW161" i="8" s="1"/>
  <c r="AI161" i="8"/>
  <c r="U161" i="8"/>
  <c r="AV160" i="8"/>
  <c r="AT160" i="8"/>
  <c r="AR160" i="8"/>
  <c r="AP160" i="8"/>
  <c r="AN160" i="8"/>
  <c r="AM160" i="8"/>
  <c r="AL160" i="8"/>
  <c r="AK160" i="8"/>
  <c r="AH160" i="8"/>
  <c r="AG160" i="8"/>
  <c r="AF160" i="8"/>
  <c r="AE160" i="8"/>
  <c r="AD160" i="8"/>
  <c r="AC160" i="8"/>
  <c r="AB160" i="8"/>
  <c r="AA160" i="8"/>
  <c r="Z160" i="8"/>
  <c r="Y160" i="8"/>
  <c r="X160" i="8"/>
  <c r="W160" i="8"/>
  <c r="AI160" i="8" s="1"/>
  <c r="T160" i="8"/>
  <c r="S160" i="8"/>
  <c r="R160" i="8"/>
  <c r="Q160" i="8"/>
  <c r="P160" i="8"/>
  <c r="O160" i="8"/>
  <c r="N160" i="8"/>
  <c r="M160" i="8"/>
  <c r="L160" i="8"/>
  <c r="K160" i="8"/>
  <c r="J160" i="8"/>
  <c r="I160" i="8"/>
  <c r="U160" i="8" s="1"/>
  <c r="AV158" i="8"/>
  <c r="AU158" i="8"/>
  <c r="AT158" i="8"/>
  <c r="AR158" i="8"/>
  <c r="AQ158" i="8"/>
  <c r="AP158" i="8"/>
  <c r="AO158" i="8"/>
  <c r="AN158" i="8"/>
  <c r="AM158" i="8"/>
  <c r="AL158" i="8"/>
  <c r="AK158" i="8"/>
  <c r="AW158" i="8" s="1"/>
  <c r="AI158" i="8"/>
  <c r="U158" i="8"/>
  <c r="AV157" i="8"/>
  <c r="AU157" i="8"/>
  <c r="AT157" i="8"/>
  <c r="AR157" i="8"/>
  <c r="AQ157" i="8"/>
  <c r="AP157" i="8"/>
  <c r="AO157" i="8"/>
  <c r="AN157" i="8"/>
  <c r="AM157" i="8"/>
  <c r="AL157" i="8"/>
  <c r="AK157" i="8"/>
  <c r="AW157" i="8" s="1"/>
  <c r="AI157" i="8"/>
  <c r="U157" i="8"/>
  <c r="AV156" i="8"/>
  <c r="AU156" i="8"/>
  <c r="AT156" i="8"/>
  <c r="AR156" i="8"/>
  <c r="AQ156" i="8"/>
  <c r="AP156" i="8"/>
  <c r="AO156" i="8"/>
  <c r="AN156" i="8"/>
  <c r="AM156" i="8"/>
  <c r="AL156" i="8"/>
  <c r="AK156" i="8"/>
  <c r="AW156" i="8" s="1"/>
  <c r="AI156" i="8"/>
  <c r="U156" i="8"/>
  <c r="AV155" i="8"/>
  <c r="AU155" i="8"/>
  <c r="AT155" i="8"/>
  <c r="AR155" i="8"/>
  <c r="AQ155" i="8"/>
  <c r="AP155" i="8"/>
  <c r="AO155" i="8"/>
  <c r="AN155" i="8"/>
  <c r="AM155" i="8"/>
  <c r="AL155" i="8"/>
  <c r="AK155" i="8"/>
  <c r="AW155" i="8" s="1"/>
  <c r="AI155" i="8"/>
  <c r="U155" i="8"/>
  <c r="AV154" i="8"/>
  <c r="AU154" i="8"/>
  <c r="AT154" i="8"/>
  <c r="AR154" i="8"/>
  <c r="AQ154" i="8"/>
  <c r="AP154" i="8"/>
  <c r="AO154" i="8"/>
  <c r="AN154" i="8"/>
  <c r="AM154" i="8"/>
  <c r="AL154" i="8"/>
  <c r="AK154" i="8"/>
  <c r="AW154" i="8" s="1"/>
  <c r="AI154" i="8"/>
  <c r="U154" i="8"/>
  <c r="AV153" i="8"/>
  <c r="AU153" i="8"/>
  <c r="AT153" i="8"/>
  <c r="AR153" i="8"/>
  <c r="AQ153" i="8"/>
  <c r="AP153" i="8"/>
  <c r="AO153" i="8"/>
  <c r="AN153" i="8"/>
  <c r="AM153" i="8"/>
  <c r="AL153" i="8"/>
  <c r="AK153" i="8"/>
  <c r="AW153" i="8" s="1"/>
  <c r="AI153" i="8"/>
  <c r="U153" i="8"/>
  <c r="BO152" i="8"/>
  <c r="BN152" i="8"/>
  <c r="BM152" i="8"/>
  <c r="AV152" i="8"/>
  <c r="AU152" i="8"/>
  <c r="AT152" i="8"/>
  <c r="AR152" i="8"/>
  <c r="AQ152" i="8"/>
  <c r="AP152" i="8"/>
  <c r="AO152" i="8"/>
  <c r="AN152" i="8"/>
  <c r="AM152" i="8"/>
  <c r="AL152" i="8"/>
  <c r="AK152" i="8"/>
  <c r="AW152" i="8" s="1"/>
  <c r="AI152" i="8"/>
  <c r="U152" i="8"/>
  <c r="BO151" i="8"/>
  <c r="BN151" i="8"/>
  <c r="BM151" i="8"/>
  <c r="AV151" i="8"/>
  <c r="AU151" i="8"/>
  <c r="AT151" i="8"/>
  <c r="AR151" i="8"/>
  <c r="AQ151" i="8"/>
  <c r="AP151" i="8"/>
  <c r="AO151" i="8"/>
  <c r="AN151" i="8"/>
  <c r="AM151" i="8"/>
  <c r="AL151" i="8"/>
  <c r="AK151" i="8"/>
  <c r="AW151" i="8" s="1"/>
  <c r="AI151" i="8"/>
  <c r="U151" i="8"/>
  <c r="AV150" i="8"/>
  <c r="AV198" i="8" s="1"/>
  <c r="AU150" i="8"/>
  <c r="AT150" i="8"/>
  <c r="AT198" i="8" s="1"/>
  <c r="AR150" i="8"/>
  <c r="AQ150" i="8"/>
  <c r="AP150" i="8"/>
  <c r="AP198" i="8" s="1"/>
  <c r="AO150" i="8"/>
  <c r="AN150" i="8"/>
  <c r="AN198" i="8" s="1"/>
  <c r="AM150" i="8"/>
  <c r="AM198" i="8" s="1"/>
  <c r="AL150" i="8"/>
  <c r="AL198" i="8" s="1"/>
  <c r="AK150" i="8"/>
  <c r="AH150" i="8"/>
  <c r="AH198" i="8" s="1"/>
  <c r="AH202" i="8" s="1"/>
  <c r="AG150" i="8"/>
  <c r="AG198" i="8" s="1"/>
  <c r="AG202" i="8" s="1"/>
  <c r="AF150" i="8"/>
  <c r="AF198" i="8" s="1"/>
  <c r="AF202" i="8" s="1"/>
  <c r="AE150" i="8"/>
  <c r="AE198" i="8" s="1"/>
  <c r="AE202" i="8" s="1"/>
  <c r="AD150" i="8"/>
  <c r="AD198" i="8" s="1"/>
  <c r="AD202" i="8" s="1"/>
  <c r="AC150" i="8"/>
  <c r="AC198" i="8" s="1"/>
  <c r="AC202" i="8" s="1"/>
  <c r="AB150" i="8"/>
  <c r="AB198" i="8" s="1"/>
  <c r="AB202" i="8" s="1"/>
  <c r="AA150" i="8"/>
  <c r="AA198" i="8" s="1"/>
  <c r="AA202" i="8" s="1"/>
  <c r="Z150" i="8"/>
  <c r="Z198" i="8" s="1"/>
  <c r="Z202" i="8" s="1"/>
  <c r="Y150" i="8"/>
  <c r="Y198" i="8" s="1"/>
  <c r="Y202" i="8" s="1"/>
  <c r="X150" i="8"/>
  <c r="X198" i="8" s="1"/>
  <c r="X202" i="8" s="1"/>
  <c r="W150" i="8"/>
  <c r="T150" i="8"/>
  <c r="T198" i="8" s="1"/>
  <c r="S150" i="8"/>
  <c r="S198" i="8" s="1"/>
  <c r="R150" i="8"/>
  <c r="R198" i="8" s="1"/>
  <c r="Q150" i="8"/>
  <c r="Q198" i="8" s="1"/>
  <c r="P150" i="8"/>
  <c r="P198" i="8" s="1"/>
  <c r="O150" i="8"/>
  <c r="O198" i="8" s="1"/>
  <c r="N150" i="8"/>
  <c r="N198" i="8" s="1"/>
  <c r="M150" i="8"/>
  <c r="M198" i="8" s="1"/>
  <c r="L150" i="8"/>
  <c r="L198" i="8" s="1"/>
  <c r="K150" i="8"/>
  <c r="K198" i="8" s="1"/>
  <c r="J150" i="8"/>
  <c r="J198" i="8" s="1"/>
  <c r="I150" i="8"/>
  <c r="DS146" i="8"/>
  <c r="DS182" i="8" s="1"/>
  <c r="DS180" i="8" s="1"/>
  <c r="DR146" i="8"/>
  <c r="DR182" i="8" s="1"/>
  <c r="DR180" i="8" s="1"/>
  <c r="DQ146" i="8"/>
  <c r="DQ182" i="8" s="1"/>
  <c r="DQ180" i="8" s="1"/>
  <c r="DP146" i="8"/>
  <c r="DP182" i="8" s="1"/>
  <c r="DP180" i="8" s="1"/>
  <c r="DO146" i="8"/>
  <c r="DO182" i="8" s="1"/>
  <c r="DO180" i="8" s="1"/>
  <c r="DN146" i="8"/>
  <c r="DN182" i="8" s="1"/>
  <c r="DN180" i="8" s="1"/>
  <c r="DM146" i="8"/>
  <c r="DM182" i="8" s="1"/>
  <c r="DM180" i="8" s="1"/>
  <c r="DL146" i="8"/>
  <c r="DL182" i="8" s="1"/>
  <c r="DL180" i="8" s="1"/>
  <c r="DK146" i="8"/>
  <c r="DK182" i="8" s="1"/>
  <c r="DK180" i="8" s="1"/>
  <c r="DJ146" i="8"/>
  <c r="DJ182" i="8" s="1"/>
  <c r="DJ180" i="8" s="1"/>
  <c r="DI146" i="8"/>
  <c r="DI182" i="8" s="1"/>
  <c r="DI180" i="8" s="1"/>
  <c r="DH146" i="8"/>
  <c r="DH182" i="8" s="1"/>
  <c r="DH180" i="8" s="1"/>
  <c r="DG146" i="8"/>
  <c r="DG182" i="8" s="1"/>
  <c r="DG180" i="8" s="1"/>
  <c r="DF146" i="8"/>
  <c r="DF182" i="8" s="1"/>
  <c r="DF180" i="8" s="1"/>
  <c r="DE146" i="8"/>
  <c r="DE182" i="8" s="1"/>
  <c r="DE180" i="8" s="1"/>
  <c r="DD146" i="8"/>
  <c r="DD182" i="8" s="1"/>
  <c r="DD180" i="8" s="1"/>
  <c r="DC146" i="8"/>
  <c r="DC182" i="8" s="1"/>
  <c r="DC180" i="8" s="1"/>
  <c r="DB146" i="8"/>
  <c r="DB182" i="8" s="1"/>
  <c r="DB180" i="8" s="1"/>
  <c r="DA146" i="8"/>
  <c r="DA182" i="8" s="1"/>
  <c r="DA180" i="8" s="1"/>
  <c r="CX146" i="8"/>
  <c r="CX182" i="8" s="1"/>
  <c r="CX180" i="8" s="1"/>
  <c r="CW146" i="8"/>
  <c r="CW182" i="8" s="1"/>
  <c r="CW180" i="8" s="1"/>
  <c r="CV146" i="8"/>
  <c r="CV182" i="8" s="1"/>
  <c r="CV180" i="8" s="1"/>
  <c r="CU146" i="8"/>
  <c r="CR146" i="8"/>
  <c r="CR182" i="8" s="1"/>
  <c r="CR180" i="8" s="1"/>
  <c r="CQ146" i="8"/>
  <c r="CQ182" i="8" s="1"/>
  <c r="CQ180" i="8" s="1"/>
  <c r="CP146" i="8"/>
  <c r="CP182" i="8" s="1"/>
  <c r="CP180" i="8" s="1"/>
  <c r="CO146" i="8"/>
  <c r="CK146" i="8"/>
  <c r="CK182" i="8" s="1"/>
  <c r="CK180" i="8" s="1"/>
  <c r="CI146" i="8"/>
  <c r="CI182" i="8" s="1"/>
  <c r="CI180" i="8" s="1"/>
  <c r="CG146" i="8"/>
  <c r="CG182" i="8" s="1"/>
  <c r="CG180" i="8" s="1"/>
  <c r="CF146" i="8"/>
  <c r="CF182" i="8" s="1"/>
  <c r="CF180" i="8" s="1"/>
  <c r="CE146" i="8"/>
  <c r="CE182" i="8" s="1"/>
  <c r="CE180" i="8" s="1"/>
  <c r="CD146" i="8"/>
  <c r="CD182" i="8" s="1"/>
  <c r="CD180" i="8" s="1"/>
  <c r="CC146" i="8"/>
  <c r="CC182" i="8" s="1"/>
  <c r="CC180" i="8" s="1"/>
  <c r="CB146" i="8"/>
  <c r="CB182" i="8" s="1"/>
  <c r="CB180" i="8" s="1"/>
  <c r="CA146" i="8"/>
  <c r="BW146" i="8"/>
  <c r="BU146" i="8"/>
  <c r="BS146" i="8"/>
  <c r="BR146" i="8"/>
  <c r="BQ146" i="8"/>
  <c r="DW146" i="8" s="1"/>
  <c r="BP146" i="8"/>
  <c r="BO146" i="8"/>
  <c r="BN146" i="8"/>
  <c r="BN182" i="8" s="1"/>
  <c r="BN180" i="8" s="1"/>
  <c r="BM146" i="8"/>
  <c r="BI146" i="8"/>
  <c r="BG146" i="8"/>
  <c r="BE146" i="8"/>
  <c r="BD146" i="8"/>
  <c r="BC146" i="8"/>
  <c r="BB146" i="8"/>
  <c r="BA146" i="8"/>
  <c r="AZ146" i="8"/>
  <c r="AY146" i="8"/>
  <c r="BK146" i="8" s="1"/>
  <c r="AU146" i="8"/>
  <c r="AU182" i="8" s="1"/>
  <c r="AU180" i="8" s="1"/>
  <c r="AU169" i="8" s="1"/>
  <c r="AQ146" i="8"/>
  <c r="AQ182" i="8" s="1"/>
  <c r="AQ180" i="8" s="1"/>
  <c r="AQ169" i="8" s="1"/>
  <c r="AO146" i="8"/>
  <c r="CY145" i="8"/>
  <c r="CS145" i="8"/>
  <c r="CH145" i="8"/>
  <c r="BT145" i="8"/>
  <c r="BF145" i="8"/>
  <c r="BK145" i="8" s="1"/>
  <c r="AR145" i="8"/>
  <c r="DS144" i="8"/>
  <c r="DR144" i="8"/>
  <c r="DQ144" i="8"/>
  <c r="DP144" i="8"/>
  <c r="DO144" i="8"/>
  <c r="DN144" i="8"/>
  <c r="DM144" i="8"/>
  <c r="DL144" i="8"/>
  <c r="DK144" i="8"/>
  <c r="DJ144" i="8"/>
  <c r="DI144" i="8"/>
  <c r="DH144" i="8"/>
  <c r="DG144" i="8"/>
  <c r="DF144" i="8"/>
  <c r="DE144" i="8"/>
  <c r="DD144" i="8"/>
  <c r="DC144" i="8"/>
  <c r="DB144" i="8"/>
  <c r="DA144" i="8"/>
  <c r="CX144" i="8"/>
  <c r="CW144" i="8"/>
  <c r="CV144" i="8"/>
  <c r="CU144" i="8"/>
  <c r="CY144" i="8" s="1"/>
  <c r="CR144" i="8"/>
  <c r="CQ144" i="8"/>
  <c r="CP144" i="8"/>
  <c r="CO144" i="8"/>
  <c r="CS144" i="8" s="1"/>
  <c r="CK144" i="8"/>
  <c r="CI144" i="8"/>
  <c r="CG144" i="8"/>
  <c r="CF144" i="8"/>
  <c r="CE144" i="8"/>
  <c r="CD144" i="8"/>
  <c r="CC144" i="8"/>
  <c r="CB144" i="8"/>
  <c r="CA144" i="8"/>
  <c r="CM144" i="8" s="1"/>
  <c r="BW144" i="8"/>
  <c r="BU144" i="8"/>
  <c r="BS144" i="8"/>
  <c r="BR144" i="8"/>
  <c r="BQ144" i="8"/>
  <c r="DW144" i="8" s="1"/>
  <c r="BP144" i="8"/>
  <c r="BO144" i="8"/>
  <c r="DU144" i="8" s="1"/>
  <c r="BN144" i="8"/>
  <c r="BM144" i="8"/>
  <c r="BY144" i="8" s="1"/>
  <c r="BI144" i="8"/>
  <c r="BG144" i="8"/>
  <c r="BE144" i="8"/>
  <c r="BD144" i="8"/>
  <c r="BC144" i="8"/>
  <c r="BB144" i="8"/>
  <c r="BA144" i="8"/>
  <c r="AZ144" i="8"/>
  <c r="AY144" i="8"/>
  <c r="BK144" i="8" s="1"/>
  <c r="AU144" i="8"/>
  <c r="AU163" i="8" s="1"/>
  <c r="AQ144" i="8"/>
  <c r="AQ163" i="8" s="1"/>
  <c r="AO144" i="8"/>
  <c r="DS143" i="8"/>
  <c r="DR143" i="8"/>
  <c r="DQ143" i="8"/>
  <c r="DP143" i="8"/>
  <c r="DO143" i="8"/>
  <c r="DN143" i="8"/>
  <c r="DM143" i="8"/>
  <c r="DL143" i="8"/>
  <c r="DK143" i="8"/>
  <c r="DJ143" i="8"/>
  <c r="DI143" i="8"/>
  <c r="DH143" i="8"/>
  <c r="DG143" i="8"/>
  <c r="DF143" i="8"/>
  <c r="DE143" i="8"/>
  <c r="DD143" i="8"/>
  <c r="DC143" i="8"/>
  <c r="DB143" i="8"/>
  <c r="DA143" i="8"/>
  <c r="CX143" i="8"/>
  <c r="CW143" i="8"/>
  <c r="CV143" i="8"/>
  <c r="CU143" i="8"/>
  <c r="CY143" i="8" s="1"/>
  <c r="CR143" i="8"/>
  <c r="CQ143" i="8"/>
  <c r="CP143" i="8"/>
  <c r="CO143" i="8"/>
  <c r="CS143" i="8" s="1"/>
  <c r="CK143" i="8"/>
  <c r="CI143" i="8"/>
  <c r="CG143" i="8"/>
  <c r="CF143" i="8"/>
  <c r="CE143" i="8"/>
  <c r="CD143" i="8"/>
  <c r="CC143" i="8"/>
  <c r="CB143" i="8"/>
  <c r="CA143" i="8"/>
  <c r="CM143" i="8" s="1"/>
  <c r="BW143" i="8"/>
  <c r="BU143" i="8"/>
  <c r="BS143" i="8"/>
  <c r="BR143" i="8"/>
  <c r="BQ143" i="8"/>
  <c r="DW143" i="8" s="1"/>
  <c r="BP143" i="8"/>
  <c r="BO143" i="8"/>
  <c r="DU143" i="8" s="1"/>
  <c r="BN143" i="8"/>
  <c r="BM143" i="8"/>
  <c r="BY143" i="8" s="1"/>
  <c r="BI143" i="8"/>
  <c r="BG143" i="8"/>
  <c r="BE143" i="8"/>
  <c r="BD143" i="8"/>
  <c r="BC143" i="8"/>
  <c r="BB143" i="8"/>
  <c r="BA143" i="8"/>
  <c r="AZ143" i="8"/>
  <c r="AY143" i="8"/>
  <c r="BK143" i="8" s="1"/>
  <c r="AU143" i="8"/>
  <c r="AU162" i="8" s="1"/>
  <c r="AU160" i="8" s="1"/>
  <c r="AU148" i="8" s="1"/>
  <c r="AQ143" i="8"/>
  <c r="AQ162" i="8" s="1"/>
  <c r="AQ160" i="8" s="1"/>
  <c r="AO143" i="8"/>
  <c r="DS142" i="8"/>
  <c r="DR142" i="8"/>
  <c r="DQ142" i="8"/>
  <c r="DP142" i="8"/>
  <c r="DO142" i="8"/>
  <c r="DN142" i="8"/>
  <c r="DM142" i="8"/>
  <c r="DL142" i="8"/>
  <c r="DK142" i="8"/>
  <c r="DJ142" i="8"/>
  <c r="DI142" i="8"/>
  <c r="DH142" i="8"/>
  <c r="DG142" i="8"/>
  <c r="DF142" i="8"/>
  <c r="DE142" i="8"/>
  <c r="DD142" i="8"/>
  <c r="DC142" i="8"/>
  <c r="DB142" i="8"/>
  <c r="DA142" i="8"/>
  <c r="CX142" i="8"/>
  <c r="CW142" i="8"/>
  <c r="CV142" i="8"/>
  <c r="CU142" i="8"/>
  <c r="CY142" i="8" s="1"/>
  <c r="CR142" i="8"/>
  <c r="CQ142" i="8"/>
  <c r="CP142" i="8"/>
  <c r="CO142" i="8"/>
  <c r="CS142" i="8" s="1"/>
  <c r="CL142" i="8"/>
  <c r="CK142" i="8"/>
  <c r="CJ142" i="8"/>
  <c r="CI142" i="8"/>
  <c r="CH142" i="8"/>
  <c r="CG142" i="8"/>
  <c r="CF142" i="8"/>
  <c r="CE142" i="8"/>
  <c r="CD142" i="8"/>
  <c r="CC142" i="8"/>
  <c r="CB142" i="8"/>
  <c r="CA142" i="8"/>
  <c r="CM142" i="8" s="1"/>
  <c r="BX142" i="8"/>
  <c r="BW142" i="8"/>
  <c r="BV142" i="8"/>
  <c r="BU142" i="8"/>
  <c r="BT142" i="8"/>
  <c r="BS142" i="8"/>
  <c r="BR142" i="8"/>
  <c r="BQ142" i="8"/>
  <c r="DW142" i="8" s="1"/>
  <c r="BP142" i="8"/>
  <c r="BO142" i="8"/>
  <c r="DU142" i="8" s="1"/>
  <c r="BN142" i="8"/>
  <c r="BM142" i="8"/>
  <c r="BY142" i="8" s="1"/>
  <c r="BJ142" i="8"/>
  <c r="BI142" i="8"/>
  <c r="BH142" i="8"/>
  <c r="BG142" i="8"/>
  <c r="BF142" i="8"/>
  <c r="BE142" i="8"/>
  <c r="BD142" i="8"/>
  <c r="BC142" i="8"/>
  <c r="BB142" i="8"/>
  <c r="BA142" i="8"/>
  <c r="AZ142" i="8"/>
  <c r="AY142" i="8"/>
  <c r="BK142" i="8" s="1"/>
  <c r="AV142" i="8"/>
  <c r="AU142" i="8"/>
  <c r="AT142" i="8"/>
  <c r="AR142" i="8"/>
  <c r="AQ142" i="8"/>
  <c r="AP142" i="8"/>
  <c r="AO142" i="8"/>
  <c r="AN142" i="8"/>
  <c r="AM142" i="8"/>
  <c r="AL142" i="8"/>
  <c r="AK142" i="8"/>
  <c r="AW142" i="8" s="1"/>
  <c r="DS137" i="8"/>
  <c r="DR137" i="8"/>
  <c r="DQ137" i="8"/>
  <c r="DP137" i="8"/>
  <c r="DO137" i="8"/>
  <c r="DN137" i="8"/>
  <c r="DM137" i="8"/>
  <c r="DL137" i="8"/>
  <c r="DK137" i="8"/>
  <c r="DJ137" i="8"/>
  <c r="DI137" i="8"/>
  <c r="DH137" i="8"/>
  <c r="DG137" i="8"/>
  <c r="DF137" i="8"/>
  <c r="DE137" i="8"/>
  <c r="DD137" i="8"/>
  <c r="DC137" i="8"/>
  <c r="DC133" i="8" s="1"/>
  <c r="DB137" i="8"/>
  <c r="DA137" i="8"/>
  <c r="CX137" i="8"/>
  <c r="CW137" i="8"/>
  <c r="CV137" i="8"/>
  <c r="CU137" i="8"/>
  <c r="CR137" i="8"/>
  <c r="CQ137" i="8"/>
  <c r="CP137" i="8"/>
  <c r="CO137" i="8"/>
  <c r="CL137" i="8"/>
  <c r="CK137" i="8"/>
  <c r="CJ137" i="8"/>
  <c r="CI137" i="8"/>
  <c r="CH137" i="8"/>
  <c r="CG137" i="8"/>
  <c r="CF137" i="8"/>
  <c r="CE137" i="8"/>
  <c r="CD137" i="8"/>
  <c r="CC137" i="8"/>
  <c r="CB137" i="8"/>
  <c r="CA137" i="8"/>
  <c r="BX137" i="8"/>
  <c r="BW137" i="8"/>
  <c r="BV137" i="8"/>
  <c r="BU137" i="8"/>
  <c r="BT137" i="8"/>
  <c r="BS137" i="8"/>
  <c r="BR137" i="8"/>
  <c r="BQ137" i="8"/>
  <c r="BP137" i="8"/>
  <c r="BJ137" i="8"/>
  <c r="BI137" i="8"/>
  <c r="BH137" i="8"/>
  <c r="BG137" i="8"/>
  <c r="BF137" i="8"/>
  <c r="BE137" i="8"/>
  <c r="BD137" i="8"/>
  <c r="BC137" i="8"/>
  <c r="BB137" i="8"/>
  <c r="BA137" i="8"/>
  <c r="AZ137" i="8"/>
  <c r="AY137" i="8"/>
  <c r="AV137" i="8"/>
  <c r="AU137" i="8"/>
  <c r="AT137" i="8"/>
  <c r="AR137" i="8"/>
  <c r="AQ137" i="8"/>
  <c r="AP137" i="8"/>
  <c r="AO137" i="8"/>
  <c r="AN137" i="8"/>
  <c r="AM137" i="8"/>
  <c r="AL137" i="8"/>
  <c r="AK137" i="8"/>
  <c r="AH137" i="8"/>
  <c r="AG137" i="8"/>
  <c r="AF137" i="8"/>
  <c r="AE137" i="8"/>
  <c r="AD137" i="8"/>
  <c r="AC137" i="8"/>
  <c r="AB137" i="8"/>
  <c r="AA137" i="8"/>
  <c r="Z137" i="8"/>
  <c r="Y137" i="8"/>
  <c r="X137" i="8"/>
  <c r="W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AV135" i="8"/>
  <c r="AV72" i="8" s="1"/>
  <c r="AU135" i="8"/>
  <c r="AU72" i="8" s="1"/>
  <c r="AT135" i="8"/>
  <c r="AT72" i="8" s="1"/>
  <c r="AR135" i="8"/>
  <c r="AR72" i="8" s="1"/>
  <c r="AQ135" i="8"/>
  <c r="AQ72" i="8" s="1"/>
  <c r="AP135" i="8"/>
  <c r="AP72" i="8" s="1"/>
  <c r="AO135" i="8"/>
  <c r="AO72" i="8" s="1"/>
  <c r="AN135" i="8"/>
  <c r="AN72" i="8" s="1"/>
  <c r="AM135" i="8"/>
  <c r="AM72" i="8" s="1"/>
  <c r="AL135" i="8"/>
  <c r="AL72" i="8" s="1"/>
  <c r="AK135" i="8"/>
  <c r="AH135" i="8"/>
  <c r="AH72" i="8" s="1"/>
  <c r="AG135" i="8"/>
  <c r="AG72" i="8" s="1"/>
  <c r="AF135" i="8"/>
  <c r="AF72" i="8" s="1"/>
  <c r="AE135" i="8"/>
  <c r="AE72" i="8" s="1"/>
  <c r="AD135" i="8"/>
  <c r="AD72" i="8" s="1"/>
  <c r="AC135" i="8"/>
  <c r="AC72" i="8" s="1"/>
  <c r="AB135" i="8"/>
  <c r="AB72" i="8" s="1"/>
  <c r="AA135" i="8"/>
  <c r="AA72" i="8" s="1"/>
  <c r="Z135" i="8"/>
  <c r="Z72" i="8" s="1"/>
  <c r="Y135" i="8"/>
  <c r="Y72" i="8" s="1"/>
  <c r="X135" i="8"/>
  <c r="X72" i="8" s="1"/>
  <c r="W135" i="8"/>
  <c r="T135" i="8"/>
  <c r="T72" i="8" s="1"/>
  <c r="S135" i="8"/>
  <c r="S72" i="8" s="1"/>
  <c r="R135" i="8"/>
  <c r="R72" i="8" s="1"/>
  <c r="Q135" i="8"/>
  <c r="Q72" i="8" s="1"/>
  <c r="P135" i="8"/>
  <c r="P72" i="8" s="1"/>
  <c r="O135" i="8"/>
  <c r="O72" i="8" s="1"/>
  <c r="N135" i="8"/>
  <c r="N72" i="8" s="1"/>
  <c r="M135" i="8"/>
  <c r="M72" i="8" s="1"/>
  <c r="L135" i="8"/>
  <c r="L72" i="8" s="1"/>
  <c r="K135" i="8"/>
  <c r="K72" i="8" s="1"/>
  <c r="J135" i="8"/>
  <c r="J72" i="8" s="1"/>
  <c r="I135" i="8"/>
  <c r="A135" i="8"/>
  <c r="A134" i="8"/>
  <c r="DS133" i="8"/>
  <c r="DR133" i="8"/>
  <c r="DQ133" i="8"/>
  <c r="DP133" i="8"/>
  <c r="DO133" i="8"/>
  <c r="DN133" i="8"/>
  <c r="DM133" i="8"/>
  <c r="DL133" i="8"/>
  <c r="DK133" i="8"/>
  <c r="DJ133" i="8"/>
  <c r="DI133" i="8"/>
  <c r="DH133" i="8"/>
  <c r="DG133" i="8"/>
  <c r="DF133" i="8"/>
  <c r="DE133" i="8"/>
  <c r="DD133" i="8"/>
  <c r="DB133" i="8"/>
  <c r="DA133" i="8"/>
  <c r="CX133" i="8"/>
  <c r="CW133" i="8"/>
  <c r="CV133" i="8"/>
  <c r="CU133" i="8"/>
  <c r="CR133" i="8"/>
  <c r="CQ133" i="8"/>
  <c r="CP133" i="8"/>
  <c r="CO133" i="8"/>
  <c r="CL133" i="8"/>
  <c r="CK133" i="8"/>
  <c r="CJ133" i="8"/>
  <c r="CI133" i="8"/>
  <c r="CH133" i="8"/>
  <c r="CG133" i="8"/>
  <c r="CF133" i="8"/>
  <c r="CE133" i="8"/>
  <c r="CD133" i="8"/>
  <c r="CC133" i="8"/>
  <c r="CB133" i="8"/>
  <c r="CA133" i="8"/>
  <c r="BX133" i="8"/>
  <c r="BW133" i="8"/>
  <c r="BV133" i="8"/>
  <c r="BU133" i="8"/>
  <c r="BT133" i="8"/>
  <c r="BS133" i="8"/>
  <c r="BR133" i="8"/>
  <c r="BQ133" i="8"/>
  <c r="BP133" i="8"/>
  <c r="BO133" i="8"/>
  <c r="BN133" i="8"/>
  <c r="BM133" i="8"/>
  <c r="BJ133" i="8"/>
  <c r="BI133" i="8"/>
  <c r="BH133" i="8"/>
  <c r="BG133" i="8"/>
  <c r="BF133" i="8"/>
  <c r="BE133" i="8"/>
  <c r="BD133" i="8"/>
  <c r="BC133" i="8"/>
  <c r="BB133" i="8"/>
  <c r="BA133" i="8"/>
  <c r="AZ133" i="8"/>
  <c r="AY133" i="8"/>
  <c r="AW133" i="8"/>
  <c r="AI133" i="8"/>
  <c r="U133" i="8"/>
  <c r="A133" i="8"/>
  <c r="DS132" i="8"/>
  <c r="DS195" i="8" s="1"/>
  <c r="DR132" i="8"/>
  <c r="DR195" i="8" s="1"/>
  <c r="DQ132" i="8"/>
  <c r="DQ195" i="8" s="1"/>
  <c r="DP132" i="8"/>
  <c r="DP195" i="8" s="1"/>
  <c r="DO132" i="8"/>
  <c r="DO195" i="8" s="1"/>
  <c r="DN132" i="8"/>
  <c r="DN195" i="8" s="1"/>
  <c r="DM132" i="8"/>
  <c r="DM195" i="8" s="1"/>
  <c r="DL132" i="8"/>
  <c r="DL195" i="8" s="1"/>
  <c r="DK132" i="8"/>
  <c r="DK195" i="8" s="1"/>
  <c r="DJ132" i="8"/>
  <c r="DJ195" i="8" s="1"/>
  <c r="DI132" i="8"/>
  <c r="DI195" i="8" s="1"/>
  <c r="DH132" i="8"/>
  <c r="DH195" i="8" s="1"/>
  <c r="DG132" i="8"/>
  <c r="DG195" i="8" s="1"/>
  <c r="DF132" i="8"/>
  <c r="DF195" i="8" s="1"/>
  <c r="DE132" i="8"/>
  <c r="DE195" i="8" s="1"/>
  <c r="DD132" i="8"/>
  <c r="DD195" i="8" s="1"/>
  <c r="DC132" i="8"/>
  <c r="DC195" i="8" s="1"/>
  <c r="DB132" i="8"/>
  <c r="DB195" i="8" s="1"/>
  <c r="DA132" i="8"/>
  <c r="DA195" i="8" s="1"/>
  <c r="CX132" i="8"/>
  <c r="CX195" i="8" s="1"/>
  <c r="CW132" i="8"/>
  <c r="CW195" i="8" s="1"/>
  <c r="CV132" i="8"/>
  <c r="CV195" i="8" s="1"/>
  <c r="CU132" i="8"/>
  <c r="CR132" i="8"/>
  <c r="CR195" i="8" s="1"/>
  <c r="CQ132" i="8"/>
  <c r="CQ195" i="8" s="1"/>
  <c r="CP132" i="8"/>
  <c r="CP195" i="8" s="1"/>
  <c r="CO132" i="8"/>
  <c r="CL132" i="8"/>
  <c r="CL195" i="8" s="1"/>
  <c r="CK132" i="8"/>
  <c r="CK195" i="8" s="1"/>
  <c r="CJ132" i="8"/>
  <c r="CJ195" i="8" s="1"/>
  <c r="CI132" i="8"/>
  <c r="CI195" i="8" s="1"/>
  <c r="CH132" i="8"/>
  <c r="CH195" i="8" s="1"/>
  <c r="CG132" i="8"/>
  <c r="CG195" i="8" s="1"/>
  <c r="CF132" i="8"/>
  <c r="CF195" i="8" s="1"/>
  <c r="CE132" i="8"/>
  <c r="CE195" i="8" s="1"/>
  <c r="CD132" i="8"/>
  <c r="CD195" i="8" s="1"/>
  <c r="CC132" i="8"/>
  <c r="CC195" i="8" s="1"/>
  <c r="CB132" i="8"/>
  <c r="CB195" i="8" s="1"/>
  <c r="CA132" i="8"/>
  <c r="BX132" i="8"/>
  <c r="BX195" i="8" s="1"/>
  <c r="BW132" i="8"/>
  <c r="BW195" i="8" s="1"/>
  <c r="BV132" i="8"/>
  <c r="BV195" i="8" s="1"/>
  <c r="BU132" i="8"/>
  <c r="BU195" i="8" s="1"/>
  <c r="BT132" i="8"/>
  <c r="BT195" i="8" s="1"/>
  <c r="BS132" i="8"/>
  <c r="BS195" i="8" s="1"/>
  <c r="BR132" i="8"/>
  <c r="BR195" i="8" s="1"/>
  <c r="BQ132" i="8"/>
  <c r="BQ195" i="8" s="1"/>
  <c r="BP132" i="8"/>
  <c r="BP195" i="8" s="1"/>
  <c r="BO132" i="8"/>
  <c r="BN132" i="8"/>
  <c r="BM132" i="8"/>
  <c r="BJ132" i="8"/>
  <c r="BJ195" i="8" s="1"/>
  <c r="BI132" i="8"/>
  <c r="BI195" i="8" s="1"/>
  <c r="BH132" i="8"/>
  <c r="BH195" i="8" s="1"/>
  <c r="BG132" i="8"/>
  <c r="BG195" i="8" s="1"/>
  <c r="BF132" i="8"/>
  <c r="BF195" i="8" s="1"/>
  <c r="BE132" i="8"/>
  <c r="BE195" i="8" s="1"/>
  <c r="BD132" i="8"/>
  <c r="BD195" i="8" s="1"/>
  <c r="BC132" i="8"/>
  <c r="BC195" i="8" s="1"/>
  <c r="BB132" i="8"/>
  <c r="BB195" i="8" s="1"/>
  <c r="BA132" i="8"/>
  <c r="BA195" i="8" s="1"/>
  <c r="AZ132" i="8"/>
  <c r="AZ195" i="8" s="1"/>
  <c r="AY132" i="8"/>
  <c r="AW132" i="8"/>
  <c r="AW69" i="8" s="1"/>
  <c r="AI132" i="8"/>
  <c r="AI69" i="8" s="1"/>
  <c r="U132" i="8"/>
  <c r="U69" i="8" s="1"/>
  <c r="A132" i="8"/>
  <c r="DS131" i="8"/>
  <c r="DS194" i="8" s="1"/>
  <c r="DR131" i="8"/>
  <c r="DR194" i="8" s="1"/>
  <c r="DQ131" i="8"/>
  <c r="DQ194" i="8" s="1"/>
  <c r="DP131" i="8"/>
  <c r="DP194" i="8" s="1"/>
  <c r="DO131" i="8"/>
  <c r="DO194" i="8" s="1"/>
  <c r="DN131" i="8"/>
  <c r="DN194" i="8" s="1"/>
  <c r="DM131" i="8"/>
  <c r="DM194" i="8" s="1"/>
  <c r="DL131" i="8"/>
  <c r="DL194" i="8" s="1"/>
  <c r="DK131" i="8"/>
  <c r="DK194" i="8" s="1"/>
  <c r="DJ131" i="8"/>
  <c r="DJ194" i="8" s="1"/>
  <c r="DI131" i="8"/>
  <c r="DI194" i="8" s="1"/>
  <c r="DH131" i="8"/>
  <c r="DH194" i="8" s="1"/>
  <c r="DG131" i="8"/>
  <c r="DG194" i="8" s="1"/>
  <c r="DF131" i="8"/>
  <c r="DF194" i="8" s="1"/>
  <c r="DE131" i="8"/>
  <c r="DE194" i="8" s="1"/>
  <c r="DD131" i="8"/>
  <c r="DD194" i="8" s="1"/>
  <c r="DC131" i="8"/>
  <c r="DC194" i="8" s="1"/>
  <c r="DB131" i="8"/>
  <c r="DB194" i="8" s="1"/>
  <c r="DA131" i="8"/>
  <c r="DA194" i="8" s="1"/>
  <c r="CX131" i="8"/>
  <c r="CX194" i="8" s="1"/>
  <c r="CW131" i="8"/>
  <c r="CW194" i="8" s="1"/>
  <c r="CV131" i="8"/>
  <c r="CV194" i="8" s="1"/>
  <c r="CU131" i="8"/>
  <c r="CR131" i="8"/>
  <c r="CR194" i="8" s="1"/>
  <c r="CQ131" i="8"/>
  <c r="CQ194" i="8" s="1"/>
  <c r="CP131" i="8"/>
  <c r="CP194" i="8" s="1"/>
  <c r="CO131" i="8"/>
  <c r="CL131" i="8"/>
  <c r="CL194" i="8" s="1"/>
  <c r="CK131" i="8"/>
  <c r="CK194" i="8" s="1"/>
  <c r="CJ131" i="8"/>
  <c r="CJ194" i="8" s="1"/>
  <c r="CI131" i="8"/>
  <c r="CI194" i="8" s="1"/>
  <c r="CH131" i="8"/>
  <c r="CH194" i="8" s="1"/>
  <c r="CG131" i="8"/>
  <c r="CG194" i="8" s="1"/>
  <c r="CF131" i="8"/>
  <c r="CF194" i="8" s="1"/>
  <c r="CE131" i="8"/>
  <c r="CE194" i="8" s="1"/>
  <c r="CD131" i="8"/>
  <c r="CD194" i="8" s="1"/>
  <c r="CC131" i="8"/>
  <c r="CC194" i="8" s="1"/>
  <c r="CB131" i="8"/>
  <c r="CB194" i="8" s="1"/>
  <c r="CA131" i="8"/>
  <c r="BX131" i="8"/>
  <c r="BX194" i="8" s="1"/>
  <c r="BW131" i="8"/>
  <c r="BW194" i="8" s="1"/>
  <c r="BV131" i="8"/>
  <c r="BV194" i="8" s="1"/>
  <c r="BU131" i="8"/>
  <c r="BU194" i="8" s="1"/>
  <c r="BT131" i="8"/>
  <c r="BT194" i="8" s="1"/>
  <c r="BS131" i="8"/>
  <c r="BS194" i="8" s="1"/>
  <c r="BR131" i="8"/>
  <c r="BR194" i="8" s="1"/>
  <c r="BQ131" i="8"/>
  <c r="BQ194" i="8" s="1"/>
  <c r="BP131" i="8"/>
  <c r="BP194" i="8" s="1"/>
  <c r="BO131" i="8"/>
  <c r="BN131" i="8"/>
  <c r="BM131" i="8"/>
  <c r="BJ131" i="8"/>
  <c r="BJ194" i="8" s="1"/>
  <c r="BI131" i="8"/>
  <c r="BI194" i="8" s="1"/>
  <c r="BH131" i="8"/>
  <c r="BH194" i="8" s="1"/>
  <c r="BG131" i="8"/>
  <c r="BG194" i="8" s="1"/>
  <c r="BF131" i="8"/>
  <c r="BF194" i="8" s="1"/>
  <c r="BE131" i="8"/>
  <c r="BE194" i="8" s="1"/>
  <c r="BD131" i="8"/>
  <c r="BD194" i="8" s="1"/>
  <c r="BC131" i="8"/>
  <c r="BC194" i="8" s="1"/>
  <c r="BB131" i="8"/>
  <c r="BB194" i="8" s="1"/>
  <c r="BA131" i="8"/>
  <c r="BA194" i="8" s="1"/>
  <c r="AZ131" i="8"/>
  <c r="AZ194" i="8" s="1"/>
  <c r="AY131" i="8"/>
  <c r="AW131" i="8"/>
  <c r="AW68" i="8" s="1"/>
  <c r="AI131" i="8"/>
  <c r="AI68" i="8" s="1"/>
  <c r="U131" i="8"/>
  <c r="U68" i="8" s="1"/>
  <c r="A131" i="8"/>
  <c r="DS130" i="8"/>
  <c r="DS193" i="8" s="1"/>
  <c r="DR130" i="8"/>
  <c r="DR193" i="8" s="1"/>
  <c r="DQ130" i="8"/>
  <c r="DQ193" i="8" s="1"/>
  <c r="DP130" i="8"/>
  <c r="DP193" i="8" s="1"/>
  <c r="DO130" i="8"/>
  <c r="DO193" i="8" s="1"/>
  <c r="DN130" i="8"/>
  <c r="DN193" i="8" s="1"/>
  <c r="DM130" i="8"/>
  <c r="DM193" i="8" s="1"/>
  <c r="DL130" i="8"/>
  <c r="DL193" i="8" s="1"/>
  <c r="DK130" i="8"/>
  <c r="DK193" i="8" s="1"/>
  <c r="DJ130" i="8"/>
  <c r="DJ193" i="8" s="1"/>
  <c r="DI130" i="8"/>
  <c r="DI193" i="8" s="1"/>
  <c r="DH130" i="8"/>
  <c r="DH193" i="8" s="1"/>
  <c r="DG130" i="8"/>
  <c r="DG193" i="8" s="1"/>
  <c r="DF130" i="8"/>
  <c r="DF193" i="8" s="1"/>
  <c r="DE130" i="8"/>
  <c r="DE193" i="8" s="1"/>
  <c r="DD130" i="8"/>
  <c r="DD193" i="8" s="1"/>
  <c r="DC130" i="8"/>
  <c r="DC193" i="8" s="1"/>
  <c r="DB130" i="8"/>
  <c r="DB193" i="8" s="1"/>
  <c r="DA130" i="8"/>
  <c r="DA193" i="8" s="1"/>
  <c r="CX130" i="8"/>
  <c r="CX193" i="8" s="1"/>
  <c r="CW130" i="8"/>
  <c r="CW193" i="8" s="1"/>
  <c r="CV130" i="8"/>
  <c r="CV193" i="8" s="1"/>
  <c r="CU130" i="8"/>
  <c r="CR130" i="8"/>
  <c r="CR193" i="8" s="1"/>
  <c r="CQ130" i="8"/>
  <c r="CQ193" i="8" s="1"/>
  <c r="CP130" i="8"/>
  <c r="CP193" i="8" s="1"/>
  <c r="CO130" i="8"/>
  <c r="CL130" i="8"/>
  <c r="CL193" i="8" s="1"/>
  <c r="CK130" i="8"/>
  <c r="CK193" i="8" s="1"/>
  <c r="CJ130" i="8"/>
  <c r="CJ193" i="8" s="1"/>
  <c r="CI130" i="8"/>
  <c r="CI193" i="8" s="1"/>
  <c r="CH130" i="8"/>
  <c r="CH193" i="8" s="1"/>
  <c r="CG130" i="8"/>
  <c r="CG193" i="8" s="1"/>
  <c r="CF130" i="8"/>
  <c r="CF193" i="8" s="1"/>
  <c r="CE130" i="8"/>
  <c r="CE193" i="8" s="1"/>
  <c r="CD130" i="8"/>
  <c r="CD193" i="8" s="1"/>
  <c r="CC130" i="8"/>
  <c r="CC193" i="8" s="1"/>
  <c r="CB130" i="8"/>
  <c r="CB193" i="8" s="1"/>
  <c r="CA130" i="8"/>
  <c r="BX130" i="8"/>
  <c r="BX193" i="8" s="1"/>
  <c r="BW130" i="8"/>
  <c r="BW193" i="8" s="1"/>
  <c r="BV130" i="8"/>
  <c r="BV193" i="8" s="1"/>
  <c r="BU130" i="8"/>
  <c r="BU193" i="8" s="1"/>
  <c r="BT130" i="8"/>
  <c r="BT193" i="8" s="1"/>
  <c r="BS130" i="8"/>
  <c r="BS193" i="8" s="1"/>
  <c r="BR130" i="8"/>
  <c r="BR193" i="8" s="1"/>
  <c r="BQ130" i="8"/>
  <c r="BQ193" i="8" s="1"/>
  <c r="BP130" i="8"/>
  <c r="BP193" i="8" s="1"/>
  <c r="BO130" i="8"/>
  <c r="BN130" i="8"/>
  <c r="BM130" i="8"/>
  <c r="BJ130" i="8"/>
  <c r="BJ193" i="8" s="1"/>
  <c r="BI130" i="8"/>
  <c r="BI193" i="8" s="1"/>
  <c r="BH130" i="8"/>
  <c r="BH193" i="8" s="1"/>
  <c r="BG130" i="8"/>
  <c r="BG193" i="8" s="1"/>
  <c r="BF130" i="8"/>
  <c r="BF193" i="8" s="1"/>
  <c r="BE130" i="8"/>
  <c r="BE193" i="8" s="1"/>
  <c r="BD130" i="8"/>
  <c r="BD193" i="8" s="1"/>
  <c r="BC130" i="8"/>
  <c r="BC193" i="8" s="1"/>
  <c r="BB130" i="8"/>
  <c r="BB193" i="8" s="1"/>
  <c r="BA130" i="8"/>
  <c r="BA193" i="8" s="1"/>
  <c r="AZ130" i="8"/>
  <c r="AZ193" i="8" s="1"/>
  <c r="AY130" i="8"/>
  <c r="AW130" i="8"/>
  <c r="AW67" i="8" s="1"/>
  <c r="AI130" i="8"/>
  <c r="AI67" i="8" s="1"/>
  <c r="U130" i="8"/>
  <c r="U67" i="8" s="1"/>
  <c r="A130" i="8"/>
  <c r="DS129" i="8"/>
  <c r="DS192" i="8" s="1"/>
  <c r="DR129" i="8"/>
  <c r="DR192" i="8" s="1"/>
  <c r="DQ129" i="8"/>
  <c r="DQ192" i="8" s="1"/>
  <c r="DP129" i="8"/>
  <c r="DP192" i="8" s="1"/>
  <c r="DO129" i="8"/>
  <c r="DO192" i="8" s="1"/>
  <c r="DN129" i="8"/>
  <c r="DN192" i="8" s="1"/>
  <c r="DM129" i="8"/>
  <c r="DM192" i="8" s="1"/>
  <c r="DL129" i="8"/>
  <c r="DL192" i="8" s="1"/>
  <c r="DK129" i="8"/>
  <c r="DK192" i="8" s="1"/>
  <c r="DJ129" i="8"/>
  <c r="DJ192" i="8" s="1"/>
  <c r="DI129" i="8"/>
  <c r="DI192" i="8" s="1"/>
  <c r="DH129" i="8"/>
  <c r="DH192" i="8" s="1"/>
  <c r="DG129" i="8"/>
  <c r="DG192" i="8" s="1"/>
  <c r="DF129" i="8"/>
  <c r="DF192" i="8" s="1"/>
  <c r="DE129" i="8"/>
  <c r="DE192" i="8" s="1"/>
  <c r="DD129" i="8"/>
  <c r="DD192" i="8" s="1"/>
  <c r="DC129" i="8"/>
  <c r="DC192" i="8" s="1"/>
  <c r="DB129" i="8"/>
  <c r="DB192" i="8" s="1"/>
  <c r="DA129" i="8"/>
  <c r="DA192" i="8" s="1"/>
  <c r="CX129" i="8"/>
  <c r="CX192" i="8" s="1"/>
  <c r="CW129" i="8"/>
  <c r="CW192" i="8" s="1"/>
  <c r="CV129" i="8"/>
  <c r="CV192" i="8" s="1"/>
  <c r="CU129" i="8"/>
  <c r="CR129" i="8"/>
  <c r="CR192" i="8" s="1"/>
  <c r="CQ129" i="8"/>
  <c r="CQ192" i="8" s="1"/>
  <c r="CP129" i="8"/>
  <c r="CP192" i="8" s="1"/>
  <c r="CO129" i="8"/>
  <c r="CL129" i="8"/>
  <c r="CL192" i="8" s="1"/>
  <c r="CK129" i="8"/>
  <c r="CK192" i="8" s="1"/>
  <c r="CJ129" i="8"/>
  <c r="CJ192" i="8" s="1"/>
  <c r="CI129" i="8"/>
  <c r="CI192" i="8" s="1"/>
  <c r="CH129" i="8"/>
  <c r="CH192" i="8" s="1"/>
  <c r="CG129" i="8"/>
  <c r="CG192" i="8" s="1"/>
  <c r="CF129" i="8"/>
  <c r="CF192" i="8" s="1"/>
  <c r="CE129" i="8"/>
  <c r="CE192" i="8" s="1"/>
  <c r="CD129" i="8"/>
  <c r="CD192" i="8" s="1"/>
  <c r="CC129" i="8"/>
  <c r="CC192" i="8" s="1"/>
  <c r="CB129" i="8"/>
  <c r="CB192" i="8" s="1"/>
  <c r="CA129" i="8"/>
  <c r="BX129" i="8"/>
  <c r="BX192" i="8" s="1"/>
  <c r="BW129" i="8"/>
  <c r="BW192" i="8" s="1"/>
  <c r="BV129" i="8"/>
  <c r="BV192" i="8" s="1"/>
  <c r="BU129" i="8"/>
  <c r="BU192" i="8" s="1"/>
  <c r="BT129" i="8"/>
  <c r="BT192" i="8" s="1"/>
  <c r="BS129" i="8"/>
  <c r="BS192" i="8" s="1"/>
  <c r="BR129" i="8"/>
  <c r="BR192" i="8" s="1"/>
  <c r="BQ129" i="8"/>
  <c r="BQ192" i="8" s="1"/>
  <c r="BP129" i="8"/>
  <c r="BP192" i="8" s="1"/>
  <c r="BO129" i="8"/>
  <c r="BN129" i="8"/>
  <c r="BM129" i="8"/>
  <c r="BJ129" i="8"/>
  <c r="BJ192" i="8" s="1"/>
  <c r="BI129" i="8"/>
  <c r="BI192" i="8" s="1"/>
  <c r="BH129" i="8"/>
  <c r="BH192" i="8" s="1"/>
  <c r="BG129" i="8"/>
  <c r="BG192" i="8" s="1"/>
  <c r="BF129" i="8"/>
  <c r="BF192" i="8" s="1"/>
  <c r="BE129" i="8"/>
  <c r="BE192" i="8" s="1"/>
  <c r="BD129" i="8"/>
  <c r="BD192" i="8" s="1"/>
  <c r="BC129" i="8"/>
  <c r="BC192" i="8" s="1"/>
  <c r="BB129" i="8"/>
  <c r="BB192" i="8" s="1"/>
  <c r="BA129" i="8"/>
  <c r="BA192" i="8" s="1"/>
  <c r="AZ129" i="8"/>
  <c r="AZ192" i="8" s="1"/>
  <c r="AY129" i="8"/>
  <c r="AW129" i="8"/>
  <c r="AW66" i="8" s="1"/>
  <c r="AI129" i="8"/>
  <c r="AI66" i="8" s="1"/>
  <c r="U129" i="8"/>
  <c r="U66" i="8" s="1"/>
  <c r="A129" i="8"/>
  <c r="DS128" i="8"/>
  <c r="DS191" i="8" s="1"/>
  <c r="DR128" i="8"/>
  <c r="DR191" i="8" s="1"/>
  <c r="DQ128" i="8"/>
  <c r="DQ191" i="8" s="1"/>
  <c r="DP128" i="8"/>
  <c r="DP191" i="8" s="1"/>
  <c r="DO128" i="8"/>
  <c r="DO191" i="8" s="1"/>
  <c r="DN128" i="8"/>
  <c r="DN191" i="8" s="1"/>
  <c r="DM128" i="8"/>
  <c r="DM191" i="8" s="1"/>
  <c r="DL128" i="8"/>
  <c r="DL191" i="8" s="1"/>
  <c r="DK128" i="8"/>
  <c r="DK191" i="8" s="1"/>
  <c r="DJ128" i="8"/>
  <c r="DJ191" i="8" s="1"/>
  <c r="DI128" i="8"/>
  <c r="DI191" i="8" s="1"/>
  <c r="DH128" i="8"/>
  <c r="DH191" i="8" s="1"/>
  <c r="DG128" i="8"/>
  <c r="DG191" i="8" s="1"/>
  <c r="DF128" i="8"/>
  <c r="DF191" i="8" s="1"/>
  <c r="DE128" i="8"/>
  <c r="DE191" i="8" s="1"/>
  <c r="DD128" i="8"/>
  <c r="DD191" i="8" s="1"/>
  <c r="DC128" i="8"/>
  <c r="DC191" i="8" s="1"/>
  <c r="DB128" i="8"/>
  <c r="DB191" i="8" s="1"/>
  <c r="DA128" i="8"/>
  <c r="DA191" i="8" s="1"/>
  <c r="CX128" i="8"/>
  <c r="CX191" i="8" s="1"/>
  <c r="CW128" i="8"/>
  <c r="CW191" i="8" s="1"/>
  <c r="CV128" i="8"/>
  <c r="CV191" i="8" s="1"/>
  <c r="CU128" i="8"/>
  <c r="CR128" i="8"/>
  <c r="CR191" i="8" s="1"/>
  <c r="CQ128" i="8"/>
  <c r="CQ191" i="8" s="1"/>
  <c r="CP128" i="8"/>
  <c r="CP191" i="8" s="1"/>
  <c r="CO128" i="8"/>
  <c r="CL128" i="8"/>
  <c r="CL191" i="8" s="1"/>
  <c r="CK128" i="8"/>
  <c r="CK191" i="8" s="1"/>
  <c r="CJ128" i="8"/>
  <c r="CJ191" i="8" s="1"/>
  <c r="CI128" i="8"/>
  <c r="CI191" i="8" s="1"/>
  <c r="CH128" i="8"/>
  <c r="CH191" i="8" s="1"/>
  <c r="CG128" i="8"/>
  <c r="CG191" i="8" s="1"/>
  <c r="CF128" i="8"/>
  <c r="CF191" i="8" s="1"/>
  <c r="CE128" i="8"/>
  <c r="CE191" i="8" s="1"/>
  <c r="CD128" i="8"/>
  <c r="CD191" i="8" s="1"/>
  <c r="CC128" i="8"/>
  <c r="CC191" i="8" s="1"/>
  <c r="CB128" i="8"/>
  <c r="CB191" i="8" s="1"/>
  <c r="CA128" i="8"/>
  <c r="BX128" i="8"/>
  <c r="BX191" i="8" s="1"/>
  <c r="BW128" i="8"/>
  <c r="BW191" i="8" s="1"/>
  <c r="BV128" i="8"/>
  <c r="BV191" i="8" s="1"/>
  <c r="BU128" i="8"/>
  <c r="BU191" i="8" s="1"/>
  <c r="BT128" i="8"/>
  <c r="BT191" i="8" s="1"/>
  <c r="BS128" i="8"/>
  <c r="BS191" i="8" s="1"/>
  <c r="BR128" i="8"/>
  <c r="BR191" i="8" s="1"/>
  <c r="BQ128" i="8"/>
  <c r="BQ191" i="8" s="1"/>
  <c r="BP128" i="8"/>
  <c r="BP191" i="8" s="1"/>
  <c r="BO128" i="8"/>
  <c r="BN128" i="8"/>
  <c r="BM128" i="8"/>
  <c r="BJ128" i="8"/>
  <c r="BJ191" i="8" s="1"/>
  <c r="BI128" i="8"/>
  <c r="BI191" i="8" s="1"/>
  <c r="BH128" i="8"/>
  <c r="BH191" i="8" s="1"/>
  <c r="BG128" i="8"/>
  <c r="BG191" i="8" s="1"/>
  <c r="BF128" i="8"/>
  <c r="BF191" i="8" s="1"/>
  <c r="BE128" i="8"/>
  <c r="BE191" i="8" s="1"/>
  <c r="BD128" i="8"/>
  <c r="BD191" i="8" s="1"/>
  <c r="BC128" i="8"/>
  <c r="BC191" i="8" s="1"/>
  <c r="BB128" i="8"/>
  <c r="BB191" i="8" s="1"/>
  <c r="BA128" i="8"/>
  <c r="BA191" i="8" s="1"/>
  <c r="AZ128" i="8"/>
  <c r="AZ191" i="8" s="1"/>
  <c r="AY128" i="8"/>
  <c r="AW128" i="8"/>
  <c r="AW65" i="8" s="1"/>
  <c r="AI128" i="8"/>
  <c r="AI65" i="8" s="1"/>
  <c r="U128" i="8"/>
  <c r="U65" i="8" s="1"/>
  <c r="A128" i="8"/>
  <c r="DS127" i="8"/>
  <c r="DS190" i="8" s="1"/>
  <c r="DR127" i="8"/>
  <c r="DR190" i="8" s="1"/>
  <c r="DQ127" i="8"/>
  <c r="DQ190" i="8" s="1"/>
  <c r="DP127" i="8"/>
  <c r="DP190" i="8" s="1"/>
  <c r="DO127" i="8"/>
  <c r="DO190" i="8" s="1"/>
  <c r="DN127" i="8"/>
  <c r="DN190" i="8" s="1"/>
  <c r="DM127" i="8"/>
  <c r="DM190" i="8" s="1"/>
  <c r="DL127" i="8"/>
  <c r="DL190" i="8" s="1"/>
  <c r="DK127" i="8"/>
  <c r="DK190" i="8" s="1"/>
  <c r="DJ127" i="8"/>
  <c r="DJ190" i="8" s="1"/>
  <c r="DI127" i="8"/>
  <c r="DI190" i="8" s="1"/>
  <c r="DH127" i="8"/>
  <c r="DH190" i="8" s="1"/>
  <c r="DG127" i="8"/>
  <c r="DG190" i="8" s="1"/>
  <c r="DF127" i="8"/>
  <c r="DF190" i="8" s="1"/>
  <c r="DE127" i="8"/>
  <c r="DE190" i="8" s="1"/>
  <c r="DD127" i="8"/>
  <c r="DD190" i="8" s="1"/>
  <c r="DC127" i="8"/>
  <c r="DC190" i="8" s="1"/>
  <c r="DB127" i="8"/>
  <c r="DB190" i="8" s="1"/>
  <c r="DA127" i="8"/>
  <c r="DA190" i="8" s="1"/>
  <c r="CX127" i="8"/>
  <c r="CX190" i="8" s="1"/>
  <c r="CW127" i="8"/>
  <c r="CW190" i="8" s="1"/>
  <c r="CV127" i="8"/>
  <c r="CV190" i="8" s="1"/>
  <c r="CU127" i="8"/>
  <c r="CR127" i="8"/>
  <c r="CR190" i="8" s="1"/>
  <c r="CQ127" i="8"/>
  <c r="CQ190" i="8" s="1"/>
  <c r="CP127" i="8"/>
  <c r="CP190" i="8" s="1"/>
  <c r="CO127" i="8"/>
  <c r="CL127" i="8"/>
  <c r="CL190" i="8" s="1"/>
  <c r="CK127" i="8"/>
  <c r="CK190" i="8" s="1"/>
  <c r="CJ127" i="8"/>
  <c r="CJ190" i="8" s="1"/>
  <c r="CI127" i="8"/>
  <c r="CI190" i="8" s="1"/>
  <c r="CH127" i="8"/>
  <c r="CH190" i="8" s="1"/>
  <c r="CG127" i="8"/>
  <c r="CG190" i="8" s="1"/>
  <c r="CF127" i="8"/>
  <c r="CF190" i="8" s="1"/>
  <c r="CE127" i="8"/>
  <c r="CE190" i="8" s="1"/>
  <c r="CD127" i="8"/>
  <c r="CD190" i="8" s="1"/>
  <c r="CC127" i="8"/>
  <c r="CC190" i="8" s="1"/>
  <c r="CB127" i="8"/>
  <c r="CB190" i="8" s="1"/>
  <c r="CA127" i="8"/>
  <c r="BX127" i="8"/>
  <c r="BX190" i="8" s="1"/>
  <c r="BW127" i="8"/>
  <c r="BW190" i="8" s="1"/>
  <c r="BV127" i="8"/>
  <c r="BV190" i="8" s="1"/>
  <c r="BU127" i="8"/>
  <c r="BU190" i="8" s="1"/>
  <c r="BT127" i="8"/>
  <c r="BT190" i="8" s="1"/>
  <c r="BS127" i="8"/>
  <c r="BS190" i="8" s="1"/>
  <c r="BR127" i="8"/>
  <c r="BR190" i="8" s="1"/>
  <c r="BQ127" i="8"/>
  <c r="BQ190" i="8" s="1"/>
  <c r="BP127" i="8"/>
  <c r="BP190" i="8" s="1"/>
  <c r="BO127" i="8"/>
  <c r="BN127" i="8"/>
  <c r="BM127" i="8"/>
  <c r="BJ127" i="8"/>
  <c r="BJ190" i="8" s="1"/>
  <c r="BI127" i="8"/>
  <c r="BI190" i="8" s="1"/>
  <c r="BH127" i="8"/>
  <c r="BH190" i="8" s="1"/>
  <c r="BG127" i="8"/>
  <c r="BG190" i="8" s="1"/>
  <c r="BF127" i="8"/>
  <c r="BF190" i="8" s="1"/>
  <c r="BE127" i="8"/>
  <c r="BE190" i="8" s="1"/>
  <c r="BD127" i="8"/>
  <c r="BD190" i="8" s="1"/>
  <c r="BC127" i="8"/>
  <c r="BC190" i="8" s="1"/>
  <c r="BB127" i="8"/>
  <c r="BB190" i="8" s="1"/>
  <c r="BA127" i="8"/>
  <c r="BA190" i="8" s="1"/>
  <c r="AZ127" i="8"/>
  <c r="AZ190" i="8" s="1"/>
  <c r="AY127" i="8"/>
  <c r="AW127" i="8"/>
  <c r="AW64" i="8" s="1"/>
  <c r="AI127" i="8"/>
  <c r="AI64" i="8" s="1"/>
  <c r="U127" i="8"/>
  <c r="U64" i="8" s="1"/>
  <c r="A127" i="8"/>
  <c r="DS126" i="8"/>
  <c r="DS189" i="8" s="1"/>
  <c r="DR126" i="8"/>
  <c r="DR189" i="8" s="1"/>
  <c r="DQ126" i="8"/>
  <c r="DP126" i="8"/>
  <c r="DO126" i="8"/>
  <c r="DN126" i="8"/>
  <c r="DM126" i="8"/>
  <c r="DL126" i="8"/>
  <c r="DK126" i="8"/>
  <c r="DJ126" i="8"/>
  <c r="DI126" i="8"/>
  <c r="DH126" i="8"/>
  <c r="DG126" i="8"/>
  <c r="DF126" i="8"/>
  <c r="DE126" i="8"/>
  <c r="DD126" i="8"/>
  <c r="DC126" i="8"/>
  <c r="DB126" i="8"/>
  <c r="DA126" i="8"/>
  <c r="CX126" i="8"/>
  <c r="CW126" i="8"/>
  <c r="CV126" i="8"/>
  <c r="CU126" i="8"/>
  <c r="CR126" i="8"/>
  <c r="CQ126" i="8"/>
  <c r="CP126" i="8"/>
  <c r="CO126" i="8"/>
  <c r="CL126" i="8"/>
  <c r="CK126" i="8"/>
  <c r="CJ126" i="8"/>
  <c r="CI126" i="8"/>
  <c r="CH126" i="8"/>
  <c r="CG126" i="8"/>
  <c r="CF126" i="8"/>
  <c r="CE126" i="8"/>
  <c r="CD126" i="8"/>
  <c r="CC126" i="8"/>
  <c r="CB126" i="8"/>
  <c r="CA126" i="8"/>
  <c r="BX126" i="8"/>
  <c r="BX189" i="8" s="1"/>
  <c r="BW126" i="8"/>
  <c r="BW189" i="8" s="1"/>
  <c r="BV126" i="8"/>
  <c r="BV189" i="8" s="1"/>
  <c r="BU126" i="8"/>
  <c r="BU189" i="8" s="1"/>
  <c r="BT126" i="8"/>
  <c r="BT189" i="8" s="1"/>
  <c r="BS126" i="8"/>
  <c r="BS189" i="8" s="1"/>
  <c r="BR126" i="8"/>
  <c r="BR189" i="8" s="1"/>
  <c r="BQ126" i="8"/>
  <c r="BQ189" i="8" s="1"/>
  <c r="BP126" i="8"/>
  <c r="BP189" i="8" s="1"/>
  <c r="BO126" i="8"/>
  <c r="BN126" i="8"/>
  <c r="BM126" i="8"/>
  <c r="BJ126" i="8"/>
  <c r="BJ189" i="8" s="1"/>
  <c r="BI126" i="8"/>
  <c r="BI189" i="8" s="1"/>
  <c r="BH126" i="8"/>
  <c r="BH189" i="8" s="1"/>
  <c r="BG126" i="8"/>
  <c r="BG189" i="8" s="1"/>
  <c r="BF126" i="8"/>
  <c r="BF189" i="8" s="1"/>
  <c r="BE126" i="8"/>
  <c r="BE189" i="8" s="1"/>
  <c r="BD126" i="8"/>
  <c r="BD189" i="8" s="1"/>
  <c r="BC126" i="8"/>
  <c r="BC189" i="8" s="1"/>
  <c r="BB126" i="8"/>
  <c r="BB189" i="8" s="1"/>
  <c r="BA126" i="8"/>
  <c r="BA189" i="8" s="1"/>
  <c r="AZ126" i="8"/>
  <c r="AZ189" i="8" s="1"/>
  <c r="AY126" i="8"/>
  <c r="AW126" i="8"/>
  <c r="AW63" i="8" s="1"/>
  <c r="AI126" i="8"/>
  <c r="AI63" i="8" s="1"/>
  <c r="U126" i="8"/>
  <c r="U63" i="8" s="1"/>
  <c r="A126" i="8"/>
  <c r="DS125" i="8"/>
  <c r="DR125" i="8"/>
  <c r="DQ125" i="8"/>
  <c r="DQ188" i="8" s="1"/>
  <c r="DP125" i="8"/>
  <c r="DP188" i="8" s="1"/>
  <c r="DO125" i="8"/>
  <c r="DO188" i="8" s="1"/>
  <c r="DN125" i="8"/>
  <c r="DN188" i="8" s="1"/>
  <c r="DM125" i="8"/>
  <c r="DM188" i="8" s="1"/>
  <c r="DL125" i="8"/>
  <c r="DL188" i="8" s="1"/>
  <c r="DK125" i="8"/>
  <c r="DK188" i="8" s="1"/>
  <c r="DJ125" i="8"/>
  <c r="DJ188" i="8" s="1"/>
  <c r="DI125" i="8"/>
  <c r="DI188" i="8" s="1"/>
  <c r="DH125" i="8"/>
  <c r="DH188" i="8" s="1"/>
  <c r="DG125" i="8"/>
  <c r="DG188" i="8" s="1"/>
  <c r="DF125" i="8"/>
  <c r="DF188" i="8" s="1"/>
  <c r="DE125" i="8"/>
  <c r="DE188" i="8" s="1"/>
  <c r="DD125" i="8"/>
  <c r="DD188" i="8" s="1"/>
  <c r="DC125" i="8"/>
  <c r="DC188" i="8" s="1"/>
  <c r="DB125" i="8"/>
  <c r="DB188" i="8" s="1"/>
  <c r="DA125" i="8"/>
  <c r="DA188" i="8" s="1"/>
  <c r="CX125" i="8"/>
  <c r="CX188" i="8" s="1"/>
  <c r="CW125" i="8"/>
  <c r="CW188" i="8" s="1"/>
  <c r="CV125" i="8"/>
  <c r="CV188" i="8" s="1"/>
  <c r="CU125" i="8"/>
  <c r="CR125" i="8"/>
  <c r="CR188" i="8" s="1"/>
  <c r="CQ125" i="8"/>
  <c r="CQ188" i="8" s="1"/>
  <c r="CP125" i="8"/>
  <c r="CP188" i="8" s="1"/>
  <c r="CO125" i="8"/>
  <c r="CL125" i="8"/>
  <c r="CL188" i="8" s="1"/>
  <c r="CK125" i="8"/>
  <c r="CK188" i="8" s="1"/>
  <c r="CJ125" i="8"/>
  <c r="CJ188" i="8" s="1"/>
  <c r="CI125" i="8"/>
  <c r="CI188" i="8" s="1"/>
  <c r="CH125" i="8"/>
  <c r="CH188" i="8" s="1"/>
  <c r="CG125" i="8"/>
  <c r="CG188" i="8" s="1"/>
  <c r="CF125" i="8"/>
  <c r="CF188" i="8" s="1"/>
  <c r="CE125" i="8"/>
  <c r="CE188" i="8" s="1"/>
  <c r="CD125" i="8"/>
  <c r="CD188" i="8" s="1"/>
  <c r="CC125" i="8"/>
  <c r="CC188" i="8" s="1"/>
  <c r="CB125" i="8"/>
  <c r="CB188" i="8" s="1"/>
  <c r="CA125" i="8"/>
  <c r="BO125" i="8"/>
  <c r="BN125" i="8"/>
  <c r="BM125" i="8"/>
  <c r="AW125" i="8"/>
  <c r="AI125" i="8"/>
  <c r="U125" i="8"/>
  <c r="A125" i="8"/>
  <c r="DS124" i="8"/>
  <c r="DS187" i="8" s="1"/>
  <c r="DR124" i="8"/>
  <c r="DR187" i="8" s="1"/>
  <c r="DQ124" i="8"/>
  <c r="DQ187" i="8" s="1"/>
  <c r="DP124" i="8"/>
  <c r="DP187" i="8" s="1"/>
  <c r="DO124" i="8"/>
  <c r="DO187" i="8" s="1"/>
  <c r="DN124" i="8"/>
  <c r="DN187" i="8" s="1"/>
  <c r="DM124" i="8"/>
  <c r="DM187" i="8" s="1"/>
  <c r="DL124" i="8"/>
  <c r="DL187" i="8" s="1"/>
  <c r="DK124" i="8"/>
  <c r="DK187" i="8" s="1"/>
  <c r="DJ124" i="8"/>
  <c r="DJ187" i="8" s="1"/>
  <c r="DI124" i="8"/>
  <c r="DI187" i="8" s="1"/>
  <c r="DH124" i="8"/>
  <c r="DH187" i="8" s="1"/>
  <c r="DG124" i="8"/>
  <c r="DG187" i="8" s="1"/>
  <c r="DF124" i="8"/>
  <c r="DF187" i="8" s="1"/>
  <c r="DE124" i="8"/>
  <c r="DE187" i="8" s="1"/>
  <c r="DD124" i="8"/>
  <c r="DD187" i="8" s="1"/>
  <c r="DC124" i="8"/>
  <c r="DC187" i="8" s="1"/>
  <c r="DB124" i="8"/>
  <c r="DB187" i="8" s="1"/>
  <c r="DA124" i="8"/>
  <c r="DA187" i="8" s="1"/>
  <c r="CX124" i="8"/>
  <c r="CX187" i="8" s="1"/>
  <c r="CW124" i="8"/>
  <c r="CW187" i="8" s="1"/>
  <c r="CV124" i="8"/>
  <c r="CV187" i="8" s="1"/>
  <c r="CU124" i="8"/>
  <c r="CR124" i="8"/>
  <c r="CR187" i="8" s="1"/>
  <c r="CQ124" i="8"/>
  <c r="CQ187" i="8" s="1"/>
  <c r="CP124" i="8"/>
  <c r="CP187" i="8" s="1"/>
  <c r="CO124" i="8"/>
  <c r="CL124" i="8"/>
  <c r="CL187" i="8" s="1"/>
  <c r="CK124" i="8"/>
  <c r="CK187" i="8" s="1"/>
  <c r="CJ124" i="8"/>
  <c r="CJ187" i="8" s="1"/>
  <c r="CI124" i="8"/>
  <c r="CI187" i="8" s="1"/>
  <c r="CH124" i="8"/>
  <c r="CH187" i="8" s="1"/>
  <c r="CG124" i="8"/>
  <c r="CG187" i="8" s="1"/>
  <c r="CF124" i="8"/>
  <c r="CF187" i="8" s="1"/>
  <c r="CE124" i="8"/>
  <c r="CE187" i="8" s="1"/>
  <c r="CD124" i="8"/>
  <c r="CD187" i="8" s="1"/>
  <c r="CC124" i="8"/>
  <c r="CC187" i="8" s="1"/>
  <c r="CB124" i="8"/>
  <c r="CB187" i="8" s="1"/>
  <c r="CA124" i="8"/>
  <c r="BO124" i="8"/>
  <c r="BN124" i="8"/>
  <c r="BM124" i="8"/>
  <c r="AW124" i="8"/>
  <c r="AI124" i="8"/>
  <c r="U124" i="8"/>
  <c r="A124" i="8"/>
  <c r="DS123" i="8"/>
  <c r="DS186" i="8" s="1"/>
  <c r="DR123" i="8"/>
  <c r="DR186" i="8" s="1"/>
  <c r="DQ123" i="8"/>
  <c r="DQ186" i="8" s="1"/>
  <c r="DP123" i="8"/>
  <c r="DP186" i="8" s="1"/>
  <c r="DO123" i="8"/>
  <c r="DO186" i="8" s="1"/>
  <c r="DN123" i="8"/>
  <c r="DN186" i="8" s="1"/>
  <c r="DM123" i="8"/>
  <c r="DM186" i="8" s="1"/>
  <c r="DL123" i="8"/>
  <c r="DL186" i="8" s="1"/>
  <c r="DK123" i="8"/>
  <c r="DK186" i="8" s="1"/>
  <c r="DJ123" i="8"/>
  <c r="DJ186" i="8" s="1"/>
  <c r="DI123" i="8"/>
  <c r="DI186" i="8" s="1"/>
  <c r="DH123" i="8"/>
  <c r="DH186" i="8" s="1"/>
  <c r="DG123" i="8"/>
  <c r="DG186" i="8" s="1"/>
  <c r="DF123" i="8"/>
  <c r="DF186" i="8" s="1"/>
  <c r="DE123" i="8"/>
  <c r="DE186" i="8" s="1"/>
  <c r="DD123" i="8"/>
  <c r="DD186" i="8" s="1"/>
  <c r="DC123" i="8"/>
  <c r="DC186" i="8" s="1"/>
  <c r="DB123" i="8"/>
  <c r="DB186" i="8" s="1"/>
  <c r="DA123" i="8"/>
  <c r="DA186" i="8" s="1"/>
  <c r="CX123" i="8"/>
  <c r="CX186" i="8" s="1"/>
  <c r="CW123" i="8"/>
  <c r="CW186" i="8" s="1"/>
  <c r="CV123" i="8"/>
  <c r="CV186" i="8" s="1"/>
  <c r="CU123" i="8"/>
  <c r="CR123" i="8"/>
  <c r="CR186" i="8" s="1"/>
  <c r="CQ123" i="8"/>
  <c r="CQ186" i="8" s="1"/>
  <c r="CP123" i="8"/>
  <c r="CP186" i="8" s="1"/>
  <c r="CO123" i="8"/>
  <c r="CL123" i="8"/>
  <c r="CL186" i="8" s="1"/>
  <c r="CK123" i="8"/>
  <c r="CK186" i="8" s="1"/>
  <c r="CJ123" i="8"/>
  <c r="CJ186" i="8" s="1"/>
  <c r="CI123" i="8"/>
  <c r="CI186" i="8" s="1"/>
  <c r="CH123" i="8"/>
  <c r="CH186" i="8" s="1"/>
  <c r="CG123" i="8"/>
  <c r="CG186" i="8" s="1"/>
  <c r="CF123" i="8"/>
  <c r="CF186" i="8" s="1"/>
  <c r="CE123" i="8"/>
  <c r="CE186" i="8" s="1"/>
  <c r="CD123" i="8"/>
  <c r="CD186" i="8" s="1"/>
  <c r="CC123" i="8"/>
  <c r="CC186" i="8" s="1"/>
  <c r="CB123" i="8"/>
  <c r="CB186" i="8" s="1"/>
  <c r="CA123" i="8"/>
  <c r="BO123" i="8"/>
  <c r="BN123" i="8"/>
  <c r="BM123" i="8"/>
  <c r="AW123" i="8"/>
  <c r="AI123" i="8"/>
  <c r="U123" i="8"/>
  <c r="A123" i="8"/>
  <c r="AV122" i="8"/>
  <c r="AU122" i="8"/>
  <c r="AT122" i="8"/>
  <c r="AR122" i="8"/>
  <c r="AQ122" i="8"/>
  <c r="AP122" i="8"/>
  <c r="AO122" i="8"/>
  <c r="AN122" i="8"/>
  <c r="AM122" i="8"/>
  <c r="AL122" i="8"/>
  <c r="AK122" i="8"/>
  <c r="AW122" i="8" s="1"/>
  <c r="AH122" i="8"/>
  <c r="AG122" i="8"/>
  <c r="AF122" i="8"/>
  <c r="AE122" i="8"/>
  <c r="AD122" i="8"/>
  <c r="AC122" i="8"/>
  <c r="AB122" i="8"/>
  <c r="AA122" i="8"/>
  <c r="Z122" i="8"/>
  <c r="Y122" i="8"/>
  <c r="X122" i="8"/>
  <c r="W122" i="8"/>
  <c r="AI122" i="8" s="1"/>
  <c r="T122" i="8"/>
  <c r="S122" i="8"/>
  <c r="R122" i="8"/>
  <c r="Q122" i="8"/>
  <c r="P122" i="8"/>
  <c r="O122" i="8"/>
  <c r="N122" i="8"/>
  <c r="M122" i="8"/>
  <c r="L122" i="8"/>
  <c r="K122" i="8"/>
  <c r="J122" i="8"/>
  <c r="I122" i="8"/>
  <c r="U122" i="8" s="1"/>
  <c r="A122" i="8"/>
  <c r="AV121" i="8"/>
  <c r="AU121" i="8"/>
  <c r="AT121" i="8"/>
  <c r="AR121" i="8"/>
  <c r="AQ121" i="8"/>
  <c r="AP121" i="8"/>
  <c r="AO121" i="8"/>
  <c r="AN121" i="8"/>
  <c r="AM121" i="8"/>
  <c r="AL121" i="8"/>
  <c r="AK121" i="8"/>
  <c r="AW121" i="8" s="1"/>
  <c r="AW58" i="8" s="1"/>
  <c r="AH121" i="8"/>
  <c r="AG121" i="8"/>
  <c r="AF121" i="8"/>
  <c r="AE121" i="8"/>
  <c r="AD121" i="8"/>
  <c r="AC121" i="8"/>
  <c r="AB121" i="8"/>
  <c r="AA121" i="8"/>
  <c r="Z121" i="8"/>
  <c r="Y121" i="8"/>
  <c r="X121" i="8"/>
  <c r="W121" i="8"/>
  <c r="AI121" i="8" s="1"/>
  <c r="AI58" i="8" s="1"/>
  <c r="T121" i="8"/>
  <c r="S121" i="8"/>
  <c r="R121" i="8"/>
  <c r="Q121" i="8"/>
  <c r="P121" i="8"/>
  <c r="O121" i="8"/>
  <c r="N121" i="8"/>
  <c r="M121" i="8"/>
  <c r="L121" i="8"/>
  <c r="K121" i="8"/>
  <c r="J121" i="8"/>
  <c r="I121" i="8"/>
  <c r="U121" i="8" s="1"/>
  <c r="U58" i="8" s="1"/>
  <c r="A121" i="8"/>
  <c r="A120" i="8"/>
  <c r="DS119" i="8"/>
  <c r="DR119" i="8"/>
  <c r="DQ119" i="8"/>
  <c r="DP119" i="8"/>
  <c r="DO119" i="8"/>
  <c r="DN119" i="8"/>
  <c r="DM119" i="8"/>
  <c r="DL119" i="8"/>
  <c r="DK119" i="8"/>
  <c r="DJ119" i="8"/>
  <c r="DI119" i="8"/>
  <c r="DH119" i="8"/>
  <c r="DG119" i="8"/>
  <c r="DF119" i="8"/>
  <c r="DE119" i="8"/>
  <c r="DD119" i="8"/>
  <c r="DC119" i="8"/>
  <c r="DB119" i="8"/>
  <c r="DA119" i="8"/>
  <c r="CX119" i="8"/>
  <c r="CW119" i="8"/>
  <c r="CV119" i="8"/>
  <c r="CU119" i="8"/>
  <c r="CY119" i="8" s="1"/>
  <c r="CY56" i="8" s="1"/>
  <c r="CR119" i="8"/>
  <c r="CQ119" i="8"/>
  <c r="CP119" i="8"/>
  <c r="CO119" i="8"/>
  <c r="CS119" i="8" s="1"/>
  <c r="CS56" i="8" s="1"/>
  <c r="CL119" i="8"/>
  <c r="CK119" i="8"/>
  <c r="CJ119" i="8"/>
  <c r="CI119" i="8"/>
  <c r="CH119" i="8"/>
  <c r="CG119" i="8"/>
  <c r="CF119" i="8"/>
  <c r="CE119" i="8"/>
  <c r="CD119" i="8"/>
  <c r="CC119" i="8"/>
  <c r="CB119" i="8"/>
  <c r="CA119" i="8"/>
  <c r="CM119" i="8" s="1"/>
  <c r="CM56" i="8" s="1"/>
  <c r="BO119" i="8"/>
  <c r="BN119" i="8"/>
  <c r="BM119" i="8"/>
  <c r="AW119" i="8"/>
  <c r="AI119" i="8"/>
  <c r="U119" i="8"/>
  <c r="A119" i="8"/>
  <c r="DS118" i="8"/>
  <c r="DR118" i="8"/>
  <c r="DQ118" i="8"/>
  <c r="DP118" i="8"/>
  <c r="DO118" i="8"/>
  <c r="DN118" i="8"/>
  <c r="DM118" i="8"/>
  <c r="DL118" i="8"/>
  <c r="DK118" i="8"/>
  <c r="DJ118" i="8"/>
  <c r="DI118" i="8"/>
  <c r="DH118" i="8"/>
  <c r="DG118" i="8"/>
  <c r="DF118" i="8"/>
  <c r="DE118" i="8"/>
  <c r="DD118" i="8"/>
  <c r="DC118" i="8"/>
  <c r="DB118" i="8"/>
  <c r="DA118" i="8"/>
  <c r="CX118" i="8"/>
  <c r="CW118" i="8"/>
  <c r="CV118" i="8"/>
  <c r="CU118" i="8"/>
  <c r="CY118" i="8" s="1"/>
  <c r="CY55" i="8" s="1"/>
  <c r="CR118" i="8"/>
  <c r="CQ118" i="8"/>
  <c r="CP118" i="8"/>
  <c r="CO118" i="8"/>
  <c r="CS118" i="8" s="1"/>
  <c r="CS55" i="8" s="1"/>
  <c r="CL118" i="8"/>
  <c r="CK118" i="8"/>
  <c r="CJ118" i="8"/>
  <c r="CI118" i="8"/>
  <c r="CH118" i="8"/>
  <c r="CG118" i="8"/>
  <c r="CF118" i="8"/>
  <c r="CE118" i="8"/>
  <c r="CD118" i="8"/>
  <c r="CC118" i="8"/>
  <c r="CB118" i="8"/>
  <c r="CA118" i="8"/>
  <c r="CM118" i="8" s="1"/>
  <c r="CM55" i="8" s="1"/>
  <c r="BO118" i="8"/>
  <c r="BN118" i="8"/>
  <c r="BM118" i="8"/>
  <c r="AW118" i="8"/>
  <c r="AI118" i="8"/>
  <c r="U118" i="8"/>
  <c r="A118" i="8"/>
  <c r="DS117" i="8"/>
  <c r="DR117" i="8"/>
  <c r="DQ117" i="8"/>
  <c r="DP117" i="8"/>
  <c r="DO117" i="8"/>
  <c r="DN117" i="8"/>
  <c r="DM117" i="8"/>
  <c r="DL117" i="8"/>
  <c r="DK117" i="8"/>
  <c r="DJ117" i="8"/>
  <c r="DI117" i="8"/>
  <c r="DH117" i="8"/>
  <c r="DG117" i="8"/>
  <c r="DF117" i="8"/>
  <c r="DE117" i="8"/>
  <c r="DD117" i="8"/>
  <c r="DC117" i="8"/>
  <c r="DB117" i="8"/>
  <c r="DA117" i="8"/>
  <c r="CX117" i="8"/>
  <c r="CW117" i="8"/>
  <c r="CV117" i="8"/>
  <c r="CU117" i="8"/>
  <c r="CY117" i="8" s="1"/>
  <c r="CY54" i="8" s="1"/>
  <c r="CR117" i="8"/>
  <c r="CQ117" i="8"/>
  <c r="CP117" i="8"/>
  <c r="CO117" i="8"/>
  <c r="CS117" i="8" s="1"/>
  <c r="CS54" i="8" s="1"/>
  <c r="CL117" i="8"/>
  <c r="CK117" i="8"/>
  <c r="CJ117" i="8"/>
  <c r="CI117" i="8"/>
  <c r="CH117" i="8"/>
  <c r="CG117" i="8"/>
  <c r="CF117" i="8"/>
  <c r="CE117" i="8"/>
  <c r="CD117" i="8"/>
  <c r="CC117" i="8"/>
  <c r="CB117" i="8"/>
  <c r="CA117" i="8"/>
  <c r="CM117" i="8" s="1"/>
  <c r="CM54" i="8" s="1"/>
  <c r="BO117" i="8"/>
  <c r="BN117" i="8"/>
  <c r="BM117" i="8"/>
  <c r="AV117" i="8"/>
  <c r="AU117" i="8"/>
  <c r="AT117" i="8"/>
  <c r="AR117" i="8"/>
  <c r="AQ117" i="8"/>
  <c r="AP117" i="8"/>
  <c r="AO117" i="8"/>
  <c r="AN117" i="8"/>
  <c r="AM117" i="8"/>
  <c r="AL117" i="8"/>
  <c r="AK117" i="8"/>
  <c r="AW117" i="8" s="1"/>
  <c r="AW54" i="8" s="1"/>
  <c r="AH117" i="8"/>
  <c r="AG117" i="8"/>
  <c r="AF117" i="8"/>
  <c r="AE117" i="8"/>
  <c r="AD117" i="8"/>
  <c r="AC117" i="8"/>
  <c r="AB117" i="8"/>
  <c r="AA117" i="8"/>
  <c r="Z117" i="8"/>
  <c r="Y117" i="8"/>
  <c r="X117" i="8"/>
  <c r="W117" i="8"/>
  <c r="AI117" i="8" s="1"/>
  <c r="AI54" i="8" s="1"/>
  <c r="T117" i="8"/>
  <c r="S117" i="8"/>
  <c r="R117" i="8"/>
  <c r="Q117" i="8"/>
  <c r="P117" i="8"/>
  <c r="O117" i="8"/>
  <c r="N117" i="8"/>
  <c r="M117" i="8"/>
  <c r="L117" i="8"/>
  <c r="K117" i="8"/>
  <c r="J117" i="8"/>
  <c r="I117" i="8"/>
  <c r="U117" i="8" s="1"/>
  <c r="U54" i="8" s="1"/>
  <c r="A117" i="8"/>
  <c r="A116" i="8"/>
  <c r="DS115" i="8"/>
  <c r="DS178" i="8" s="1"/>
  <c r="DR115" i="8"/>
  <c r="DR178" i="8" s="1"/>
  <c r="DQ115" i="8"/>
  <c r="DQ178" i="8" s="1"/>
  <c r="DP115" i="8"/>
  <c r="DP178" i="8" s="1"/>
  <c r="DO115" i="8"/>
  <c r="DO178" i="8" s="1"/>
  <c r="DN115" i="8"/>
  <c r="DN178" i="8" s="1"/>
  <c r="DM115" i="8"/>
  <c r="DM178" i="8" s="1"/>
  <c r="DL115" i="8"/>
  <c r="DL178" i="8" s="1"/>
  <c r="DK115" i="8"/>
  <c r="DK178" i="8" s="1"/>
  <c r="DJ115" i="8"/>
  <c r="DJ178" i="8" s="1"/>
  <c r="DI115" i="8"/>
  <c r="DI178" i="8" s="1"/>
  <c r="DH115" i="8"/>
  <c r="DH178" i="8" s="1"/>
  <c r="DG115" i="8"/>
  <c r="DG178" i="8" s="1"/>
  <c r="DF115" i="8"/>
  <c r="DF178" i="8" s="1"/>
  <c r="DE115" i="8"/>
  <c r="DE178" i="8" s="1"/>
  <c r="DD115" i="8"/>
  <c r="DD178" i="8" s="1"/>
  <c r="DC115" i="8"/>
  <c r="DC178" i="8" s="1"/>
  <c r="DB115" i="8"/>
  <c r="DB178" i="8" s="1"/>
  <c r="DA115" i="8"/>
  <c r="DA178" i="8" s="1"/>
  <c r="CX115" i="8"/>
  <c r="CX178" i="8" s="1"/>
  <c r="CW115" i="8"/>
  <c r="CW178" i="8" s="1"/>
  <c r="CV115" i="8"/>
  <c r="CV178" i="8" s="1"/>
  <c r="CU115" i="8"/>
  <c r="CR115" i="8"/>
  <c r="CR178" i="8" s="1"/>
  <c r="CQ115" i="8"/>
  <c r="CQ178" i="8" s="1"/>
  <c r="CP115" i="8"/>
  <c r="CP178" i="8" s="1"/>
  <c r="CO115" i="8"/>
  <c r="CL115" i="8"/>
  <c r="CL178" i="8" s="1"/>
  <c r="CK115" i="8"/>
  <c r="CK178" i="8" s="1"/>
  <c r="CJ115" i="8"/>
  <c r="CJ178" i="8" s="1"/>
  <c r="CI115" i="8"/>
  <c r="CI178" i="8" s="1"/>
  <c r="CH115" i="8"/>
  <c r="CH178" i="8" s="1"/>
  <c r="CG115" i="8"/>
  <c r="CG178" i="8" s="1"/>
  <c r="CF115" i="8"/>
  <c r="CF178" i="8" s="1"/>
  <c r="CE115" i="8"/>
  <c r="CE178" i="8" s="1"/>
  <c r="CD115" i="8"/>
  <c r="CD178" i="8" s="1"/>
  <c r="CC115" i="8"/>
  <c r="CC178" i="8" s="1"/>
  <c r="CB115" i="8"/>
  <c r="CB178" i="8" s="1"/>
  <c r="CA115" i="8"/>
  <c r="BO115" i="8"/>
  <c r="BN115" i="8"/>
  <c r="BM115" i="8"/>
  <c r="AW115" i="8"/>
  <c r="AI115" i="8"/>
  <c r="U115" i="8"/>
  <c r="A115" i="8"/>
  <c r="DS114" i="8"/>
  <c r="DS177" i="8" s="1"/>
  <c r="DR114" i="8"/>
  <c r="DR177" i="8" s="1"/>
  <c r="DQ114" i="8"/>
  <c r="DQ177" i="8" s="1"/>
  <c r="DP114" i="8"/>
  <c r="DP177" i="8" s="1"/>
  <c r="DO114" i="8"/>
  <c r="DO177" i="8" s="1"/>
  <c r="DN114" i="8"/>
  <c r="DN177" i="8" s="1"/>
  <c r="DM114" i="8"/>
  <c r="DM177" i="8" s="1"/>
  <c r="DL114" i="8"/>
  <c r="DL177" i="8" s="1"/>
  <c r="DK114" i="8"/>
  <c r="DK177" i="8" s="1"/>
  <c r="DJ114" i="8"/>
  <c r="DJ177" i="8" s="1"/>
  <c r="DI114" i="8"/>
  <c r="DI177" i="8" s="1"/>
  <c r="DH114" i="8"/>
  <c r="DH177" i="8" s="1"/>
  <c r="DG114" i="8"/>
  <c r="DG177" i="8" s="1"/>
  <c r="DF114" i="8"/>
  <c r="DF177" i="8" s="1"/>
  <c r="DE114" i="8"/>
  <c r="DE177" i="8" s="1"/>
  <c r="DD114" i="8"/>
  <c r="DD177" i="8" s="1"/>
  <c r="DC114" i="8"/>
  <c r="DC177" i="8" s="1"/>
  <c r="DB114" i="8"/>
  <c r="DB177" i="8" s="1"/>
  <c r="DA114" i="8"/>
  <c r="DA177" i="8" s="1"/>
  <c r="CX114" i="8"/>
  <c r="CX177" i="8" s="1"/>
  <c r="CW114" i="8"/>
  <c r="CW177" i="8" s="1"/>
  <c r="CV114" i="8"/>
  <c r="CV177" i="8" s="1"/>
  <c r="CU114" i="8"/>
  <c r="CR114" i="8"/>
  <c r="CR177" i="8" s="1"/>
  <c r="CQ114" i="8"/>
  <c r="CQ177" i="8" s="1"/>
  <c r="CP114" i="8"/>
  <c r="CP177" i="8" s="1"/>
  <c r="CO114" i="8"/>
  <c r="CL114" i="8"/>
  <c r="CL177" i="8" s="1"/>
  <c r="CK114" i="8"/>
  <c r="CK177" i="8" s="1"/>
  <c r="CJ114" i="8"/>
  <c r="CJ177" i="8" s="1"/>
  <c r="CI114" i="8"/>
  <c r="CI177" i="8" s="1"/>
  <c r="CH114" i="8"/>
  <c r="CH177" i="8" s="1"/>
  <c r="CG114" i="8"/>
  <c r="CG177" i="8" s="1"/>
  <c r="CF114" i="8"/>
  <c r="CF177" i="8" s="1"/>
  <c r="CE114" i="8"/>
  <c r="CE177" i="8" s="1"/>
  <c r="CD114" i="8"/>
  <c r="CD177" i="8" s="1"/>
  <c r="CC114" i="8"/>
  <c r="CC177" i="8" s="1"/>
  <c r="CB114" i="8"/>
  <c r="CB177" i="8" s="1"/>
  <c r="CA114" i="8"/>
  <c r="BO114" i="8"/>
  <c r="BN114" i="8"/>
  <c r="BM114" i="8"/>
  <c r="AW114" i="8"/>
  <c r="AI114" i="8"/>
  <c r="U114" i="8"/>
  <c r="A114" i="8"/>
  <c r="CR113" i="8"/>
  <c r="CQ113" i="8"/>
  <c r="CP113" i="8"/>
  <c r="CO113" i="8"/>
  <c r="CS113" i="8" s="1"/>
  <c r="CS50" i="8" s="1"/>
  <c r="CL113" i="8"/>
  <c r="CK113" i="8"/>
  <c r="CJ113" i="8"/>
  <c r="CI113" i="8"/>
  <c r="CH113" i="8"/>
  <c r="CG113" i="8"/>
  <c r="CF113" i="8"/>
  <c r="CE113" i="8"/>
  <c r="CD113" i="8"/>
  <c r="CC113" i="8"/>
  <c r="CB113" i="8"/>
  <c r="CA113" i="8"/>
  <c r="CM113" i="8" s="1"/>
  <c r="BO113" i="8"/>
  <c r="BN113" i="8"/>
  <c r="BM113" i="8"/>
  <c r="AW113" i="8"/>
  <c r="AI113" i="8"/>
  <c r="U113" i="8"/>
  <c r="A113" i="8"/>
  <c r="DS112" i="8"/>
  <c r="DS175" i="8" s="1"/>
  <c r="DR112" i="8"/>
  <c r="DR175" i="8" s="1"/>
  <c r="DQ112" i="8"/>
  <c r="DQ175" i="8" s="1"/>
  <c r="DP112" i="8"/>
  <c r="DP175" i="8" s="1"/>
  <c r="DO112" i="8"/>
  <c r="DO175" i="8" s="1"/>
  <c r="DN112" i="8"/>
  <c r="DN175" i="8" s="1"/>
  <c r="DM112" i="8"/>
  <c r="DM175" i="8" s="1"/>
  <c r="DL112" i="8"/>
  <c r="DL175" i="8" s="1"/>
  <c r="DK112" i="8"/>
  <c r="DK175" i="8" s="1"/>
  <c r="DJ112" i="8"/>
  <c r="DJ175" i="8" s="1"/>
  <c r="DI112" i="8"/>
  <c r="DI175" i="8" s="1"/>
  <c r="DH112" i="8"/>
  <c r="DH175" i="8" s="1"/>
  <c r="DG112" i="8"/>
  <c r="DG175" i="8" s="1"/>
  <c r="DF112" i="8"/>
  <c r="DF175" i="8" s="1"/>
  <c r="DE112" i="8"/>
  <c r="DE175" i="8" s="1"/>
  <c r="DD112" i="8"/>
  <c r="DD175" i="8" s="1"/>
  <c r="DC112" i="8"/>
  <c r="DC175" i="8" s="1"/>
  <c r="DB112" i="8"/>
  <c r="DB175" i="8" s="1"/>
  <c r="DA112" i="8"/>
  <c r="DA175" i="8" s="1"/>
  <c r="CX112" i="8"/>
  <c r="CX175" i="8" s="1"/>
  <c r="CW112" i="8"/>
  <c r="CW175" i="8" s="1"/>
  <c r="CV112" i="8"/>
  <c r="CV175" i="8" s="1"/>
  <c r="CU112" i="8"/>
  <c r="CR112" i="8"/>
  <c r="CR175" i="8" s="1"/>
  <c r="CQ112" i="8"/>
  <c r="CQ175" i="8" s="1"/>
  <c r="CP112" i="8"/>
  <c r="CP175" i="8" s="1"/>
  <c r="CO112" i="8"/>
  <c r="CO175" i="8" s="1"/>
  <c r="CS175" i="8" s="1"/>
  <c r="CL112" i="8"/>
  <c r="CL175" i="8" s="1"/>
  <c r="CK112" i="8"/>
  <c r="CK175" i="8" s="1"/>
  <c r="CJ112" i="8"/>
  <c r="CJ175" i="8" s="1"/>
  <c r="CI112" i="8"/>
  <c r="CI175" i="8" s="1"/>
  <c r="CH112" i="8"/>
  <c r="CH175" i="8" s="1"/>
  <c r="CG112" i="8"/>
  <c r="CG175" i="8" s="1"/>
  <c r="CF112" i="8"/>
  <c r="CF175" i="8" s="1"/>
  <c r="CE112" i="8"/>
  <c r="CE175" i="8" s="1"/>
  <c r="CD112" i="8"/>
  <c r="CD175" i="8" s="1"/>
  <c r="CC112" i="8"/>
  <c r="CC175" i="8" s="1"/>
  <c r="CB112" i="8"/>
  <c r="CB175" i="8" s="1"/>
  <c r="CA112" i="8"/>
  <c r="BO112" i="8"/>
  <c r="BN112" i="8"/>
  <c r="BM112" i="8"/>
  <c r="AW112" i="8"/>
  <c r="AI112" i="8"/>
  <c r="U112" i="8"/>
  <c r="A112" i="8"/>
  <c r="DS111" i="8"/>
  <c r="DS174" i="8" s="1"/>
  <c r="DR111" i="8"/>
  <c r="DR174" i="8" s="1"/>
  <c r="DQ111" i="8"/>
  <c r="DQ174" i="8" s="1"/>
  <c r="DP111" i="8"/>
  <c r="DP174" i="8" s="1"/>
  <c r="DO111" i="8"/>
  <c r="DO174" i="8" s="1"/>
  <c r="DN111" i="8"/>
  <c r="DN174" i="8" s="1"/>
  <c r="DM111" i="8"/>
  <c r="DM174" i="8" s="1"/>
  <c r="DL111" i="8"/>
  <c r="DL174" i="8" s="1"/>
  <c r="DK111" i="8"/>
  <c r="DK174" i="8" s="1"/>
  <c r="DJ111" i="8"/>
  <c r="DJ174" i="8" s="1"/>
  <c r="DI111" i="8"/>
  <c r="DI174" i="8" s="1"/>
  <c r="DH111" i="8"/>
  <c r="DH174" i="8" s="1"/>
  <c r="DG111" i="8"/>
  <c r="DG174" i="8" s="1"/>
  <c r="DF111" i="8"/>
  <c r="DF174" i="8" s="1"/>
  <c r="DE111" i="8"/>
  <c r="DE174" i="8" s="1"/>
  <c r="DD111" i="8"/>
  <c r="DD174" i="8" s="1"/>
  <c r="DC111" i="8"/>
  <c r="DC174" i="8" s="1"/>
  <c r="DB111" i="8"/>
  <c r="DB174" i="8" s="1"/>
  <c r="DA111" i="8"/>
  <c r="DA174" i="8" s="1"/>
  <c r="CX111" i="8"/>
  <c r="CX174" i="8" s="1"/>
  <c r="CW111" i="8"/>
  <c r="CW174" i="8" s="1"/>
  <c r="CV111" i="8"/>
  <c r="CV174" i="8" s="1"/>
  <c r="CU111" i="8"/>
  <c r="CR111" i="8"/>
  <c r="CR174" i="8" s="1"/>
  <c r="CQ111" i="8"/>
  <c r="CQ174" i="8" s="1"/>
  <c r="CP111" i="8"/>
  <c r="CP174" i="8" s="1"/>
  <c r="CO111" i="8"/>
  <c r="CL111" i="8"/>
  <c r="CL174" i="8" s="1"/>
  <c r="CK111" i="8"/>
  <c r="CK174" i="8" s="1"/>
  <c r="CJ111" i="8"/>
  <c r="CJ174" i="8" s="1"/>
  <c r="CI111" i="8"/>
  <c r="CI174" i="8" s="1"/>
  <c r="CH111" i="8"/>
  <c r="CG111" i="8"/>
  <c r="CG174" i="8" s="1"/>
  <c r="CF111" i="8"/>
  <c r="CF174" i="8" s="1"/>
  <c r="CE111" i="8"/>
  <c r="CE174" i="8" s="1"/>
  <c r="CD111" i="8"/>
  <c r="CD174" i="8" s="1"/>
  <c r="CC111" i="8"/>
  <c r="CC174" i="8" s="1"/>
  <c r="CB111" i="8"/>
  <c r="CB174" i="8" s="1"/>
  <c r="CA111" i="8"/>
  <c r="BO111" i="8"/>
  <c r="BN111" i="8"/>
  <c r="BM111" i="8"/>
  <c r="AW111" i="8"/>
  <c r="AI111" i="8"/>
  <c r="U111" i="8"/>
  <c r="A111" i="8"/>
  <c r="DS110" i="8"/>
  <c r="DS173" i="8" s="1"/>
  <c r="DR110" i="8"/>
  <c r="DR173" i="8" s="1"/>
  <c r="DQ110" i="8"/>
  <c r="DQ173" i="8" s="1"/>
  <c r="DP110" i="8"/>
  <c r="DP173" i="8" s="1"/>
  <c r="DO110" i="8"/>
  <c r="DO173" i="8" s="1"/>
  <c r="DN110" i="8"/>
  <c r="DN173" i="8" s="1"/>
  <c r="DM110" i="8"/>
  <c r="DM173" i="8" s="1"/>
  <c r="DL110" i="8"/>
  <c r="DL173" i="8" s="1"/>
  <c r="DK110" i="8"/>
  <c r="DK173" i="8" s="1"/>
  <c r="DJ110" i="8"/>
  <c r="DJ173" i="8" s="1"/>
  <c r="DI110" i="8"/>
  <c r="DI173" i="8" s="1"/>
  <c r="DH110" i="8"/>
  <c r="DH173" i="8" s="1"/>
  <c r="DG110" i="8"/>
  <c r="DG173" i="8" s="1"/>
  <c r="DF110" i="8"/>
  <c r="DF173" i="8" s="1"/>
  <c r="DE110" i="8"/>
  <c r="DE173" i="8" s="1"/>
  <c r="DD110" i="8"/>
  <c r="DD173" i="8" s="1"/>
  <c r="DC110" i="8"/>
  <c r="DC173" i="8" s="1"/>
  <c r="DB110" i="8"/>
  <c r="DB173" i="8" s="1"/>
  <c r="DA110" i="8"/>
  <c r="DA173" i="8" s="1"/>
  <c r="CX110" i="8"/>
  <c r="CX173" i="8" s="1"/>
  <c r="CW110" i="8"/>
  <c r="CW173" i="8" s="1"/>
  <c r="CV110" i="8"/>
  <c r="CV173" i="8" s="1"/>
  <c r="CU110" i="8"/>
  <c r="CR110" i="8"/>
  <c r="CR173" i="8" s="1"/>
  <c r="CQ110" i="8"/>
  <c r="CQ173" i="8" s="1"/>
  <c r="CP110" i="8"/>
  <c r="CP173" i="8" s="1"/>
  <c r="CO110" i="8"/>
  <c r="CL110" i="8"/>
  <c r="CL173" i="8" s="1"/>
  <c r="CK110" i="8"/>
  <c r="CK173" i="8" s="1"/>
  <c r="CJ110" i="8"/>
  <c r="CJ173" i="8" s="1"/>
  <c r="CI110" i="8"/>
  <c r="CI173" i="8" s="1"/>
  <c r="CH110" i="8"/>
  <c r="CH173" i="8" s="1"/>
  <c r="CG110" i="8"/>
  <c r="CG173" i="8" s="1"/>
  <c r="CF110" i="8"/>
  <c r="CF173" i="8" s="1"/>
  <c r="CE110" i="8"/>
  <c r="CE173" i="8" s="1"/>
  <c r="CD110" i="8"/>
  <c r="CD173" i="8" s="1"/>
  <c r="CC110" i="8"/>
  <c r="CC173" i="8" s="1"/>
  <c r="CB110" i="8"/>
  <c r="CB173" i="8" s="1"/>
  <c r="CA110" i="8"/>
  <c r="BO110" i="8"/>
  <c r="BN110" i="8"/>
  <c r="BM110" i="8"/>
  <c r="AW110" i="8"/>
  <c r="AI110" i="8"/>
  <c r="U110" i="8"/>
  <c r="A110" i="8"/>
  <c r="DS109" i="8"/>
  <c r="DS172" i="8" s="1"/>
  <c r="DR109" i="8"/>
  <c r="DR172" i="8" s="1"/>
  <c r="DQ109" i="8"/>
  <c r="DQ172" i="8" s="1"/>
  <c r="DP109" i="8"/>
  <c r="DP172" i="8" s="1"/>
  <c r="DO109" i="8"/>
  <c r="DO172" i="8" s="1"/>
  <c r="DN109" i="8"/>
  <c r="DN172" i="8" s="1"/>
  <c r="DM109" i="8"/>
  <c r="DM172" i="8" s="1"/>
  <c r="DL109" i="8"/>
  <c r="DL172" i="8" s="1"/>
  <c r="DK109" i="8"/>
  <c r="DK172" i="8" s="1"/>
  <c r="DJ109" i="8"/>
  <c r="DJ172" i="8" s="1"/>
  <c r="DI109" i="8"/>
  <c r="DI172" i="8" s="1"/>
  <c r="DH109" i="8"/>
  <c r="DH172" i="8" s="1"/>
  <c r="DG109" i="8"/>
  <c r="DG172" i="8" s="1"/>
  <c r="DF109" i="8"/>
  <c r="DF172" i="8" s="1"/>
  <c r="DE109" i="8"/>
  <c r="DE172" i="8" s="1"/>
  <c r="DD109" i="8"/>
  <c r="DD172" i="8" s="1"/>
  <c r="DC109" i="8"/>
  <c r="DC172" i="8" s="1"/>
  <c r="DB109" i="8"/>
  <c r="DB172" i="8" s="1"/>
  <c r="DA109" i="8"/>
  <c r="DA172" i="8" s="1"/>
  <c r="CX109" i="8"/>
  <c r="CX172" i="8" s="1"/>
  <c r="CW109" i="8"/>
  <c r="CW172" i="8" s="1"/>
  <c r="CV109" i="8"/>
  <c r="CV172" i="8" s="1"/>
  <c r="CU109" i="8"/>
  <c r="CR109" i="8"/>
  <c r="CR172" i="8" s="1"/>
  <c r="CQ109" i="8"/>
  <c r="CQ172" i="8" s="1"/>
  <c r="CP109" i="8"/>
  <c r="CP172" i="8" s="1"/>
  <c r="CO109" i="8"/>
  <c r="CL109" i="8"/>
  <c r="CL172" i="8" s="1"/>
  <c r="CK109" i="8"/>
  <c r="CK172" i="8" s="1"/>
  <c r="CJ109" i="8"/>
  <c r="CJ172" i="8" s="1"/>
  <c r="CI109" i="8"/>
  <c r="CI172" i="8" s="1"/>
  <c r="CH109" i="8"/>
  <c r="CH172" i="8" s="1"/>
  <c r="CG109" i="8"/>
  <c r="CG172" i="8" s="1"/>
  <c r="CF109" i="8"/>
  <c r="CF172" i="8" s="1"/>
  <c r="CE109" i="8"/>
  <c r="CE172" i="8" s="1"/>
  <c r="CD109" i="8"/>
  <c r="CD172" i="8" s="1"/>
  <c r="CC109" i="8"/>
  <c r="CC172" i="8" s="1"/>
  <c r="CB109" i="8"/>
  <c r="CB172" i="8" s="1"/>
  <c r="CA109" i="8"/>
  <c r="BO109" i="8"/>
  <c r="BN109" i="8"/>
  <c r="BM109" i="8"/>
  <c r="AW109" i="8"/>
  <c r="AI109" i="8"/>
  <c r="U109" i="8"/>
  <c r="A109" i="8"/>
  <c r="DS108" i="8"/>
  <c r="DS171" i="8" s="1"/>
  <c r="DR108" i="8"/>
  <c r="DR171" i="8" s="1"/>
  <c r="DQ108" i="8"/>
  <c r="DQ171" i="8" s="1"/>
  <c r="DP108" i="8"/>
  <c r="DP171" i="8" s="1"/>
  <c r="DO108" i="8"/>
  <c r="DO171" i="8" s="1"/>
  <c r="DN108" i="8"/>
  <c r="DN171" i="8" s="1"/>
  <c r="DM108" i="8"/>
  <c r="DM171" i="8" s="1"/>
  <c r="DL108" i="8"/>
  <c r="DL171" i="8" s="1"/>
  <c r="DK108" i="8"/>
  <c r="DK171" i="8" s="1"/>
  <c r="DJ108" i="8"/>
  <c r="DJ171" i="8" s="1"/>
  <c r="DI108" i="8"/>
  <c r="DI171" i="8" s="1"/>
  <c r="DH108" i="8"/>
  <c r="DH171" i="8" s="1"/>
  <c r="DG108" i="8"/>
  <c r="DG171" i="8" s="1"/>
  <c r="DF108" i="8"/>
  <c r="DF171" i="8" s="1"/>
  <c r="DE108" i="8"/>
  <c r="DE171" i="8" s="1"/>
  <c r="DD108" i="8"/>
  <c r="DD171" i="8" s="1"/>
  <c r="DC108" i="8"/>
  <c r="DC171" i="8" s="1"/>
  <c r="DB108" i="8"/>
  <c r="DB171" i="8" s="1"/>
  <c r="DA108" i="8"/>
  <c r="DA171" i="8" s="1"/>
  <c r="CX108" i="8"/>
  <c r="CX171" i="8" s="1"/>
  <c r="CW108" i="8"/>
  <c r="CW171" i="8" s="1"/>
  <c r="CV108" i="8"/>
  <c r="CV171" i="8" s="1"/>
  <c r="CU108" i="8"/>
  <c r="CR108" i="8"/>
  <c r="CR171" i="8" s="1"/>
  <c r="CR170" i="8" s="1"/>
  <c r="CQ108" i="8"/>
  <c r="CQ171" i="8" s="1"/>
  <c r="CQ170" i="8" s="1"/>
  <c r="CP108" i="8"/>
  <c r="CP171" i="8" s="1"/>
  <c r="CP170" i="8" s="1"/>
  <c r="CO108" i="8"/>
  <c r="CL108" i="8"/>
  <c r="CL171" i="8" s="1"/>
  <c r="CL170" i="8" s="1"/>
  <c r="CK108" i="8"/>
  <c r="CK171" i="8" s="1"/>
  <c r="CK170" i="8" s="1"/>
  <c r="CJ108" i="8"/>
  <c r="CJ171" i="8" s="1"/>
  <c r="CJ170" i="8" s="1"/>
  <c r="CI108" i="8"/>
  <c r="CI171" i="8" s="1"/>
  <c r="CI170" i="8" s="1"/>
  <c r="CH108" i="8"/>
  <c r="CH171" i="8" s="1"/>
  <c r="CG108" i="8"/>
  <c r="CG171" i="8" s="1"/>
  <c r="CG170" i="8" s="1"/>
  <c r="CF108" i="8"/>
  <c r="CF171" i="8" s="1"/>
  <c r="CF170" i="8" s="1"/>
  <c r="CE108" i="8"/>
  <c r="CE171" i="8" s="1"/>
  <c r="CE170" i="8" s="1"/>
  <c r="CD108" i="8"/>
  <c r="CD171" i="8" s="1"/>
  <c r="CD170" i="8" s="1"/>
  <c r="CC108" i="8"/>
  <c r="CC171" i="8" s="1"/>
  <c r="CC170" i="8" s="1"/>
  <c r="CB108" i="8"/>
  <c r="CB171" i="8" s="1"/>
  <c r="CB170" i="8" s="1"/>
  <c r="CA108" i="8"/>
  <c r="BO108" i="8"/>
  <c r="BN108" i="8"/>
  <c r="BM108" i="8"/>
  <c r="AW108" i="8"/>
  <c r="AI108" i="8"/>
  <c r="U108" i="8"/>
  <c r="A108" i="8"/>
  <c r="CR107" i="8"/>
  <c r="CR44" i="8" s="1"/>
  <c r="CQ107" i="8"/>
  <c r="CQ44" i="8" s="1"/>
  <c r="CP107" i="8"/>
  <c r="CP44" i="8" s="1"/>
  <c r="CO107" i="8"/>
  <c r="CL107" i="8"/>
  <c r="CL44" i="8" s="1"/>
  <c r="CK107" i="8"/>
  <c r="CK44" i="8" s="1"/>
  <c r="CJ107" i="8"/>
  <c r="CJ44" i="8" s="1"/>
  <c r="CI107" i="8"/>
  <c r="CI44" i="8" s="1"/>
  <c r="CH107" i="8"/>
  <c r="CH44" i="8" s="1"/>
  <c r="CG107" i="8"/>
  <c r="CG44" i="8" s="1"/>
  <c r="CF107" i="8"/>
  <c r="CF44" i="8" s="1"/>
  <c r="CE107" i="8"/>
  <c r="CE44" i="8" s="1"/>
  <c r="CD107" i="8"/>
  <c r="CD44" i="8" s="1"/>
  <c r="CC107" i="8"/>
  <c r="CC44" i="8" s="1"/>
  <c r="CB107" i="8"/>
  <c r="CB44" i="8" s="1"/>
  <c r="CA107" i="8"/>
  <c r="BO107" i="8"/>
  <c r="BN107" i="8"/>
  <c r="BM107" i="8"/>
  <c r="AV107" i="8"/>
  <c r="AU107" i="8"/>
  <c r="AT107" i="8"/>
  <c r="AR107" i="8"/>
  <c r="AQ107" i="8"/>
  <c r="AP107" i="8"/>
  <c r="AO107" i="8"/>
  <c r="AN107" i="8"/>
  <c r="AM107" i="8"/>
  <c r="AL107" i="8"/>
  <c r="AK107" i="8"/>
  <c r="AW107" i="8" s="1"/>
  <c r="AW44" i="8" s="1"/>
  <c r="AH107" i="8"/>
  <c r="AG107" i="8"/>
  <c r="AF107" i="8"/>
  <c r="AE107" i="8"/>
  <c r="AD107" i="8"/>
  <c r="AC107" i="8"/>
  <c r="AB107" i="8"/>
  <c r="AA107" i="8"/>
  <c r="Z107" i="8"/>
  <c r="Y107" i="8"/>
  <c r="X107" i="8"/>
  <c r="W107" i="8"/>
  <c r="AI107" i="8" s="1"/>
  <c r="AI44" i="8" s="1"/>
  <c r="T107" i="8"/>
  <c r="S107" i="8"/>
  <c r="R107" i="8"/>
  <c r="Q107" i="8"/>
  <c r="P107" i="8"/>
  <c r="O107" i="8"/>
  <c r="N107" i="8"/>
  <c r="M107" i="8"/>
  <c r="L107" i="8"/>
  <c r="K107" i="8"/>
  <c r="J107" i="8"/>
  <c r="I107" i="8"/>
  <c r="U107" i="8" s="1"/>
  <c r="U44" i="8" s="1"/>
  <c r="A107" i="8"/>
  <c r="AV106" i="8"/>
  <c r="AU106" i="8"/>
  <c r="AT106" i="8"/>
  <c r="AR106" i="8"/>
  <c r="AQ106" i="8"/>
  <c r="AP106" i="8"/>
  <c r="AO106" i="8"/>
  <c r="AN106" i="8"/>
  <c r="AM106" i="8"/>
  <c r="AL106" i="8"/>
  <c r="AK106" i="8"/>
  <c r="AW106" i="8" s="1"/>
  <c r="AH106" i="8"/>
  <c r="AG106" i="8"/>
  <c r="AF106" i="8"/>
  <c r="AE106" i="8"/>
  <c r="AD106" i="8"/>
  <c r="AC106" i="8"/>
  <c r="AB106" i="8"/>
  <c r="AA106" i="8"/>
  <c r="Z106" i="8"/>
  <c r="Y106" i="8"/>
  <c r="X106" i="8"/>
  <c r="W106" i="8"/>
  <c r="AI106" i="8" s="1"/>
  <c r="T106" i="8"/>
  <c r="S106" i="8"/>
  <c r="R106" i="8"/>
  <c r="Q106" i="8"/>
  <c r="P106" i="8"/>
  <c r="O106" i="8"/>
  <c r="N106" i="8"/>
  <c r="M106" i="8"/>
  <c r="L106" i="8"/>
  <c r="K106" i="8"/>
  <c r="J106" i="8"/>
  <c r="I106" i="8"/>
  <c r="U106" i="8" s="1"/>
  <c r="A106" i="8"/>
  <c r="A105" i="8"/>
  <c r="DS104" i="8"/>
  <c r="DS167" i="8" s="1"/>
  <c r="DR104" i="8"/>
  <c r="DR167" i="8" s="1"/>
  <c r="DQ104" i="8"/>
  <c r="DQ167" i="8" s="1"/>
  <c r="DP104" i="8"/>
  <c r="DP167" i="8" s="1"/>
  <c r="DP165" i="8" s="1"/>
  <c r="DO104" i="8"/>
  <c r="DO167" i="8" s="1"/>
  <c r="DO165" i="8" s="1"/>
  <c r="DN104" i="8"/>
  <c r="DN167" i="8" s="1"/>
  <c r="DM104" i="8"/>
  <c r="DM167" i="8" s="1"/>
  <c r="DL104" i="8"/>
  <c r="DL167" i="8" s="1"/>
  <c r="DL165" i="8" s="1"/>
  <c r="DK104" i="8"/>
  <c r="DK167" i="8" s="1"/>
  <c r="DJ104" i="8"/>
  <c r="DJ167" i="8" s="1"/>
  <c r="DJ165" i="8" s="1"/>
  <c r="DI104" i="8"/>
  <c r="DI167" i="8" s="1"/>
  <c r="DH104" i="8"/>
  <c r="DH167" i="8" s="1"/>
  <c r="DH165" i="8" s="1"/>
  <c r="DG104" i="8"/>
  <c r="DG167" i="8" s="1"/>
  <c r="DF104" i="8"/>
  <c r="DF167" i="8" s="1"/>
  <c r="DF165" i="8" s="1"/>
  <c r="DE104" i="8"/>
  <c r="DE167" i="8" s="1"/>
  <c r="DD104" i="8"/>
  <c r="DD167" i="8" s="1"/>
  <c r="DD165" i="8" s="1"/>
  <c r="DC104" i="8"/>
  <c r="DC167" i="8" s="1"/>
  <c r="DB104" i="8"/>
  <c r="DB167" i="8" s="1"/>
  <c r="DB165" i="8" s="1"/>
  <c r="DA104" i="8"/>
  <c r="DA167" i="8" s="1"/>
  <c r="CX104" i="8"/>
  <c r="CX167" i="8" s="1"/>
  <c r="CX165" i="8" s="1"/>
  <c r="CW104" i="8"/>
  <c r="CW167" i="8" s="1"/>
  <c r="CW165" i="8" s="1"/>
  <c r="CV104" i="8"/>
  <c r="CV167" i="8" s="1"/>
  <c r="CV165" i="8" s="1"/>
  <c r="CU104" i="8"/>
  <c r="CR104" i="8"/>
  <c r="CR167" i="8" s="1"/>
  <c r="CR165" i="8" s="1"/>
  <c r="CQ104" i="8"/>
  <c r="CQ167" i="8" s="1"/>
  <c r="CQ165" i="8" s="1"/>
  <c r="CP104" i="8"/>
  <c r="CP167" i="8" s="1"/>
  <c r="CP165" i="8" s="1"/>
  <c r="CO104" i="8"/>
  <c r="CL104" i="8"/>
  <c r="CL167" i="8" s="1"/>
  <c r="CL165" i="8" s="1"/>
  <c r="CK104" i="8"/>
  <c r="CK167" i="8" s="1"/>
  <c r="CK165" i="8" s="1"/>
  <c r="CJ104" i="8"/>
  <c r="CJ167" i="8" s="1"/>
  <c r="CJ165" i="8" s="1"/>
  <c r="CI104" i="8"/>
  <c r="CI167" i="8" s="1"/>
  <c r="CI165" i="8" s="1"/>
  <c r="CH104" i="8"/>
  <c r="CH167" i="8" s="1"/>
  <c r="CH165" i="8" s="1"/>
  <c r="CG104" i="8"/>
  <c r="CG167" i="8" s="1"/>
  <c r="CG165" i="8" s="1"/>
  <c r="CF104" i="8"/>
  <c r="CF167" i="8" s="1"/>
  <c r="CF165" i="8" s="1"/>
  <c r="CE104" i="8"/>
  <c r="CE167" i="8" s="1"/>
  <c r="CE165" i="8" s="1"/>
  <c r="CD104" i="8"/>
  <c r="CD167" i="8" s="1"/>
  <c r="CD165" i="8" s="1"/>
  <c r="CC104" i="8"/>
  <c r="CC167" i="8" s="1"/>
  <c r="CC165" i="8" s="1"/>
  <c r="CB104" i="8"/>
  <c r="CB167" i="8" s="1"/>
  <c r="CB165" i="8" s="1"/>
  <c r="CA104" i="8"/>
  <c r="BO104" i="8"/>
  <c r="BN104" i="8"/>
  <c r="BM104" i="8"/>
  <c r="BJ104" i="8"/>
  <c r="BI104" i="8"/>
  <c r="BH104" i="8"/>
  <c r="BG104" i="8"/>
  <c r="BF104" i="8"/>
  <c r="BE104" i="8"/>
  <c r="BD104" i="8"/>
  <c r="BC104" i="8"/>
  <c r="BB104" i="8"/>
  <c r="BA104" i="8"/>
  <c r="AZ104" i="8"/>
  <c r="AY104" i="8"/>
  <c r="BK104" i="8" s="1"/>
  <c r="BK41" i="8" s="1"/>
  <c r="AW104" i="8"/>
  <c r="AI104" i="8"/>
  <c r="U104" i="8"/>
  <c r="A104" i="8"/>
  <c r="DS103" i="8"/>
  <c r="DS166" i="8" s="1"/>
  <c r="DS165" i="8" s="1"/>
  <c r="DR103" i="8"/>
  <c r="DR166" i="8" s="1"/>
  <c r="DR165" i="8" s="1"/>
  <c r="DQ103" i="8"/>
  <c r="DQ166" i="8" s="1"/>
  <c r="DQ165" i="8" s="1"/>
  <c r="DP103" i="8"/>
  <c r="DP166" i="8" s="1"/>
  <c r="DO103" i="8"/>
  <c r="DO166" i="8" s="1"/>
  <c r="DN103" i="8"/>
  <c r="DN166" i="8" s="1"/>
  <c r="DM103" i="8"/>
  <c r="DM166" i="8" s="1"/>
  <c r="DL103" i="8"/>
  <c r="DL166" i="8" s="1"/>
  <c r="DK103" i="8"/>
  <c r="DK166" i="8" s="1"/>
  <c r="DJ103" i="8"/>
  <c r="DJ166" i="8" s="1"/>
  <c r="DI103" i="8"/>
  <c r="DI166" i="8" s="1"/>
  <c r="DH103" i="8"/>
  <c r="DH166" i="8" s="1"/>
  <c r="DG103" i="8"/>
  <c r="DG166" i="8" s="1"/>
  <c r="DF103" i="8"/>
  <c r="DF166" i="8" s="1"/>
  <c r="DE103" i="8"/>
  <c r="DE166" i="8" s="1"/>
  <c r="DD103" i="8"/>
  <c r="DD166" i="8" s="1"/>
  <c r="DC103" i="8"/>
  <c r="DC166" i="8" s="1"/>
  <c r="DB103" i="8"/>
  <c r="DB166" i="8" s="1"/>
  <c r="DA103" i="8"/>
  <c r="DA166" i="8" s="1"/>
  <c r="CX103" i="8"/>
  <c r="CX166" i="8" s="1"/>
  <c r="CW103" i="8"/>
  <c r="CW166" i="8" s="1"/>
  <c r="CV103" i="8"/>
  <c r="CV166" i="8" s="1"/>
  <c r="CU103" i="8"/>
  <c r="CR103" i="8"/>
  <c r="CR166" i="8" s="1"/>
  <c r="CQ103" i="8"/>
  <c r="CQ166" i="8" s="1"/>
  <c r="CP103" i="8"/>
  <c r="CO103" i="8"/>
  <c r="CL103" i="8"/>
  <c r="CL166" i="8" s="1"/>
  <c r="CK103" i="8"/>
  <c r="CK166" i="8" s="1"/>
  <c r="CJ103" i="8"/>
  <c r="CJ166" i="8" s="1"/>
  <c r="CI103" i="8"/>
  <c r="CI166" i="8" s="1"/>
  <c r="CH103" i="8"/>
  <c r="CH166" i="8" s="1"/>
  <c r="CG103" i="8"/>
  <c r="CG166" i="8" s="1"/>
  <c r="CF103" i="8"/>
  <c r="CF166" i="8" s="1"/>
  <c r="CE103" i="8"/>
  <c r="CE166" i="8" s="1"/>
  <c r="CD103" i="8"/>
  <c r="CD166" i="8" s="1"/>
  <c r="CC103" i="8"/>
  <c r="CC166" i="8" s="1"/>
  <c r="CB103" i="8"/>
  <c r="CB166" i="8" s="1"/>
  <c r="CA103" i="8"/>
  <c r="BO103" i="8"/>
  <c r="BO166" i="8" s="1"/>
  <c r="BN103" i="8"/>
  <c r="BN166" i="8" s="1"/>
  <c r="BN165" i="8" s="1"/>
  <c r="BM103" i="8"/>
  <c r="BJ103" i="8"/>
  <c r="BJ166" i="8" s="1"/>
  <c r="BJ165" i="8" s="1"/>
  <c r="BI103" i="8"/>
  <c r="BI166" i="8" s="1"/>
  <c r="BI165" i="8" s="1"/>
  <c r="BH103" i="8"/>
  <c r="BH166" i="8" s="1"/>
  <c r="BH165" i="8" s="1"/>
  <c r="BG103" i="8"/>
  <c r="BG166" i="8" s="1"/>
  <c r="BG165" i="8" s="1"/>
  <c r="BF103" i="8"/>
  <c r="BF166" i="8" s="1"/>
  <c r="BF165" i="8" s="1"/>
  <c r="BE103" i="8"/>
  <c r="BE166" i="8" s="1"/>
  <c r="BE165" i="8" s="1"/>
  <c r="BD103" i="8"/>
  <c r="BD166" i="8" s="1"/>
  <c r="BD165" i="8" s="1"/>
  <c r="BC103" i="8"/>
  <c r="BC166" i="8" s="1"/>
  <c r="BC165" i="8" s="1"/>
  <c r="BB103" i="8"/>
  <c r="BB166" i="8" s="1"/>
  <c r="BB165" i="8" s="1"/>
  <c r="BA103" i="8"/>
  <c r="BA166" i="8" s="1"/>
  <c r="BA165" i="8" s="1"/>
  <c r="AZ103" i="8"/>
  <c r="AZ166" i="8" s="1"/>
  <c r="AZ165" i="8" s="1"/>
  <c r="AY103" i="8"/>
  <c r="AW103" i="8"/>
  <c r="AI103" i="8"/>
  <c r="U103" i="8"/>
  <c r="A103" i="8"/>
  <c r="DS102" i="8"/>
  <c r="DS39" i="8" s="1"/>
  <c r="DR102" i="8"/>
  <c r="DR39" i="8" s="1"/>
  <c r="DQ102" i="8"/>
  <c r="DQ39" i="8" s="1"/>
  <c r="DP102" i="8"/>
  <c r="DP39" i="8" s="1"/>
  <c r="DO102" i="8"/>
  <c r="DO39" i="8" s="1"/>
  <c r="DN102" i="8"/>
  <c r="DN39" i="8" s="1"/>
  <c r="DM102" i="8"/>
  <c r="DM39" i="8" s="1"/>
  <c r="DL102" i="8"/>
  <c r="DL39" i="8" s="1"/>
  <c r="DK102" i="8"/>
  <c r="DK39" i="8" s="1"/>
  <c r="DJ102" i="8"/>
  <c r="DJ39" i="8" s="1"/>
  <c r="DI102" i="8"/>
  <c r="DI39" i="8" s="1"/>
  <c r="DH102" i="8"/>
  <c r="DH39" i="8" s="1"/>
  <c r="DG102" i="8"/>
  <c r="DG39" i="8" s="1"/>
  <c r="DF102" i="8"/>
  <c r="DF39" i="8" s="1"/>
  <c r="DE102" i="8"/>
  <c r="DE39" i="8" s="1"/>
  <c r="DD102" i="8"/>
  <c r="DD39" i="8" s="1"/>
  <c r="DC102" i="8"/>
  <c r="DC39" i="8" s="1"/>
  <c r="DB102" i="8"/>
  <c r="DB39" i="8" s="1"/>
  <c r="DA102" i="8"/>
  <c r="DA39" i="8" s="1"/>
  <c r="CX102" i="8"/>
  <c r="CX39" i="8" s="1"/>
  <c r="CW102" i="8"/>
  <c r="CW39" i="8" s="1"/>
  <c r="CV102" i="8"/>
  <c r="CV39" i="8" s="1"/>
  <c r="CU102" i="8"/>
  <c r="CR102" i="8"/>
  <c r="CR39" i="8" s="1"/>
  <c r="CQ102" i="8"/>
  <c r="CQ39" i="8" s="1"/>
  <c r="CO102" i="8"/>
  <c r="CO39" i="8" s="1"/>
  <c r="CL102" i="8"/>
  <c r="CL39" i="8" s="1"/>
  <c r="CK102" i="8"/>
  <c r="CK39" i="8" s="1"/>
  <c r="CJ102" i="8"/>
  <c r="CJ39" i="8" s="1"/>
  <c r="CI102" i="8"/>
  <c r="CI39" i="8" s="1"/>
  <c r="CH102" i="8"/>
  <c r="CH39" i="8" s="1"/>
  <c r="CG102" i="8"/>
  <c r="CG39" i="8" s="1"/>
  <c r="CF102" i="8"/>
  <c r="CF39" i="8" s="1"/>
  <c r="CE102" i="8"/>
  <c r="CE39" i="8" s="1"/>
  <c r="CD102" i="8"/>
  <c r="CD39" i="8" s="1"/>
  <c r="CC102" i="8"/>
  <c r="CC39" i="8" s="1"/>
  <c r="CB102" i="8"/>
  <c r="CB39" i="8" s="1"/>
  <c r="CA102" i="8"/>
  <c r="BO102" i="8"/>
  <c r="BN102" i="8"/>
  <c r="BM102" i="8"/>
  <c r="BJ102" i="8"/>
  <c r="BI102" i="8"/>
  <c r="BH102" i="8"/>
  <c r="BG102" i="8"/>
  <c r="BF102" i="8"/>
  <c r="BE102" i="8"/>
  <c r="BD102" i="8"/>
  <c r="BC102" i="8"/>
  <c r="BB102" i="8"/>
  <c r="BA102" i="8"/>
  <c r="AZ102" i="8"/>
  <c r="AY102" i="8"/>
  <c r="BK102" i="8" s="1"/>
  <c r="BK39" i="8" s="1"/>
  <c r="AV102" i="8"/>
  <c r="AU102" i="8"/>
  <c r="AT102" i="8"/>
  <c r="AR102" i="8"/>
  <c r="AQ102" i="8"/>
  <c r="AP102" i="8"/>
  <c r="AO102" i="8"/>
  <c r="AN102" i="8"/>
  <c r="AM102" i="8"/>
  <c r="AL102" i="8"/>
  <c r="AK102" i="8"/>
  <c r="AW102" i="8" s="1"/>
  <c r="AW39" i="8" s="1"/>
  <c r="AH102" i="8"/>
  <c r="AG102" i="8"/>
  <c r="AF102" i="8"/>
  <c r="AE102" i="8"/>
  <c r="AD102" i="8"/>
  <c r="AC102" i="8"/>
  <c r="AB102" i="8"/>
  <c r="AA102" i="8"/>
  <c r="Z102" i="8"/>
  <c r="Y102" i="8"/>
  <c r="X102" i="8"/>
  <c r="W102" i="8"/>
  <c r="AI102" i="8" s="1"/>
  <c r="AI39" i="8" s="1"/>
  <c r="T102" i="8"/>
  <c r="S102" i="8"/>
  <c r="R102" i="8"/>
  <c r="Q102" i="8"/>
  <c r="P102" i="8"/>
  <c r="O102" i="8"/>
  <c r="N102" i="8"/>
  <c r="M102" i="8"/>
  <c r="L102" i="8"/>
  <c r="K102" i="8"/>
  <c r="J102" i="8"/>
  <c r="I102" i="8"/>
  <c r="U102" i="8" s="1"/>
  <c r="U39" i="8" s="1"/>
  <c r="A102" i="8"/>
  <c r="A101" i="8"/>
  <c r="DS100" i="8"/>
  <c r="DS163" i="8" s="1"/>
  <c r="DR100" i="8"/>
  <c r="DR163" i="8" s="1"/>
  <c r="DQ100" i="8"/>
  <c r="DQ163" i="8" s="1"/>
  <c r="DP100" i="8"/>
  <c r="DP163" i="8" s="1"/>
  <c r="DO100" i="8"/>
  <c r="DO163" i="8" s="1"/>
  <c r="DN100" i="8"/>
  <c r="DN163" i="8" s="1"/>
  <c r="DM100" i="8"/>
  <c r="DM163" i="8" s="1"/>
  <c r="DL100" i="8"/>
  <c r="DL163" i="8" s="1"/>
  <c r="DK100" i="8"/>
  <c r="DK163" i="8" s="1"/>
  <c r="DJ100" i="8"/>
  <c r="DJ163" i="8" s="1"/>
  <c r="DI100" i="8"/>
  <c r="DI163" i="8" s="1"/>
  <c r="DH100" i="8"/>
  <c r="DH163" i="8" s="1"/>
  <c r="DG100" i="8"/>
  <c r="DG163" i="8" s="1"/>
  <c r="DF100" i="8"/>
  <c r="DF163" i="8" s="1"/>
  <c r="DE100" i="8"/>
  <c r="DE163" i="8" s="1"/>
  <c r="DD100" i="8"/>
  <c r="DD163" i="8" s="1"/>
  <c r="DC100" i="8"/>
  <c r="DC163" i="8" s="1"/>
  <c r="DB100" i="8"/>
  <c r="DB163" i="8" s="1"/>
  <c r="DA100" i="8"/>
  <c r="DA163" i="8" s="1"/>
  <c r="CX100" i="8"/>
  <c r="CX163" i="8" s="1"/>
  <c r="CW100" i="8"/>
  <c r="CW163" i="8" s="1"/>
  <c r="CV100" i="8"/>
  <c r="CV163" i="8" s="1"/>
  <c r="CU100" i="8"/>
  <c r="CR100" i="8"/>
  <c r="CR163" i="8" s="1"/>
  <c r="CQ100" i="8"/>
  <c r="CQ163" i="8" s="1"/>
  <c r="CP100" i="8"/>
  <c r="CP163" i="8" s="1"/>
  <c r="CO100" i="8"/>
  <c r="CL100" i="8"/>
  <c r="CL163" i="8" s="1"/>
  <c r="CK100" i="8"/>
  <c r="CK163" i="8" s="1"/>
  <c r="CJ100" i="8"/>
  <c r="CJ163" i="8" s="1"/>
  <c r="CI100" i="8"/>
  <c r="CI163" i="8" s="1"/>
  <c r="CH100" i="8"/>
  <c r="CH163" i="8" s="1"/>
  <c r="CG100" i="8"/>
  <c r="CG163" i="8" s="1"/>
  <c r="CF100" i="8"/>
  <c r="CF163" i="8" s="1"/>
  <c r="CE100" i="8"/>
  <c r="CE163" i="8" s="1"/>
  <c r="CD100" i="8"/>
  <c r="CD163" i="8" s="1"/>
  <c r="CC100" i="8"/>
  <c r="CC163" i="8" s="1"/>
  <c r="CB100" i="8"/>
  <c r="CB163" i="8" s="1"/>
  <c r="CA100" i="8"/>
  <c r="BO100" i="8"/>
  <c r="BO163" i="8" s="1"/>
  <c r="DU163" i="8" s="1"/>
  <c r="BN100" i="8"/>
  <c r="BN163" i="8" s="1"/>
  <c r="BM100" i="8"/>
  <c r="AW100" i="8"/>
  <c r="AI100" i="8"/>
  <c r="U100" i="8"/>
  <c r="A100" i="8"/>
  <c r="DS99" i="8"/>
  <c r="DS162" i="8" s="1"/>
  <c r="DR99" i="8"/>
  <c r="DR162" i="8" s="1"/>
  <c r="DQ99" i="8"/>
  <c r="DQ162" i="8" s="1"/>
  <c r="DP99" i="8"/>
  <c r="DP162" i="8" s="1"/>
  <c r="DO99" i="8"/>
  <c r="DO162" i="8" s="1"/>
  <c r="DN99" i="8"/>
  <c r="DN162" i="8" s="1"/>
  <c r="DM99" i="8"/>
  <c r="DM162" i="8" s="1"/>
  <c r="DL99" i="8"/>
  <c r="DL162" i="8" s="1"/>
  <c r="DK99" i="8"/>
  <c r="DK162" i="8" s="1"/>
  <c r="DJ99" i="8"/>
  <c r="DJ162" i="8" s="1"/>
  <c r="DI99" i="8"/>
  <c r="DI162" i="8" s="1"/>
  <c r="DH99" i="8"/>
  <c r="DH162" i="8" s="1"/>
  <c r="DG99" i="8"/>
  <c r="DG162" i="8" s="1"/>
  <c r="DF99" i="8"/>
  <c r="DF162" i="8" s="1"/>
  <c r="DE99" i="8"/>
  <c r="DE162" i="8" s="1"/>
  <c r="DD99" i="8"/>
  <c r="DD162" i="8" s="1"/>
  <c r="DC99" i="8"/>
  <c r="DC162" i="8" s="1"/>
  <c r="DB99" i="8"/>
  <c r="DB162" i="8" s="1"/>
  <c r="DA99" i="8"/>
  <c r="DA162" i="8" s="1"/>
  <c r="CX99" i="8"/>
  <c r="CX162" i="8" s="1"/>
  <c r="CW99" i="8"/>
  <c r="CW162" i="8" s="1"/>
  <c r="CV99" i="8"/>
  <c r="CV162" i="8" s="1"/>
  <c r="CU99" i="8"/>
  <c r="CR99" i="8"/>
  <c r="CR162" i="8" s="1"/>
  <c r="CQ99" i="8"/>
  <c r="CQ162" i="8" s="1"/>
  <c r="CP99" i="8"/>
  <c r="CP162" i="8" s="1"/>
  <c r="CO99" i="8"/>
  <c r="CL99" i="8"/>
  <c r="CL162" i="8" s="1"/>
  <c r="CK99" i="8"/>
  <c r="CK162" i="8" s="1"/>
  <c r="CJ99" i="8"/>
  <c r="CJ162" i="8" s="1"/>
  <c r="CI99" i="8"/>
  <c r="CI162" i="8" s="1"/>
  <c r="CH99" i="8"/>
  <c r="CH162" i="8" s="1"/>
  <c r="CG99" i="8"/>
  <c r="CG162" i="8" s="1"/>
  <c r="CF99" i="8"/>
  <c r="CF162" i="8" s="1"/>
  <c r="CE99" i="8"/>
  <c r="CE162" i="8" s="1"/>
  <c r="CD99" i="8"/>
  <c r="CD162" i="8" s="1"/>
  <c r="CC99" i="8"/>
  <c r="CC162" i="8" s="1"/>
  <c r="CB99" i="8"/>
  <c r="CB162" i="8" s="1"/>
  <c r="CA99" i="8"/>
  <c r="BO99" i="8"/>
  <c r="BO162" i="8" s="1"/>
  <c r="DU162" i="8" s="1"/>
  <c r="BN99" i="8"/>
  <c r="BN162" i="8" s="1"/>
  <c r="BM99" i="8"/>
  <c r="AW99" i="8"/>
  <c r="AI99" i="8"/>
  <c r="U99" i="8"/>
  <c r="A99" i="8"/>
  <c r="DS98" i="8"/>
  <c r="DR98" i="8"/>
  <c r="DQ98" i="8"/>
  <c r="DP98" i="8"/>
  <c r="DO98" i="8"/>
  <c r="DN98" i="8"/>
  <c r="DM98" i="8"/>
  <c r="DL98" i="8"/>
  <c r="DK98" i="8"/>
  <c r="DJ98" i="8"/>
  <c r="DI98" i="8"/>
  <c r="DH98" i="8"/>
  <c r="DG98" i="8"/>
  <c r="DF98" i="8"/>
  <c r="DE98" i="8"/>
  <c r="DD98" i="8"/>
  <c r="DC98" i="8"/>
  <c r="DB98" i="8"/>
  <c r="DA98" i="8"/>
  <c r="CX98" i="8"/>
  <c r="CW98" i="8"/>
  <c r="CV98" i="8"/>
  <c r="CU98" i="8"/>
  <c r="CU97" i="8" s="1"/>
  <c r="CR98" i="8"/>
  <c r="CR161" i="8" s="1"/>
  <c r="CQ98" i="8"/>
  <c r="CQ161" i="8" s="1"/>
  <c r="CP98" i="8"/>
  <c r="CP161" i="8" s="1"/>
  <c r="CO98" i="8"/>
  <c r="CL98" i="8"/>
  <c r="CL161" i="8" s="1"/>
  <c r="CK98" i="8"/>
  <c r="CK161" i="8" s="1"/>
  <c r="CJ98" i="8"/>
  <c r="CJ161" i="8" s="1"/>
  <c r="CI98" i="8"/>
  <c r="CI161" i="8" s="1"/>
  <c r="CH98" i="8"/>
  <c r="CH161" i="8" s="1"/>
  <c r="CG98" i="8"/>
  <c r="CG161" i="8" s="1"/>
  <c r="CF98" i="8"/>
  <c r="CF161" i="8" s="1"/>
  <c r="CE98" i="8"/>
  <c r="CE161" i="8" s="1"/>
  <c r="CD98" i="8"/>
  <c r="CD161" i="8" s="1"/>
  <c r="CC98" i="8"/>
  <c r="CC161" i="8" s="1"/>
  <c r="CB98" i="8"/>
  <c r="CB161" i="8" s="1"/>
  <c r="CA98" i="8"/>
  <c r="BO98" i="8"/>
  <c r="BO161" i="8" s="1"/>
  <c r="BN98" i="8"/>
  <c r="BN161" i="8" s="1"/>
  <c r="BM98" i="8"/>
  <c r="BJ98" i="8"/>
  <c r="BJ161" i="8" s="1"/>
  <c r="BI98" i="8"/>
  <c r="BI161" i="8" s="1"/>
  <c r="BH98" i="8"/>
  <c r="BH161" i="8" s="1"/>
  <c r="BG98" i="8"/>
  <c r="BG161" i="8" s="1"/>
  <c r="BF98" i="8"/>
  <c r="BF161" i="8" s="1"/>
  <c r="BE98" i="8"/>
  <c r="BE161" i="8" s="1"/>
  <c r="BD98" i="8"/>
  <c r="BD161" i="8" s="1"/>
  <c r="BC98" i="8"/>
  <c r="BC161" i="8" s="1"/>
  <c r="BB98" i="8"/>
  <c r="BB161" i="8" s="1"/>
  <c r="BA98" i="8"/>
  <c r="BA161" i="8" s="1"/>
  <c r="AZ98" i="8"/>
  <c r="AZ161" i="8" s="1"/>
  <c r="AY98" i="8"/>
  <c r="AW98" i="8"/>
  <c r="AI98" i="8"/>
  <c r="U98" i="8"/>
  <c r="A98" i="8"/>
  <c r="CR97" i="8"/>
  <c r="CR34" i="8" s="1"/>
  <c r="CQ97" i="8"/>
  <c r="CQ34" i="8" s="1"/>
  <c r="CP97" i="8"/>
  <c r="CP34" i="8" s="1"/>
  <c r="CO97" i="8"/>
  <c r="CL97" i="8"/>
  <c r="CL34" i="8" s="1"/>
  <c r="CK97" i="8"/>
  <c r="CK34" i="8" s="1"/>
  <c r="CJ97" i="8"/>
  <c r="CJ34" i="8" s="1"/>
  <c r="CI97" i="8"/>
  <c r="CI34" i="8" s="1"/>
  <c r="CH97" i="8"/>
  <c r="CH34" i="8" s="1"/>
  <c r="CG97" i="8"/>
  <c r="CG34" i="8" s="1"/>
  <c r="CF97" i="8"/>
  <c r="CF34" i="8" s="1"/>
  <c r="CE97" i="8"/>
  <c r="CE34" i="8" s="1"/>
  <c r="CD97" i="8"/>
  <c r="CD34" i="8" s="1"/>
  <c r="CC97" i="8"/>
  <c r="CC34" i="8" s="1"/>
  <c r="CB97" i="8"/>
  <c r="CB34" i="8" s="1"/>
  <c r="CA97" i="8"/>
  <c r="BO97" i="8"/>
  <c r="BO34" i="8" s="1"/>
  <c r="BN97" i="8"/>
  <c r="BN34" i="8" s="1"/>
  <c r="BM97" i="8"/>
  <c r="AV97" i="8"/>
  <c r="AU97" i="8"/>
  <c r="AT97" i="8"/>
  <c r="AR97" i="8"/>
  <c r="AQ97" i="8"/>
  <c r="AP97" i="8"/>
  <c r="AO97" i="8"/>
  <c r="AN97" i="8"/>
  <c r="AM97" i="8"/>
  <c r="AL97" i="8"/>
  <c r="AK97" i="8"/>
  <c r="AH97" i="8"/>
  <c r="AG97" i="8"/>
  <c r="AF97" i="8"/>
  <c r="AF34" i="8" s="1"/>
  <c r="AE97" i="8"/>
  <c r="AE34" i="8" s="1"/>
  <c r="AD97" i="8"/>
  <c r="AD34" i="8" s="1"/>
  <c r="AC97" i="8"/>
  <c r="AC34" i="8" s="1"/>
  <c r="AB97" i="8"/>
  <c r="AB34" i="8" s="1"/>
  <c r="AA97" i="8"/>
  <c r="AA34" i="8" s="1"/>
  <c r="Z97" i="8"/>
  <c r="Z34" i="8" s="1"/>
  <c r="Y97" i="8"/>
  <c r="Y34" i="8" s="1"/>
  <c r="X97" i="8"/>
  <c r="X34" i="8" s="1"/>
  <c r="W97" i="8"/>
  <c r="T97" i="8"/>
  <c r="T34" i="8" s="1"/>
  <c r="S97" i="8"/>
  <c r="S34" i="8" s="1"/>
  <c r="R97" i="8"/>
  <c r="R34" i="8" s="1"/>
  <c r="Q97" i="8"/>
  <c r="Q34" i="8" s="1"/>
  <c r="P97" i="8"/>
  <c r="P34" i="8" s="1"/>
  <c r="O97" i="8"/>
  <c r="O34" i="8" s="1"/>
  <c r="N97" i="8"/>
  <c r="N34" i="8" s="1"/>
  <c r="M97" i="8"/>
  <c r="M34" i="8" s="1"/>
  <c r="L97" i="8"/>
  <c r="L34" i="8" s="1"/>
  <c r="K97" i="8"/>
  <c r="K34" i="8" s="1"/>
  <c r="J97" i="8"/>
  <c r="J34" i="8" s="1"/>
  <c r="I97" i="8"/>
  <c r="A97" i="8"/>
  <c r="A96" i="8"/>
  <c r="CX95" i="8"/>
  <c r="CX158" i="8" s="1"/>
  <c r="CW95" i="8"/>
  <c r="CW158" i="8" s="1"/>
  <c r="CV95" i="8"/>
  <c r="CV158" i="8" s="1"/>
  <c r="CU95" i="8"/>
  <c r="BO95" i="8"/>
  <c r="BN95" i="8"/>
  <c r="BM95" i="8"/>
  <c r="AW95" i="8"/>
  <c r="AI95" i="8"/>
  <c r="U95" i="8"/>
  <c r="A95" i="8"/>
  <c r="CX94" i="8"/>
  <c r="CX157" i="8" s="1"/>
  <c r="CW94" i="8"/>
  <c r="CW157" i="8" s="1"/>
  <c r="CV94" i="8"/>
  <c r="CV157" i="8" s="1"/>
  <c r="CU94" i="8"/>
  <c r="BO94" i="8"/>
  <c r="BN94" i="8"/>
  <c r="BM94" i="8"/>
  <c r="AW94" i="8"/>
  <c r="AI94" i="8"/>
  <c r="U94" i="8"/>
  <c r="A94" i="8"/>
  <c r="CX93" i="8"/>
  <c r="CX156" i="8" s="1"/>
  <c r="CW93" i="8"/>
  <c r="CW156" i="8" s="1"/>
  <c r="CV93" i="8"/>
  <c r="CV156" i="8" s="1"/>
  <c r="CU93" i="8"/>
  <c r="BO93" i="8"/>
  <c r="BN93" i="8"/>
  <c r="BM93" i="8"/>
  <c r="AW93" i="8"/>
  <c r="AI93" i="8"/>
  <c r="U93" i="8"/>
  <c r="A93" i="8"/>
  <c r="CX92" i="8"/>
  <c r="CX155" i="8" s="1"/>
  <c r="CW92" i="8"/>
  <c r="CW155" i="8" s="1"/>
  <c r="CV92" i="8"/>
  <c r="CV155" i="8" s="1"/>
  <c r="CU92" i="8"/>
  <c r="BO92" i="8"/>
  <c r="BN92" i="8"/>
  <c r="BM92" i="8"/>
  <c r="AW92" i="8"/>
  <c r="AI92" i="8"/>
  <c r="U92" i="8"/>
  <c r="A92" i="8"/>
  <c r="CX91" i="8"/>
  <c r="CX154" i="8" s="1"/>
  <c r="CW91" i="8"/>
  <c r="CW154" i="8" s="1"/>
  <c r="CV91" i="8"/>
  <c r="CV154" i="8" s="1"/>
  <c r="CU91" i="8"/>
  <c r="BO91" i="8"/>
  <c r="BN91" i="8"/>
  <c r="BM91" i="8"/>
  <c r="AW91" i="8"/>
  <c r="AI91" i="8"/>
  <c r="U91" i="8"/>
  <c r="A91" i="8"/>
  <c r="CX90" i="8"/>
  <c r="CX153" i="8" s="1"/>
  <c r="CW90" i="8"/>
  <c r="CW153" i="8" s="1"/>
  <c r="CV90" i="8"/>
  <c r="CV153" i="8" s="1"/>
  <c r="CU90" i="8"/>
  <c r="BO90" i="8"/>
  <c r="BN90" i="8"/>
  <c r="BM90" i="8"/>
  <c r="AW90" i="8"/>
  <c r="AI90" i="8"/>
  <c r="U90" i="8"/>
  <c r="A90" i="8"/>
  <c r="BO89" i="8"/>
  <c r="BO26" i="8" s="1"/>
  <c r="BN89" i="8"/>
  <c r="BN26" i="8" s="1"/>
  <c r="BM89" i="8"/>
  <c r="AW89" i="8"/>
  <c r="AI89" i="8"/>
  <c r="U89" i="8"/>
  <c r="A89" i="8"/>
  <c r="BO88" i="8"/>
  <c r="BO25" i="8" s="1"/>
  <c r="BN88" i="8"/>
  <c r="BN25" i="8" s="1"/>
  <c r="BM88" i="8"/>
  <c r="AW88" i="8"/>
  <c r="AI88" i="8"/>
  <c r="U88" i="8"/>
  <c r="A88" i="8"/>
  <c r="AV87" i="8"/>
  <c r="AV24" i="8" s="1"/>
  <c r="AU87" i="8"/>
  <c r="AU24" i="8" s="1"/>
  <c r="AT87" i="8"/>
  <c r="AT24" i="8" s="1"/>
  <c r="AR87" i="8"/>
  <c r="AR24" i="8" s="1"/>
  <c r="AQ87" i="8"/>
  <c r="AQ24" i="8" s="1"/>
  <c r="AP87" i="8"/>
  <c r="AP24" i="8" s="1"/>
  <c r="AO87" i="8"/>
  <c r="AO24" i="8" s="1"/>
  <c r="AN87" i="8"/>
  <c r="AN24" i="8" s="1"/>
  <c r="AM87" i="8"/>
  <c r="AM24" i="8" s="1"/>
  <c r="AL87" i="8"/>
  <c r="AL24" i="8" s="1"/>
  <c r="AK87" i="8"/>
  <c r="AH87" i="8"/>
  <c r="AH24" i="8" s="1"/>
  <c r="AG87" i="8"/>
  <c r="AG24" i="8" s="1"/>
  <c r="AF87" i="8"/>
  <c r="AF24" i="8" s="1"/>
  <c r="AE87" i="8"/>
  <c r="AE24" i="8" s="1"/>
  <c r="AD87" i="8"/>
  <c r="AD24" i="8" s="1"/>
  <c r="AC87" i="8"/>
  <c r="AC24" i="8" s="1"/>
  <c r="AB87" i="8"/>
  <c r="AB24" i="8" s="1"/>
  <c r="AA87" i="8"/>
  <c r="AA24" i="8" s="1"/>
  <c r="Z87" i="8"/>
  <c r="Z24" i="8" s="1"/>
  <c r="Y87" i="8"/>
  <c r="Y24" i="8" s="1"/>
  <c r="X87" i="8"/>
  <c r="X24" i="8" s="1"/>
  <c r="W87" i="8"/>
  <c r="T87" i="8"/>
  <c r="T24" i="8" s="1"/>
  <c r="S87" i="8"/>
  <c r="S24" i="8" s="1"/>
  <c r="R87" i="8"/>
  <c r="R24" i="8" s="1"/>
  <c r="Q87" i="8"/>
  <c r="Q24" i="8" s="1"/>
  <c r="P87" i="8"/>
  <c r="P24" i="8" s="1"/>
  <c r="O87" i="8"/>
  <c r="O24" i="8" s="1"/>
  <c r="N87" i="8"/>
  <c r="N24" i="8" s="1"/>
  <c r="M87" i="8"/>
  <c r="M24" i="8" s="1"/>
  <c r="L87" i="8"/>
  <c r="L24" i="8" s="1"/>
  <c r="K87" i="8"/>
  <c r="K24" i="8" s="1"/>
  <c r="J87" i="8"/>
  <c r="J24" i="8" s="1"/>
  <c r="I87" i="8"/>
  <c r="A87" i="8"/>
  <c r="A86" i="8"/>
  <c r="AF85" i="8"/>
  <c r="AF22" i="8" s="1"/>
  <c r="AE85" i="8"/>
  <c r="AE22" i="8" s="1"/>
  <c r="AD85" i="8"/>
  <c r="AD22" i="8" s="1"/>
  <c r="AC85" i="8"/>
  <c r="AC22" i="8" s="1"/>
  <c r="AB85" i="8"/>
  <c r="AB22" i="8" s="1"/>
  <c r="AA85" i="8"/>
  <c r="AA22" i="8" s="1"/>
  <c r="Z85" i="8"/>
  <c r="Z22" i="8" s="1"/>
  <c r="Y85" i="8"/>
  <c r="Y22" i="8" s="1"/>
  <c r="X85" i="8"/>
  <c r="X22" i="8" s="1"/>
  <c r="W85" i="8"/>
  <c r="T85" i="8"/>
  <c r="T22" i="8" s="1"/>
  <c r="S85" i="8"/>
  <c r="S22" i="8" s="1"/>
  <c r="R85" i="8"/>
  <c r="R22" i="8" s="1"/>
  <c r="Q85" i="8"/>
  <c r="Q22" i="8" s="1"/>
  <c r="P85" i="8"/>
  <c r="P22" i="8" s="1"/>
  <c r="O85" i="8"/>
  <c r="O22" i="8" s="1"/>
  <c r="N85" i="8"/>
  <c r="N22" i="8" s="1"/>
  <c r="M85" i="8"/>
  <c r="M22" i="8" s="1"/>
  <c r="L85" i="8"/>
  <c r="L22" i="8" s="1"/>
  <c r="K85" i="8"/>
  <c r="K22" i="8" s="1"/>
  <c r="J85" i="8"/>
  <c r="J22" i="8" s="1"/>
  <c r="I85" i="8"/>
  <c r="A85" i="8"/>
  <c r="DU84" i="8"/>
  <c r="DW84" i="8" s="1"/>
  <c r="CY83" i="8"/>
  <c r="CS83" i="8"/>
  <c r="CM83" i="8"/>
  <c r="BY83" i="8"/>
  <c r="BI83" i="8"/>
  <c r="BG83" i="8"/>
  <c r="BE83" i="8"/>
  <c r="BD83" i="8"/>
  <c r="BC83" i="8"/>
  <c r="BB83" i="8"/>
  <c r="BA83" i="8"/>
  <c r="AZ83" i="8"/>
  <c r="AY83" i="8"/>
  <c r="BK83" i="8" s="1"/>
  <c r="AU83" i="8"/>
  <c r="AR83" i="8"/>
  <c r="AQ83" i="8"/>
  <c r="AN83" i="8"/>
  <c r="AM83" i="8"/>
  <c r="AK83" i="8"/>
  <c r="AW83" i="8" s="1"/>
  <c r="AI83" i="8"/>
  <c r="U83" i="8"/>
  <c r="CY82" i="8"/>
  <c r="CS82" i="8"/>
  <c r="CM82" i="8"/>
  <c r="BY82" i="8"/>
  <c r="DU82" i="8" s="1"/>
  <c r="DW82" i="8" s="1"/>
  <c r="BK82" i="8"/>
  <c r="AW82" i="8"/>
  <c r="AI82" i="8"/>
  <c r="U82" i="8"/>
  <c r="CY81" i="8"/>
  <c r="CS81" i="8"/>
  <c r="CM81" i="8"/>
  <c r="BY81" i="8"/>
  <c r="DU81" i="8" s="1"/>
  <c r="DW81" i="8" s="1"/>
  <c r="BK81" i="8"/>
  <c r="AW81" i="8"/>
  <c r="AI81" i="8"/>
  <c r="U81" i="8"/>
  <c r="AV75" i="8"/>
  <c r="AU75" i="8"/>
  <c r="AT75" i="8"/>
  <c r="AR75" i="8"/>
  <c r="AQ75" i="8"/>
  <c r="AP75" i="8"/>
  <c r="AO75" i="8"/>
  <c r="AN75" i="8"/>
  <c r="AM75" i="8"/>
  <c r="AL75" i="8"/>
  <c r="AK75" i="8"/>
  <c r="AH75" i="8"/>
  <c r="AG75" i="8"/>
  <c r="AF75" i="8"/>
  <c r="AE75" i="8"/>
  <c r="AD75" i="8"/>
  <c r="AC75" i="8"/>
  <c r="AB75" i="8"/>
  <c r="AA75" i="8"/>
  <c r="Z75" i="8"/>
  <c r="Y75" i="8"/>
  <c r="X75" i="8"/>
  <c r="W75" i="8"/>
  <c r="T75" i="8"/>
  <c r="S75" i="8"/>
  <c r="R75" i="8"/>
  <c r="Q75" i="8"/>
  <c r="P75" i="8"/>
  <c r="O75" i="8"/>
  <c r="N75" i="8"/>
  <c r="M75" i="8"/>
  <c r="L75" i="8"/>
  <c r="K75" i="8"/>
  <c r="J75" i="8"/>
  <c r="I75" i="8"/>
  <c r="AV74" i="8"/>
  <c r="AU74" i="8"/>
  <c r="AT74" i="8"/>
  <c r="AR74" i="8"/>
  <c r="AQ74" i="8"/>
  <c r="AP74" i="8"/>
  <c r="AO74" i="8"/>
  <c r="AN74" i="8"/>
  <c r="AM74" i="8"/>
  <c r="AL74" i="8"/>
  <c r="AK74" i="8"/>
  <c r="AH74" i="8"/>
  <c r="AG74" i="8"/>
  <c r="AF74" i="8"/>
  <c r="AE74" i="8"/>
  <c r="AD74" i="8"/>
  <c r="AC74" i="8"/>
  <c r="AB74" i="8"/>
  <c r="AA74" i="8"/>
  <c r="Z74" i="8"/>
  <c r="Y74" i="8"/>
  <c r="X74" i="8"/>
  <c r="W74" i="8"/>
  <c r="T74" i="8"/>
  <c r="S74" i="8"/>
  <c r="R74" i="8"/>
  <c r="Q74" i="8"/>
  <c r="P74" i="8"/>
  <c r="O74" i="8"/>
  <c r="N74" i="8"/>
  <c r="M74" i="8"/>
  <c r="L74" i="8"/>
  <c r="K74" i="8"/>
  <c r="J74" i="8"/>
  <c r="I74" i="8"/>
  <c r="AV70" i="8"/>
  <c r="AU70" i="8"/>
  <c r="AT70" i="8"/>
  <c r="AP70" i="8"/>
  <c r="AO70" i="8"/>
  <c r="AN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T70" i="8"/>
  <c r="S70" i="8"/>
  <c r="R70" i="8"/>
  <c r="Q70" i="8"/>
  <c r="P70" i="8"/>
  <c r="O70" i="8"/>
  <c r="N70" i="8"/>
  <c r="M70" i="8"/>
  <c r="L70" i="8"/>
  <c r="K70" i="8"/>
  <c r="J70" i="8"/>
  <c r="I70" i="8"/>
  <c r="AV69" i="8"/>
  <c r="AU69" i="8"/>
  <c r="AT69" i="8"/>
  <c r="AP69" i="8"/>
  <c r="AO69" i="8"/>
  <c r="AN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T69" i="8"/>
  <c r="S69" i="8"/>
  <c r="R69" i="8"/>
  <c r="Q69" i="8"/>
  <c r="P69" i="8"/>
  <c r="O69" i="8"/>
  <c r="N69" i="8"/>
  <c r="M69" i="8"/>
  <c r="L69" i="8"/>
  <c r="K69" i="8"/>
  <c r="J69" i="8"/>
  <c r="I69" i="8"/>
  <c r="AV68" i="8"/>
  <c r="AU68" i="8"/>
  <c r="AT68" i="8"/>
  <c r="AP68" i="8"/>
  <c r="AO68" i="8"/>
  <c r="AN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T68" i="8"/>
  <c r="S68" i="8"/>
  <c r="R68" i="8"/>
  <c r="Q68" i="8"/>
  <c r="P68" i="8"/>
  <c r="O68" i="8"/>
  <c r="N68" i="8"/>
  <c r="M68" i="8"/>
  <c r="L68" i="8"/>
  <c r="K68" i="8"/>
  <c r="J68" i="8"/>
  <c r="I68" i="8"/>
  <c r="AV67" i="8"/>
  <c r="AU67" i="8"/>
  <c r="AT67" i="8"/>
  <c r="AP67" i="8"/>
  <c r="AO67" i="8"/>
  <c r="AN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T67" i="8"/>
  <c r="S67" i="8"/>
  <c r="R67" i="8"/>
  <c r="Q67" i="8"/>
  <c r="P67" i="8"/>
  <c r="O67" i="8"/>
  <c r="N67" i="8"/>
  <c r="M67" i="8"/>
  <c r="L67" i="8"/>
  <c r="K67" i="8"/>
  <c r="J67" i="8"/>
  <c r="I67" i="8"/>
  <c r="AV66" i="8"/>
  <c r="AU66" i="8"/>
  <c r="AT66" i="8"/>
  <c r="AP66" i="8"/>
  <c r="AO66" i="8"/>
  <c r="AN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T66" i="8"/>
  <c r="S66" i="8"/>
  <c r="R66" i="8"/>
  <c r="Q66" i="8"/>
  <c r="P66" i="8"/>
  <c r="O66" i="8"/>
  <c r="N66" i="8"/>
  <c r="M66" i="8"/>
  <c r="L66" i="8"/>
  <c r="K66" i="8"/>
  <c r="J66" i="8"/>
  <c r="I66" i="8"/>
  <c r="AV65" i="8"/>
  <c r="AU65" i="8"/>
  <c r="AT65" i="8"/>
  <c r="AP65" i="8"/>
  <c r="AO65" i="8"/>
  <c r="AN65" i="8"/>
  <c r="AH65" i="8"/>
  <c r="AG65" i="8"/>
  <c r="AF65" i="8"/>
  <c r="AE65" i="8"/>
  <c r="AD65" i="8"/>
  <c r="AC65" i="8"/>
  <c r="AB65" i="8"/>
  <c r="AA65" i="8"/>
  <c r="Z65" i="8"/>
  <c r="Y65" i="8"/>
  <c r="X65" i="8"/>
  <c r="W65" i="8"/>
  <c r="T65" i="8"/>
  <c r="S65" i="8"/>
  <c r="R65" i="8"/>
  <c r="Q65" i="8"/>
  <c r="P65" i="8"/>
  <c r="O65" i="8"/>
  <c r="N65" i="8"/>
  <c r="M65" i="8"/>
  <c r="L65" i="8"/>
  <c r="K65" i="8"/>
  <c r="J65" i="8"/>
  <c r="I65" i="8"/>
  <c r="AV64" i="8"/>
  <c r="AU64" i="8"/>
  <c r="AT64" i="8"/>
  <c r="AP64" i="8"/>
  <c r="AO64" i="8"/>
  <c r="AN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T64" i="8"/>
  <c r="S64" i="8"/>
  <c r="R64" i="8"/>
  <c r="Q64" i="8"/>
  <c r="P64" i="8"/>
  <c r="O64" i="8"/>
  <c r="N64" i="8"/>
  <c r="M64" i="8"/>
  <c r="L64" i="8"/>
  <c r="K64" i="8"/>
  <c r="J64" i="8"/>
  <c r="I64" i="8"/>
  <c r="AV63" i="8"/>
  <c r="AU63" i="8"/>
  <c r="AT63" i="8"/>
  <c r="AP63" i="8"/>
  <c r="AO63" i="8"/>
  <c r="AN63" i="8"/>
  <c r="AH63" i="8"/>
  <c r="AG63" i="8"/>
  <c r="AF63" i="8"/>
  <c r="AE63" i="8"/>
  <c r="AD63" i="8"/>
  <c r="AC63" i="8"/>
  <c r="AB63" i="8"/>
  <c r="AA63" i="8"/>
  <c r="Z63" i="8"/>
  <c r="Y63" i="8"/>
  <c r="X63" i="8"/>
  <c r="W63" i="8"/>
  <c r="T63" i="8"/>
  <c r="S63" i="8"/>
  <c r="R63" i="8"/>
  <c r="Q63" i="8"/>
  <c r="P63" i="8"/>
  <c r="O63" i="8"/>
  <c r="N63" i="8"/>
  <c r="M63" i="8"/>
  <c r="L63" i="8"/>
  <c r="K63" i="8"/>
  <c r="J63" i="8"/>
  <c r="I63" i="8"/>
  <c r="BO62" i="8"/>
  <c r="BN62" i="8"/>
  <c r="BM62" i="8"/>
  <c r="AW62" i="8"/>
  <c r="AV62" i="8"/>
  <c r="AU62" i="8"/>
  <c r="AT62" i="8"/>
  <c r="AP62" i="8"/>
  <c r="AO62" i="8"/>
  <c r="AN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BO61" i="8"/>
  <c r="BN61" i="8"/>
  <c r="BM61" i="8"/>
  <c r="AW61" i="8"/>
  <c r="AV61" i="8"/>
  <c r="AU61" i="8"/>
  <c r="AT61" i="8"/>
  <c r="AP61" i="8"/>
  <c r="AO61" i="8"/>
  <c r="AN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BO60" i="8"/>
  <c r="BN60" i="8"/>
  <c r="BM60" i="8"/>
  <c r="AW60" i="8"/>
  <c r="AV60" i="8"/>
  <c r="AU60" i="8"/>
  <c r="AT60" i="8"/>
  <c r="AP60" i="8"/>
  <c r="AO60" i="8"/>
  <c r="AN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AV59" i="8"/>
  <c r="AU59" i="8"/>
  <c r="AT59" i="8"/>
  <c r="AR59" i="8"/>
  <c r="AQ59" i="8"/>
  <c r="AP59" i="8"/>
  <c r="AO59" i="8"/>
  <c r="AN59" i="8"/>
  <c r="AM59" i="8"/>
  <c r="AL59" i="8"/>
  <c r="AK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T59" i="8"/>
  <c r="S59" i="8"/>
  <c r="R59" i="8"/>
  <c r="Q59" i="8"/>
  <c r="P59" i="8"/>
  <c r="O59" i="8"/>
  <c r="N59" i="8"/>
  <c r="M59" i="8"/>
  <c r="L59" i="8"/>
  <c r="K59" i="8"/>
  <c r="J59" i="8"/>
  <c r="I59" i="8"/>
  <c r="AV58" i="8"/>
  <c r="AU58" i="8"/>
  <c r="AT58" i="8"/>
  <c r="AR58" i="8"/>
  <c r="AQ58" i="8"/>
  <c r="AP58" i="8"/>
  <c r="AO58" i="8"/>
  <c r="AN58" i="8"/>
  <c r="AM58" i="8"/>
  <c r="AL58" i="8"/>
  <c r="AK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T58" i="8"/>
  <c r="S58" i="8"/>
  <c r="R58" i="8"/>
  <c r="Q58" i="8"/>
  <c r="P58" i="8"/>
  <c r="O58" i="8"/>
  <c r="N58" i="8"/>
  <c r="M58" i="8"/>
  <c r="L58" i="8"/>
  <c r="K58" i="8"/>
  <c r="J58" i="8"/>
  <c r="I58" i="8"/>
  <c r="BO56" i="8"/>
  <c r="BN56" i="8"/>
  <c r="BM56" i="8"/>
  <c r="AW56" i="8"/>
  <c r="AV56" i="8"/>
  <c r="AU56" i="8"/>
  <c r="AT56" i="8"/>
  <c r="AP56" i="8"/>
  <c r="AO56" i="8"/>
  <c r="AN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BO55" i="8"/>
  <c r="BN55" i="8"/>
  <c r="BM55" i="8"/>
  <c r="AW55" i="8"/>
  <c r="AV55" i="8"/>
  <c r="AU55" i="8"/>
  <c r="AT55" i="8"/>
  <c r="AP55" i="8"/>
  <c r="AO55" i="8"/>
  <c r="AN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DS54" i="8"/>
  <c r="DR54" i="8"/>
  <c r="DQ54" i="8"/>
  <c r="DP54" i="8"/>
  <c r="DO54" i="8"/>
  <c r="DN54" i="8"/>
  <c r="DM54" i="8"/>
  <c r="DL54" i="8"/>
  <c r="DK54" i="8"/>
  <c r="DJ54" i="8"/>
  <c r="DI54" i="8"/>
  <c r="DH54" i="8"/>
  <c r="DG54" i="8"/>
  <c r="DF54" i="8"/>
  <c r="DE54" i="8"/>
  <c r="DD54" i="8"/>
  <c r="DC54" i="8"/>
  <c r="DB54" i="8"/>
  <c r="DA54" i="8"/>
  <c r="CX54" i="8"/>
  <c r="CW54" i="8"/>
  <c r="CV54" i="8"/>
  <c r="CU54" i="8"/>
  <c r="CR54" i="8"/>
  <c r="CQ54" i="8"/>
  <c r="CP54" i="8"/>
  <c r="CO54" i="8"/>
  <c r="CL54" i="8"/>
  <c r="CK54" i="8"/>
  <c r="CJ54" i="8"/>
  <c r="CI54" i="8"/>
  <c r="CH54" i="8"/>
  <c r="CG54" i="8"/>
  <c r="CF54" i="8"/>
  <c r="CE54" i="8"/>
  <c r="CD54" i="8"/>
  <c r="CC54" i="8"/>
  <c r="CB54" i="8"/>
  <c r="CA54" i="8"/>
  <c r="BO54" i="8"/>
  <c r="BN54" i="8"/>
  <c r="BM54" i="8"/>
  <c r="AV54" i="8"/>
  <c r="AU54" i="8"/>
  <c r="AT54" i="8"/>
  <c r="AR54" i="8"/>
  <c r="AQ54" i="8"/>
  <c r="AP54" i="8"/>
  <c r="AO54" i="8"/>
  <c r="AN54" i="8"/>
  <c r="AM54" i="8"/>
  <c r="AL54" i="8"/>
  <c r="AK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T54" i="8"/>
  <c r="S54" i="8"/>
  <c r="R54" i="8"/>
  <c r="Q54" i="8"/>
  <c r="P54" i="8"/>
  <c r="O54" i="8"/>
  <c r="N54" i="8"/>
  <c r="M54" i="8"/>
  <c r="L54" i="8"/>
  <c r="K54" i="8"/>
  <c r="J54" i="8"/>
  <c r="I54" i="8"/>
  <c r="BO52" i="8"/>
  <c r="BN52" i="8"/>
  <c r="BM52" i="8"/>
  <c r="AW52" i="8"/>
  <c r="AV52" i="8"/>
  <c r="AU52" i="8"/>
  <c r="AT52" i="8"/>
  <c r="AR52" i="8"/>
  <c r="AQ52" i="8"/>
  <c r="AP52" i="8"/>
  <c r="AO52" i="8"/>
  <c r="AN52" i="8"/>
  <c r="AM52" i="8"/>
  <c r="AL52" i="8"/>
  <c r="AK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BO51" i="8"/>
  <c r="BN51" i="8"/>
  <c r="BM51" i="8"/>
  <c r="AW51" i="8"/>
  <c r="AV51" i="8"/>
  <c r="AU51" i="8"/>
  <c r="AT51" i="8"/>
  <c r="AR51" i="8"/>
  <c r="AQ51" i="8"/>
  <c r="AP51" i="8"/>
  <c r="AO51" i="8"/>
  <c r="AN51" i="8"/>
  <c r="AM51" i="8"/>
  <c r="AL51" i="8"/>
  <c r="AK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BO50" i="8"/>
  <c r="BN50" i="8"/>
  <c r="BM50" i="8"/>
  <c r="AW50" i="8"/>
  <c r="AV50" i="8"/>
  <c r="AU50" i="8"/>
  <c r="AT50" i="8"/>
  <c r="AR50" i="8"/>
  <c r="AQ50" i="8"/>
  <c r="AP50" i="8"/>
  <c r="AO50" i="8"/>
  <c r="AN50" i="8"/>
  <c r="AM50" i="8"/>
  <c r="AL50" i="8"/>
  <c r="AK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BO49" i="8"/>
  <c r="BN49" i="8"/>
  <c r="BM49" i="8"/>
  <c r="AW49" i="8"/>
  <c r="AV49" i="8"/>
  <c r="AU49" i="8"/>
  <c r="AT49" i="8"/>
  <c r="AR49" i="8"/>
  <c r="AQ49" i="8"/>
  <c r="AP49" i="8"/>
  <c r="AO49" i="8"/>
  <c r="AN49" i="8"/>
  <c r="AM49" i="8"/>
  <c r="AL49" i="8"/>
  <c r="AK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BO48" i="8"/>
  <c r="BN48" i="8"/>
  <c r="BM48" i="8"/>
  <c r="AW48" i="8"/>
  <c r="AV48" i="8"/>
  <c r="AU48" i="8"/>
  <c r="AT48" i="8"/>
  <c r="AR48" i="8"/>
  <c r="AQ48" i="8"/>
  <c r="AP48" i="8"/>
  <c r="AO48" i="8"/>
  <c r="AN48" i="8"/>
  <c r="AM48" i="8"/>
  <c r="AL48" i="8"/>
  <c r="AK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BO47" i="8"/>
  <c r="BN47" i="8"/>
  <c r="BM47" i="8"/>
  <c r="AW47" i="8"/>
  <c r="AV47" i="8"/>
  <c r="AU47" i="8"/>
  <c r="AT47" i="8"/>
  <c r="AR47" i="8"/>
  <c r="AQ47" i="8"/>
  <c r="AP47" i="8"/>
  <c r="AO47" i="8"/>
  <c r="AN47" i="8"/>
  <c r="AM47" i="8"/>
  <c r="AL47" i="8"/>
  <c r="AK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BO46" i="8"/>
  <c r="BN46" i="8"/>
  <c r="BM46" i="8"/>
  <c r="AW46" i="8"/>
  <c r="AV46" i="8"/>
  <c r="AU46" i="8"/>
  <c r="AT46" i="8"/>
  <c r="AR46" i="8"/>
  <c r="AQ46" i="8"/>
  <c r="AP46" i="8"/>
  <c r="AO46" i="8"/>
  <c r="AN46" i="8"/>
  <c r="AM46" i="8"/>
  <c r="AL46" i="8"/>
  <c r="AK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BO45" i="8"/>
  <c r="BN45" i="8"/>
  <c r="BM45" i="8"/>
  <c r="AW45" i="8"/>
  <c r="AV45" i="8"/>
  <c r="AU45" i="8"/>
  <c r="AT45" i="8"/>
  <c r="AR45" i="8"/>
  <c r="AQ45" i="8"/>
  <c r="AP45" i="8"/>
  <c r="AO45" i="8"/>
  <c r="AN45" i="8"/>
  <c r="AM45" i="8"/>
  <c r="AL45" i="8"/>
  <c r="AK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BO44" i="8"/>
  <c r="BN44" i="8"/>
  <c r="BM44" i="8"/>
  <c r="AY44" i="8"/>
  <c r="AV44" i="8"/>
  <c r="AU44" i="8"/>
  <c r="AT44" i="8"/>
  <c r="AR44" i="8"/>
  <c r="AQ44" i="8"/>
  <c r="AP44" i="8"/>
  <c r="AO44" i="8"/>
  <c r="AN44" i="8"/>
  <c r="AM44" i="8"/>
  <c r="AL44" i="8"/>
  <c r="AK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T44" i="8"/>
  <c r="S44" i="8"/>
  <c r="R44" i="8"/>
  <c r="Q44" i="8"/>
  <c r="P44" i="8"/>
  <c r="O44" i="8"/>
  <c r="N44" i="8"/>
  <c r="M44" i="8"/>
  <c r="L44" i="8"/>
  <c r="K44" i="8"/>
  <c r="J44" i="8"/>
  <c r="I44" i="8"/>
  <c r="AV43" i="8"/>
  <c r="AU43" i="8"/>
  <c r="AT43" i="8"/>
  <c r="AR43" i="8"/>
  <c r="AQ43" i="8"/>
  <c r="AP43" i="8"/>
  <c r="AO43" i="8"/>
  <c r="AN43" i="8"/>
  <c r="AM43" i="8"/>
  <c r="AL43" i="8"/>
  <c r="AK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T43" i="8"/>
  <c r="S43" i="8"/>
  <c r="R43" i="8"/>
  <c r="Q43" i="8"/>
  <c r="P43" i="8"/>
  <c r="O43" i="8"/>
  <c r="N43" i="8"/>
  <c r="M43" i="8"/>
  <c r="L43" i="8"/>
  <c r="K43" i="8"/>
  <c r="J43" i="8"/>
  <c r="I43" i="8"/>
  <c r="BO41" i="8"/>
  <c r="BN41" i="8"/>
  <c r="BM41" i="8"/>
  <c r="AW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BO40" i="8"/>
  <c r="BN40" i="8"/>
  <c r="BM40" i="8"/>
  <c r="AW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BO39" i="8"/>
  <c r="BN39" i="8"/>
  <c r="BM39" i="8"/>
  <c r="BJ39" i="8"/>
  <c r="BI39" i="8"/>
  <c r="BH39" i="8"/>
  <c r="BG39" i="8"/>
  <c r="BF39" i="8"/>
  <c r="BE39" i="8"/>
  <c r="BD39" i="8"/>
  <c r="BC39" i="8"/>
  <c r="BB39" i="8"/>
  <c r="BA39" i="8"/>
  <c r="AZ39" i="8"/>
  <c r="AY39" i="8"/>
  <c r="AV39" i="8"/>
  <c r="AU39" i="8"/>
  <c r="AT39" i="8"/>
  <c r="AR39" i="8"/>
  <c r="AQ39" i="8"/>
  <c r="AP39" i="8"/>
  <c r="AO39" i="8"/>
  <c r="AN39" i="8"/>
  <c r="AM39" i="8"/>
  <c r="AL39" i="8"/>
  <c r="AK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T39" i="8"/>
  <c r="S39" i="8"/>
  <c r="R39" i="8"/>
  <c r="Q39" i="8"/>
  <c r="P39" i="8"/>
  <c r="O39" i="8"/>
  <c r="N39" i="8"/>
  <c r="M39" i="8"/>
  <c r="L39" i="8"/>
  <c r="K39" i="8"/>
  <c r="J39" i="8"/>
  <c r="I39" i="8"/>
  <c r="BO37" i="8"/>
  <c r="BN37" i="8"/>
  <c r="BM37" i="8"/>
  <c r="AW37" i="8"/>
  <c r="AV37" i="8"/>
  <c r="AU37" i="8"/>
  <c r="AT37" i="8"/>
  <c r="AP37" i="8"/>
  <c r="AO37" i="8"/>
  <c r="AN37" i="8"/>
  <c r="AM37" i="8"/>
  <c r="AL37" i="8"/>
  <c r="AK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BO36" i="8"/>
  <c r="BN36" i="8"/>
  <c r="BM36" i="8"/>
  <c r="AW36" i="8"/>
  <c r="AV36" i="8"/>
  <c r="AU36" i="8"/>
  <c r="AT36" i="8"/>
  <c r="AP36" i="8"/>
  <c r="AO36" i="8"/>
  <c r="AN36" i="8"/>
  <c r="AM36" i="8"/>
  <c r="AL36" i="8"/>
  <c r="AK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BO35" i="8"/>
  <c r="BN35" i="8"/>
  <c r="BM35" i="8"/>
  <c r="AW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AI32" i="8"/>
  <c r="U32" i="8"/>
  <c r="DS17" i="8"/>
  <c r="DR17" i="8"/>
  <c r="DQ17" i="8"/>
  <c r="DP17" i="8"/>
  <c r="DO17" i="8"/>
  <c r="DN17" i="8"/>
  <c r="DM17" i="8"/>
  <c r="DL17" i="8"/>
  <c r="DK17" i="8"/>
  <c r="DJ17" i="8"/>
  <c r="DI17" i="8"/>
  <c r="DH17" i="8"/>
  <c r="DG17" i="8"/>
  <c r="DF17" i="8"/>
  <c r="DE17" i="8"/>
  <c r="DD17" i="8"/>
  <c r="DC17" i="8"/>
  <c r="DB17" i="8"/>
  <c r="DA17" i="8"/>
  <c r="CX17" i="8"/>
  <c r="CW17" i="8"/>
  <c r="CV17" i="8"/>
  <c r="CU17" i="8"/>
  <c r="CY17" i="8" s="1"/>
  <c r="CR17" i="8"/>
  <c r="CQ17" i="8"/>
  <c r="CP17" i="8"/>
  <c r="CO17" i="8"/>
  <c r="CS17" i="8" s="1"/>
  <c r="CL17" i="8"/>
  <c r="CK17" i="8"/>
  <c r="CJ17" i="8"/>
  <c r="CI17" i="8"/>
  <c r="CH17" i="8"/>
  <c r="CG17" i="8"/>
  <c r="CF17" i="8"/>
  <c r="CE17" i="8"/>
  <c r="CD17" i="8"/>
  <c r="CC17" i="8"/>
  <c r="CB17" i="8"/>
  <c r="CA17" i="8"/>
  <c r="CM17" i="8" s="1"/>
  <c r="BX17" i="8"/>
  <c r="BW17" i="8"/>
  <c r="BV17" i="8"/>
  <c r="BU17" i="8"/>
  <c r="BT17" i="8"/>
  <c r="BS17" i="8"/>
  <c r="BR17" i="8"/>
  <c r="BQ17" i="8"/>
  <c r="BP17" i="8"/>
  <c r="BO17" i="8"/>
  <c r="BN17" i="8"/>
  <c r="BM17" i="8"/>
  <c r="BY17" i="8" s="1"/>
  <c r="AV17" i="8"/>
  <c r="AU17" i="8"/>
  <c r="AT17" i="8"/>
  <c r="AW17" i="8" s="1"/>
  <c r="AI17" i="8"/>
  <c r="U17" i="8"/>
  <c r="DS16" i="8"/>
  <c r="DR16" i="8"/>
  <c r="DQ16" i="8"/>
  <c r="DP16" i="8"/>
  <c r="DO16" i="8"/>
  <c r="DN16" i="8"/>
  <c r="DM16" i="8"/>
  <c r="DL16" i="8"/>
  <c r="DK16" i="8"/>
  <c r="DJ16" i="8"/>
  <c r="DI16" i="8"/>
  <c r="DH16" i="8"/>
  <c r="DG16" i="8"/>
  <c r="DF16" i="8"/>
  <c r="DE16" i="8"/>
  <c r="DD16" i="8"/>
  <c r="DC16" i="8"/>
  <c r="DB16" i="8"/>
  <c r="DA16" i="8"/>
  <c r="CX16" i="8"/>
  <c r="CW16" i="8"/>
  <c r="CV16" i="8"/>
  <c r="CU16" i="8"/>
  <c r="CR16" i="8"/>
  <c r="CQ16" i="8"/>
  <c r="CP16" i="8"/>
  <c r="CO16" i="8"/>
  <c r="CL16" i="8"/>
  <c r="CK16" i="8"/>
  <c r="CJ16" i="8"/>
  <c r="CI16" i="8"/>
  <c r="CH16" i="8"/>
  <c r="CG16" i="8"/>
  <c r="CF16" i="8"/>
  <c r="CE16" i="8"/>
  <c r="CD16" i="8"/>
  <c r="CC16" i="8"/>
  <c r="CB16" i="8"/>
  <c r="CA16" i="8"/>
  <c r="AV16" i="8"/>
  <c r="AU16" i="8"/>
  <c r="AT16" i="8"/>
  <c r="AR16" i="8"/>
  <c r="AQ16" i="8"/>
  <c r="AP16" i="8"/>
  <c r="AO16" i="8"/>
  <c r="AN16" i="8"/>
  <c r="AM16" i="8"/>
  <c r="AL16" i="8"/>
  <c r="AK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T16" i="8"/>
  <c r="S16" i="8"/>
  <c r="R16" i="8"/>
  <c r="Q16" i="8"/>
  <c r="P16" i="8"/>
  <c r="O16" i="8"/>
  <c r="N16" i="8"/>
  <c r="M16" i="8"/>
  <c r="L16" i="8"/>
  <c r="K16" i="8"/>
  <c r="J16" i="8"/>
  <c r="I16" i="8"/>
  <c r="CY15" i="8"/>
  <c r="CY16" i="8" s="1"/>
  <c r="CS15" i="8"/>
  <c r="CS16" i="8" s="1"/>
  <c r="CM15" i="8"/>
  <c r="CM16" i="8" s="1"/>
  <c r="BX15" i="8"/>
  <c r="BW15" i="8"/>
  <c r="BV15" i="8"/>
  <c r="BU15" i="8"/>
  <c r="BT15" i="8"/>
  <c r="BS15" i="8"/>
  <c r="BR15" i="8"/>
  <c r="BQ15" i="8"/>
  <c r="BP15" i="8"/>
  <c r="BO15" i="8"/>
  <c r="BO16" i="8" s="1"/>
  <c r="BN15" i="8"/>
  <c r="BN16" i="8" s="1"/>
  <c r="BM15" i="8"/>
  <c r="BJ15" i="8"/>
  <c r="BI15" i="8"/>
  <c r="BH15" i="8"/>
  <c r="BG15" i="8"/>
  <c r="BF15" i="8"/>
  <c r="BE15" i="8"/>
  <c r="BD15" i="8"/>
  <c r="BC15" i="8"/>
  <c r="BB15" i="8"/>
  <c r="BA15" i="8"/>
  <c r="AZ15" i="8"/>
  <c r="AY15" i="8"/>
  <c r="AW15" i="8"/>
  <c r="AW16" i="8" s="1"/>
  <c r="AI15" i="8"/>
  <c r="AI16" i="8" s="1"/>
  <c r="U15" i="8"/>
  <c r="U16" i="8" s="1"/>
  <c r="CY13" i="8"/>
  <c r="CS13" i="8"/>
  <c r="CM13" i="8"/>
  <c r="BX13" i="8"/>
  <c r="BW13" i="8"/>
  <c r="BV13" i="8"/>
  <c r="BU13" i="8"/>
  <c r="BT13" i="8"/>
  <c r="BS13" i="8"/>
  <c r="BR13" i="8"/>
  <c r="BQ13" i="8"/>
  <c r="BP13" i="8"/>
  <c r="BO13" i="8"/>
  <c r="BN13" i="8"/>
  <c r="BM13" i="8"/>
  <c r="BY13" i="8" s="1"/>
  <c r="BJ13" i="8"/>
  <c r="BI13" i="8"/>
  <c r="BH13" i="8"/>
  <c r="BG13" i="8"/>
  <c r="BF13" i="8"/>
  <c r="BE13" i="8"/>
  <c r="BD13" i="8"/>
  <c r="BC13" i="8"/>
  <c r="BB13" i="8"/>
  <c r="BA13" i="8"/>
  <c r="AZ13" i="8"/>
  <c r="AY13" i="8"/>
  <c r="BK13" i="8" s="1"/>
  <c r="AW13" i="8"/>
  <c r="AI13" i="8"/>
  <c r="U13" i="8"/>
  <c r="CY12" i="8"/>
  <c r="CS12" i="8"/>
  <c r="CM12" i="8"/>
  <c r="BX12" i="8"/>
  <c r="BW12" i="8"/>
  <c r="BV12" i="8"/>
  <c r="BU12" i="8"/>
  <c r="BT12" i="8"/>
  <c r="BS12" i="8"/>
  <c r="BR12" i="8"/>
  <c r="BQ12" i="8"/>
  <c r="BP12" i="8"/>
  <c r="BO12" i="8"/>
  <c r="BN12" i="8"/>
  <c r="BM12" i="8"/>
  <c r="BY12" i="8" s="1"/>
  <c r="BJ12" i="8"/>
  <c r="BI12" i="8"/>
  <c r="BH12" i="8"/>
  <c r="BG12" i="8"/>
  <c r="BF12" i="8"/>
  <c r="BE12" i="8"/>
  <c r="BD12" i="8"/>
  <c r="BC12" i="8"/>
  <c r="BB12" i="8"/>
  <c r="BA12" i="8"/>
  <c r="AZ12" i="8"/>
  <c r="AY12" i="8"/>
  <c r="BK12" i="8" s="1"/>
  <c r="AW12" i="8"/>
  <c r="AI12" i="8"/>
  <c r="U12" i="8"/>
  <c r="DS11" i="8"/>
  <c r="DS113" i="8" s="1"/>
  <c r="DR11" i="8"/>
  <c r="DR113" i="8" s="1"/>
  <c r="DQ11" i="8"/>
  <c r="DQ113" i="8" s="1"/>
  <c r="DP11" i="8"/>
  <c r="DP113" i="8" s="1"/>
  <c r="DO11" i="8"/>
  <c r="DO113" i="8" s="1"/>
  <c r="DN11" i="8"/>
  <c r="DN113" i="8" s="1"/>
  <c r="DM11" i="8"/>
  <c r="DM113" i="8" s="1"/>
  <c r="DL11" i="8"/>
  <c r="DL113" i="8" s="1"/>
  <c r="DK11" i="8"/>
  <c r="DK113" i="8" s="1"/>
  <c r="DJ11" i="8"/>
  <c r="DJ113" i="8" s="1"/>
  <c r="DI11" i="8"/>
  <c r="DI113" i="8" s="1"/>
  <c r="DH11" i="8"/>
  <c r="DH113" i="8" s="1"/>
  <c r="DG11" i="8"/>
  <c r="DG113" i="8" s="1"/>
  <c r="DF11" i="8"/>
  <c r="DF113" i="8" s="1"/>
  <c r="DE11" i="8"/>
  <c r="DE113" i="8" s="1"/>
  <c r="DD11" i="8"/>
  <c r="DD113" i="8" s="1"/>
  <c r="DC11" i="8"/>
  <c r="DC113" i="8" s="1"/>
  <c r="DB11" i="8"/>
  <c r="DB113" i="8" s="1"/>
  <c r="DA11" i="8"/>
  <c r="DA113" i="8" s="1"/>
  <c r="CX11" i="8"/>
  <c r="CX113" i="8" s="1"/>
  <c r="CW11" i="8"/>
  <c r="CW113" i="8" s="1"/>
  <c r="CV11" i="8"/>
  <c r="CV113" i="8" s="1"/>
  <c r="CU11" i="8"/>
  <c r="CU113" i="8" s="1"/>
  <c r="CM11" i="8"/>
  <c r="DS10" i="8"/>
  <c r="DR10" i="8"/>
  <c r="DQ10" i="8"/>
  <c r="DP10" i="8"/>
  <c r="DO10" i="8"/>
  <c r="DN10" i="8"/>
  <c r="DM10" i="8"/>
  <c r="DL10" i="8"/>
  <c r="DK10" i="8"/>
  <c r="DJ10" i="8"/>
  <c r="DI10" i="8"/>
  <c r="DH10" i="8"/>
  <c r="DG10" i="8"/>
  <c r="DF10" i="8"/>
  <c r="DE10" i="8"/>
  <c r="DD10" i="8"/>
  <c r="DC10" i="8"/>
  <c r="DB10" i="8"/>
  <c r="DA10" i="8"/>
  <c r="CX10" i="8"/>
  <c r="CW10" i="8"/>
  <c r="CV10" i="8"/>
  <c r="CU10" i="8"/>
  <c r="CR10" i="8"/>
  <c r="CQ10" i="8"/>
  <c r="CP10" i="8"/>
  <c r="CO10" i="8"/>
  <c r="CL10" i="8"/>
  <c r="CK10" i="8"/>
  <c r="CJ10" i="8"/>
  <c r="CI10" i="8"/>
  <c r="CH10" i="8"/>
  <c r="CG10" i="8"/>
  <c r="CF10" i="8"/>
  <c r="CE10" i="8"/>
  <c r="CD10" i="8"/>
  <c r="CC10" i="8"/>
  <c r="CB10" i="8"/>
  <c r="CA10" i="8"/>
  <c r="AV10" i="8"/>
  <c r="AU10" i="8"/>
  <c r="AT10" i="8"/>
  <c r="AR10" i="8"/>
  <c r="AQ10" i="8"/>
  <c r="AP10" i="8"/>
  <c r="AO10" i="8"/>
  <c r="AN10" i="8"/>
  <c r="AM10" i="8"/>
  <c r="AL10" i="8"/>
  <c r="AK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T10" i="8"/>
  <c r="S10" i="8"/>
  <c r="R10" i="8"/>
  <c r="Q10" i="8"/>
  <c r="P10" i="8"/>
  <c r="O10" i="8"/>
  <c r="N10" i="8"/>
  <c r="M10" i="8"/>
  <c r="L10" i="8"/>
  <c r="K10" i="8"/>
  <c r="J10" i="8"/>
  <c r="I10" i="8"/>
  <c r="CY9" i="8"/>
  <c r="CS9" i="8"/>
  <c r="CM9" i="8"/>
  <c r="BX9" i="8"/>
  <c r="BW9" i="8"/>
  <c r="BV9" i="8"/>
  <c r="BU9" i="8"/>
  <c r="BT9" i="8"/>
  <c r="BS9" i="8"/>
  <c r="BR9" i="8"/>
  <c r="BQ9" i="8"/>
  <c r="BP9" i="8"/>
  <c r="BO9" i="8"/>
  <c r="BN9" i="8"/>
  <c r="BM9" i="8"/>
  <c r="BY9" i="8" s="1"/>
  <c r="BJ9" i="8"/>
  <c r="BI9" i="8"/>
  <c r="BH9" i="8"/>
  <c r="BG9" i="8"/>
  <c r="BF9" i="8"/>
  <c r="BE9" i="8"/>
  <c r="BD9" i="8"/>
  <c r="BC9" i="8"/>
  <c r="BB9" i="8"/>
  <c r="BA9" i="8"/>
  <c r="AZ9" i="8"/>
  <c r="AY9" i="8"/>
  <c r="AW9" i="8"/>
  <c r="AI9" i="8"/>
  <c r="U9" i="8"/>
  <c r="CY8" i="8"/>
  <c r="CS8" i="8"/>
  <c r="CM8" i="8"/>
  <c r="BX8" i="8"/>
  <c r="BW8" i="8"/>
  <c r="BV8" i="8"/>
  <c r="BU8" i="8"/>
  <c r="BT8" i="8"/>
  <c r="BS8" i="8"/>
  <c r="BR8" i="8"/>
  <c r="BQ8" i="8"/>
  <c r="BP8" i="8"/>
  <c r="BO8" i="8"/>
  <c r="BO10" i="8" s="1"/>
  <c r="BN8" i="8"/>
  <c r="BN10" i="8" s="1"/>
  <c r="BM8" i="8"/>
  <c r="BJ8" i="8"/>
  <c r="BI8" i="8"/>
  <c r="BH8" i="8"/>
  <c r="BG8" i="8"/>
  <c r="BF8" i="8"/>
  <c r="BE8" i="8"/>
  <c r="BD8" i="8"/>
  <c r="BC8" i="8"/>
  <c r="BB8" i="8"/>
  <c r="BA8" i="8"/>
  <c r="AZ8" i="8"/>
  <c r="AY8" i="8"/>
  <c r="AW8" i="8"/>
  <c r="AI8" i="8"/>
  <c r="U8" i="8"/>
  <c r="CY7" i="8"/>
  <c r="CS7" i="8"/>
  <c r="CM7" i="8"/>
  <c r="BX7" i="8"/>
  <c r="BW7" i="8"/>
  <c r="BV7" i="8"/>
  <c r="BU7" i="8"/>
  <c r="BT7" i="8"/>
  <c r="BS7" i="8"/>
  <c r="BR7" i="8"/>
  <c r="BQ7" i="8"/>
  <c r="BP7" i="8"/>
  <c r="BO7" i="8"/>
  <c r="BN7" i="8"/>
  <c r="BM7" i="8"/>
  <c r="BY7" i="8" s="1"/>
  <c r="DU7" i="8" s="1"/>
  <c r="BK7" i="8"/>
  <c r="AW7" i="8"/>
  <c r="AI7" i="8"/>
  <c r="U7" i="8"/>
  <c r="CY6" i="8"/>
  <c r="CS6" i="8"/>
  <c r="CM6" i="8"/>
  <c r="BX6" i="8"/>
  <c r="BX100" i="8" s="1"/>
  <c r="BX163" i="8" s="1"/>
  <c r="BW6" i="8"/>
  <c r="BW100" i="8" s="1"/>
  <c r="BW163" i="8" s="1"/>
  <c r="BV6" i="8"/>
  <c r="BV100" i="8" s="1"/>
  <c r="BV163" i="8" s="1"/>
  <c r="BU6" i="8"/>
  <c r="BU100" i="8" s="1"/>
  <c r="BU163" i="8" s="1"/>
  <c r="BT6" i="8"/>
  <c r="BT100" i="8" s="1"/>
  <c r="BT163" i="8" s="1"/>
  <c r="BS6" i="8"/>
  <c r="BS100" i="8" s="1"/>
  <c r="BS163" i="8" s="1"/>
  <c r="BR6" i="8"/>
  <c r="BR100" i="8" s="1"/>
  <c r="BR163" i="8" s="1"/>
  <c r="BQ6" i="8"/>
  <c r="BQ100" i="8" s="1"/>
  <c r="BQ163" i="8" s="1"/>
  <c r="DW163" i="8" s="1"/>
  <c r="BP6" i="8"/>
  <c r="BP100" i="8" s="1"/>
  <c r="BP163" i="8" s="1"/>
  <c r="BO6" i="8"/>
  <c r="BN6" i="8"/>
  <c r="BM6" i="8"/>
  <c r="BY6" i="8" s="1"/>
  <c r="BJ6" i="8"/>
  <c r="BJ100" i="8" s="1"/>
  <c r="BJ163" i="8" s="1"/>
  <c r="BI6" i="8"/>
  <c r="BI100" i="8" s="1"/>
  <c r="BI163" i="8" s="1"/>
  <c r="BH6" i="8"/>
  <c r="BH100" i="8" s="1"/>
  <c r="BH163" i="8" s="1"/>
  <c r="BG6" i="8"/>
  <c r="BG100" i="8" s="1"/>
  <c r="BG163" i="8" s="1"/>
  <c r="BF6" i="8"/>
  <c r="BF100" i="8" s="1"/>
  <c r="BF163" i="8" s="1"/>
  <c r="BE6" i="8"/>
  <c r="BE100" i="8" s="1"/>
  <c r="BE163" i="8" s="1"/>
  <c r="BD6" i="8"/>
  <c r="BD100" i="8" s="1"/>
  <c r="BD163" i="8" s="1"/>
  <c r="BC6" i="8"/>
  <c r="BC100" i="8" s="1"/>
  <c r="BC163" i="8" s="1"/>
  <c r="BB6" i="8"/>
  <c r="BB100" i="8" s="1"/>
  <c r="BB163" i="8" s="1"/>
  <c r="BA6" i="8"/>
  <c r="BA100" i="8" s="1"/>
  <c r="BA163" i="8" s="1"/>
  <c r="AZ6" i="8"/>
  <c r="AZ100" i="8" s="1"/>
  <c r="AZ163" i="8" s="1"/>
  <c r="AY6" i="8"/>
  <c r="AW6" i="8"/>
  <c r="AI6" i="8"/>
  <c r="U6" i="8"/>
  <c r="CY5" i="8"/>
  <c r="CS5" i="8"/>
  <c r="CM5" i="8"/>
  <c r="BX5" i="8"/>
  <c r="BX99" i="8" s="1"/>
  <c r="BX162" i="8" s="1"/>
  <c r="BW5" i="8"/>
  <c r="BW99" i="8" s="1"/>
  <c r="BW162" i="8" s="1"/>
  <c r="BV5" i="8"/>
  <c r="BV99" i="8" s="1"/>
  <c r="BV162" i="8" s="1"/>
  <c r="BU5" i="8"/>
  <c r="BU99" i="8" s="1"/>
  <c r="BU162" i="8" s="1"/>
  <c r="BT5" i="8"/>
  <c r="BT99" i="8" s="1"/>
  <c r="BT162" i="8" s="1"/>
  <c r="BS5" i="8"/>
  <c r="BS99" i="8" s="1"/>
  <c r="BS162" i="8" s="1"/>
  <c r="BR5" i="8"/>
  <c r="BR99" i="8" s="1"/>
  <c r="BR162" i="8" s="1"/>
  <c r="BQ5" i="8"/>
  <c r="BQ99" i="8" s="1"/>
  <c r="BQ162" i="8" s="1"/>
  <c r="DW162" i="8" s="1"/>
  <c r="BP5" i="8"/>
  <c r="BP99" i="8" s="1"/>
  <c r="BP162" i="8" s="1"/>
  <c r="BO5" i="8"/>
  <c r="BN5" i="8"/>
  <c r="BM5" i="8"/>
  <c r="BY5" i="8" s="1"/>
  <c r="BJ5" i="8"/>
  <c r="BJ99" i="8" s="1"/>
  <c r="BI5" i="8"/>
  <c r="BI99" i="8" s="1"/>
  <c r="BH5" i="8"/>
  <c r="BH99" i="8" s="1"/>
  <c r="BG5" i="8"/>
  <c r="BG99" i="8" s="1"/>
  <c r="BF5" i="8"/>
  <c r="BF99" i="8" s="1"/>
  <c r="BE5" i="8"/>
  <c r="BE99" i="8" s="1"/>
  <c r="BD5" i="8"/>
  <c r="BD99" i="8" s="1"/>
  <c r="BC5" i="8"/>
  <c r="BC99" i="8" s="1"/>
  <c r="BB5" i="8"/>
  <c r="BB99" i="8" s="1"/>
  <c r="BA5" i="8"/>
  <c r="BA99" i="8" s="1"/>
  <c r="AZ5" i="8"/>
  <c r="AZ99" i="8" s="1"/>
  <c r="AY5" i="8"/>
  <c r="AW5" i="8"/>
  <c r="AI5" i="8"/>
  <c r="U5" i="8"/>
  <c r="CL4" i="8"/>
  <c r="CI4" i="8"/>
  <c r="CF4" i="8"/>
  <c r="CC4" i="8"/>
  <c r="DU3" i="8"/>
  <c r="CY3" i="8"/>
  <c r="CS3" i="8"/>
  <c r="CM3" i="8"/>
  <c r="AW3" i="8"/>
  <c r="AI3" i="8"/>
  <c r="U3" i="8"/>
  <c r="AV196" i="7"/>
  <c r="AU196" i="7"/>
  <c r="AT196" i="7"/>
  <c r="AR196" i="7"/>
  <c r="AQ196" i="7"/>
  <c r="AP196" i="7"/>
  <c r="AO196" i="7"/>
  <c r="AN196" i="7"/>
  <c r="AM196" i="7"/>
  <c r="AL196" i="7"/>
  <c r="AK196" i="7"/>
  <c r="AW196" i="7" s="1"/>
  <c r="AI196" i="7"/>
  <c r="U196" i="7"/>
  <c r="AV195" i="7"/>
  <c r="AU195" i="7"/>
  <c r="AT195" i="7"/>
  <c r="AR195" i="7"/>
  <c r="AQ195" i="7"/>
  <c r="AP195" i="7"/>
  <c r="AO195" i="7"/>
  <c r="AN195" i="7"/>
  <c r="AM195" i="7"/>
  <c r="AL195" i="7"/>
  <c r="AK195" i="7"/>
  <c r="AW195" i="7" s="1"/>
  <c r="AI195" i="7"/>
  <c r="U195" i="7"/>
  <c r="AV194" i="7"/>
  <c r="AU194" i="7"/>
  <c r="AT194" i="7"/>
  <c r="AR194" i="7"/>
  <c r="AQ194" i="7"/>
  <c r="AP194" i="7"/>
  <c r="AO194" i="7"/>
  <c r="AN194" i="7"/>
  <c r="AM194" i="7"/>
  <c r="AL194" i="7"/>
  <c r="AK194" i="7"/>
  <c r="AW194" i="7" s="1"/>
  <c r="AI194" i="7"/>
  <c r="U194" i="7"/>
  <c r="AV193" i="7"/>
  <c r="AU193" i="7"/>
  <c r="AT193" i="7"/>
  <c r="AR193" i="7"/>
  <c r="AQ193" i="7"/>
  <c r="AP193" i="7"/>
  <c r="AO193" i="7"/>
  <c r="AN193" i="7"/>
  <c r="AM193" i="7"/>
  <c r="AL193" i="7"/>
  <c r="AK193" i="7"/>
  <c r="AW193" i="7" s="1"/>
  <c r="AI193" i="7"/>
  <c r="U193" i="7"/>
  <c r="AV192" i="7"/>
  <c r="AU192" i="7"/>
  <c r="AT192" i="7"/>
  <c r="AR192" i="7"/>
  <c r="AQ192" i="7"/>
  <c r="AP192" i="7"/>
  <c r="AO192" i="7"/>
  <c r="AN192" i="7"/>
  <c r="AM192" i="7"/>
  <c r="AL192" i="7"/>
  <c r="AK192" i="7"/>
  <c r="AW192" i="7" s="1"/>
  <c r="AI192" i="7"/>
  <c r="U192" i="7"/>
  <c r="AV191" i="7"/>
  <c r="AU191" i="7"/>
  <c r="AT191" i="7"/>
  <c r="AR191" i="7"/>
  <c r="AQ191" i="7"/>
  <c r="AP191" i="7"/>
  <c r="AO191" i="7"/>
  <c r="AN191" i="7"/>
  <c r="AM191" i="7"/>
  <c r="AL191" i="7"/>
  <c r="AK191" i="7"/>
  <c r="AW191" i="7" s="1"/>
  <c r="AI191" i="7"/>
  <c r="U191" i="7"/>
  <c r="AV190" i="7"/>
  <c r="AU190" i="7"/>
  <c r="AT190" i="7"/>
  <c r="AR190" i="7"/>
  <c r="AQ190" i="7"/>
  <c r="AP190" i="7"/>
  <c r="AO190" i="7"/>
  <c r="AN190" i="7"/>
  <c r="AM190" i="7"/>
  <c r="AL190" i="7"/>
  <c r="AK190" i="7"/>
  <c r="AW190" i="7" s="1"/>
  <c r="AI190" i="7"/>
  <c r="U190" i="7"/>
  <c r="AV189" i="7"/>
  <c r="AU189" i="7"/>
  <c r="AT189" i="7"/>
  <c r="AR189" i="7"/>
  <c r="AQ189" i="7"/>
  <c r="AP189" i="7"/>
  <c r="AO189" i="7"/>
  <c r="AN189" i="7"/>
  <c r="AM189" i="7"/>
  <c r="AL189" i="7"/>
  <c r="AK189" i="7"/>
  <c r="AW189" i="7" s="1"/>
  <c r="AI189" i="7"/>
  <c r="U189" i="7"/>
  <c r="AV188" i="7"/>
  <c r="AU188" i="7"/>
  <c r="AT188" i="7"/>
  <c r="AR188" i="7"/>
  <c r="AQ188" i="7"/>
  <c r="AP188" i="7"/>
  <c r="AO188" i="7"/>
  <c r="AN188" i="7"/>
  <c r="AM188" i="7"/>
  <c r="AL188" i="7"/>
  <c r="AK188" i="7"/>
  <c r="AW188" i="7" s="1"/>
  <c r="AI188" i="7"/>
  <c r="U188" i="7"/>
  <c r="AV187" i="7"/>
  <c r="AU187" i="7"/>
  <c r="AT187" i="7"/>
  <c r="AR187" i="7"/>
  <c r="AQ187" i="7"/>
  <c r="AP187" i="7"/>
  <c r="AO187" i="7"/>
  <c r="AN187" i="7"/>
  <c r="AM187" i="7"/>
  <c r="AL187" i="7"/>
  <c r="AK187" i="7"/>
  <c r="AW187" i="7" s="1"/>
  <c r="AI187" i="7"/>
  <c r="U187" i="7"/>
  <c r="AV186" i="7"/>
  <c r="AU186" i="7"/>
  <c r="AT186" i="7"/>
  <c r="AR186" i="7"/>
  <c r="AQ186" i="7"/>
  <c r="AP186" i="7"/>
  <c r="AO186" i="7"/>
  <c r="AN186" i="7"/>
  <c r="AM186" i="7"/>
  <c r="AL186" i="7"/>
  <c r="AK186" i="7"/>
  <c r="AW186" i="7" s="1"/>
  <c r="AI186" i="7"/>
  <c r="U186" i="7"/>
  <c r="AH185" i="7"/>
  <c r="AG185" i="7"/>
  <c r="AF185" i="7"/>
  <c r="AE185" i="7"/>
  <c r="AD185" i="7"/>
  <c r="AC185" i="7"/>
  <c r="AB185" i="7"/>
  <c r="AA185" i="7"/>
  <c r="Z185" i="7"/>
  <c r="Y185" i="7"/>
  <c r="X185" i="7"/>
  <c r="W185" i="7"/>
  <c r="AI185" i="7" s="1"/>
  <c r="T185" i="7"/>
  <c r="S185" i="7"/>
  <c r="R185" i="7"/>
  <c r="Q185" i="7"/>
  <c r="P185" i="7"/>
  <c r="O185" i="7"/>
  <c r="N185" i="7"/>
  <c r="M185" i="7"/>
  <c r="L185" i="7"/>
  <c r="K185" i="7"/>
  <c r="J185" i="7"/>
  <c r="I185" i="7"/>
  <c r="U185" i="7" s="1"/>
  <c r="AV184" i="7"/>
  <c r="AU184" i="7"/>
  <c r="AT184" i="7"/>
  <c r="AR184" i="7"/>
  <c r="AQ184" i="7"/>
  <c r="AP184" i="7"/>
  <c r="AO184" i="7"/>
  <c r="AN184" i="7"/>
  <c r="AM184" i="7"/>
  <c r="AL184" i="7"/>
  <c r="AK184" i="7"/>
  <c r="AW184" i="7" s="1"/>
  <c r="AH184" i="7"/>
  <c r="AG184" i="7"/>
  <c r="AF184" i="7"/>
  <c r="AE184" i="7"/>
  <c r="AD184" i="7"/>
  <c r="AC184" i="7"/>
  <c r="AB184" i="7"/>
  <c r="AA184" i="7"/>
  <c r="Z184" i="7"/>
  <c r="Y184" i="7"/>
  <c r="X184" i="7"/>
  <c r="W184" i="7"/>
  <c r="AI184" i="7" s="1"/>
  <c r="T184" i="7"/>
  <c r="S184" i="7"/>
  <c r="R184" i="7"/>
  <c r="Q184" i="7"/>
  <c r="P184" i="7"/>
  <c r="O184" i="7"/>
  <c r="N184" i="7"/>
  <c r="M184" i="7"/>
  <c r="L184" i="7"/>
  <c r="K184" i="7"/>
  <c r="J184" i="7"/>
  <c r="I184" i="7"/>
  <c r="U184" i="7" s="1"/>
  <c r="AV182" i="7"/>
  <c r="AU182" i="7"/>
  <c r="AT182" i="7"/>
  <c r="AR182" i="7"/>
  <c r="AP182" i="7"/>
  <c r="AO182" i="7"/>
  <c r="AN182" i="7"/>
  <c r="AM182" i="7"/>
  <c r="AL182" i="7"/>
  <c r="AK182" i="7"/>
  <c r="AW182" i="7" s="1"/>
  <c r="AI182" i="7"/>
  <c r="U182" i="7"/>
  <c r="AV181" i="7"/>
  <c r="AU181" i="7"/>
  <c r="AT181" i="7"/>
  <c r="AR181" i="7"/>
  <c r="AQ181" i="7"/>
  <c r="AP181" i="7"/>
  <c r="AO181" i="7"/>
  <c r="AN181" i="7"/>
  <c r="AM181" i="7"/>
  <c r="AL181" i="7"/>
  <c r="AK181" i="7"/>
  <c r="AW181" i="7" s="1"/>
  <c r="AI181" i="7"/>
  <c r="U181" i="7"/>
  <c r="AV180" i="7"/>
  <c r="AU180" i="7"/>
  <c r="AT180" i="7"/>
  <c r="AR180" i="7"/>
  <c r="AP180" i="7"/>
  <c r="AO180" i="7"/>
  <c r="AN180" i="7"/>
  <c r="AM180" i="7"/>
  <c r="AL180" i="7"/>
  <c r="AK180" i="7"/>
  <c r="AW180" i="7" s="1"/>
  <c r="AH180" i="7"/>
  <c r="AH169" i="7" s="1"/>
  <c r="AH148" i="7" s="1"/>
  <c r="AG180" i="7"/>
  <c r="AG169" i="7" s="1"/>
  <c r="AG148" i="7" s="1"/>
  <c r="AF180" i="7"/>
  <c r="AF169" i="7" s="1"/>
  <c r="AF148" i="7" s="1"/>
  <c r="AE180" i="7"/>
  <c r="AE169" i="7" s="1"/>
  <c r="AE148" i="7" s="1"/>
  <c r="AD180" i="7"/>
  <c r="AD169" i="7" s="1"/>
  <c r="AD148" i="7" s="1"/>
  <c r="AC180" i="7"/>
  <c r="AC169" i="7" s="1"/>
  <c r="AC148" i="7" s="1"/>
  <c r="AB180" i="7"/>
  <c r="AB169" i="7" s="1"/>
  <c r="AB148" i="7" s="1"/>
  <c r="AA180" i="7"/>
  <c r="AA169" i="7" s="1"/>
  <c r="AA148" i="7" s="1"/>
  <c r="Z180" i="7"/>
  <c r="Z169" i="7" s="1"/>
  <c r="Z148" i="7" s="1"/>
  <c r="Y180" i="7"/>
  <c r="Y169" i="7" s="1"/>
  <c r="Y148" i="7" s="1"/>
  <c r="X180" i="7"/>
  <c r="X169" i="7" s="1"/>
  <c r="X148" i="7" s="1"/>
  <c r="W180" i="7"/>
  <c r="T180" i="7"/>
  <c r="T169" i="7" s="1"/>
  <c r="T148" i="7" s="1"/>
  <c r="S180" i="7"/>
  <c r="S169" i="7" s="1"/>
  <c r="S148" i="7" s="1"/>
  <c r="R180" i="7"/>
  <c r="R169" i="7" s="1"/>
  <c r="R148" i="7" s="1"/>
  <c r="Q180" i="7"/>
  <c r="Q169" i="7" s="1"/>
  <c r="Q148" i="7" s="1"/>
  <c r="P180" i="7"/>
  <c r="P169" i="7" s="1"/>
  <c r="P148" i="7" s="1"/>
  <c r="O180" i="7"/>
  <c r="O169" i="7" s="1"/>
  <c r="O148" i="7" s="1"/>
  <c r="N180" i="7"/>
  <c r="N169" i="7" s="1"/>
  <c r="N148" i="7" s="1"/>
  <c r="M180" i="7"/>
  <c r="M169" i="7" s="1"/>
  <c r="M148" i="7" s="1"/>
  <c r="L180" i="7"/>
  <c r="L169" i="7" s="1"/>
  <c r="L148" i="7" s="1"/>
  <c r="K180" i="7"/>
  <c r="K169" i="7" s="1"/>
  <c r="J180" i="7"/>
  <c r="J169" i="7" s="1"/>
  <c r="I180" i="7"/>
  <c r="AV178" i="7"/>
  <c r="AU178" i="7"/>
  <c r="AT178" i="7"/>
  <c r="AR178" i="7"/>
  <c r="AQ178" i="7"/>
  <c r="AP178" i="7"/>
  <c r="AO178" i="7"/>
  <c r="AN178" i="7"/>
  <c r="AM178" i="7"/>
  <c r="AL178" i="7"/>
  <c r="AK178" i="7"/>
  <c r="AW178" i="7" s="1"/>
  <c r="AI178" i="7"/>
  <c r="U178" i="7"/>
  <c r="AV177" i="7"/>
  <c r="AU177" i="7"/>
  <c r="AT177" i="7"/>
  <c r="AR177" i="7"/>
  <c r="AQ177" i="7"/>
  <c r="AP177" i="7"/>
  <c r="AO177" i="7"/>
  <c r="AN177" i="7"/>
  <c r="AM177" i="7"/>
  <c r="AL177" i="7"/>
  <c r="AK177" i="7"/>
  <c r="AW177" i="7" s="1"/>
  <c r="AI177" i="7"/>
  <c r="U177" i="7"/>
  <c r="CG176" i="7"/>
  <c r="CF176" i="7"/>
  <c r="CE176" i="7"/>
  <c r="CD176" i="7"/>
  <c r="CC176" i="7"/>
  <c r="CB176" i="7"/>
  <c r="CA176" i="7"/>
  <c r="BO176" i="7"/>
  <c r="BN176" i="7"/>
  <c r="BM176" i="7"/>
  <c r="AV176" i="7"/>
  <c r="AU176" i="7"/>
  <c r="AT176" i="7"/>
  <c r="AR176" i="7"/>
  <c r="AQ176" i="7"/>
  <c r="AP176" i="7"/>
  <c r="AO176" i="7"/>
  <c r="AN176" i="7"/>
  <c r="AM176" i="7"/>
  <c r="AL176" i="7"/>
  <c r="AK176" i="7"/>
  <c r="AW176" i="7" s="1"/>
  <c r="AI176" i="7"/>
  <c r="U176" i="7"/>
  <c r="BO175" i="7"/>
  <c r="BN175" i="7"/>
  <c r="BM175" i="7"/>
  <c r="AV175" i="7"/>
  <c r="AU175" i="7"/>
  <c r="AT175" i="7"/>
  <c r="AR175" i="7"/>
  <c r="AQ175" i="7"/>
  <c r="AP175" i="7"/>
  <c r="AO175" i="7"/>
  <c r="AN175" i="7"/>
  <c r="AM175" i="7"/>
  <c r="AL175" i="7"/>
  <c r="AK175" i="7"/>
  <c r="AW175" i="7" s="1"/>
  <c r="AI175" i="7"/>
  <c r="U175" i="7"/>
  <c r="BO174" i="7"/>
  <c r="BN174" i="7"/>
  <c r="BM174" i="7"/>
  <c r="AV174" i="7"/>
  <c r="AV170" i="7" s="1"/>
  <c r="AV169" i="7" s="1"/>
  <c r="AV148" i="7" s="1"/>
  <c r="AU174" i="7"/>
  <c r="AU170" i="7" s="1"/>
  <c r="AU169" i="7" s="1"/>
  <c r="AU148" i="7" s="1"/>
  <c r="AT174" i="7"/>
  <c r="AT170" i="7" s="1"/>
  <c r="AT169" i="7" s="1"/>
  <c r="AT148" i="7" s="1"/>
  <c r="AQ174" i="7"/>
  <c r="AQ170" i="7" s="1"/>
  <c r="AP174" i="7"/>
  <c r="AP170" i="7" s="1"/>
  <c r="AP169" i="7" s="1"/>
  <c r="AP148" i="7" s="1"/>
  <c r="AO174" i="7"/>
  <c r="AO170" i="7" s="1"/>
  <c r="AO169" i="7" s="1"/>
  <c r="AO148" i="7" s="1"/>
  <c r="AN174" i="7"/>
  <c r="AN170" i="7" s="1"/>
  <c r="AN169" i="7" s="1"/>
  <c r="AN148" i="7" s="1"/>
  <c r="AM174" i="7"/>
  <c r="AM170" i="7" s="1"/>
  <c r="AM169" i="7" s="1"/>
  <c r="AM148" i="7" s="1"/>
  <c r="AL174" i="7"/>
  <c r="AL170" i="7" s="1"/>
  <c r="AL169" i="7" s="1"/>
  <c r="AL148" i="7" s="1"/>
  <c r="AK174" i="7"/>
  <c r="AI174" i="7"/>
  <c r="U174" i="7"/>
  <c r="AV173" i="7"/>
  <c r="AU173" i="7"/>
  <c r="AT173" i="7"/>
  <c r="AR173" i="7"/>
  <c r="AQ173" i="7"/>
  <c r="AP173" i="7"/>
  <c r="AO173" i="7"/>
  <c r="AN173" i="7"/>
  <c r="AM173" i="7"/>
  <c r="AL173" i="7"/>
  <c r="AK173" i="7"/>
  <c r="AW173" i="7" s="1"/>
  <c r="AI173" i="7"/>
  <c r="U173" i="7"/>
  <c r="AV172" i="7"/>
  <c r="AU172" i="7"/>
  <c r="AT172" i="7"/>
  <c r="AR172" i="7"/>
  <c r="AQ172" i="7"/>
  <c r="AP172" i="7"/>
  <c r="AO172" i="7"/>
  <c r="AN172" i="7"/>
  <c r="AM172" i="7"/>
  <c r="AL172" i="7"/>
  <c r="AK172" i="7"/>
  <c r="AW172" i="7" s="1"/>
  <c r="AI172" i="7"/>
  <c r="U172" i="7"/>
  <c r="BO171" i="7"/>
  <c r="BN171" i="7"/>
  <c r="BM171" i="7"/>
  <c r="AV171" i="7"/>
  <c r="AU171" i="7"/>
  <c r="AT171" i="7"/>
  <c r="AR171" i="7"/>
  <c r="AQ171" i="7"/>
  <c r="AP171" i="7"/>
  <c r="AO171" i="7"/>
  <c r="AN171" i="7"/>
  <c r="AM171" i="7"/>
  <c r="AL171" i="7"/>
  <c r="AK171" i="7"/>
  <c r="AW171" i="7" s="1"/>
  <c r="AI171" i="7"/>
  <c r="U171" i="7"/>
  <c r="AH170" i="7"/>
  <c r="AG170" i="7"/>
  <c r="AF170" i="7"/>
  <c r="AE170" i="7"/>
  <c r="AD170" i="7"/>
  <c r="AC170" i="7"/>
  <c r="AB170" i="7"/>
  <c r="AA170" i="7"/>
  <c r="Z170" i="7"/>
  <c r="Y170" i="7"/>
  <c r="X170" i="7"/>
  <c r="W170" i="7"/>
  <c r="AI170" i="7" s="1"/>
  <c r="T170" i="7"/>
  <c r="S170" i="7"/>
  <c r="R170" i="7"/>
  <c r="Q170" i="7"/>
  <c r="P170" i="7"/>
  <c r="O170" i="7"/>
  <c r="N170" i="7"/>
  <c r="M170" i="7"/>
  <c r="L170" i="7"/>
  <c r="K170" i="7"/>
  <c r="J170" i="7"/>
  <c r="I170" i="7"/>
  <c r="U170" i="7" s="1"/>
  <c r="BO167" i="7"/>
  <c r="BN167" i="7"/>
  <c r="BM167" i="7"/>
  <c r="BJ167" i="7"/>
  <c r="BI167" i="7"/>
  <c r="BH167" i="7"/>
  <c r="BG167" i="7"/>
  <c r="BF167" i="7"/>
  <c r="BE167" i="7"/>
  <c r="BD167" i="7"/>
  <c r="BC167" i="7"/>
  <c r="BB167" i="7"/>
  <c r="BA167" i="7"/>
  <c r="AZ167" i="7"/>
  <c r="AY167" i="7"/>
  <c r="BK167" i="7" s="1"/>
  <c r="AV167" i="7"/>
  <c r="AU167" i="7"/>
  <c r="AT167" i="7"/>
  <c r="AR167" i="7"/>
  <c r="AQ167" i="7"/>
  <c r="AP167" i="7"/>
  <c r="AO167" i="7"/>
  <c r="AN167" i="7"/>
  <c r="AM167" i="7"/>
  <c r="AL167" i="7"/>
  <c r="AK167" i="7"/>
  <c r="AW167" i="7" s="1"/>
  <c r="AI167" i="7"/>
  <c r="U167" i="7"/>
  <c r="BO166" i="7"/>
  <c r="BN166" i="7"/>
  <c r="BM166" i="7"/>
  <c r="BJ166" i="7"/>
  <c r="BI166" i="7"/>
  <c r="BH166" i="7"/>
  <c r="BG166" i="7"/>
  <c r="BF166" i="7"/>
  <c r="BE166" i="7"/>
  <c r="BD166" i="7"/>
  <c r="BC166" i="7"/>
  <c r="BB166" i="7"/>
  <c r="BA166" i="7"/>
  <c r="AZ166" i="7"/>
  <c r="AY166" i="7"/>
  <c r="BK166" i="7" s="1"/>
  <c r="AV166" i="7"/>
  <c r="AU166" i="7"/>
  <c r="AT166" i="7"/>
  <c r="AR166" i="7"/>
  <c r="AQ166" i="7"/>
  <c r="AP166" i="7"/>
  <c r="AO166" i="7"/>
  <c r="AN166" i="7"/>
  <c r="AM166" i="7"/>
  <c r="AL166" i="7"/>
  <c r="AK166" i="7"/>
  <c r="AW166" i="7" s="1"/>
  <c r="AI166" i="7"/>
  <c r="U166" i="7"/>
  <c r="BO165" i="7"/>
  <c r="BN165" i="7"/>
  <c r="BM165" i="7"/>
  <c r="BJ165" i="7"/>
  <c r="BI165" i="7"/>
  <c r="BH165" i="7"/>
  <c r="BG165" i="7"/>
  <c r="BF165" i="7"/>
  <c r="BE165" i="7"/>
  <c r="BD165" i="7"/>
  <c r="BC165" i="7"/>
  <c r="BB165" i="7"/>
  <c r="BA165" i="7"/>
  <c r="AZ165" i="7"/>
  <c r="AY165" i="7"/>
  <c r="BK165" i="7" s="1"/>
  <c r="AV165" i="7"/>
  <c r="AU165" i="7"/>
  <c r="AT165" i="7"/>
  <c r="AR165" i="7"/>
  <c r="AQ165" i="7"/>
  <c r="AP165" i="7"/>
  <c r="AO165" i="7"/>
  <c r="AN165" i="7"/>
  <c r="AM165" i="7"/>
  <c r="AL165" i="7"/>
  <c r="AK165" i="7"/>
  <c r="AW165" i="7" s="1"/>
  <c r="AH165" i="7"/>
  <c r="AG165" i="7"/>
  <c r="AF165" i="7"/>
  <c r="AE165" i="7"/>
  <c r="AD165" i="7"/>
  <c r="AC165" i="7"/>
  <c r="AB165" i="7"/>
  <c r="AA165" i="7"/>
  <c r="Z165" i="7"/>
  <c r="Y165" i="7"/>
  <c r="X165" i="7"/>
  <c r="W165" i="7"/>
  <c r="AI165" i="7" s="1"/>
  <c r="T165" i="7"/>
  <c r="S165" i="7"/>
  <c r="R165" i="7"/>
  <c r="Q165" i="7"/>
  <c r="P165" i="7"/>
  <c r="O165" i="7"/>
  <c r="N165" i="7"/>
  <c r="M165" i="7"/>
  <c r="L165" i="7"/>
  <c r="K165" i="7"/>
  <c r="J165" i="7"/>
  <c r="I165" i="7"/>
  <c r="U165" i="7" s="1"/>
  <c r="AV163" i="7"/>
  <c r="AU163" i="7"/>
  <c r="AT163" i="7"/>
  <c r="AR163" i="7"/>
  <c r="AP163" i="7"/>
  <c r="AO163" i="7"/>
  <c r="AN163" i="7"/>
  <c r="AM163" i="7"/>
  <c r="AL163" i="7"/>
  <c r="AK163" i="7"/>
  <c r="AW163" i="7" s="1"/>
  <c r="AI163" i="7"/>
  <c r="U163" i="7"/>
  <c r="AV162" i="7"/>
  <c r="AU162" i="7"/>
  <c r="AT162" i="7"/>
  <c r="AR162" i="7"/>
  <c r="AP162" i="7"/>
  <c r="AO162" i="7"/>
  <c r="AN162" i="7"/>
  <c r="AM162" i="7"/>
  <c r="AL162" i="7"/>
  <c r="AK162" i="7"/>
  <c r="AW162" i="7" s="1"/>
  <c r="AI162" i="7"/>
  <c r="U162" i="7"/>
  <c r="AV161" i="7"/>
  <c r="AU161" i="7"/>
  <c r="AT161" i="7"/>
  <c r="AR161" i="7"/>
  <c r="AQ161" i="7"/>
  <c r="AP161" i="7"/>
  <c r="AO161" i="7"/>
  <c r="AN161" i="7"/>
  <c r="AM161" i="7"/>
  <c r="AL161" i="7"/>
  <c r="AK161" i="7"/>
  <c r="AW161" i="7" s="1"/>
  <c r="AI161" i="7"/>
  <c r="U161" i="7"/>
  <c r="AV160" i="7"/>
  <c r="AU160" i="7"/>
  <c r="AT160" i="7"/>
  <c r="AR160" i="7"/>
  <c r="AP160" i="7"/>
  <c r="AO160" i="7"/>
  <c r="AN160" i="7"/>
  <c r="AM160" i="7"/>
  <c r="AL160" i="7"/>
  <c r="AK160" i="7"/>
  <c r="AW160" i="7" s="1"/>
  <c r="AH160" i="7"/>
  <c r="AG160" i="7"/>
  <c r="AF160" i="7"/>
  <c r="AE160" i="7"/>
  <c r="AD160" i="7"/>
  <c r="AC160" i="7"/>
  <c r="AB160" i="7"/>
  <c r="AA160" i="7"/>
  <c r="Z160" i="7"/>
  <c r="Y160" i="7"/>
  <c r="X160" i="7"/>
  <c r="W160" i="7"/>
  <c r="AI160" i="7" s="1"/>
  <c r="T160" i="7"/>
  <c r="S160" i="7"/>
  <c r="R160" i="7"/>
  <c r="Q160" i="7"/>
  <c r="P160" i="7"/>
  <c r="O160" i="7"/>
  <c r="N160" i="7"/>
  <c r="M160" i="7"/>
  <c r="L160" i="7"/>
  <c r="K160" i="7"/>
  <c r="J160" i="7"/>
  <c r="I160" i="7"/>
  <c r="U160" i="7" s="1"/>
  <c r="AV158" i="7"/>
  <c r="AU158" i="7"/>
  <c r="AT158" i="7"/>
  <c r="AR158" i="7"/>
  <c r="AQ158" i="7"/>
  <c r="AP158" i="7"/>
  <c r="AO158" i="7"/>
  <c r="AN158" i="7"/>
  <c r="AM158" i="7"/>
  <c r="AL158" i="7"/>
  <c r="AK158" i="7"/>
  <c r="AW158" i="7" s="1"/>
  <c r="AI158" i="7"/>
  <c r="U158" i="7"/>
  <c r="AV157" i="7"/>
  <c r="AU157" i="7"/>
  <c r="AT157" i="7"/>
  <c r="AR157" i="7"/>
  <c r="AQ157" i="7"/>
  <c r="AP157" i="7"/>
  <c r="AO157" i="7"/>
  <c r="AN157" i="7"/>
  <c r="AM157" i="7"/>
  <c r="AL157" i="7"/>
  <c r="AK157" i="7"/>
  <c r="AW157" i="7" s="1"/>
  <c r="AI157" i="7"/>
  <c r="U157" i="7"/>
  <c r="AV156" i="7"/>
  <c r="AU156" i="7"/>
  <c r="AT156" i="7"/>
  <c r="AR156" i="7"/>
  <c r="AQ156" i="7"/>
  <c r="AP156" i="7"/>
  <c r="AO156" i="7"/>
  <c r="AN156" i="7"/>
  <c r="AM156" i="7"/>
  <c r="AL156" i="7"/>
  <c r="AK156" i="7"/>
  <c r="AW156" i="7" s="1"/>
  <c r="AI156" i="7"/>
  <c r="U156" i="7"/>
  <c r="AV155" i="7"/>
  <c r="AU155" i="7"/>
  <c r="AT155" i="7"/>
  <c r="AR155" i="7"/>
  <c r="AQ155" i="7"/>
  <c r="AP155" i="7"/>
  <c r="AO155" i="7"/>
  <c r="AN155" i="7"/>
  <c r="AM155" i="7"/>
  <c r="AL155" i="7"/>
  <c r="AK155" i="7"/>
  <c r="AW155" i="7" s="1"/>
  <c r="AI155" i="7"/>
  <c r="U155" i="7"/>
  <c r="AV154" i="7"/>
  <c r="AU154" i="7"/>
  <c r="AT154" i="7"/>
  <c r="AR154" i="7"/>
  <c r="AQ154" i="7"/>
  <c r="AP154" i="7"/>
  <c r="AO154" i="7"/>
  <c r="AN154" i="7"/>
  <c r="AM154" i="7"/>
  <c r="AL154" i="7"/>
  <c r="AK154" i="7"/>
  <c r="AW154" i="7" s="1"/>
  <c r="AI154" i="7"/>
  <c r="U154" i="7"/>
  <c r="AV153" i="7"/>
  <c r="AU153" i="7"/>
  <c r="AT153" i="7"/>
  <c r="AR153" i="7"/>
  <c r="AQ153" i="7"/>
  <c r="AP153" i="7"/>
  <c r="AO153" i="7"/>
  <c r="AN153" i="7"/>
  <c r="AM153" i="7"/>
  <c r="AL153" i="7"/>
  <c r="AK153" i="7"/>
  <c r="AW153" i="7" s="1"/>
  <c r="AI153" i="7"/>
  <c r="U153" i="7"/>
  <c r="AV152" i="7"/>
  <c r="AU152" i="7"/>
  <c r="AT152" i="7"/>
  <c r="AR152" i="7"/>
  <c r="AQ152" i="7"/>
  <c r="AP152" i="7"/>
  <c r="AO152" i="7"/>
  <c r="AN152" i="7"/>
  <c r="AM152" i="7"/>
  <c r="AL152" i="7"/>
  <c r="AK152" i="7"/>
  <c r="AW152" i="7" s="1"/>
  <c r="AI152" i="7"/>
  <c r="U152" i="7"/>
  <c r="AV151" i="7"/>
  <c r="AU151" i="7"/>
  <c r="AT151" i="7"/>
  <c r="AR151" i="7"/>
  <c r="AQ151" i="7"/>
  <c r="AP151" i="7"/>
  <c r="AO151" i="7"/>
  <c r="AN151" i="7"/>
  <c r="AM151" i="7"/>
  <c r="AL151" i="7"/>
  <c r="AK151" i="7"/>
  <c r="AW151" i="7" s="1"/>
  <c r="AI151" i="7"/>
  <c r="U151" i="7"/>
  <c r="AV150" i="7"/>
  <c r="AV198" i="7" s="1"/>
  <c r="AU150" i="7"/>
  <c r="AU198" i="7" s="1"/>
  <c r="AT150" i="7"/>
  <c r="AT198" i="7" s="1"/>
  <c r="AR150" i="7"/>
  <c r="AQ150" i="7"/>
  <c r="AP150" i="7"/>
  <c r="AP198" i="7" s="1"/>
  <c r="AO150" i="7"/>
  <c r="AO198" i="7" s="1"/>
  <c r="AN150" i="7"/>
  <c r="AN198" i="7" s="1"/>
  <c r="AM150" i="7"/>
  <c r="AM198" i="7" s="1"/>
  <c r="AL150" i="7"/>
  <c r="AL198" i="7" s="1"/>
  <c r="AK150" i="7"/>
  <c r="AH150" i="7"/>
  <c r="AH198" i="7" s="1"/>
  <c r="AG150" i="7"/>
  <c r="AG198" i="7" s="1"/>
  <c r="AF150" i="7"/>
  <c r="AF198" i="7" s="1"/>
  <c r="AE150" i="7"/>
  <c r="AE198" i="7" s="1"/>
  <c r="AD150" i="7"/>
  <c r="AD198" i="7" s="1"/>
  <c r="AC150" i="7"/>
  <c r="AC198" i="7" s="1"/>
  <c r="AB150" i="7"/>
  <c r="AB198" i="7" s="1"/>
  <c r="AA150" i="7"/>
  <c r="AA198" i="7" s="1"/>
  <c r="Z150" i="7"/>
  <c r="Z198" i="7" s="1"/>
  <c r="Y150" i="7"/>
  <c r="Y198" i="7" s="1"/>
  <c r="X150" i="7"/>
  <c r="X198" i="7" s="1"/>
  <c r="W150" i="7"/>
  <c r="T150" i="7"/>
  <c r="T198" i="7" s="1"/>
  <c r="S150" i="7"/>
  <c r="S198" i="7" s="1"/>
  <c r="R150" i="7"/>
  <c r="R198" i="7" s="1"/>
  <c r="Q150" i="7"/>
  <c r="Q198" i="7" s="1"/>
  <c r="P150" i="7"/>
  <c r="P198" i="7" s="1"/>
  <c r="O150" i="7"/>
  <c r="O198" i="7" s="1"/>
  <c r="N150" i="7"/>
  <c r="N198" i="7" s="1"/>
  <c r="M150" i="7"/>
  <c r="M198" i="7" s="1"/>
  <c r="L150" i="7"/>
  <c r="L198" i="7" s="1"/>
  <c r="K150" i="7"/>
  <c r="J150" i="7"/>
  <c r="I150" i="7"/>
  <c r="DS146" i="7"/>
  <c r="DR146" i="7"/>
  <c r="DQ146" i="7"/>
  <c r="DP146" i="7"/>
  <c r="DO146" i="7"/>
  <c r="DN146" i="7"/>
  <c r="DM146" i="7"/>
  <c r="DL146" i="7"/>
  <c r="DK146" i="7"/>
  <c r="DJ146" i="7"/>
  <c r="DI146" i="7"/>
  <c r="DH146" i="7"/>
  <c r="DG146" i="7"/>
  <c r="DF146" i="7"/>
  <c r="DE146" i="7"/>
  <c r="DD146" i="7"/>
  <c r="DC146" i="7"/>
  <c r="DB146" i="7"/>
  <c r="DA146" i="7"/>
  <c r="CX146" i="7"/>
  <c r="CW146" i="7"/>
  <c r="CV146" i="7"/>
  <c r="CU146" i="7"/>
  <c r="CY146" i="7" s="1"/>
  <c r="CR146" i="7"/>
  <c r="CQ146" i="7"/>
  <c r="CP146" i="7"/>
  <c r="CO146" i="7"/>
  <c r="CS146" i="7" s="1"/>
  <c r="CK146" i="7"/>
  <c r="CI146" i="7"/>
  <c r="CG146" i="7"/>
  <c r="CF146" i="7"/>
  <c r="CE146" i="7"/>
  <c r="CD146" i="7"/>
  <c r="CC146" i="7"/>
  <c r="CB146" i="7"/>
  <c r="CA146" i="7"/>
  <c r="CM146" i="7" s="1"/>
  <c r="BW146" i="7"/>
  <c r="BU146" i="7"/>
  <c r="BS146" i="7"/>
  <c r="BR146" i="7"/>
  <c r="BQ146" i="7"/>
  <c r="DW146" i="7" s="1"/>
  <c r="BP146" i="7"/>
  <c r="BO146" i="7"/>
  <c r="DU146" i="7" s="1"/>
  <c r="BN146" i="7"/>
  <c r="BM146" i="7"/>
  <c r="BY146" i="7" s="1"/>
  <c r="BI146" i="7"/>
  <c r="BG146" i="7"/>
  <c r="BE146" i="7"/>
  <c r="BD146" i="7"/>
  <c r="BC146" i="7"/>
  <c r="BB146" i="7"/>
  <c r="BA146" i="7"/>
  <c r="AZ146" i="7"/>
  <c r="AY146" i="7"/>
  <c r="BK146" i="7" s="1"/>
  <c r="AU146" i="7"/>
  <c r="AQ146" i="7"/>
  <c r="AQ182" i="7" s="1"/>
  <c r="AQ180" i="7" s="1"/>
  <c r="AQ169" i="7" s="1"/>
  <c r="AO146" i="7"/>
  <c r="AW146" i="7" s="1"/>
  <c r="CY145" i="7"/>
  <c r="CS145" i="7"/>
  <c r="CH145" i="7"/>
  <c r="CM145" i="7" s="1"/>
  <c r="BT145" i="7"/>
  <c r="BF145" i="7"/>
  <c r="BK145" i="7" s="1"/>
  <c r="AR145" i="7"/>
  <c r="DS144" i="7"/>
  <c r="DR144" i="7"/>
  <c r="DQ144" i="7"/>
  <c r="DP144" i="7"/>
  <c r="DO144" i="7"/>
  <c r="DN144" i="7"/>
  <c r="DM144" i="7"/>
  <c r="DL144" i="7"/>
  <c r="DK144" i="7"/>
  <c r="DJ144" i="7"/>
  <c r="DI144" i="7"/>
  <c r="DH144" i="7"/>
  <c r="DG144" i="7"/>
  <c r="DF144" i="7"/>
  <c r="DE144" i="7"/>
  <c r="DD144" i="7"/>
  <c r="DC144" i="7"/>
  <c r="DB144" i="7"/>
  <c r="DA144" i="7"/>
  <c r="CX144" i="7"/>
  <c r="CW144" i="7"/>
  <c r="CV144" i="7"/>
  <c r="CU144" i="7"/>
  <c r="CY144" i="7" s="1"/>
  <c r="CR144" i="7"/>
  <c r="CQ144" i="7"/>
  <c r="CP144" i="7"/>
  <c r="CO144" i="7"/>
  <c r="CS144" i="7" s="1"/>
  <c r="CK144" i="7"/>
  <c r="CI144" i="7"/>
  <c r="CG144" i="7"/>
  <c r="CF144" i="7"/>
  <c r="CE144" i="7"/>
  <c r="CD144" i="7"/>
  <c r="CC144" i="7"/>
  <c r="CB144" i="7"/>
  <c r="CA144" i="7"/>
  <c r="CM144" i="7" s="1"/>
  <c r="BW144" i="7"/>
  <c r="BU144" i="7"/>
  <c r="BS144" i="7"/>
  <c r="BR144" i="7"/>
  <c r="BQ144" i="7"/>
  <c r="DW144" i="7" s="1"/>
  <c r="BP144" i="7"/>
  <c r="BO144" i="7"/>
  <c r="DU144" i="7" s="1"/>
  <c r="BN144" i="7"/>
  <c r="BM144" i="7"/>
  <c r="BY144" i="7" s="1"/>
  <c r="BI144" i="7"/>
  <c r="BG144" i="7"/>
  <c r="BE144" i="7"/>
  <c r="BD144" i="7"/>
  <c r="BC144" i="7"/>
  <c r="BB144" i="7"/>
  <c r="BA144" i="7"/>
  <c r="AZ144" i="7"/>
  <c r="AY144" i="7"/>
  <c r="BK144" i="7" s="1"/>
  <c r="AU144" i="7"/>
  <c r="AQ144" i="7"/>
  <c r="AQ163" i="7" s="1"/>
  <c r="AO144" i="7"/>
  <c r="AW144" i="7" s="1"/>
  <c r="DS143" i="7"/>
  <c r="DR143" i="7"/>
  <c r="DQ143" i="7"/>
  <c r="DP143" i="7"/>
  <c r="DO143" i="7"/>
  <c r="DN143" i="7"/>
  <c r="DM143" i="7"/>
  <c r="DL143" i="7"/>
  <c r="DK143" i="7"/>
  <c r="DJ143" i="7"/>
  <c r="DI143" i="7"/>
  <c r="DH143" i="7"/>
  <c r="DG143" i="7"/>
  <c r="DF143" i="7"/>
  <c r="DE143" i="7"/>
  <c r="DD143" i="7"/>
  <c r="DC143" i="7"/>
  <c r="DB143" i="7"/>
  <c r="DA143" i="7"/>
  <c r="CX143" i="7"/>
  <c r="CW143" i="7"/>
  <c r="CV143" i="7"/>
  <c r="CU143" i="7"/>
  <c r="CY143" i="7" s="1"/>
  <c r="CR143" i="7"/>
  <c r="CQ143" i="7"/>
  <c r="CP143" i="7"/>
  <c r="CO143" i="7"/>
  <c r="CS143" i="7" s="1"/>
  <c r="CK143" i="7"/>
  <c r="CI143" i="7"/>
  <c r="CG143" i="7"/>
  <c r="CF143" i="7"/>
  <c r="CE143" i="7"/>
  <c r="CD143" i="7"/>
  <c r="CC143" i="7"/>
  <c r="CB143" i="7"/>
  <c r="CA143" i="7"/>
  <c r="CM143" i="7" s="1"/>
  <c r="BW143" i="7"/>
  <c r="BU143" i="7"/>
  <c r="BS143" i="7"/>
  <c r="BR143" i="7"/>
  <c r="BQ143" i="7"/>
  <c r="DW143" i="7" s="1"/>
  <c r="BP143" i="7"/>
  <c r="BO143" i="7"/>
  <c r="DU143" i="7" s="1"/>
  <c r="BN143" i="7"/>
  <c r="BM143" i="7"/>
  <c r="BY143" i="7" s="1"/>
  <c r="BI143" i="7"/>
  <c r="BG143" i="7"/>
  <c r="BE143" i="7"/>
  <c r="BD143" i="7"/>
  <c r="BC143" i="7"/>
  <c r="BB143" i="7"/>
  <c r="BA143" i="7"/>
  <c r="AZ143" i="7"/>
  <c r="AY143" i="7"/>
  <c r="BK143" i="7" s="1"/>
  <c r="AU143" i="7"/>
  <c r="AQ143" i="7"/>
  <c r="AQ162" i="7" s="1"/>
  <c r="AQ160" i="7" s="1"/>
  <c r="AQ198" i="7" s="1"/>
  <c r="AO143" i="7"/>
  <c r="AW143" i="7" s="1"/>
  <c r="DS142" i="7"/>
  <c r="DR142" i="7"/>
  <c r="DQ142" i="7"/>
  <c r="DP142" i="7"/>
  <c r="DO142" i="7"/>
  <c r="DN142" i="7"/>
  <c r="DM142" i="7"/>
  <c r="DL142" i="7"/>
  <c r="DK142" i="7"/>
  <c r="DJ142" i="7"/>
  <c r="DI142" i="7"/>
  <c r="DH142" i="7"/>
  <c r="DG142" i="7"/>
  <c r="DF142" i="7"/>
  <c r="DE142" i="7"/>
  <c r="DD142" i="7"/>
  <c r="DC142" i="7"/>
  <c r="DB142" i="7"/>
  <c r="DA142" i="7"/>
  <c r="CX142" i="7"/>
  <c r="CW142" i="7"/>
  <c r="CV142" i="7"/>
  <c r="CU142" i="7"/>
  <c r="CY142" i="7" s="1"/>
  <c r="CR142" i="7"/>
  <c r="CQ142" i="7"/>
  <c r="CP142" i="7"/>
  <c r="CO142" i="7"/>
  <c r="CS142" i="7" s="1"/>
  <c r="CL142" i="7"/>
  <c r="CK142" i="7"/>
  <c r="CJ142" i="7"/>
  <c r="CI142" i="7"/>
  <c r="CH142" i="7"/>
  <c r="CG142" i="7"/>
  <c r="CF142" i="7"/>
  <c r="CE142" i="7"/>
  <c r="CD142" i="7"/>
  <c r="CC142" i="7"/>
  <c r="CB142" i="7"/>
  <c r="CA142" i="7"/>
  <c r="CM142" i="7" s="1"/>
  <c r="BX142" i="7"/>
  <c r="BW142" i="7"/>
  <c r="BV142" i="7"/>
  <c r="BU142" i="7"/>
  <c r="BT142" i="7"/>
  <c r="BS142" i="7"/>
  <c r="BR142" i="7"/>
  <c r="BQ142" i="7"/>
  <c r="DW142" i="7" s="1"/>
  <c r="BP142" i="7"/>
  <c r="BO142" i="7"/>
  <c r="DU142" i="7" s="1"/>
  <c r="BN142" i="7"/>
  <c r="BM142" i="7"/>
  <c r="BY142" i="7" s="1"/>
  <c r="BJ142" i="7"/>
  <c r="BI142" i="7"/>
  <c r="BH142" i="7"/>
  <c r="BG142" i="7"/>
  <c r="BF142" i="7"/>
  <c r="BE142" i="7"/>
  <c r="BD142" i="7"/>
  <c r="BC142" i="7"/>
  <c r="BB142" i="7"/>
  <c r="BA142" i="7"/>
  <c r="AZ142" i="7"/>
  <c r="AY142" i="7"/>
  <c r="BK142" i="7" s="1"/>
  <c r="AV142" i="7"/>
  <c r="AU142" i="7"/>
  <c r="AT142" i="7"/>
  <c r="AR142" i="7"/>
  <c r="AQ142" i="7"/>
  <c r="AP142" i="7"/>
  <c r="AO142" i="7"/>
  <c r="AN142" i="7"/>
  <c r="AM142" i="7"/>
  <c r="AL142" i="7"/>
  <c r="AK142" i="7"/>
  <c r="AW142" i="7" s="1"/>
  <c r="DS137" i="7"/>
  <c r="DR137" i="7"/>
  <c r="DQ137" i="7"/>
  <c r="DP137" i="7"/>
  <c r="DO137" i="7"/>
  <c r="DN137" i="7"/>
  <c r="DM137" i="7"/>
  <c r="DL137" i="7"/>
  <c r="DK137" i="7"/>
  <c r="DJ137" i="7"/>
  <c r="DI137" i="7"/>
  <c r="DH137" i="7"/>
  <c r="DG137" i="7"/>
  <c r="DF137" i="7"/>
  <c r="DE137" i="7"/>
  <c r="DD137" i="7"/>
  <c r="DC137" i="7"/>
  <c r="DB137" i="7"/>
  <c r="DA137" i="7"/>
  <c r="CX137" i="7"/>
  <c r="CW137" i="7"/>
  <c r="CV137" i="7"/>
  <c r="CU137" i="7"/>
  <c r="CR137" i="7"/>
  <c r="CR133" i="7" s="1"/>
  <c r="CQ137" i="7"/>
  <c r="CP137" i="7"/>
  <c r="CP133" i="7" s="1"/>
  <c r="CO137" i="7"/>
  <c r="CO133" i="7" s="1"/>
  <c r="CL137" i="7"/>
  <c r="CK137" i="7"/>
  <c r="CJ137" i="7"/>
  <c r="CI137" i="7"/>
  <c r="CH137" i="7"/>
  <c r="CG137" i="7"/>
  <c r="CF137" i="7"/>
  <c r="CE137" i="7"/>
  <c r="CD137" i="7"/>
  <c r="CC137" i="7"/>
  <c r="CB137" i="7"/>
  <c r="CA137" i="7"/>
  <c r="AV137" i="7"/>
  <c r="AU137" i="7"/>
  <c r="AT137" i="7"/>
  <c r="AR137" i="7"/>
  <c r="AQ137" i="7"/>
  <c r="AP137" i="7"/>
  <c r="AO137" i="7"/>
  <c r="AN137" i="7"/>
  <c r="AM137" i="7"/>
  <c r="AL137" i="7"/>
  <c r="AK137" i="7"/>
  <c r="AH137" i="7"/>
  <c r="AG137" i="7"/>
  <c r="AF137" i="7"/>
  <c r="AE137" i="7"/>
  <c r="AD137" i="7"/>
  <c r="AC137" i="7"/>
  <c r="AB137" i="7"/>
  <c r="AA137" i="7"/>
  <c r="Z137" i="7"/>
  <c r="Y137" i="7"/>
  <c r="X137" i="7"/>
  <c r="W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A135" i="7"/>
  <c r="A134" i="7"/>
  <c r="DS133" i="7"/>
  <c r="DR133" i="7"/>
  <c r="DQ133" i="7"/>
  <c r="DP133" i="7"/>
  <c r="DO133" i="7"/>
  <c r="DN133" i="7"/>
  <c r="DM133" i="7"/>
  <c r="DL133" i="7"/>
  <c r="DK133" i="7"/>
  <c r="DJ133" i="7"/>
  <c r="DI133" i="7"/>
  <c r="DH133" i="7"/>
  <c r="DG133" i="7"/>
  <c r="DF133" i="7"/>
  <c r="DE133" i="7"/>
  <c r="DD133" i="7"/>
  <c r="DC133" i="7"/>
  <c r="DB133" i="7"/>
  <c r="DA133" i="7"/>
  <c r="CX133" i="7"/>
  <c r="CW133" i="7"/>
  <c r="CV133" i="7"/>
  <c r="CU133" i="7"/>
  <c r="CQ133" i="7"/>
  <c r="CL133" i="7"/>
  <c r="CK133" i="7"/>
  <c r="CJ133" i="7"/>
  <c r="CI133" i="7"/>
  <c r="CH133" i="7"/>
  <c r="CG133" i="7"/>
  <c r="CF133" i="7"/>
  <c r="CE133" i="7"/>
  <c r="CD133" i="7"/>
  <c r="CC133" i="7"/>
  <c r="CB133" i="7"/>
  <c r="CA133" i="7"/>
  <c r="BO133" i="7"/>
  <c r="BN133" i="7"/>
  <c r="BM133" i="7"/>
  <c r="AW133" i="7"/>
  <c r="AI133" i="7"/>
  <c r="U133" i="7"/>
  <c r="A133" i="7"/>
  <c r="DS132" i="7"/>
  <c r="DS195" i="7" s="1"/>
  <c r="DR132" i="7"/>
  <c r="DR195" i="7" s="1"/>
  <c r="DQ132" i="7"/>
  <c r="DQ195" i="7" s="1"/>
  <c r="DP132" i="7"/>
  <c r="DP195" i="7" s="1"/>
  <c r="DO132" i="7"/>
  <c r="DO195" i="7" s="1"/>
  <c r="DN132" i="7"/>
  <c r="DN195" i="7" s="1"/>
  <c r="DM132" i="7"/>
  <c r="DM195" i="7" s="1"/>
  <c r="DL132" i="7"/>
  <c r="DL195" i="7" s="1"/>
  <c r="DK132" i="7"/>
  <c r="DK195" i="7" s="1"/>
  <c r="DJ132" i="7"/>
  <c r="DJ195" i="7" s="1"/>
  <c r="DI132" i="7"/>
  <c r="DI195" i="7" s="1"/>
  <c r="DH132" i="7"/>
  <c r="DH195" i="7" s="1"/>
  <c r="DG132" i="7"/>
  <c r="DG195" i="7" s="1"/>
  <c r="DF132" i="7"/>
  <c r="DF195" i="7" s="1"/>
  <c r="DE132" i="7"/>
  <c r="DE195" i="7" s="1"/>
  <c r="DD132" i="7"/>
  <c r="DD195" i="7" s="1"/>
  <c r="DC132" i="7"/>
  <c r="DC195" i="7" s="1"/>
  <c r="DB132" i="7"/>
  <c r="DB195" i="7" s="1"/>
  <c r="DA132" i="7"/>
  <c r="DA195" i="7" s="1"/>
  <c r="CX132" i="7"/>
  <c r="CX195" i="7" s="1"/>
  <c r="CW132" i="7"/>
  <c r="CW195" i="7" s="1"/>
  <c r="CV132" i="7"/>
  <c r="CV195" i="7" s="1"/>
  <c r="CU132" i="7"/>
  <c r="CR132" i="7"/>
  <c r="CQ132" i="7"/>
  <c r="CP132" i="7"/>
  <c r="CO132" i="7"/>
  <c r="CL132" i="7"/>
  <c r="CK132" i="7"/>
  <c r="CJ132" i="7"/>
  <c r="CI132" i="7"/>
  <c r="CH132" i="7"/>
  <c r="CG132" i="7"/>
  <c r="CF132" i="7"/>
  <c r="CE132" i="7"/>
  <c r="CD132" i="7"/>
  <c r="CC132" i="7"/>
  <c r="CB132" i="7"/>
  <c r="CA132" i="7"/>
  <c r="BO132" i="7"/>
  <c r="BN132" i="7"/>
  <c r="BM132" i="7"/>
  <c r="AW132" i="7"/>
  <c r="AW69" i="7" s="1"/>
  <c r="AI132" i="7"/>
  <c r="AI69" i="7" s="1"/>
  <c r="U132" i="7"/>
  <c r="U69" i="7" s="1"/>
  <c r="A132" i="7"/>
  <c r="DS131" i="7"/>
  <c r="DS194" i="7" s="1"/>
  <c r="DR131" i="7"/>
  <c r="DR194" i="7" s="1"/>
  <c r="DQ131" i="7"/>
  <c r="DQ194" i="7" s="1"/>
  <c r="DP131" i="7"/>
  <c r="DP194" i="7" s="1"/>
  <c r="DO131" i="7"/>
  <c r="DO194" i="7" s="1"/>
  <c r="DN131" i="7"/>
  <c r="DN194" i="7" s="1"/>
  <c r="DM131" i="7"/>
  <c r="DM194" i="7" s="1"/>
  <c r="DL131" i="7"/>
  <c r="DL194" i="7" s="1"/>
  <c r="DK131" i="7"/>
  <c r="DK194" i="7" s="1"/>
  <c r="DJ131" i="7"/>
  <c r="DJ194" i="7" s="1"/>
  <c r="DI131" i="7"/>
  <c r="DI194" i="7" s="1"/>
  <c r="DH131" i="7"/>
  <c r="DH194" i="7" s="1"/>
  <c r="DG131" i="7"/>
  <c r="DG194" i="7" s="1"/>
  <c r="DF131" i="7"/>
  <c r="DF194" i="7" s="1"/>
  <c r="DE131" i="7"/>
  <c r="DE194" i="7" s="1"/>
  <c r="DD131" i="7"/>
  <c r="DD194" i="7" s="1"/>
  <c r="DC131" i="7"/>
  <c r="DC194" i="7" s="1"/>
  <c r="DB131" i="7"/>
  <c r="DB194" i="7" s="1"/>
  <c r="DA131" i="7"/>
  <c r="DA194" i="7" s="1"/>
  <c r="CX131" i="7"/>
  <c r="CX194" i="7" s="1"/>
  <c r="CW131" i="7"/>
  <c r="CW194" i="7" s="1"/>
  <c r="CV131" i="7"/>
  <c r="CV194" i="7" s="1"/>
  <c r="CU131" i="7"/>
  <c r="CR131" i="7"/>
  <c r="CR194" i="7" s="1"/>
  <c r="CQ131" i="7"/>
  <c r="CQ194" i="7" s="1"/>
  <c r="CP131" i="7"/>
  <c r="CP194" i="7" s="1"/>
  <c r="CO131" i="7"/>
  <c r="CL131" i="7"/>
  <c r="CL194" i="7" s="1"/>
  <c r="CK131" i="7"/>
  <c r="CK194" i="7" s="1"/>
  <c r="CJ131" i="7"/>
  <c r="CJ194" i="7" s="1"/>
  <c r="CI131" i="7"/>
  <c r="CI194" i="7" s="1"/>
  <c r="CH131" i="7"/>
  <c r="CH194" i="7" s="1"/>
  <c r="CG131" i="7"/>
  <c r="CG194" i="7" s="1"/>
  <c r="CF131" i="7"/>
  <c r="CF194" i="7" s="1"/>
  <c r="CE131" i="7"/>
  <c r="CE194" i="7" s="1"/>
  <c r="CD131" i="7"/>
  <c r="CD194" i="7" s="1"/>
  <c r="CC131" i="7"/>
  <c r="CC194" i="7" s="1"/>
  <c r="CB131" i="7"/>
  <c r="CB194" i="7" s="1"/>
  <c r="CA131" i="7"/>
  <c r="BO131" i="7"/>
  <c r="BN131" i="7"/>
  <c r="BM131" i="7"/>
  <c r="AW131" i="7"/>
  <c r="AW68" i="7" s="1"/>
  <c r="AI131" i="7"/>
  <c r="AI68" i="7" s="1"/>
  <c r="U131" i="7"/>
  <c r="U68" i="7" s="1"/>
  <c r="A131" i="7"/>
  <c r="DS130" i="7"/>
  <c r="DS193" i="7" s="1"/>
  <c r="DR130" i="7"/>
  <c r="DR193" i="7" s="1"/>
  <c r="DQ130" i="7"/>
  <c r="DQ193" i="7" s="1"/>
  <c r="DP130" i="7"/>
  <c r="DP193" i="7" s="1"/>
  <c r="DO130" i="7"/>
  <c r="DO193" i="7" s="1"/>
  <c r="DN130" i="7"/>
  <c r="DN193" i="7" s="1"/>
  <c r="DM130" i="7"/>
  <c r="DM193" i="7" s="1"/>
  <c r="DL130" i="7"/>
  <c r="DL193" i="7" s="1"/>
  <c r="DK130" i="7"/>
  <c r="DK193" i="7" s="1"/>
  <c r="DJ130" i="7"/>
  <c r="DJ193" i="7" s="1"/>
  <c r="DI130" i="7"/>
  <c r="DI193" i="7" s="1"/>
  <c r="DH130" i="7"/>
  <c r="DH193" i="7" s="1"/>
  <c r="DG130" i="7"/>
  <c r="DG193" i="7" s="1"/>
  <c r="DF130" i="7"/>
  <c r="DF193" i="7" s="1"/>
  <c r="DE130" i="7"/>
  <c r="DE193" i="7" s="1"/>
  <c r="DD130" i="7"/>
  <c r="DD193" i="7" s="1"/>
  <c r="DC130" i="7"/>
  <c r="DC193" i="7" s="1"/>
  <c r="DB130" i="7"/>
  <c r="DB193" i="7" s="1"/>
  <c r="DA130" i="7"/>
  <c r="DA193" i="7" s="1"/>
  <c r="CX130" i="7"/>
  <c r="CX193" i="7" s="1"/>
  <c r="CW130" i="7"/>
  <c r="CW193" i="7" s="1"/>
  <c r="CV130" i="7"/>
  <c r="CV193" i="7" s="1"/>
  <c r="CU130" i="7"/>
  <c r="CR130" i="7"/>
  <c r="CR193" i="7" s="1"/>
  <c r="CQ130" i="7"/>
  <c r="CQ193" i="7" s="1"/>
  <c r="CP130" i="7"/>
  <c r="CP193" i="7" s="1"/>
  <c r="CO130" i="7"/>
  <c r="CL130" i="7"/>
  <c r="CL193" i="7" s="1"/>
  <c r="CK130" i="7"/>
  <c r="CK193" i="7" s="1"/>
  <c r="CJ130" i="7"/>
  <c r="CJ193" i="7" s="1"/>
  <c r="CI130" i="7"/>
  <c r="CI193" i="7" s="1"/>
  <c r="CH130" i="7"/>
  <c r="CH193" i="7" s="1"/>
  <c r="CG130" i="7"/>
  <c r="CG193" i="7" s="1"/>
  <c r="CF130" i="7"/>
  <c r="CF193" i="7" s="1"/>
  <c r="CE130" i="7"/>
  <c r="CE193" i="7" s="1"/>
  <c r="CD130" i="7"/>
  <c r="CD193" i="7" s="1"/>
  <c r="CC130" i="7"/>
  <c r="CC193" i="7" s="1"/>
  <c r="CB130" i="7"/>
  <c r="CB193" i="7" s="1"/>
  <c r="CA130" i="7"/>
  <c r="BO130" i="7"/>
  <c r="BN130" i="7"/>
  <c r="BM130" i="7"/>
  <c r="AW130" i="7"/>
  <c r="AW67" i="7" s="1"/>
  <c r="AI130" i="7"/>
  <c r="AI67" i="7" s="1"/>
  <c r="U130" i="7"/>
  <c r="U67" i="7" s="1"/>
  <c r="A130" i="7"/>
  <c r="DS129" i="7"/>
  <c r="DS192" i="7" s="1"/>
  <c r="DR129" i="7"/>
  <c r="DR192" i="7" s="1"/>
  <c r="DQ129" i="7"/>
  <c r="DQ192" i="7" s="1"/>
  <c r="DP129" i="7"/>
  <c r="DP192" i="7" s="1"/>
  <c r="DO129" i="7"/>
  <c r="DO192" i="7" s="1"/>
  <c r="DN129" i="7"/>
  <c r="DN192" i="7" s="1"/>
  <c r="DM129" i="7"/>
  <c r="DM192" i="7" s="1"/>
  <c r="DL129" i="7"/>
  <c r="DL192" i="7" s="1"/>
  <c r="DK129" i="7"/>
  <c r="DK192" i="7" s="1"/>
  <c r="DJ129" i="7"/>
  <c r="DJ192" i="7" s="1"/>
  <c r="DI129" i="7"/>
  <c r="DI192" i="7" s="1"/>
  <c r="DH129" i="7"/>
  <c r="DH192" i="7" s="1"/>
  <c r="DG129" i="7"/>
  <c r="DG192" i="7" s="1"/>
  <c r="DF129" i="7"/>
  <c r="DF192" i="7" s="1"/>
  <c r="DE129" i="7"/>
  <c r="DE192" i="7" s="1"/>
  <c r="DD129" i="7"/>
  <c r="DD192" i="7" s="1"/>
  <c r="DC129" i="7"/>
  <c r="DC192" i="7" s="1"/>
  <c r="DB129" i="7"/>
  <c r="DB192" i="7" s="1"/>
  <c r="DA129" i="7"/>
  <c r="DA192" i="7" s="1"/>
  <c r="CX129" i="7"/>
  <c r="CW129" i="7"/>
  <c r="CW192" i="7" s="1"/>
  <c r="CV129" i="7"/>
  <c r="CV192" i="7" s="1"/>
  <c r="CU129" i="7"/>
  <c r="CR129" i="7"/>
  <c r="CR192" i="7" s="1"/>
  <c r="CQ129" i="7"/>
  <c r="CQ192" i="7" s="1"/>
  <c r="CP129" i="7"/>
  <c r="CP192" i="7" s="1"/>
  <c r="CO129" i="7"/>
  <c r="CL129" i="7"/>
  <c r="CL192" i="7" s="1"/>
  <c r="CK129" i="7"/>
  <c r="CK192" i="7" s="1"/>
  <c r="CJ129" i="7"/>
  <c r="CJ192" i="7" s="1"/>
  <c r="CI129" i="7"/>
  <c r="CI192" i="7" s="1"/>
  <c r="CH129" i="7"/>
  <c r="CH192" i="7" s="1"/>
  <c r="CG129" i="7"/>
  <c r="CG192" i="7" s="1"/>
  <c r="CF129" i="7"/>
  <c r="CF192" i="7" s="1"/>
  <c r="CE129" i="7"/>
  <c r="CE192" i="7" s="1"/>
  <c r="CD129" i="7"/>
  <c r="CD192" i="7" s="1"/>
  <c r="CC129" i="7"/>
  <c r="CC192" i="7" s="1"/>
  <c r="CB129" i="7"/>
  <c r="CB192" i="7" s="1"/>
  <c r="CA129" i="7"/>
  <c r="BO129" i="7"/>
  <c r="BN129" i="7"/>
  <c r="BM129" i="7"/>
  <c r="AW129" i="7"/>
  <c r="AW66" i="7" s="1"/>
  <c r="AI129" i="7"/>
  <c r="AI66" i="7" s="1"/>
  <c r="U129" i="7"/>
  <c r="U66" i="7" s="1"/>
  <c r="A129" i="7"/>
  <c r="DS128" i="7"/>
  <c r="DS191" i="7" s="1"/>
  <c r="DR128" i="7"/>
  <c r="DR191" i="7" s="1"/>
  <c r="DQ128" i="7"/>
  <c r="DQ191" i="7" s="1"/>
  <c r="DP128" i="7"/>
  <c r="DP191" i="7" s="1"/>
  <c r="DO128" i="7"/>
  <c r="DO191" i="7" s="1"/>
  <c r="DN128" i="7"/>
  <c r="DN191" i="7" s="1"/>
  <c r="DM128" i="7"/>
  <c r="DM191" i="7" s="1"/>
  <c r="DL128" i="7"/>
  <c r="DL191" i="7" s="1"/>
  <c r="DK128" i="7"/>
  <c r="DK191" i="7" s="1"/>
  <c r="DJ128" i="7"/>
  <c r="DJ191" i="7" s="1"/>
  <c r="DI128" i="7"/>
  <c r="DI191" i="7" s="1"/>
  <c r="DH128" i="7"/>
  <c r="DH191" i="7" s="1"/>
  <c r="DG128" i="7"/>
  <c r="DG191" i="7" s="1"/>
  <c r="DF128" i="7"/>
  <c r="DF191" i="7" s="1"/>
  <c r="DE128" i="7"/>
  <c r="DE191" i="7" s="1"/>
  <c r="DD128" i="7"/>
  <c r="DD191" i="7" s="1"/>
  <c r="DC128" i="7"/>
  <c r="DC191" i="7" s="1"/>
  <c r="DB128" i="7"/>
  <c r="DB191" i="7" s="1"/>
  <c r="DA128" i="7"/>
  <c r="DA191" i="7" s="1"/>
  <c r="CX128" i="7"/>
  <c r="CX191" i="7" s="1"/>
  <c r="CW128" i="7"/>
  <c r="CW191" i="7" s="1"/>
  <c r="CV128" i="7"/>
  <c r="CV191" i="7" s="1"/>
  <c r="CU128" i="7"/>
  <c r="CR128" i="7"/>
  <c r="CR191" i="7" s="1"/>
  <c r="CQ128" i="7"/>
  <c r="CQ191" i="7" s="1"/>
  <c r="CP128" i="7"/>
  <c r="CP191" i="7" s="1"/>
  <c r="CO128" i="7"/>
  <c r="CL128" i="7"/>
  <c r="CL191" i="7" s="1"/>
  <c r="CK128" i="7"/>
  <c r="CK191" i="7" s="1"/>
  <c r="CJ128" i="7"/>
  <c r="CJ191" i="7" s="1"/>
  <c r="CI128" i="7"/>
  <c r="CI191" i="7" s="1"/>
  <c r="CH128" i="7"/>
  <c r="CH191" i="7" s="1"/>
  <c r="CG128" i="7"/>
  <c r="CG191" i="7" s="1"/>
  <c r="CF128" i="7"/>
  <c r="CF191" i="7" s="1"/>
  <c r="CE128" i="7"/>
  <c r="CE191" i="7" s="1"/>
  <c r="CD128" i="7"/>
  <c r="CD191" i="7" s="1"/>
  <c r="CC128" i="7"/>
  <c r="CC191" i="7" s="1"/>
  <c r="CB128" i="7"/>
  <c r="CB191" i="7" s="1"/>
  <c r="CA128" i="7"/>
  <c r="BO128" i="7"/>
  <c r="BN128" i="7"/>
  <c r="BM128" i="7"/>
  <c r="AW128" i="7"/>
  <c r="AW65" i="7" s="1"/>
  <c r="AI128" i="7"/>
  <c r="AI65" i="7" s="1"/>
  <c r="U128" i="7"/>
  <c r="U65" i="7" s="1"/>
  <c r="A128" i="7"/>
  <c r="DS127" i="7"/>
  <c r="DS190" i="7" s="1"/>
  <c r="DR127" i="7"/>
  <c r="DR190" i="7" s="1"/>
  <c r="DQ127" i="7"/>
  <c r="DQ190" i="7" s="1"/>
  <c r="DP127" i="7"/>
  <c r="DP190" i="7" s="1"/>
  <c r="DO127" i="7"/>
  <c r="DO190" i="7" s="1"/>
  <c r="DN127" i="7"/>
  <c r="DN190" i="7" s="1"/>
  <c r="DM127" i="7"/>
  <c r="DM190" i="7" s="1"/>
  <c r="DL127" i="7"/>
  <c r="DL190" i="7" s="1"/>
  <c r="DK127" i="7"/>
  <c r="DK190" i="7" s="1"/>
  <c r="DJ127" i="7"/>
  <c r="DJ190" i="7" s="1"/>
  <c r="DI127" i="7"/>
  <c r="DI190" i="7" s="1"/>
  <c r="DH127" i="7"/>
  <c r="DH190" i="7" s="1"/>
  <c r="DG127" i="7"/>
  <c r="DG190" i="7" s="1"/>
  <c r="DF127" i="7"/>
  <c r="DF190" i="7" s="1"/>
  <c r="DE127" i="7"/>
  <c r="DE190" i="7" s="1"/>
  <c r="DD127" i="7"/>
  <c r="DD190" i="7" s="1"/>
  <c r="DC127" i="7"/>
  <c r="DC190" i="7" s="1"/>
  <c r="DB127" i="7"/>
  <c r="DB190" i="7" s="1"/>
  <c r="DA127" i="7"/>
  <c r="DA190" i="7" s="1"/>
  <c r="CX127" i="7"/>
  <c r="CX190" i="7" s="1"/>
  <c r="CW127" i="7"/>
  <c r="CW190" i="7" s="1"/>
  <c r="CV127" i="7"/>
  <c r="CV190" i="7" s="1"/>
  <c r="CU127" i="7"/>
  <c r="CR127" i="7"/>
  <c r="CR190" i="7" s="1"/>
  <c r="CQ127" i="7"/>
  <c r="CQ190" i="7" s="1"/>
  <c r="CP127" i="7"/>
  <c r="CP190" i="7" s="1"/>
  <c r="CO127" i="7"/>
  <c r="CL127" i="7"/>
  <c r="CL190" i="7" s="1"/>
  <c r="CK127" i="7"/>
  <c r="CK190" i="7" s="1"/>
  <c r="CJ127" i="7"/>
  <c r="CJ190" i="7" s="1"/>
  <c r="CI127" i="7"/>
  <c r="CI190" i="7" s="1"/>
  <c r="CH127" i="7"/>
  <c r="CH190" i="7" s="1"/>
  <c r="CG127" i="7"/>
  <c r="CG190" i="7" s="1"/>
  <c r="CF127" i="7"/>
  <c r="CF190" i="7" s="1"/>
  <c r="CE127" i="7"/>
  <c r="CE190" i="7" s="1"/>
  <c r="CD127" i="7"/>
  <c r="CD190" i="7" s="1"/>
  <c r="CC127" i="7"/>
  <c r="CC190" i="7" s="1"/>
  <c r="CB127" i="7"/>
  <c r="CB190" i="7" s="1"/>
  <c r="CA127" i="7"/>
  <c r="BX127" i="7"/>
  <c r="BX190" i="7" s="1"/>
  <c r="BW127" i="7"/>
  <c r="BW190" i="7" s="1"/>
  <c r="BV127" i="7"/>
  <c r="BV190" i="7" s="1"/>
  <c r="BU127" i="7"/>
  <c r="BU190" i="7" s="1"/>
  <c r="BT127" i="7"/>
  <c r="BT190" i="7" s="1"/>
  <c r="BS127" i="7"/>
  <c r="BS190" i="7" s="1"/>
  <c r="BR127" i="7"/>
  <c r="BR190" i="7" s="1"/>
  <c r="BQ127" i="7"/>
  <c r="BQ190" i="7" s="1"/>
  <c r="BP127" i="7"/>
  <c r="BP190" i="7" s="1"/>
  <c r="BO127" i="7"/>
  <c r="BN127" i="7"/>
  <c r="BM127" i="7"/>
  <c r="BJ127" i="7"/>
  <c r="BJ190" i="7" s="1"/>
  <c r="BI127" i="7"/>
  <c r="BI190" i="7" s="1"/>
  <c r="BH127" i="7"/>
  <c r="BH190" i="7" s="1"/>
  <c r="BG127" i="7"/>
  <c r="BG190" i="7" s="1"/>
  <c r="BF127" i="7"/>
  <c r="BF190" i="7" s="1"/>
  <c r="BE127" i="7"/>
  <c r="BE190" i="7" s="1"/>
  <c r="BD127" i="7"/>
  <c r="BD190" i="7" s="1"/>
  <c r="BC127" i="7"/>
  <c r="BC190" i="7" s="1"/>
  <c r="BB127" i="7"/>
  <c r="BB190" i="7" s="1"/>
  <c r="BA127" i="7"/>
  <c r="BA190" i="7" s="1"/>
  <c r="AZ127" i="7"/>
  <c r="AZ190" i="7" s="1"/>
  <c r="AY127" i="7"/>
  <c r="AW127" i="7"/>
  <c r="AW64" i="7" s="1"/>
  <c r="AI127" i="7"/>
  <c r="AI64" i="7" s="1"/>
  <c r="U127" i="7"/>
  <c r="U64" i="7" s="1"/>
  <c r="A127" i="7"/>
  <c r="DS126" i="7"/>
  <c r="DS189" i="7" s="1"/>
  <c r="DR126" i="7"/>
  <c r="DR189" i="7" s="1"/>
  <c r="DQ126" i="7"/>
  <c r="DQ189" i="7" s="1"/>
  <c r="DP126" i="7"/>
  <c r="DP189" i="7" s="1"/>
  <c r="DO126" i="7"/>
  <c r="DO189" i="7" s="1"/>
  <c r="DN126" i="7"/>
  <c r="DN189" i="7" s="1"/>
  <c r="DM126" i="7"/>
  <c r="DM189" i="7" s="1"/>
  <c r="DL126" i="7"/>
  <c r="DL189" i="7" s="1"/>
  <c r="DK126" i="7"/>
  <c r="DK189" i="7" s="1"/>
  <c r="DJ126" i="7"/>
  <c r="DJ189" i="7" s="1"/>
  <c r="DI126" i="7"/>
  <c r="DI189" i="7" s="1"/>
  <c r="DH126" i="7"/>
  <c r="DH189" i="7" s="1"/>
  <c r="DG126" i="7"/>
  <c r="DG189" i="7" s="1"/>
  <c r="DF126" i="7"/>
  <c r="DF189" i="7" s="1"/>
  <c r="DE126" i="7"/>
  <c r="DE189" i="7" s="1"/>
  <c r="DD126" i="7"/>
  <c r="DD189" i="7" s="1"/>
  <c r="DC126" i="7"/>
  <c r="DC189" i="7" s="1"/>
  <c r="DB126" i="7"/>
  <c r="DB189" i="7" s="1"/>
  <c r="DA126" i="7"/>
  <c r="DA189" i="7" s="1"/>
  <c r="CX126" i="7"/>
  <c r="CX189" i="7" s="1"/>
  <c r="CW126" i="7"/>
  <c r="CW189" i="7" s="1"/>
  <c r="CV126" i="7"/>
  <c r="CV189" i="7" s="1"/>
  <c r="CU126" i="7"/>
  <c r="CR126" i="7"/>
  <c r="CR189" i="7" s="1"/>
  <c r="CQ126" i="7"/>
  <c r="CQ189" i="7" s="1"/>
  <c r="CP126" i="7"/>
  <c r="CP189" i="7" s="1"/>
  <c r="CO126" i="7"/>
  <c r="CL126" i="7"/>
  <c r="CL189" i="7" s="1"/>
  <c r="CK126" i="7"/>
  <c r="CK189" i="7" s="1"/>
  <c r="CJ126" i="7"/>
  <c r="CJ189" i="7" s="1"/>
  <c r="CI126" i="7"/>
  <c r="CI189" i="7" s="1"/>
  <c r="CH126" i="7"/>
  <c r="CH189" i="7" s="1"/>
  <c r="CG126" i="7"/>
  <c r="CG189" i="7" s="1"/>
  <c r="CF126" i="7"/>
  <c r="CF189" i="7" s="1"/>
  <c r="CE126" i="7"/>
  <c r="CE189" i="7" s="1"/>
  <c r="CD126" i="7"/>
  <c r="CD189" i="7" s="1"/>
  <c r="CC126" i="7"/>
  <c r="CC189" i="7" s="1"/>
  <c r="CB126" i="7"/>
  <c r="CB189" i="7" s="1"/>
  <c r="CA126" i="7"/>
  <c r="BX126" i="7"/>
  <c r="BX189" i="7" s="1"/>
  <c r="BW126" i="7"/>
  <c r="BW189" i="7" s="1"/>
  <c r="BV126" i="7"/>
  <c r="BV189" i="7" s="1"/>
  <c r="BU126" i="7"/>
  <c r="BU189" i="7" s="1"/>
  <c r="BT126" i="7"/>
  <c r="BT189" i="7" s="1"/>
  <c r="BS126" i="7"/>
  <c r="BS189" i="7" s="1"/>
  <c r="BR126" i="7"/>
  <c r="BR189" i="7" s="1"/>
  <c r="BQ126" i="7"/>
  <c r="BQ189" i="7" s="1"/>
  <c r="BP126" i="7"/>
  <c r="BP189" i="7" s="1"/>
  <c r="BO126" i="7"/>
  <c r="BN126" i="7"/>
  <c r="BM126" i="7"/>
  <c r="BJ126" i="7"/>
  <c r="BJ189" i="7" s="1"/>
  <c r="BI126" i="7"/>
  <c r="BI189" i="7" s="1"/>
  <c r="BH126" i="7"/>
  <c r="BH189" i="7" s="1"/>
  <c r="BG126" i="7"/>
  <c r="BG189" i="7" s="1"/>
  <c r="BF126" i="7"/>
  <c r="BF189" i="7" s="1"/>
  <c r="BE126" i="7"/>
  <c r="BE189" i="7" s="1"/>
  <c r="BD126" i="7"/>
  <c r="BD189" i="7" s="1"/>
  <c r="BC126" i="7"/>
  <c r="BC189" i="7" s="1"/>
  <c r="BB126" i="7"/>
  <c r="BB189" i="7" s="1"/>
  <c r="BA126" i="7"/>
  <c r="BA189" i="7" s="1"/>
  <c r="AZ126" i="7"/>
  <c r="AZ189" i="7" s="1"/>
  <c r="AY126" i="7"/>
  <c r="AW126" i="7"/>
  <c r="AW63" i="7" s="1"/>
  <c r="AI126" i="7"/>
  <c r="AI63" i="7" s="1"/>
  <c r="U126" i="7"/>
  <c r="U63" i="7" s="1"/>
  <c r="A126" i="7"/>
  <c r="DS125" i="7"/>
  <c r="DS188" i="7" s="1"/>
  <c r="DR125" i="7"/>
  <c r="DR188" i="7" s="1"/>
  <c r="DQ125" i="7"/>
  <c r="DQ188" i="7" s="1"/>
  <c r="DP125" i="7"/>
  <c r="DP188" i="7" s="1"/>
  <c r="DO125" i="7"/>
  <c r="DO188" i="7" s="1"/>
  <c r="DN125" i="7"/>
  <c r="DN188" i="7" s="1"/>
  <c r="DM125" i="7"/>
  <c r="DM188" i="7" s="1"/>
  <c r="DL125" i="7"/>
  <c r="DL188" i="7" s="1"/>
  <c r="DK125" i="7"/>
  <c r="DK188" i="7" s="1"/>
  <c r="DJ125" i="7"/>
  <c r="DJ188" i="7" s="1"/>
  <c r="DI125" i="7"/>
  <c r="DI188" i="7" s="1"/>
  <c r="DH125" i="7"/>
  <c r="DH188" i="7" s="1"/>
  <c r="DG125" i="7"/>
  <c r="DG188" i="7" s="1"/>
  <c r="DF125" i="7"/>
  <c r="DF188" i="7" s="1"/>
  <c r="DE125" i="7"/>
  <c r="DE188" i="7" s="1"/>
  <c r="DD125" i="7"/>
  <c r="DD188" i="7" s="1"/>
  <c r="DC125" i="7"/>
  <c r="DC188" i="7" s="1"/>
  <c r="DB125" i="7"/>
  <c r="DB188" i="7" s="1"/>
  <c r="DA125" i="7"/>
  <c r="DA188" i="7" s="1"/>
  <c r="CX125" i="7"/>
  <c r="CX188" i="7" s="1"/>
  <c r="CW125" i="7"/>
  <c r="CW188" i="7" s="1"/>
  <c r="CV125" i="7"/>
  <c r="CV188" i="7" s="1"/>
  <c r="CU125" i="7"/>
  <c r="CR125" i="7"/>
  <c r="CR188" i="7" s="1"/>
  <c r="CQ125" i="7"/>
  <c r="CQ188" i="7" s="1"/>
  <c r="CP125" i="7"/>
  <c r="CP188" i="7" s="1"/>
  <c r="CO125" i="7"/>
  <c r="CL125" i="7"/>
  <c r="CL188" i="7" s="1"/>
  <c r="CK125" i="7"/>
  <c r="CK188" i="7" s="1"/>
  <c r="CJ125" i="7"/>
  <c r="CJ188" i="7" s="1"/>
  <c r="CI125" i="7"/>
  <c r="CI188" i="7" s="1"/>
  <c r="CH125" i="7"/>
  <c r="CH188" i="7" s="1"/>
  <c r="CG125" i="7"/>
  <c r="CG188" i="7" s="1"/>
  <c r="CF125" i="7"/>
  <c r="CF188" i="7" s="1"/>
  <c r="CE125" i="7"/>
  <c r="CE188" i="7" s="1"/>
  <c r="CD125" i="7"/>
  <c r="CD188" i="7" s="1"/>
  <c r="CC125" i="7"/>
  <c r="CC188" i="7" s="1"/>
  <c r="CB125" i="7"/>
  <c r="CB188" i="7" s="1"/>
  <c r="CA125" i="7"/>
  <c r="BX125" i="7"/>
  <c r="BX188" i="7" s="1"/>
  <c r="BW125" i="7"/>
  <c r="BW188" i="7" s="1"/>
  <c r="BV125" i="7"/>
  <c r="BV188" i="7" s="1"/>
  <c r="BU125" i="7"/>
  <c r="BU188" i="7" s="1"/>
  <c r="BT125" i="7"/>
  <c r="BT188" i="7" s="1"/>
  <c r="BS125" i="7"/>
  <c r="BS188" i="7" s="1"/>
  <c r="BR125" i="7"/>
  <c r="BR188" i="7" s="1"/>
  <c r="BQ125" i="7"/>
  <c r="BQ188" i="7" s="1"/>
  <c r="BP125" i="7"/>
  <c r="BP188" i="7" s="1"/>
  <c r="BO125" i="7"/>
  <c r="BN125" i="7"/>
  <c r="BM125" i="7"/>
  <c r="BJ125" i="7"/>
  <c r="BJ188" i="7" s="1"/>
  <c r="BI125" i="7"/>
  <c r="BI188" i="7" s="1"/>
  <c r="BH125" i="7"/>
  <c r="BH188" i="7" s="1"/>
  <c r="BG125" i="7"/>
  <c r="BG188" i="7" s="1"/>
  <c r="BF125" i="7"/>
  <c r="BF188" i="7" s="1"/>
  <c r="BE125" i="7"/>
  <c r="BE188" i="7" s="1"/>
  <c r="BD125" i="7"/>
  <c r="BD188" i="7" s="1"/>
  <c r="BC125" i="7"/>
  <c r="BC188" i="7" s="1"/>
  <c r="BB125" i="7"/>
  <c r="BB188" i="7" s="1"/>
  <c r="BA125" i="7"/>
  <c r="BA188" i="7" s="1"/>
  <c r="AZ125" i="7"/>
  <c r="AZ188" i="7" s="1"/>
  <c r="AY125" i="7"/>
  <c r="AW125" i="7"/>
  <c r="AW62" i="7" s="1"/>
  <c r="AI125" i="7"/>
  <c r="AI62" i="7" s="1"/>
  <c r="U125" i="7"/>
  <c r="U62" i="7" s="1"/>
  <c r="A125" i="7"/>
  <c r="DS124" i="7"/>
  <c r="DS187" i="7" s="1"/>
  <c r="DR124" i="7"/>
  <c r="DR187" i="7" s="1"/>
  <c r="DQ124" i="7"/>
  <c r="DQ187" i="7" s="1"/>
  <c r="DP124" i="7"/>
  <c r="DP187" i="7" s="1"/>
  <c r="DO124" i="7"/>
  <c r="DO187" i="7" s="1"/>
  <c r="DN124" i="7"/>
  <c r="DN187" i="7" s="1"/>
  <c r="DM124" i="7"/>
  <c r="DM187" i="7" s="1"/>
  <c r="DL124" i="7"/>
  <c r="DL187" i="7" s="1"/>
  <c r="DK124" i="7"/>
  <c r="DK187" i="7" s="1"/>
  <c r="DJ124" i="7"/>
  <c r="DJ187" i="7" s="1"/>
  <c r="DI124" i="7"/>
  <c r="DI187" i="7" s="1"/>
  <c r="DH124" i="7"/>
  <c r="DH187" i="7" s="1"/>
  <c r="DG124" i="7"/>
  <c r="DG187" i="7" s="1"/>
  <c r="DF124" i="7"/>
  <c r="DF187" i="7" s="1"/>
  <c r="DE124" i="7"/>
  <c r="DE187" i="7" s="1"/>
  <c r="DD124" i="7"/>
  <c r="DD187" i="7" s="1"/>
  <c r="DC124" i="7"/>
  <c r="DC187" i="7" s="1"/>
  <c r="DB124" i="7"/>
  <c r="DB187" i="7" s="1"/>
  <c r="DA124" i="7"/>
  <c r="DA187" i="7" s="1"/>
  <c r="CX124" i="7"/>
  <c r="CX187" i="7" s="1"/>
  <c r="CW124" i="7"/>
  <c r="CW187" i="7" s="1"/>
  <c r="CV124" i="7"/>
  <c r="CV187" i="7" s="1"/>
  <c r="CU124" i="7"/>
  <c r="CR124" i="7"/>
  <c r="CR187" i="7" s="1"/>
  <c r="CQ124" i="7"/>
  <c r="CQ187" i="7" s="1"/>
  <c r="CP124" i="7"/>
  <c r="CP187" i="7" s="1"/>
  <c r="CO124" i="7"/>
  <c r="CL124" i="7"/>
  <c r="CL187" i="7" s="1"/>
  <c r="CK124" i="7"/>
  <c r="CK187" i="7" s="1"/>
  <c r="CJ124" i="7"/>
  <c r="CJ187" i="7" s="1"/>
  <c r="CI124" i="7"/>
  <c r="CI187" i="7" s="1"/>
  <c r="CH124" i="7"/>
  <c r="CH187" i="7" s="1"/>
  <c r="CG124" i="7"/>
  <c r="CG187" i="7" s="1"/>
  <c r="CF124" i="7"/>
  <c r="CF187" i="7" s="1"/>
  <c r="CE124" i="7"/>
  <c r="CE187" i="7" s="1"/>
  <c r="CD124" i="7"/>
  <c r="CD187" i="7" s="1"/>
  <c r="CC124" i="7"/>
  <c r="CC187" i="7" s="1"/>
  <c r="CB124" i="7"/>
  <c r="CB187" i="7" s="1"/>
  <c r="CA124" i="7"/>
  <c r="BX124" i="7"/>
  <c r="BX187" i="7" s="1"/>
  <c r="BW124" i="7"/>
  <c r="BW187" i="7" s="1"/>
  <c r="BV124" i="7"/>
  <c r="BV187" i="7" s="1"/>
  <c r="BU124" i="7"/>
  <c r="BU187" i="7" s="1"/>
  <c r="BT124" i="7"/>
  <c r="BT187" i="7" s="1"/>
  <c r="BS124" i="7"/>
  <c r="BS187" i="7" s="1"/>
  <c r="BR124" i="7"/>
  <c r="BR187" i="7" s="1"/>
  <c r="BQ124" i="7"/>
  <c r="BQ187" i="7" s="1"/>
  <c r="BP124" i="7"/>
  <c r="BP187" i="7" s="1"/>
  <c r="BO124" i="7"/>
  <c r="BN124" i="7"/>
  <c r="BM124" i="7"/>
  <c r="BJ124" i="7"/>
  <c r="BJ187" i="7" s="1"/>
  <c r="BI124" i="7"/>
  <c r="BI187" i="7" s="1"/>
  <c r="BH124" i="7"/>
  <c r="BH187" i="7" s="1"/>
  <c r="BG124" i="7"/>
  <c r="BG187" i="7" s="1"/>
  <c r="BF124" i="7"/>
  <c r="BF187" i="7" s="1"/>
  <c r="BE124" i="7"/>
  <c r="BE187" i="7" s="1"/>
  <c r="BD124" i="7"/>
  <c r="BD187" i="7" s="1"/>
  <c r="BC124" i="7"/>
  <c r="BC187" i="7" s="1"/>
  <c r="BB124" i="7"/>
  <c r="BB187" i="7" s="1"/>
  <c r="BA124" i="7"/>
  <c r="BA187" i="7" s="1"/>
  <c r="AZ124" i="7"/>
  <c r="AZ187" i="7" s="1"/>
  <c r="AY124" i="7"/>
  <c r="AW124" i="7"/>
  <c r="AW61" i="7" s="1"/>
  <c r="AI124" i="7"/>
  <c r="AI61" i="7" s="1"/>
  <c r="U124" i="7"/>
  <c r="U61" i="7" s="1"/>
  <c r="A124" i="7"/>
  <c r="DS123" i="7"/>
  <c r="DS186" i="7" s="1"/>
  <c r="DR123" i="7"/>
  <c r="DR186" i="7" s="1"/>
  <c r="DQ123" i="7"/>
  <c r="DQ186" i="7" s="1"/>
  <c r="DP123" i="7"/>
  <c r="DP186" i="7" s="1"/>
  <c r="DO123" i="7"/>
  <c r="DO186" i="7" s="1"/>
  <c r="DN123" i="7"/>
  <c r="DN186" i="7" s="1"/>
  <c r="DM123" i="7"/>
  <c r="DM186" i="7" s="1"/>
  <c r="DL123" i="7"/>
  <c r="DL186" i="7" s="1"/>
  <c r="DK123" i="7"/>
  <c r="DK186" i="7" s="1"/>
  <c r="DJ123" i="7"/>
  <c r="DJ186" i="7" s="1"/>
  <c r="DI123" i="7"/>
  <c r="DI186" i="7" s="1"/>
  <c r="DH123" i="7"/>
  <c r="DH186" i="7" s="1"/>
  <c r="DG123" i="7"/>
  <c r="DG186" i="7" s="1"/>
  <c r="DF123" i="7"/>
  <c r="DF186" i="7" s="1"/>
  <c r="DE123" i="7"/>
  <c r="DE186" i="7" s="1"/>
  <c r="DD123" i="7"/>
  <c r="DD186" i="7" s="1"/>
  <c r="DC123" i="7"/>
  <c r="DC186" i="7" s="1"/>
  <c r="DB123" i="7"/>
  <c r="DB186" i="7" s="1"/>
  <c r="DA123" i="7"/>
  <c r="DA186" i="7" s="1"/>
  <c r="CX123" i="7"/>
  <c r="CX186" i="7" s="1"/>
  <c r="CW123" i="7"/>
  <c r="CW186" i="7" s="1"/>
  <c r="CV123" i="7"/>
  <c r="CV186" i="7" s="1"/>
  <c r="CU123" i="7"/>
  <c r="CR123" i="7"/>
  <c r="CR186" i="7" s="1"/>
  <c r="CQ123" i="7"/>
  <c r="CQ186" i="7" s="1"/>
  <c r="CP123" i="7"/>
  <c r="CP186" i="7" s="1"/>
  <c r="CO123" i="7"/>
  <c r="CL123" i="7"/>
  <c r="CL186" i="7" s="1"/>
  <c r="CK123" i="7"/>
  <c r="CK186" i="7" s="1"/>
  <c r="CJ123" i="7"/>
  <c r="CJ186" i="7" s="1"/>
  <c r="CI123" i="7"/>
  <c r="CI186" i="7" s="1"/>
  <c r="CH123" i="7"/>
  <c r="CH186" i="7" s="1"/>
  <c r="CG123" i="7"/>
  <c r="CG186" i="7" s="1"/>
  <c r="CF123" i="7"/>
  <c r="CF186" i="7" s="1"/>
  <c r="CE123" i="7"/>
  <c r="CE186" i="7" s="1"/>
  <c r="CD123" i="7"/>
  <c r="CD186" i="7" s="1"/>
  <c r="CC123" i="7"/>
  <c r="CC186" i="7" s="1"/>
  <c r="CB123" i="7"/>
  <c r="CB186" i="7" s="1"/>
  <c r="CA123" i="7"/>
  <c r="BX123" i="7"/>
  <c r="BX186" i="7" s="1"/>
  <c r="BW123" i="7"/>
  <c r="BW186" i="7" s="1"/>
  <c r="BV123" i="7"/>
  <c r="BV186" i="7" s="1"/>
  <c r="BU123" i="7"/>
  <c r="BU186" i="7" s="1"/>
  <c r="BT123" i="7"/>
  <c r="BT186" i="7" s="1"/>
  <c r="BS123" i="7"/>
  <c r="BS186" i="7" s="1"/>
  <c r="BR123" i="7"/>
  <c r="BR186" i="7" s="1"/>
  <c r="BQ123" i="7"/>
  <c r="BQ186" i="7" s="1"/>
  <c r="BP123" i="7"/>
  <c r="BP186" i="7" s="1"/>
  <c r="BO123" i="7"/>
  <c r="BN123" i="7"/>
  <c r="BM123" i="7"/>
  <c r="BJ123" i="7"/>
  <c r="BJ186" i="7" s="1"/>
  <c r="BI123" i="7"/>
  <c r="BI186" i="7" s="1"/>
  <c r="BH123" i="7"/>
  <c r="BH186" i="7" s="1"/>
  <c r="BG123" i="7"/>
  <c r="BG186" i="7" s="1"/>
  <c r="BF123" i="7"/>
  <c r="BF186" i="7" s="1"/>
  <c r="BE123" i="7"/>
  <c r="BE186" i="7" s="1"/>
  <c r="BD123" i="7"/>
  <c r="BD186" i="7" s="1"/>
  <c r="BC123" i="7"/>
  <c r="BC186" i="7" s="1"/>
  <c r="BB123" i="7"/>
  <c r="BB186" i="7" s="1"/>
  <c r="BA123" i="7"/>
  <c r="BA186" i="7" s="1"/>
  <c r="AZ123" i="7"/>
  <c r="AZ186" i="7" s="1"/>
  <c r="AY123" i="7"/>
  <c r="AW123" i="7"/>
  <c r="AW60" i="7" s="1"/>
  <c r="AI123" i="7"/>
  <c r="AI60" i="7" s="1"/>
  <c r="U123" i="7"/>
  <c r="U60" i="7" s="1"/>
  <c r="A123" i="7"/>
  <c r="DS122" i="7"/>
  <c r="DR122" i="7"/>
  <c r="DQ122" i="7"/>
  <c r="DP122" i="7"/>
  <c r="DO122" i="7"/>
  <c r="DN122" i="7"/>
  <c r="DM122" i="7"/>
  <c r="DL122" i="7"/>
  <c r="DK122" i="7"/>
  <c r="DJ122" i="7"/>
  <c r="DI122" i="7"/>
  <c r="DH122" i="7"/>
  <c r="DG122" i="7"/>
  <c r="DF122" i="7"/>
  <c r="DE122" i="7"/>
  <c r="DD122" i="7"/>
  <c r="DC122" i="7"/>
  <c r="DB122" i="7"/>
  <c r="DA122" i="7"/>
  <c r="CW122" i="7"/>
  <c r="CV122" i="7"/>
  <c r="CU122" i="7"/>
  <c r="BO122" i="7"/>
  <c r="BN122" i="7"/>
  <c r="BM122" i="7"/>
  <c r="AV122" i="7"/>
  <c r="AU122" i="7"/>
  <c r="AT122" i="7"/>
  <c r="AR122" i="7"/>
  <c r="AQ122" i="7"/>
  <c r="AP122" i="7"/>
  <c r="AO122" i="7"/>
  <c r="AN122" i="7"/>
  <c r="AM122" i="7"/>
  <c r="AL122" i="7"/>
  <c r="AK122" i="7"/>
  <c r="AH122" i="7"/>
  <c r="AG122" i="7"/>
  <c r="AF122" i="7"/>
  <c r="AE122" i="7"/>
  <c r="AD122" i="7"/>
  <c r="AC122" i="7"/>
  <c r="AB122" i="7"/>
  <c r="AA122" i="7"/>
  <c r="Z122" i="7"/>
  <c r="Y122" i="7"/>
  <c r="X122" i="7"/>
  <c r="W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A122" i="7"/>
  <c r="DS121" i="7"/>
  <c r="DS58" i="7" s="1"/>
  <c r="DR121" i="7"/>
  <c r="DR58" i="7" s="1"/>
  <c r="DQ121" i="7"/>
  <c r="DQ58" i="7" s="1"/>
  <c r="DP121" i="7"/>
  <c r="DP58" i="7" s="1"/>
  <c r="DO121" i="7"/>
  <c r="DO58" i="7" s="1"/>
  <c r="DN121" i="7"/>
  <c r="DN58" i="7" s="1"/>
  <c r="DM121" i="7"/>
  <c r="DM58" i="7" s="1"/>
  <c r="DL121" i="7"/>
  <c r="DL58" i="7" s="1"/>
  <c r="DK121" i="7"/>
  <c r="DK58" i="7" s="1"/>
  <c r="DJ121" i="7"/>
  <c r="DJ58" i="7" s="1"/>
  <c r="DI121" i="7"/>
  <c r="DI58" i="7" s="1"/>
  <c r="DH121" i="7"/>
  <c r="DH58" i="7" s="1"/>
  <c r="DG121" i="7"/>
  <c r="DG58" i="7" s="1"/>
  <c r="DF121" i="7"/>
  <c r="DF58" i="7" s="1"/>
  <c r="DE121" i="7"/>
  <c r="DE58" i="7" s="1"/>
  <c r="DD121" i="7"/>
  <c r="DD58" i="7" s="1"/>
  <c r="DC121" i="7"/>
  <c r="DC58" i="7" s="1"/>
  <c r="DB121" i="7"/>
  <c r="DB58" i="7" s="1"/>
  <c r="DA121" i="7"/>
  <c r="DA58" i="7" s="1"/>
  <c r="CX121" i="7"/>
  <c r="CX58" i="7" s="1"/>
  <c r="CW121" i="7"/>
  <c r="CW58" i="7" s="1"/>
  <c r="CV121" i="7"/>
  <c r="CV58" i="7" s="1"/>
  <c r="CU121" i="7"/>
  <c r="BO121" i="7"/>
  <c r="BO58" i="7" s="1"/>
  <c r="BN121" i="7"/>
  <c r="BN58" i="7" s="1"/>
  <c r="BM121" i="7"/>
  <c r="AV121" i="7"/>
  <c r="AV58" i="7" s="1"/>
  <c r="AU121" i="7"/>
  <c r="AU58" i="7" s="1"/>
  <c r="AT121" i="7"/>
  <c r="AT58" i="7" s="1"/>
  <c r="AR121" i="7"/>
  <c r="AR58" i="7" s="1"/>
  <c r="AQ121" i="7"/>
  <c r="AQ58" i="7" s="1"/>
  <c r="AP121" i="7"/>
  <c r="AP58" i="7" s="1"/>
  <c r="AO121" i="7"/>
  <c r="AO58" i="7" s="1"/>
  <c r="AN121" i="7"/>
  <c r="AN58" i="7" s="1"/>
  <c r="AM121" i="7"/>
  <c r="AM58" i="7" s="1"/>
  <c r="AL121" i="7"/>
  <c r="AL58" i="7" s="1"/>
  <c r="AK121" i="7"/>
  <c r="AH121" i="7"/>
  <c r="AH58" i="7" s="1"/>
  <c r="AG121" i="7"/>
  <c r="AG58" i="7" s="1"/>
  <c r="AF121" i="7"/>
  <c r="AF58" i="7" s="1"/>
  <c r="AE121" i="7"/>
  <c r="AE58" i="7" s="1"/>
  <c r="AD121" i="7"/>
  <c r="AD58" i="7" s="1"/>
  <c r="AC121" i="7"/>
  <c r="AC58" i="7" s="1"/>
  <c r="AB121" i="7"/>
  <c r="AB58" i="7" s="1"/>
  <c r="AA121" i="7"/>
  <c r="AA58" i="7" s="1"/>
  <c r="Z121" i="7"/>
  <c r="Z58" i="7" s="1"/>
  <c r="Y121" i="7"/>
  <c r="Y58" i="7" s="1"/>
  <c r="X121" i="7"/>
  <c r="X58" i="7" s="1"/>
  <c r="W121" i="7"/>
  <c r="T121" i="7"/>
  <c r="T58" i="7" s="1"/>
  <c r="S121" i="7"/>
  <c r="S58" i="7" s="1"/>
  <c r="R121" i="7"/>
  <c r="R58" i="7" s="1"/>
  <c r="Q121" i="7"/>
  <c r="Q58" i="7" s="1"/>
  <c r="P121" i="7"/>
  <c r="P58" i="7" s="1"/>
  <c r="O121" i="7"/>
  <c r="O58" i="7" s="1"/>
  <c r="N121" i="7"/>
  <c r="N58" i="7" s="1"/>
  <c r="M121" i="7"/>
  <c r="M58" i="7" s="1"/>
  <c r="L121" i="7"/>
  <c r="L58" i="7" s="1"/>
  <c r="K121" i="7"/>
  <c r="K58" i="7" s="1"/>
  <c r="J121" i="7"/>
  <c r="J58" i="7" s="1"/>
  <c r="I121" i="7"/>
  <c r="A121" i="7"/>
  <c r="A120" i="7"/>
  <c r="DS119" i="7"/>
  <c r="DS182" i="7" s="1"/>
  <c r="DR119" i="7"/>
  <c r="DR182" i="7" s="1"/>
  <c r="DQ119" i="7"/>
  <c r="DQ182" i="7" s="1"/>
  <c r="DP119" i="7"/>
  <c r="DP182" i="7" s="1"/>
  <c r="DO119" i="7"/>
  <c r="DO182" i="7" s="1"/>
  <c r="DN119" i="7"/>
  <c r="DN182" i="7" s="1"/>
  <c r="DM119" i="7"/>
  <c r="DM182" i="7" s="1"/>
  <c r="DL119" i="7"/>
  <c r="DL182" i="7" s="1"/>
  <c r="DK119" i="7"/>
  <c r="DK182" i="7" s="1"/>
  <c r="DJ119" i="7"/>
  <c r="DJ182" i="7" s="1"/>
  <c r="DI119" i="7"/>
  <c r="DI182" i="7" s="1"/>
  <c r="DH119" i="7"/>
  <c r="DH182" i="7" s="1"/>
  <c r="DG119" i="7"/>
  <c r="DG182" i="7" s="1"/>
  <c r="DF119" i="7"/>
  <c r="DF182" i="7" s="1"/>
  <c r="DE119" i="7"/>
  <c r="DE182" i="7" s="1"/>
  <c r="DD119" i="7"/>
  <c r="DD182" i="7" s="1"/>
  <c r="DC119" i="7"/>
  <c r="DC182" i="7" s="1"/>
  <c r="DB119" i="7"/>
  <c r="DB182" i="7" s="1"/>
  <c r="DA119" i="7"/>
  <c r="DA182" i="7" s="1"/>
  <c r="CX119" i="7"/>
  <c r="CX182" i="7" s="1"/>
  <c r="CW119" i="7"/>
  <c r="CW182" i="7" s="1"/>
  <c r="CV119" i="7"/>
  <c r="CV182" i="7" s="1"/>
  <c r="CU119" i="7"/>
  <c r="CR119" i="7"/>
  <c r="CR182" i="7" s="1"/>
  <c r="CQ119" i="7"/>
  <c r="CQ182" i="7" s="1"/>
  <c r="CP119" i="7"/>
  <c r="CP182" i="7" s="1"/>
  <c r="CO119" i="7"/>
  <c r="CL119" i="7"/>
  <c r="CL182" i="7" s="1"/>
  <c r="CK119" i="7"/>
  <c r="CK182" i="7" s="1"/>
  <c r="CJ119" i="7"/>
  <c r="CJ182" i="7" s="1"/>
  <c r="CI119" i="7"/>
  <c r="CI182" i="7" s="1"/>
  <c r="CH119" i="7"/>
  <c r="CH182" i="7" s="1"/>
  <c r="CG119" i="7"/>
  <c r="CG182" i="7" s="1"/>
  <c r="CF119" i="7"/>
  <c r="CF182" i="7" s="1"/>
  <c r="CE119" i="7"/>
  <c r="CE182" i="7" s="1"/>
  <c r="CD119" i="7"/>
  <c r="CD182" i="7" s="1"/>
  <c r="CC119" i="7"/>
  <c r="CC182" i="7" s="1"/>
  <c r="CB119" i="7"/>
  <c r="CB182" i="7" s="1"/>
  <c r="CA119" i="7"/>
  <c r="BX119" i="7"/>
  <c r="BX182" i="7" s="1"/>
  <c r="BW119" i="7"/>
  <c r="BW182" i="7" s="1"/>
  <c r="BV119" i="7"/>
  <c r="BV182" i="7" s="1"/>
  <c r="BU119" i="7"/>
  <c r="BU182" i="7" s="1"/>
  <c r="BT119" i="7"/>
  <c r="BT182" i="7" s="1"/>
  <c r="BS119" i="7"/>
  <c r="BS182" i="7" s="1"/>
  <c r="BR119" i="7"/>
  <c r="BR182" i="7" s="1"/>
  <c r="BQ119" i="7"/>
  <c r="BQ182" i="7" s="1"/>
  <c r="DW182" i="7" s="1"/>
  <c r="BP119" i="7"/>
  <c r="BP182" i="7" s="1"/>
  <c r="BO119" i="7"/>
  <c r="BN119" i="7"/>
  <c r="BM119" i="7"/>
  <c r="AW119" i="7"/>
  <c r="AW56" i="7" s="1"/>
  <c r="AI119" i="7"/>
  <c r="AI56" i="7" s="1"/>
  <c r="U119" i="7"/>
  <c r="U56" i="7" s="1"/>
  <c r="A119" i="7"/>
  <c r="DS118" i="7"/>
  <c r="DS181" i="7" s="1"/>
  <c r="DS180" i="7" s="1"/>
  <c r="DR118" i="7"/>
  <c r="DR181" i="7" s="1"/>
  <c r="DR180" i="7" s="1"/>
  <c r="DQ118" i="7"/>
  <c r="DQ181" i="7" s="1"/>
  <c r="DQ180" i="7" s="1"/>
  <c r="DP118" i="7"/>
  <c r="DP181" i="7" s="1"/>
  <c r="DP180" i="7" s="1"/>
  <c r="DO118" i="7"/>
  <c r="DO181" i="7" s="1"/>
  <c r="DO180" i="7" s="1"/>
  <c r="DN118" i="7"/>
  <c r="DN181" i="7" s="1"/>
  <c r="DN180" i="7" s="1"/>
  <c r="DM118" i="7"/>
  <c r="DM181" i="7" s="1"/>
  <c r="DM180" i="7" s="1"/>
  <c r="DL118" i="7"/>
  <c r="DL181" i="7" s="1"/>
  <c r="DL180" i="7" s="1"/>
  <c r="DK118" i="7"/>
  <c r="DK181" i="7" s="1"/>
  <c r="DK180" i="7" s="1"/>
  <c r="DJ118" i="7"/>
  <c r="DJ181" i="7" s="1"/>
  <c r="DJ180" i="7" s="1"/>
  <c r="DI118" i="7"/>
  <c r="DI181" i="7" s="1"/>
  <c r="DI180" i="7" s="1"/>
  <c r="DH118" i="7"/>
  <c r="DH181" i="7" s="1"/>
  <c r="DH180" i="7" s="1"/>
  <c r="DG118" i="7"/>
  <c r="DG181" i="7" s="1"/>
  <c r="DG180" i="7" s="1"/>
  <c r="DF118" i="7"/>
  <c r="DF181" i="7" s="1"/>
  <c r="DF180" i="7" s="1"/>
  <c r="DE118" i="7"/>
  <c r="DE181" i="7" s="1"/>
  <c r="DE180" i="7" s="1"/>
  <c r="DD118" i="7"/>
  <c r="DD181" i="7" s="1"/>
  <c r="DD180" i="7" s="1"/>
  <c r="DC118" i="7"/>
  <c r="DC181" i="7" s="1"/>
  <c r="DC180" i="7" s="1"/>
  <c r="DB118" i="7"/>
  <c r="DB181" i="7" s="1"/>
  <c r="DB180" i="7" s="1"/>
  <c r="DA118" i="7"/>
  <c r="DA181" i="7" s="1"/>
  <c r="DA180" i="7" s="1"/>
  <c r="CX118" i="7"/>
  <c r="CX181" i="7" s="1"/>
  <c r="CX180" i="7" s="1"/>
  <c r="CW118" i="7"/>
  <c r="CW181" i="7" s="1"/>
  <c r="CW180" i="7" s="1"/>
  <c r="CV118" i="7"/>
  <c r="CV181" i="7" s="1"/>
  <c r="CV180" i="7" s="1"/>
  <c r="CU118" i="7"/>
  <c r="CR118" i="7"/>
  <c r="CR181" i="7" s="1"/>
  <c r="CR180" i="7" s="1"/>
  <c r="CQ118" i="7"/>
  <c r="CQ181" i="7" s="1"/>
  <c r="CQ180" i="7" s="1"/>
  <c r="CP118" i="7"/>
  <c r="CP181" i="7" s="1"/>
  <c r="CP180" i="7" s="1"/>
  <c r="CO118" i="7"/>
  <c r="CL118" i="7"/>
  <c r="CL181" i="7" s="1"/>
  <c r="CL180" i="7" s="1"/>
  <c r="CK118" i="7"/>
  <c r="CK181" i="7" s="1"/>
  <c r="CK180" i="7" s="1"/>
  <c r="CJ118" i="7"/>
  <c r="CJ181" i="7" s="1"/>
  <c r="CJ180" i="7" s="1"/>
  <c r="CI118" i="7"/>
  <c r="CI181" i="7" s="1"/>
  <c r="CI180" i="7" s="1"/>
  <c r="CH118" i="7"/>
  <c r="CH181" i="7" s="1"/>
  <c r="CH180" i="7" s="1"/>
  <c r="CG118" i="7"/>
  <c r="CG181" i="7" s="1"/>
  <c r="CG180" i="7" s="1"/>
  <c r="CF118" i="7"/>
  <c r="CF181" i="7" s="1"/>
  <c r="CF180" i="7" s="1"/>
  <c r="CE118" i="7"/>
  <c r="CE181" i="7" s="1"/>
  <c r="CE180" i="7" s="1"/>
  <c r="CD118" i="7"/>
  <c r="CD181" i="7" s="1"/>
  <c r="CD180" i="7" s="1"/>
  <c r="CC118" i="7"/>
  <c r="CC181" i="7" s="1"/>
  <c r="CC180" i="7" s="1"/>
  <c r="CB118" i="7"/>
  <c r="CB181" i="7" s="1"/>
  <c r="CB180" i="7" s="1"/>
  <c r="CA118" i="7"/>
  <c r="BX118" i="7"/>
  <c r="BX181" i="7" s="1"/>
  <c r="BX180" i="7" s="1"/>
  <c r="BW118" i="7"/>
  <c r="BW181" i="7" s="1"/>
  <c r="BW180" i="7" s="1"/>
  <c r="BV118" i="7"/>
  <c r="BV181" i="7" s="1"/>
  <c r="BV180" i="7" s="1"/>
  <c r="BU118" i="7"/>
  <c r="BU181" i="7" s="1"/>
  <c r="BU180" i="7" s="1"/>
  <c r="BT118" i="7"/>
  <c r="BT181" i="7" s="1"/>
  <c r="BT180" i="7" s="1"/>
  <c r="BS118" i="7"/>
  <c r="BS181" i="7" s="1"/>
  <c r="BS180" i="7" s="1"/>
  <c r="BR118" i="7"/>
  <c r="BR181" i="7" s="1"/>
  <c r="BR180" i="7" s="1"/>
  <c r="BQ118" i="7"/>
  <c r="BQ181" i="7" s="1"/>
  <c r="BP118" i="7"/>
  <c r="BP181" i="7" s="1"/>
  <c r="BP180" i="7" s="1"/>
  <c r="BO118" i="7"/>
  <c r="BN118" i="7"/>
  <c r="BM118" i="7"/>
  <c r="AW118" i="7"/>
  <c r="AW55" i="7" s="1"/>
  <c r="AI118" i="7"/>
  <c r="AI55" i="7" s="1"/>
  <c r="U118" i="7"/>
  <c r="U55" i="7" s="1"/>
  <c r="A118" i="7"/>
  <c r="DS117" i="7"/>
  <c r="DS54" i="7" s="1"/>
  <c r="DR117" i="7"/>
  <c r="DR54" i="7" s="1"/>
  <c r="DQ117" i="7"/>
  <c r="DQ54" i="7" s="1"/>
  <c r="DP117" i="7"/>
  <c r="DP54" i="7" s="1"/>
  <c r="DO117" i="7"/>
  <c r="DO54" i="7" s="1"/>
  <c r="DN117" i="7"/>
  <c r="DN54" i="7" s="1"/>
  <c r="DM117" i="7"/>
  <c r="DM54" i="7" s="1"/>
  <c r="DL117" i="7"/>
  <c r="DL54" i="7" s="1"/>
  <c r="DK117" i="7"/>
  <c r="DK54" i="7" s="1"/>
  <c r="DJ117" i="7"/>
  <c r="DJ54" i="7" s="1"/>
  <c r="DI117" i="7"/>
  <c r="DI54" i="7" s="1"/>
  <c r="DH117" i="7"/>
  <c r="DH54" i="7" s="1"/>
  <c r="DG117" i="7"/>
  <c r="DG54" i="7" s="1"/>
  <c r="DF117" i="7"/>
  <c r="DF54" i="7" s="1"/>
  <c r="DE117" i="7"/>
  <c r="DE54" i="7" s="1"/>
  <c r="DD117" i="7"/>
  <c r="DD54" i="7" s="1"/>
  <c r="DC117" i="7"/>
  <c r="DC54" i="7" s="1"/>
  <c r="DB117" i="7"/>
  <c r="DB54" i="7" s="1"/>
  <c r="DA117" i="7"/>
  <c r="DA54" i="7" s="1"/>
  <c r="CX117" i="7"/>
  <c r="CX54" i="7" s="1"/>
  <c r="CW117" i="7"/>
  <c r="CW54" i="7" s="1"/>
  <c r="CV117" i="7"/>
  <c r="CV54" i="7" s="1"/>
  <c r="CU117" i="7"/>
  <c r="CR117" i="7"/>
  <c r="CR54" i="7" s="1"/>
  <c r="CQ117" i="7"/>
  <c r="CQ54" i="7" s="1"/>
  <c r="CP117" i="7"/>
  <c r="CP54" i="7" s="1"/>
  <c r="CO117" i="7"/>
  <c r="CL117" i="7"/>
  <c r="CL54" i="7" s="1"/>
  <c r="CK117" i="7"/>
  <c r="CK54" i="7" s="1"/>
  <c r="CJ117" i="7"/>
  <c r="CJ54" i="7" s="1"/>
  <c r="CI117" i="7"/>
  <c r="CI54" i="7" s="1"/>
  <c r="CH117" i="7"/>
  <c r="CH54" i="7" s="1"/>
  <c r="CG117" i="7"/>
  <c r="CG54" i="7" s="1"/>
  <c r="CF117" i="7"/>
  <c r="CF54" i="7" s="1"/>
  <c r="CE117" i="7"/>
  <c r="CE54" i="7" s="1"/>
  <c r="CD117" i="7"/>
  <c r="CD54" i="7" s="1"/>
  <c r="CC117" i="7"/>
  <c r="CC54" i="7" s="1"/>
  <c r="CB117" i="7"/>
  <c r="CB54" i="7" s="1"/>
  <c r="CA117" i="7"/>
  <c r="BX117" i="7"/>
  <c r="BX54" i="7" s="1"/>
  <c r="BW117" i="7"/>
  <c r="BW54" i="7" s="1"/>
  <c r="BV117" i="7"/>
  <c r="BV54" i="7" s="1"/>
  <c r="BU117" i="7"/>
  <c r="BU54" i="7" s="1"/>
  <c r="BT117" i="7"/>
  <c r="BT54" i="7" s="1"/>
  <c r="BS117" i="7"/>
  <c r="BS54" i="7" s="1"/>
  <c r="BR117" i="7"/>
  <c r="BR54" i="7" s="1"/>
  <c r="BQ117" i="7"/>
  <c r="BQ54" i="7" s="1"/>
  <c r="BP117" i="7"/>
  <c r="BP54" i="7" s="1"/>
  <c r="BO117" i="7"/>
  <c r="BO54" i="7" s="1"/>
  <c r="BN117" i="7"/>
  <c r="BN54" i="7" s="1"/>
  <c r="BM117" i="7"/>
  <c r="AV117" i="7"/>
  <c r="AU117" i="7"/>
  <c r="AT117" i="7"/>
  <c r="AR117" i="7"/>
  <c r="AQ117" i="7"/>
  <c r="AP117" i="7"/>
  <c r="AO117" i="7"/>
  <c r="AN117" i="7"/>
  <c r="AM117" i="7"/>
  <c r="AL117" i="7"/>
  <c r="AK117" i="7"/>
  <c r="AH117" i="7"/>
  <c r="AG117" i="7"/>
  <c r="AF117" i="7"/>
  <c r="AE117" i="7"/>
  <c r="AD117" i="7"/>
  <c r="AC117" i="7"/>
  <c r="AB117" i="7"/>
  <c r="AA117" i="7"/>
  <c r="Z117" i="7"/>
  <c r="Y117" i="7"/>
  <c r="X117" i="7"/>
  <c r="W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A117" i="7"/>
  <c r="A116" i="7"/>
  <c r="DS115" i="7"/>
  <c r="DS178" i="7" s="1"/>
  <c r="DR115" i="7"/>
  <c r="DR178" i="7" s="1"/>
  <c r="DQ115" i="7"/>
  <c r="DQ178" i="7" s="1"/>
  <c r="DP115" i="7"/>
  <c r="DP178" i="7" s="1"/>
  <c r="DO115" i="7"/>
  <c r="DO178" i="7" s="1"/>
  <c r="DN115" i="7"/>
  <c r="DN178" i="7" s="1"/>
  <c r="DM115" i="7"/>
  <c r="DM178" i="7" s="1"/>
  <c r="DL115" i="7"/>
  <c r="DL178" i="7" s="1"/>
  <c r="DK115" i="7"/>
  <c r="DK178" i="7" s="1"/>
  <c r="DJ115" i="7"/>
  <c r="DJ178" i="7" s="1"/>
  <c r="DI115" i="7"/>
  <c r="DI178" i="7" s="1"/>
  <c r="DH115" i="7"/>
  <c r="DH178" i="7" s="1"/>
  <c r="DG115" i="7"/>
  <c r="DG178" i="7" s="1"/>
  <c r="DF115" i="7"/>
  <c r="DF178" i="7" s="1"/>
  <c r="DE115" i="7"/>
  <c r="DE178" i="7" s="1"/>
  <c r="DD115" i="7"/>
  <c r="DD178" i="7" s="1"/>
  <c r="DC115" i="7"/>
  <c r="DC178" i="7" s="1"/>
  <c r="DB115" i="7"/>
  <c r="DB178" i="7" s="1"/>
  <c r="DA115" i="7"/>
  <c r="DA178" i="7" s="1"/>
  <c r="CX115" i="7"/>
  <c r="CX178" i="7" s="1"/>
  <c r="CW115" i="7"/>
  <c r="CW178" i="7" s="1"/>
  <c r="CV115" i="7"/>
  <c r="CV178" i="7" s="1"/>
  <c r="CU115" i="7"/>
  <c r="CR115" i="7"/>
  <c r="CR178" i="7" s="1"/>
  <c r="CQ115" i="7"/>
  <c r="CQ178" i="7" s="1"/>
  <c r="CP115" i="7"/>
  <c r="CP178" i="7" s="1"/>
  <c r="CO115" i="7"/>
  <c r="CL115" i="7"/>
  <c r="CL178" i="7" s="1"/>
  <c r="CK115" i="7"/>
  <c r="CK178" i="7" s="1"/>
  <c r="CJ115" i="7"/>
  <c r="CJ178" i="7" s="1"/>
  <c r="CI115" i="7"/>
  <c r="CI178" i="7" s="1"/>
  <c r="CH115" i="7"/>
  <c r="CH178" i="7" s="1"/>
  <c r="CG115" i="7"/>
  <c r="CG178" i="7" s="1"/>
  <c r="CF115" i="7"/>
  <c r="CF178" i="7" s="1"/>
  <c r="CE115" i="7"/>
  <c r="CE178" i="7" s="1"/>
  <c r="CD115" i="7"/>
  <c r="CD178" i="7" s="1"/>
  <c r="CC115" i="7"/>
  <c r="CC178" i="7" s="1"/>
  <c r="CB115" i="7"/>
  <c r="CB178" i="7" s="1"/>
  <c r="CA115" i="7"/>
  <c r="BX115" i="7"/>
  <c r="BX178" i="7" s="1"/>
  <c r="BW115" i="7"/>
  <c r="BW178" i="7" s="1"/>
  <c r="BV115" i="7"/>
  <c r="BV178" i="7" s="1"/>
  <c r="BU115" i="7"/>
  <c r="BU178" i="7" s="1"/>
  <c r="BT115" i="7"/>
  <c r="BT178" i="7" s="1"/>
  <c r="BS115" i="7"/>
  <c r="BS178" i="7" s="1"/>
  <c r="BR115" i="7"/>
  <c r="BR178" i="7" s="1"/>
  <c r="BQ115" i="7"/>
  <c r="BQ178" i="7" s="1"/>
  <c r="BP115" i="7"/>
  <c r="BP178" i="7" s="1"/>
  <c r="BO115" i="7"/>
  <c r="BN115" i="7"/>
  <c r="BM115" i="7"/>
  <c r="BJ115" i="7"/>
  <c r="BJ178" i="7" s="1"/>
  <c r="BI115" i="7"/>
  <c r="BI178" i="7" s="1"/>
  <c r="BH115" i="7"/>
  <c r="BH178" i="7" s="1"/>
  <c r="BG115" i="7"/>
  <c r="BG178" i="7" s="1"/>
  <c r="BF115" i="7"/>
  <c r="BF178" i="7" s="1"/>
  <c r="BE115" i="7"/>
  <c r="BE178" i="7" s="1"/>
  <c r="BD115" i="7"/>
  <c r="BD178" i="7" s="1"/>
  <c r="BC115" i="7"/>
  <c r="BC178" i="7" s="1"/>
  <c r="BB115" i="7"/>
  <c r="BB178" i="7" s="1"/>
  <c r="BA115" i="7"/>
  <c r="BA178" i="7" s="1"/>
  <c r="AZ115" i="7"/>
  <c r="AZ178" i="7" s="1"/>
  <c r="AY115" i="7"/>
  <c r="AW115" i="7"/>
  <c r="AW52" i="7" s="1"/>
  <c r="AI115" i="7"/>
  <c r="AI52" i="7" s="1"/>
  <c r="U115" i="7"/>
  <c r="U52" i="7" s="1"/>
  <c r="A115" i="7"/>
  <c r="DS114" i="7"/>
  <c r="DS177" i="7" s="1"/>
  <c r="DR114" i="7"/>
  <c r="DR177" i="7" s="1"/>
  <c r="DQ114" i="7"/>
  <c r="DQ177" i="7" s="1"/>
  <c r="DP114" i="7"/>
  <c r="DP177" i="7" s="1"/>
  <c r="DO114" i="7"/>
  <c r="DO177" i="7" s="1"/>
  <c r="DN114" i="7"/>
  <c r="DN177" i="7" s="1"/>
  <c r="DM114" i="7"/>
  <c r="DM177" i="7" s="1"/>
  <c r="DL114" i="7"/>
  <c r="DL177" i="7" s="1"/>
  <c r="DK114" i="7"/>
  <c r="DK177" i="7" s="1"/>
  <c r="DJ114" i="7"/>
  <c r="DJ177" i="7" s="1"/>
  <c r="DI114" i="7"/>
  <c r="DI177" i="7" s="1"/>
  <c r="DH114" i="7"/>
  <c r="DH177" i="7" s="1"/>
  <c r="DG114" i="7"/>
  <c r="DG177" i="7" s="1"/>
  <c r="DF114" i="7"/>
  <c r="DF177" i="7" s="1"/>
  <c r="DE114" i="7"/>
  <c r="DE177" i="7" s="1"/>
  <c r="DD114" i="7"/>
  <c r="DD177" i="7" s="1"/>
  <c r="DC114" i="7"/>
  <c r="DC177" i="7" s="1"/>
  <c r="DB114" i="7"/>
  <c r="DB177" i="7" s="1"/>
  <c r="DA114" i="7"/>
  <c r="DA177" i="7" s="1"/>
  <c r="CX114" i="7"/>
  <c r="CX177" i="7" s="1"/>
  <c r="CW114" i="7"/>
  <c r="CW177" i="7" s="1"/>
  <c r="CV114" i="7"/>
  <c r="CV177" i="7" s="1"/>
  <c r="CU114" i="7"/>
  <c r="CR114" i="7"/>
  <c r="CR177" i="7" s="1"/>
  <c r="CQ114" i="7"/>
  <c r="CQ177" i="7" s="1"/>
  <c r="CP114" i="7"/>
  <c r="CP177" i="7" s="1"/>
  <c r="CO114" i="7"/>
  <c r="CL114" i="7"/>
  <c r="CL177" i="7" s="1"/>
  <c r="CK114" i="7"/>
  <c r="CK177" i="7" s="1"/>
  <c r="CJ114" i="7"/>
  <c r="CJ177" i="7" s="1"/>
  <c r="CI114" i="7"/>
  <c r="CI177" i="7" s="1"/>
  <c r="CH114" i="7"/>
  <c r="CH177" i="7" s="1"/>
  <c r="CG114" i="7"/>
  <c r="CF114" i="7"/>
  <c r="CE114" i="7"/>
  <c r="CD114" i="7"/>
  <c r="CC114" i="7"/>
  <c r="CB114" i="7"/>
  <c r="CA114" i="7"/>
  <c r="BX114" i="7"/>
  <c r="BX177" i="7" s="1"/>
  <c r="BW114" i="7"/>
  <c r="BW177" i="7" s="1"/>
  <c r="BV114" i="7"/>
  <c r="BV177" i="7" s="1"/>
  <c r="BU114" i="7"/>
  <c r="BU177" i="7" s="1"/>
  <c r="BT114" i="7"/>
  <c r="BT177" i="7" s="1"/>
  <c r="BS114" i="7"/>
  <c r="BS177" i="7" s="1"/>
  <c r="BR114" i="7"/>
  <c r="BR177" i="7" s="1"/>
  <c r="BQ114" i="7"/>
  <c r="BQ177" i="7" s="1"/>
  <c r="BP114" i="7"/>
  <c r="BP177" i="7" s="1"/>
  <c r="BO114" i="7"/>
  <c r="BN114" i="7"/>
  <c r="BM114" i="7"/>
  <c r="BJ114" i="7"/>
  <c r="BJ177" i="7" s="1"/>
  <c r="BI114" i="7"/>
  <c r="BI177" i="7" s="1"/>
  <c r="BH114" i="7"/>
  <c r="BH177" i="7" s="1"/>
  <c r="BG114" i="7"/>
  <c r="BG177" i="7" s="1"/>
  <c r="BF114" i="7"/>
  <c r="BF177" i="7" s="1"/>
  <c r="BE114" i="7"/>
  <c r="BE177" i="7" s="1"/>
  <c r="BD114" i="7"/>
  <c r="BD177" i="7" s="1"/>
  <c r="BC114" i="7"/>
  <c r="BC177" i="7" s="1"/>
  <c r="BB114" i="7"/>
  <c r="BB177" i="7" s="1"/>
  <c r="BA114" i="7"/>
  <c r="BA177" i="7" s="1"/>
  <c r="AZ114" i="7"/>
  <c r="AZ177" i="7" s="1"/>
  <c r="AY114" i="7"/>
  <c r="AW114" i="7"/>
  <c r="AW51" i="7" s="1"/>
  <c r="AI114" i="7"/>
  <c r="AI51" i="7" s="1"/>
  <c r="U114" i="7"/>
  <c r="U51" i="7" s="1"/>
  <c r="A114" i="7"/>
  <c r="CR113" i="7"/>
  <c r="CQ113" i="7"/>
  <c r="CP113" i="7"/>
  <c r="CO113" i="7"/>
  <c r="CL113" i="7"/>
  <c r="CK113" i="7"/>
  <c r="CJ113" i="7"/>
  <c r="CI113" i="7"/>
  <c r="CH113" i="7"/>
  <c r="CG113" i="7"/>
  <c r="CF113" i="7"/>
  <c r="CE113" i="7"/>
  <c r="CD113" i="7"/>
  <c r="CC113" i="7"/>
  <c r="CB113" i="7"/>
  <c r="CA113" i="7"/>
  <c r="BO113" i="7"/>
  <c r="BN113" i="7"/>
  <c r="BM113" i="7"/>
  <c r="AW113" i="7"/>
  <c r="AI113" i="7"/>
  <c r="U113" i="7"/>
  <c r="A113" i="7"/>
  <c r="DS112" i="7"/>
  <c r="DS175" i="7" s="1"/>
  <c r="DR112" i="7"/>
  <c r="DR175" i="7" s="1"/>
  <c r="DQ112" i="7"/>
  <c r="DQ175" i="7" s="1"/>
  <c r="DP112" i="7"/>
  <c r="DP175" i="7" s="1"/>
  <c r="DO112" i="7"/>
  <c r="DO175" i="7" s="1"/>
  <c r="DN112" i="7"/>
  <c r="DN175" i="7" s="1"/>
  <c r="DM112" i="7"/>
  <c r="DM175" i="7" s="1"/>
  <c r="DL112" i="7"/>
  <c r="DL175" i="7" s="1"/>
  <c r="DK112" i="7"/>
  <c r="DK175" i="7" s="1"/>
  <c r="DJ112" i="7"/>
  <c r="DJ175" i="7" s="1"/>
  <c r="DI112" i="7"/>
  <c r="DI175" i="7" s="1"/>
  <c r="DH112" i="7"/>
  <c r="DH175" i="7" s="1"/>
  <c r="DG112" i="7"/>
  <c r="DG175" i="7" s="1"/>
  <c r="DF112" i="7"/>
  <c r="DF175" i="7" s="1"/>
  <c r="DE112" i="7"/>
  <c r="DE175" i="7" s="1"/>
  <c r="DD112" i="7"/>
  <c r="DD175" i="7" s="1"/>
  <c r="DC112" i="7"/>
  <c r="DC175" i="7" s="1"/>
  <c r="DB112" i="7"/>
  <c r="DB175" i="7" s="1"/>
  <c r="DA112" i="7"/>
  <c r="DA175" i="7" s="1"/>
  <c r="CX112" i="7"/>
  <c r="CX175" i="7" s="1"/>
  <c r="CW112" i="7"/>
  <c r="CW175" i="7" s="1"/>
  <c r="CV112" i="7"/>
  <c r="CV175" i="7" s="1"/>
  <c r="CU112" i="7"/>
  <c r="CR112" i="7"/>
  <c r="CR175" i="7" s="1"/>
  <c r="CQ112" i="7"/>
  <c r="CQ175" i="7" s="1"/>
  <c r="CP112" i="7"/>
  <c r="CP175" i="7" s="1"/>
  <c r="CO112" i="7"/>
  <c r="CL112" i="7"/>
  <c r="CL175" i="7" s="1"/>
  <c r="CK112" i="7"/>
  <c r="CK175" i="7" s="1"/>
  <c r="CJ112" i="7"/>
  <c r="CJ175" i="7" s="1"/>
  <c r="CI112" i="7"/>
  <c r="CI175" i="7" s="1"/>
  <c r="CH112" i="7"/>
  <c r="CH175" i="7" s="1"/>
  <c r="CG112" i="7"/>
  <c r="CG175" i="7" s="1"/>
  <c r="CF112" i="7"/>
  <c r="CF175" i="7" s="1"/>
  <c r="CE112" i="7"/>
  <c r="CE175" i="7" s="1"/>
  <c r="CD112" i="7"/>
  <c r="CD175" i="7" s="1"/>
  <c r="CC112" i="7"/>
  <c r="CC175" i="7" s="1"/>
  <c r="CB112" i="7"/>
  <c r="CB175" i="7" s="1"/>
  <c r="CA112" i="7"/>
  <c r="BO112" i="7"/>
  <c r="BN112" i="7"/>
  <c r="BM112" i="7"/>
  <c r="AW112" i="7"/>
  <c r="AI112" i="7"/>
  <c r="U112" i="7"/>
  <c r="A112" i="7"/>
  <c r="DS111" i="7"/>
  <c r="DS174" i="7" s="1"/>
  <c r="DR111" i="7"/>
  <c r="DR174" i="7" s="1"/>
  <c r="DQ111" i="7"/>
  <c r="DQ174" i="7" s="1"/>
  <c r="DP111" i="7"/>
  <c r="DP174" i="7" s="1"/>
  <c r="DO111" i="7"/>
  <c r="DO174" i="7" s="1"/>
  <c r="DN111" i="7"/>
  <c r="DN174" i="7" s="1"/>
  <c r="DM111" i="7"/>
  <c r="DM174" i="7" s="1"/>
  <c r="DL111" i="7"/>
  <c r="DL174" i="7" s="1"/>
  <c r="DK111" i="7"/>
  <c r="DK174" i="7" s="1"/>
  <c r="DJ111" i="7"/>
  <c r="DJ174" i="7" s="1"/>
  <c r="DI111" i="7"/>
  <c r="DI174" i="7" s="1"/>
  <c r="DH111" i="7"/>
  <c r="DH174" i="7" s="1"/>
  <c r="DG111" i="7"/>
  <c r="DG174" i="7" s="1"/>
  <c r="DF111" i="7"/>
  <c r="DF174" i="7" s="1"/>
  <c r="DE111" i="7"/>
  <c r="DE174" i="7" s="1"/>
  <c r="DD111" i="7"/>
  <c r="DD174" i="7" s="1"/>
  <c r="DC111" i="7"/>
  <c r="DC174" i="7" s="1"/>
  <c r="DB111" i="7"/>
  <c r="DB174" i="7" s="1"/>
  <c r="DA111" i="7"/>
  <c r="DA174" i="7" s="1"/>
  <c r="CX111" i="7"/>
  <c r="CX174" i="7" s="1"/>
  <c r="CW111" i="7"/>
  <c r="CW174" i="7" s="1"/>
  <c r="CV111" i="7"/>
  <c r="CV174" i="7" s="1"/>
  <c r="CU111" i="7"/>
  <c r="CR111" i="7"/>
  <c r="CR174" i="7" s="1"/>
  <c r="CQ111" i="7"/>
  <c r="CQ174" i="7" s="1"/>
  <c r="CP111" i="7"/>
  <c r="CP174" i="7" s="1"/>
  <c r="CO111" i="7"/>
  <c r="CO174" i="7" s="1"/>
  <c r="CL111" i="7"/>
  <c r="CL174" i="7" s="1"/>
  <c r="CK111" i="7"/>
  <c r="CK174" i="7" s="1"/>
  <c r="CJ111" i="7"/>
  <c r="CJ174" i="7" s="1"/>
  <c r="CI111" i="7"/>
  <c r="CI174" i="7" s="1"/>
  <c r="CH111" i="7"/>
  <c r="CH174" i="7" s="1"/>
  <c r="CG111" i="7"/>
  <c r="CG174" i="7" s="1"/>
  <c r="CF111" i="7"/>
  <c r="CF174" i="7" s="1"/>
  <c r="CE111" i="7"/>
  <c r="CE174" i="7" s="1"/>
  <c r="CD111" i="7"/>
  <c r="CD174" i="7" s="1"/>
  <c r="CC111" i="7"/>
  <c r="CC174" i="7" s="1"/>
  <c r="CB111" i="7"/>
  <c r="CB174" i="7" s="1"/>
  <c r="CA111" i="7"/>
  <c r="BO111" i="7"/>
  <c r="BN111" i="7"/>
  <c r="BM111" i="7"/>
  <c r="AW111" i="7"/>
  <c r="AI111" i="7"/>
  <c r="U111" i="7"/>
  <c r="A111" i="7"/>
  <c r="DS110" i="7"/>
  <c r="DS173" i="7" s="1"/>
  <c r="DR110" i="7"/>
  <c r="DR173" i="7" s="1"/>
  <c r="DQ110" i="7"/>
  <c r="DQ173" i="7" s="1"/>
  <c r="DP110" i="7"/>
  <c r="DP173" i="7" s="1"/>
  <c r="DO110" i="7"/>
  <c r="DO173" i="7" s="1"/>
  <c r="DN110" i="7"/>
  <c r="DN173" i="7" s="1"/>
  <c r="DM110" i="7"/>
  <c r="DM173" i="7" s="1"/>
  <c r="DL110" i="7"/>
  <c r="DL173" i="7" s="1"/>
  <c r="DK110" i="7"/>
  <c r="DK173" i="7" s="1"/>
  <c r="DJ110" i="7"/>
  <c r="DJ173" i="7" s="1"/>
  <c r="DI110" i="7"/>
  <c r="DI173" i="7" s="1"/>
  <c r="DH110" i="7"/>
  <c r="DH173" i="7" s="1"/>
  <c r="DG110" i="7"/>
  <c r="DG173" i="7" s="1"/>
  <c r="DF110" i="7"/>
  <c r="DF173" i="7" s="1"/>
  <c r="DE110" i="7"/>
  <c r="DE173" i="7" s="1"/>
  <c r="DD110" i="7"/>
  <c r="DD173" i="7" s="1"/>
  <c r="DC110" i="7"/>
  <c r="DC173" i="7" s="1"/>
  <c r="DB110" i="7"/>
  <c r="DB173" i="7" s="1"/>
  <c r="DA110" i="7"/>
  <c r="DA173" i="7" s="1"/>
  <c r="CX110" i="7"/>
  <c r="CX173" i="7" s="1"/>
  <c r="CW110" i="7"/>
  <c r="CW173" i="7" s="1"/>
  <c r="CV110" i="7"/>
  <c r="CV173" i="7" s="1"/>
  <c r="CU110" i="7"/>
  <c r="CR110" i="7"/>
  <c r="CR173" i="7" s="1"/>
  <c r="CQ110" i="7"/>
  <c r="CQ173" i="7" s="1"/>
  <c r="CP110" i="7"/>
  <c r="CP173" i="7" s="1"/>
  <c r="CO110" i="7"/>
  <c r="CL110" i="7"/>
  <c r="CL173" i="7" s="1"/>
  <c r="CK110" i="7"/>
  <c r="CK173" i="7" s="1"/>
  <c r="CJ110" i="7"/>
  <c r="CJ173" i="7" s="1"/>
  <c r="CI110" i="7"/>
  <c r="CI173" i="7" s="1"/>
  <c r="CH110" i="7"/>
  <c r="CH173" i="7" s="1"/>
  <c r="CG110" i="7"/>
  <c r="CG173" i="7" s="1"/>
  <c r="CF110" i="7"/>
  <c r="CF173" i="7" s="1"/>
  <c r="CE110" i="7"/>
  <c r="CE173" i="7" s="1"/>
  <c r="CD110" i="7"/>
  <c r="CD173" i="7" s="1"/>
  <c r="CC110" i="7"/>
  <c r="CC173" i="7" s="1"/>
  <c r="CB110" i="7"/>
  <c r="CB173" i="7" s="1"/>
  <c r="CA110" i="7"/>
  <c r="BO110" i="7"/>
  <c r="BO173" i="7" s="1"/>
  <c r="BN110" i="7"/>
  <c r="BN173" i="7" s="1"/>
  <c r="BM110" i="7"/>
  <c r="AW110" i="7"/>
  <c r="AI110" i="7"/>
  <c r="U110" i="7"/>
  <c r="A110" i="7"/>
  <c r="DS109" i="7"/>
  <c r="DS172" i="7" s="1"/>
  <c r="DR109" i="7"/>
  <c r="DR172" i="7" s="1"/>
  <c r="DQ109" i="7"/>
  <c r="DQ172" i="7" s="1"/>
  <c r="DP109" i="7"/>
  <c r="DP172" i="7" s="1"/>
  <c r="DO109" i="7"/>
  <c r="DO172" i="7" s="1"/>
  <c r="DN109" i="7"/>
  <c r="DN172" i="7" s="1"/>
  <c r="DM109" i="7"/>
  <c r="DM172" i="7" s="1"/>
  <c r="DL109" i="7"/>
  <c r="DL172" i="7" s="1"/>
  <c r="DK109" i="7"/>
  <c r="DK172" i="7" s="1"/>
  <c r="DJ109" i="7"/>
  <c r="DJ172" i="7" s="1"/>
  <c r="DI109" i="7"/>
  <c r="DI172" i="7" s="1"/>
  <c r="DH109" i="7"/>
  <c r="DH172" i="7" s="1"/>
  <c r="DG109" i="7"/>
  <c r="DG172" i="7" s="1"/>
  <c r="DF109" i="7"/>
  <c r="DF172" i="7" s="1"/>
  <c r="DE109" i="7"/>
  <c r="DE172" i="7" s="1"/>
  <c r="DD109" i="7"/>
  <c r="DD172" i="7" s="1"/>
  <c r="DC109" i="7"/>
  <c r="DC172" i="7" s="1"/>
  <c r="DB109" i="7"/>
  <c r="DB172" i="7" s="1"/>
  <c r="DA109" i="7"/>
  <c r="DA172" i="7" s="1"/>
  <c r="CX109" i="7"/>
  <c r="CX172" i="7" s="1"/>
  <c r="CW109" i="7"/>
  <c r="CW172" i="7" s="1"/>
  <c r="CV109" i="7"/>
  <c r="CV172" i="7" s="1"/>
  <c r="CU109" i="7"/>
  <c r="CR109" i="7"/>
  <c r="CR172" i="7" s="1"/>
  <c r="CQ109" i="7"/>
  <c r="CQ172" i="7" s="1"/>
  <c r="CP109" i="7"/>
  <c r="CP172" i="7" s="1"/>
  <c r="CO109" i="7"/>
  <c r="CL109" i="7"/>
  <c r="CL172" i="7" s="1"/>
  <c r="CK109" i="7"/>
  <c r="CK172" i="7" s="1"/>
  <c r="CJ109" i="7"/>
  <c r="CJ172" i="7" s="1"/>
  <c r="CI109" i="7"/>
  <c r="CI172" i="7" s="1"/>
  <c r="CH109" i="7"/>
  <c r="CH172" i="7" s="1"/>
  <c r="CG109" i="7"/>
  <c r="CG172" i="7" s="1"/>
  <c r="CF109" i="7"/>
  <c r="CF172" i="7" s="1"/>
  <c r="CE109" i="7"/>
  <c r="CE172" i="7" s="1"/>
  <c r="CD109" i="7"/>
  <c r="CD172" i="7" s="1"/>
  <c r="CC109" i="7"/>
  <c r="CC172" i="7" s="1"/>
  <c r="CB109" i="7"/>
  <c r="CB172" i="7" s="1"/>
  <c r="CA109" i="7"/>
  <c r="BO109" i="7"/>
  <c r="BO172" i="7" s="1"/>
  <c r="BN109" i="7"/>
  <c r="BN172" i="7" s="1"/>
  <c r="BM109" i="7"/>
  <c r="AW109" i="7"/>
  <c r="AI109" i="7"/>
  <c r="U109" i="7"/>
  <c r="A109" i="7"/>
  <c r="DS108" i="7"/>
  <c r="DS171" i="7" s="1"/>
  <c r="DR108" i="7"/>
  <c r="DR171" i="7" s="1"/>
  <c r="DQ108" i="7"/>
  <c r="DQ171" i="7" s="1"/>
  <c r="DP108" i="7"/>
  <c r="DP171" i="7" s="1"/>
  <c r="DO108" i="7"/>
  <c r="DO171" i="7" s="1"/>
  <c r="DN108" i="7"/>
  <c r="DN171" i="7" s="1"/>
  <c r="DM108" i="7"/>
  <c r="DM171" i="7" s="1"/>
  <c r="DL108" i="7"/>
  <c r="DL171" i="7" s="1"/>
  <c r="DK108" i="7"/>
  <c r="DK171" i="7" s="1"/>
  <c r="DJ108" i="7"/>
  <c r="DJ171" i="7" s="1"/>
  <c r="DI108" i="7"/>
  <c r="DI171" i="7" s="1"/>
  <c r="DH108" i="7"/>
  <c r="DH171" i="7" s="1"/>
  <c r="DG108" i="7"/>
  <c r="DG171" i="7" s="1"/>
  <c r="DF108" i="7"/>
  <c r="DF171" i="7" s="1"/>
  <c r="DE108" i="7"/>
  <c r="DE171" i="7" s="1"/>
  <c r="DD108" i="7"/>
  <c r="DD171" i="7" s="1"/>
  <c r="DC108" i="7"/>
  <c r="DC171" i="7" s="1"/>
  <c r="DB108" i="7"/>
  <c r="DB171" i="7" s="1"/>
  <c r="DA108" i="7"/>
  <c r="DA171" i="7" s="1"/>
  <c r="CX108" i="7"/>
  <c r="CX171" i="7" s="1"/>
  <c r="CW108" i="7"/>
  <c r="CW171" i="7" s="1"/>
  <c r="CV108" i="7"/>
  <c r="CV171" i="7" s="1"/>
  <c r="CU108" i="7"/>
  <c r="CR108" i="7"/>
  <c r="CR171" i="7" s="1"/>
  <c r="CQ108" i="7"/>
  <c r="CQ171" i="7" s="1"/>
  <c r="CP108" i="7"/>
  <c r="CP171" i="7" s="1"/>
  <c r="CO108" i="7"/>
  <c r="CL108" i="7"/>
  <c r="CL171" i="7" s="1"/>
  <c r="CK108" i="7"/>
  <c r="CK171" i="7" s="1"/>
  <c r="CJ108" i="7"/>
  <c r="CJ171" i="7" s="1"/>
  <c r="CI108" i="7"/>
  <c r="CI171" i="7" s="1"/>
  <c r="CH108" i="7"/>
  <c r="CH171" i="7" s="1"/>
  <c r="CG108" i="7"/>
  <c r="CG171" i="7" s="1"/>
  <c r="CF108" i="7"/>
  <c r="CF171" i="7" s="1"/>
  <c r="CE108" i="7"/>
  <c r="CE171" i="7" s="1"/>
  <c r="CD108" i="7"/>
  <c r="CD171" i="7" s="1"/>
  <c r="CC108" i="7"/>
  <c r="CC171" i="7" s="1"/>
  <c r="CB108" i="7"/>
  <c r="CB171" i="7" s="1"/>
  <c r="CA108" i="7"/>
  <c r="BO108" i="7"/>
  <c r="BN108" i="7"/>
  <c r="BM108" i="7"/>
  <c r="AW108" i="7"/>
  <c r="AI108" i="7"/>
  <c r="U108" i="7"/>
  <c r="A108" i="7"/>
  <c r="AV107" i="7"/>
  <c r="AU107" i="7"/>
  <c r="AT107" i="7"/>
  <c r="AR107" i="7"/>
  <c r="AQ107" i="7"/>
  <c r="AP107" i="7"/>
  <c r="AO107" i="7"/>
  <c r="AN107" i="7"/>
  <c r="AM107" i="7"/>
  <c r="AL107" i="7"/>
  <c r="AK107" i="7"/>
  <c r="AW107" i="7" s="1"/>
  <c r="AW44" i="7" s="1"/>
  <c r="AH107" i="7"/>
  <c r="AG107" i="7"/>
  <c r="AF107" i="7"/>
  <c r="AE107" i="7"/>
  <c r="AD107" i="7"/>
  <c r="AC107" i="7"/>
  <c r="AB107" i="7"/>
  <c r="AA107" i="7"/>
  <c r="Z107" i="7"/>
  <c r="Y107" i="7"/>
  <c r="X107" i="7"/>
  <c r="W107" i="7"/>
  <c r="AI107" i="7" s="1"/>
  <c r="AI44" i="7" s="1"/>
  <c r="T107" i="7"/>
  <c r="S107" i="7"/>
  <c r="R107" i="7"/>
  <c r="Q107" i="7"/>
  <c r="P107" i="7"/>
  <c r="O107" i="7"/>
  <c r="N107" i="7"/>
  <c r="M107" i="7"/>
  <c r="L107" i="7"/>
  <c r="K107" i="7"/>
  <c r="J107" i="7"/>
  <c r="I107" i="7"/>
  <c r="U107" i="7" s="1"/>
  <c r="U44" i="7" s="1"/>
  <c r="A107" i="7"/>
  <c r="A106" i="7"/>
  <c r="A105" i="7"/>
  <c r="DS104" i="7"/>
  <c r="DR104" i="7"/>
  <c r="DQ104" i="7"/>
  <c r="DP104" i="7"/>
  <c r="DO104" i="7"/>
  <c r="DN104" i="7"/>
  <c r="DM104" i="7"/>
  <c r="DL104" i="7"/>
  <c r="DK104" i="7"/>
  <c r="DJ104" i="7"/>
  <c r="DI104" i="7"/>
  <c r="DH104" i="7"/>
  <c r="DG104" i="7"/>
  <c r="DF104" i="7"/>
  <c r="DF167" i="7" s="1"/>
  <c r="DE104" i="7"/>
  <c r="DE167" i="7" s="1"/>
  <c r="DD104" i="7"/>
  <c r="DD167" i="7" s="1"/>
  <c r="DC104" i="7"/>
  <c r="DC167" i="7" s="1"/>
  <c r="DB104" i="7"/>
  <c r="DB167" i="7" s="1"/>
  <c r="DA104" i="7"/>
  <c r="DA167" i="7" s="1"/>
  <c r="CX104" i="7"/>
  <c r="CX167" i="7" s="1"/>
  <c r="CW104" i="7"/>
  <c r="CW167" i="7" s="1"/>
  <c r="CV104" i="7"/>
  <c r="CV167" i="7" s="1"/>
  <c r="CU104" i="7"/>
  <c r="CR104" i="7"/>
  <c r="CR167" i="7" s="1"/>
  <c r="CQ104" i="7"/>
  <c r="CQ167" i="7" s="1"/>
  <c r="CP104" i="7"/>
  <c r="CP167" i="7" s="1"/>
  <c r="CO104" i="7"/>
  <c r="CL104" i="7"/>
  <c r="CL167" i="7" s="1"/>
  <c r="CK104" i="7"/>
  <c r="CK167" i="7" s="1"/>
  <c r="CJ104" i="7"/>
  <c r="CJ167" i="7" s="1"/>
  <c r="CI104" i="7"/>
  <c r="CI167" i="7" s="1"/>
  <c r="CH104" i="7"/>
  <c r="CH167" i="7" s="1"/>
  <c r="CG104" i="7"/>
  <c r="CG167" i="7" s="1"/>
  <c r="CF104" i="7"/>
  <c r="CF167" i="7" s="1"/>
  <c r="CE104" i="7"/>
  <c r="CE167" i="7" s="1"/>
  <c r="CD104" i="7"/>
  <c r="CD167" i="7" s="1"/>
  <c r="CC104" i="7"/>
  <c r="CC167" i="7" s="1"/>
  <c r="CB104" i="7"/>
  <c r="CB167" i="7" s="1"/>
  <c r="CA104" i="7"/>
  <c r="CA167" i="7" s="1"/>
  <c r="BO104" i="7"/>
  <c r="BN104" i="7"/>
  <c r="BM104" i="7"/>
  <c r="BJ104" i="7"/>
  <c r="BI104" i="7"/>
  <c r="BH104" i="7"/>
  <c r="BG104" i="7"/>
  <c r="BF104" i="7"/>
  <c r="BE104" i="7"/>
  <c r="BD104" i="7"/>
  <c r="BC104" i="7"/>
  <c r="BB104" i="7"/>
  <c r="BA104" i="7"/>
  <c r="AZ104" i="7"/>
  <c r="AY104" i="7"/>
  <c r="BK104" i="7" s="1"/>
  <c r="BK41" i="7" s="1"/>
  <c r="AW104" i="7"/>
  <c r="AI104" i="7"/>
  <c r="U104" i="7"/>
  <c r="A104" i="7"/>
  <c r="DS103" i="7"/>
  <c r="DS166" i="7" s="1"/>
  <c r="DR103" i="7"/>
  <c r="DR166" i="7" s="1"/>
  <c r="DQ103" i="7"/>
  <c r="DQ166" i="7" s="1"/>
  <c r="DP103" i="7"/>
  <c r="DP166" i="7" s="1"/>
  <c r="DO103" i="7"/>
  <c r="DO166" i="7" s="1"/>
  <c r="DN103" i="7"/>
  <c r="DN166" i="7" s="1"/>
  <c r="DM103" i="7"/>
  <c r="DM166" i="7" s="1"/>
  <c r="DL103" i="7"/>
  <c r="DL166" i="7" s="1"/>
  <c r="DK103" i="7"/>
  <c r="DK166" i="7" s="1"/>
  <c r="DJ103" i="7"/>
  <c r="DJ166" i="7" s="1"/>
  <c r="DI103" i="7"/>
  <c r="DI166" i="7" s="1"/>
  <c r="DH103" i="7"/>
  <c r="DH166" i="7" s="1"/>
  <c r="DG103" i="7"/>
  <c r="DG166" i="7" s="1"/>
  <c r="DF103" i="7"/>
  <c r="DF166" i="7" s="1"/>
  <c r="DF165" i="7" s="1"/>
  <c r="DE103" i="7"/>
  <c r="DE166" i="7" s="1"/>
  <c r="DE165" i="7" s="1"/>
  <c r="DD103" i="7"/>
  <c r="DD166" i="7" s="1"/>
  <c r="DD165" i="7" s="1"/>
  <c r="DC103" i="7"/>
  <c r="DC166" i="7" s="1"/>
  <c r="DC165" i="7" s="1"/>
  <c r="DB103" i="7"/>
  <c r="DB166" i="7" s="1"/>
  <c r="DB165" i="7" s="1"/>
  <c r="DA103" i="7"/>
  <c r="DA166" i="7" s="1"/>
  <c r="DA165" i="7" s="1"/>
  <c r="CX103" i="7"/>
  <c r="CX166" i="7" s="1"/>
  <c r="CX165" i="7" s="1"/>
  <c r="CW103" i="7"/>
  <c r="CW166" i="7" s="1"/>
  <c r="CW165" i="7" s="1"/>
  <c r="CV103" i="7"/>
  <c r="CV166" i="7" s="1"/>
  <c r="CV165" i="7" s="1"/>
  <c r="CU103" i="7"/>
  <c r="CR103" i="7"/>
  <c r="CR166" i="7" s="1"/>
  <c r="CR165" i="7" s="1"/>
  <c r="CQ103" i="7"/>
  <c r="CQ166" i="7" s="1"/>
  <c r="CQ165" i="7" s="1"/>
  <c r="CP103" i="7"/>
  <c r="CP166" i="7" s="1"/>
  <c r="CO103" i="7"/>
  <c r="CL103" i="7"/>
  <c r="CL166" i="7" s="1"/>
  <c r="CL165" i="7" s="1"/>
  <c r="CK103" i="7"/>
  <c r="CK166" i="7" s="1"/>
  <c r="CK165" i="7" s="1"/>
  <c r="CJ103" i="7"/>
  <c r="CJ166" i="7" s="1"/>
  <c r="CJ165" i="7" s="1"/>
  <c r="CI103" i="7"/>
  <c r="CI166" i="7" s="1"/>
  <c r="CI165" i="7" s="1"/>
  <c r="CH103" i="7"/>
  <c r="CH166" i="7" s="1"/>
  <c r="CH165" i="7" s="1"/>
  <c r="CG103" i="7"/>
  <c r="CG166" i="7" s="1"/>
  <c r="CG165" i="7" s="1"/>
  <c r="CF103" i="7"/>
  <c r="CF166" i="7" s="1"/>
  <c r="CF165" i="7" s="1"/>
  <c r="CE103" i="7"/>
  <c r="CE166" i="7" s="1"/>
  <c r="CE165" i="7" s="1"/>
  <c r="CD103" i="7"/>
  <c r="CD166" i="7" s="1"/>
  <c r="CD165" i="7" s="1"/>
  <c r="CC103" i="7"/>
  <c r="CC166" i="7" s="1"/>
  <c r="CC165" i="7" s="1"/>
  <c r="CB103" i="7"/>
  <c r="CB166" i="7" s="1"/>
  <c r="CB165" i="7" s="1"/>
  <c r="CA103" i="7"/>
  <c r="BO103" i="7"/>
  <c r="BN103" i="7"/>
  <c r="BM103" i="7"/>
  <c r="BJ103" i="7"/>
  <c r="BI103" i="7"/>
  <c r="BH103" i="7"/>
  <c r="BG103" i="7"/>
  <c r="BF103" i="7"/>
  <c r="BE103" i="7"/>
  <c r="BD103" i="7"/>
  <c r="BC103" i="7"/>
  <c r="BB103" i="7"/>
  <c r="BA103" i="7"/>
  <c r="AZ103" i="7"/>
  <c r="AY103" i="7"/>
  <c r="BK103" i="7" s="1"/>
  <c r="BK40" i="7" s="1"/>
  <c r="AW103" i="7"/>
  <c r="AI103" i="7"/>
  <c r="U103" i="7"/>
  <c r="A103" i="7"/>
  <c r="DF102" i="7"/>
  <c r="DF39" i="7" s="1"/>
  <c r="DE102" i="7"/>
  <c r="DE39" i="7" s="1"/>
  <c r="DD102" i="7"/>
  <c r="DD39" i="7" s="1"/>
  <c r="DC102" i="7"/>
  <c r="DC39" i="7" s="1"/>
  <c r="DB102" i="7"/>
  <c r="DB39" i="7" s="1"/>
  <c r="DA102" i="7"/>
  <c r="DA39" i="7" s="1"/>
  <c r="CX102" i="7"/>
  <c r="CX39" i="7" s="1"/>
  <c r="CW102" i="7"/>
  <c r="CW39" i="7" s="1"/>
  <c r="CV102" i="7"/>
  <c r="CV39" i="7" s="1"/>
  <c r="CU102" i="7"/>
  <c r="CR102" i="7"/>
  <c r="CR39" i="7" s="1"/>
  <c r="CQ102" i="7"/>
  <c r="CQ39" i="7" s="1"/>
  <c r="CP102" i="7"/>
  <c r="CP39" i="7" s="1"/>
  <c r="CO102" i="7"/>
  <c r="CL102" i="7"/>
  <c r="CL39" i="7" s="1"/>
  <c r="CK102" i="7"/>
  <c r="CK39" i="7" s="1"/>
  <c r="CJ102" i="7"/>
  <c r="CJ39" i="7" s="1"/>
  <c r="CI102" i="7"/>
  <c r="CI39" i="7" s="1"/>
  <c r="CH102" i="7"/>
  <c r="CH39" i="7" s="1"/>
  <c r="CG102" i="7"/>
  <c r="CG39" i="7" s="1"/>
  <c r="CF102" i="7"/>
  <c r="CF39" i="7" s="1"/>
  <c r="CE102" i="7"/>
  <c r="CE39" i="7" s="1"/>
  <c r="CD102" i="7"/>
  <c r="CD39" i="7" s="1"/>
  <c r="CC102" i="7"/>
  <c r="CC39" i="7" s="1"/>
  <c r="CB102" i="7"/>
  <c r="CB39" i="7" s="1"/>
  <c r="CA102" i="7"/>
  <c r="BO102" i="7"/>
  <c r="BO39" i="7" s="1"/>
  <c r="BN102" i="7"/>
  <c r="BN39" i="7" s="1"/>
  <c r="BM102" i="7"/>
  <c r="BJ102" i="7"/>
  <c r="BJ39" i="7" s="1"/>
  <c r="BI102" i="7"/>
  <c r="BI39" i="7" s="1"/>
  <c r="BH102" i="7"/>
  <c r="BH39" i="7" s="1"/>
  <c r="BG102" i="7"/>
  <c r="BG39" i="7" s="1"/>
  <c r="BF102" i="7"/>
  <c r="BF39" i="7" s="1"/>
  <c r="BE102" i="7"/>
  <c r="BE39" i="7" s="1"/>
  <c r="BD102" i="7"/>
  <c r="BD39" i="7" s="1"/>
  <c r="BC102" i="7"/>
  <c r="BC39" i="7" s="1"/>
  <c r="BB102" i="7"/>
  <c r="BB39" i="7" s="1"/>
  <c r="BA102" i="7"/>
  <c r="BA39" i="7" s="1"/>
  <c r="AZ102" i="7"/>
  <c r="AZ39" i="7" s="1"/>
  <c r="AY102" i="7"/>
  <c r="AV102" i="7"/>
  <c r="AV39" i="7" s="1"/>
  <c r="AU102" i="7"/>
  <c r="AU39" i="7" s="1"/>
  <c r="AT102" i="7"/>
  <c r="AT39" i="7" s="1"/>
  <c r="AR102" i="7"/>
  <c r="AR39" i="7" s="1"/>
  <c r="AQ102" i="7"/>
  <c r="AQ39" i="7" s="1"/>
  <c r="AP102" i="7"/>
  <c r="AP39" i="7" s="1"/>
  <c r="AO102" i="7"/>
  <c r="AO39" i="7" s="1"/>
  <c r="AN102" i="7"/>
  <c r="AN39" i="7" s="1"/>
  <c r="AM102" i="7"/>
  <c r="AM39" i="7" s="1"/>
  <c r="AL102" i="7"/>
  <c r="AL39" i="7" s="1"/>
  <c r="AK102" i="7"/>
  <c r="AH102" i="7"/>
  <c r="AH39" i="7" s="1"/>
  <c r="AG102" i="7"/>
  <c r="AG39" i="7" s="1"/>
  <c r="AF102" i="7"/>
  <c r="AF39" i="7" s="1"/>
  <c r="AE102" i="7"/>
  <c r="AE39" i="7" s="1"/>
  <c r="AD102" i="7"/>
  <c r="AD39" i="7" s="1"/>
  <c r="AC102" i="7"/>
  <c r="AC39" i="7" s="1"/>
  <c r="AB102" i="7"/>
  <c r="AB39" i="7" s="1"/>
  <c r="AA102" i="7"/>
  <c r="AA39" i="7" s="1"/>
  <c r="Z102" i="7"/>
  <c r="Z39" i="7" s="1"/>
  <c r="Y102" i="7"/>
  <c r="Y39" i="7" s="1"/>
  <c r="X102" i="7"/>
  <c r="X39" i="7" s="1"/>
  <c r="W102" i="7"/>
  <c r="T102" i="7"/>
  <c r="T39" i="7" s="1"/>
  <c r="S102" i="7"/>
  <c r="S39" i="7" s="1"/>
  <c r="R102" i="7"/>
  <c r="R39" i="7" s="1"/>
  <c r="Q102" i="7"/>
  <c r="Q39" i="7" s="1"/>
  <c r="P102" i="7"/>
  <c r="P39" i="7" s="1"/>
  <c r="O102" i="7"/>
  <c r="O39" i="7" s="1"/>
  <c r="N102" i="7"/>
  <c r="N39" i="7" s="1"/>
  <c r="M102" i="7"/>
  <c r="M39" i="7" s="1"/>
  <c r="L102" i="7"/>
  <c r="L39" i="7" s="1"/>
  <c r="K102" i="7"/>
  <c r="K39" i="7" s="1"/>
  <c r="J102" i="7"/>
  <c r="J39" i="7" s="1"/>
  <c r="I102" i="7"/>
  <c r="A102" i="7"/>
  <c r="A101" i="7"/>
  <c r="DS100" i="7"/>
  <c r="DS163" i="7" s="1"/>
  <c r="DR100" i="7"/>
  <c r="DR163" i="7" s="1"/>
  <c r="DQ100" i="7"/>
  <c r="DQ163" i="7" s="1"/>
  <c r="DP100" i="7"/>
  <c r="DP163" i="7" s="1"/>
  <c r="DO100" i="7"/>
  <c r="DO163" i="7" s="1"/>
  <c r="DN100" i="7"/>
  <c r="DN163" i="7" s="1"/>
  <c r="DM100" i="7"/>
  <c r="DM163" i="7" s="1"/>
  <c r="DL100" i="7"/>
  <c r="DL163" i="7" s="1"/>
  <c r="DK100" i="7"/>
  <c r="DK163" i="7" s="1"/>
  <c r="DJ100" i="7"/>
  <c r="DJ163" i="7" s="1"/>
  <c r="DI100" i="7"/>
  <c r="DI163" i="7" s="1"/>
  <c r="DH100" i="7"/>
  <c r="DH163" i="7" s="1"/>
  <c r="DG100" i="7"/>
  <c r="DG163" i="7" s="1"/>
  <c r="DF100" i="7"/>
  <c r="DF163" i="7" s="1"/>
  <c r="DE100" i="7"/>
  <c r="DE163" i="7" s="1"/>
  <c r="DD100" i="7"/>
  <c r="DD163" i="7" s="1"/>
  <c r="DC100" i="7"/>
  <c r="DC163" i="7" s="1"/>
  <c r="DB100" i="7"/>
  <c r="DB163" i="7" s="1"/>
  <c r="DA100" i="7"/>
  <c r="DA163" i="7" s="1"/>
  <c r="CX100" i="7"/>
  <c r="CX163" i="7" s="1"/>
  <c r="CW100" i="7"/>
  <c r="CW163" i="7" s="1"/>
  <c r="CV100" i="7"/>
  <c r="CV163" i="7" s="1"/>
  <c r="CU100" i="7"/>
  <c r="CR100" i="7"/>
  <c r="CR163" i="7" s="1"/>
  <c r="CQ100" i="7"/>
  <c r="CQ163" i="7" s="1"/>
  <c r="CP100" i="7"/>
  <c r="CP163" i="7" s="1"/>
  <c r="CO100" i="7"/>
  <c r="CL100" i="7"/>
  <c r="CL163" i="7" s="1"/>
  <c r="CK100" i="7"/>
  <c r="CK163" i="7" s="1"/>
  <c r="CJ100" i="7"/>
  <c r="CJ163" i="7" s="1"/>
  <c r="CI100" i="7"/>
  <c r="CI163" i="7" s="1"/>
  <c r="CH100" i="7"/>
  <c r="CH163" i="7" s="1"/>
  <c r="CG100" i="7"/>
  <c r="CG163" i="7" s="1"/>
  <c r="CF100" i="7"/>
  <c r="CF163" i="7" s="1"/>
  <c r="CE100" i="7"/>
  <c r="CE163" i="7" s="1"/>
  <c r="CD100" i="7"/>
  <c r="CD163" i="7" s="1"/>
  <c r="CC100" i="7"/>
  <c r="CC163" i="7" s="1"/>
  <c r="CB100" i="7"/>
  <c r="CB163" i="7" s="1"/>
  <c r="CA100" i="7"/>
  <c r="BO100" i="7"/>
  <c r="BN100" i="7"/>
  <c r="BM100" i="7"/>
  <c r="AW100" i="7"/>
  <c r="AW37" i="7" s="1"/>
  <c r="AI100" i="7"/>
  <c r="AI37" i="7" s="1"/>
  <c r="U100" i="7"/>
  <c r="U37" i="7" s="1"/>
  <c r="A100" i="7"/>
  <c r="DS99" i="7"/>
  <c r="DS162" i="7" s="1"/>
  <c r="DR99" i="7"/>
  <c r="DR162" i="7" s="1"/>
  <c r="DQ99" i="7"/>
  <c r="DQ162" i="7" s="1"/>
  <c r="DP99" i="7"/>
  <c r="DP162" i="7" s="1"/>
  <c r="DO99" i="7"/>
  <c r="DO162" i="7" s="1"/>
  <c r="DN99" i="7"/>
  <c r="DN162" i="7" s="1"/>
  <c r="DM99" i="7"/>
  <c r="DM162" i="7" s="1"/>
  <c r="DL99" i="7"/>
  <c r="DL162" i="7" s="1"/>
  <c r="DK99" i="7"/>
  <c r="DK162" i="7" s="1"/>
  <c r="DJ99" i="7"/>
  <c r="DJ162" i="7" s="1"/>
  <c r="DI99" i="7"/>
  <c r="DI162" i="7" s="1"/>
  <c r="DH99" i="7"/>
  <c r="DH162" i="7" s="1"/>
  <c r="DG99" i="7"/>
  <c r="DG162" i="7" s="1"/>
  <c r="DF99" i="7"/>
  <c r="DF162" i="7" s="1"/>
  <c r="DE99" i="7"/>
  <c r="DE162" i="7" s="1"/>
  <c r="DD99" i="7"/>
  <c r="DD162" i="7" s="1"/>
  <c r="DC99" i="7"/>
  <c r="DC162" i="7" s="1"/>
  <c r="DB99" i="7"/>
  <c r="DB162" i="7" s="1"/>
  <c r="DA99" i="7"/>
  <c r="DA162" i="7" s="1"/>
  <c r="CX99" i="7"/>
  <c r="CX162" i="7" s="1"/>
  <c r="CW99" i="7"/>
  <c r="CW162" i="7" s="1"/>
  <c r="CV99" i="7"/>
  <c r="CV162" i="7" s="1"/>
  <c r="CU99" i="7"/>
  <c r="CR99" i="7"/>
  <c r="CR162" i="7" s="1"/>
  <c r="CQ99" i="7"/>
  <c r="CQ162" i="7" s="1"/>
  <c r="CP99" i="7"/>
  <c r="CP162" i="7" s="1"/>
  <c r="CO99" i="7"/>
  <c r="CL99" i="7"/>
  <c r="CL162" i="7" s="1"/>
  <c r="CK99" i="7"/>
  <c r="CK162" i="7" s="1"/>
  <c r="CJ99" i="7"/>
  <c r="CJ162" i="7" s="1"/>
  <c r="CI99" i="7"/>
  <c r="CI162" i="7" s="1"/>
  <c r="CH99" i="7"/>
  <c r="CH162" i="7" s="1"/>
  <c r="CG99" i="7"/>
  <c r="CG162" i="7" s="1"/>
  <c r="CF99" i="7"/>
  <c r="CF162" i="7" s="1"/>
  <c r="CE99" i="7"/>
  <c r="CE162" i="7" s="1"/>
  <c r="CD99" i="7"/>
  <c r="CD162" i="7" s="1"/>
  <c r="CC99" i="7"/>
  <c r="CC162" i="7" s="1"/>
  <c r="CB99" i="7"/>
  <c r="CB162" i="7" s="1"/>
  <c r="CA99" i="7"/>
  <c r="BO99" i="7"/>
  <c r="BN99" i="7"/>
  <c r="BM99" i="7"/>
  <c r="AW99" i="7"/>
  <c r="AW36" i="7" s="1"/>
  <c r="AI99" i="7"/>
  <c r="AI36" i="7" s="1"/>
  <c r="U99" i="7"/>
  <c r="U36" i="7" s="1"/>
  <c r="A99" i="7"/>
  <c r="DS98" i="7"/>
  <c r="DS161" i="7" s="1"/>
  <c r="DS160" i="7" s="1"/>
  <c r="DR98" i="7"/>
  <c r="DR161" i="7" s="1"/>
  <c r="DR160" i="7" s="1"/>
  <c r="DQ98" i="7"/>
  <c r="DQ161" i="7" s="1"/>
  <c r="DQ160" i="7" s="1"/>
  <c r="DP98" i="7"/>
  <c r="DP161" i="7" s="1"/>
  <c r="DP160" i="7" s="1"/>
  <c r="DO98" i="7"/>
  <c r="DO161" i="7" s="1"/>
  <c r="DO160" i="7" s="1"/>
  <c r="DN98" i="7"/>
  <c r="DN161" i="7" s="1"/>
  <c r="DN160" i="7" s="1"/>
  <c r="DM98" i="7"/>
  <c r="DM161" i="7" s="1"/>
  <c r="DM160" i="7" s="1"/>
  <c r="DL98" i="7"/>
  <c r="DL161" i="7" s="1"/>
  <c r="DL160" i="7" s="1"/>
  <c r="DK98" i="7"/>
  <c r="DK161" i="7" s="1"/>
  <c r="DK160" i="7" s="1"/>
  <c r="DJ98" i="7"/>
  <c r="DJ161" i="7" s="1"/>
  <c r="DJ160" i="7" s="1"/>
  <c r="DI98" i="7"/>
  <c r="DI161" i="7" s="1"/>
  <c r="DI160" i="7" s="1"/>
  <c r="DH98" i="7"/>
  <c r="DH161" i="7" s="1"/>
  <c r="DH160" i="7" s="1"/>
  <c r="DG98" i="7"/>
  <c r="DG161" i="7" s="1"/>
  <c r="DG160" i="7" s="1"/>
  <c r="DF98" i="7"/>
  <c r="DF161" i="7" s="1"/>
  <c r="DF160" i="7" s="1"/>
  <c r="DE98" i="7"/>
  <c r="DE161" i="7" s="1"/>
  <c r="DE160" i="7" s="1"/>
  <c r="DD98" i="7"/>
  <c r="DD161" i="7" s="1"/>
  <c r="DD160" i="7" s="1"/>
  <c r="DC98" i="7"/>
  <c r="DC161" i="7" s="1"/>
  <c r="DC160" i="7" s="1"/>
  <c r="DB98" i="7"/>
  <c r="DB161" i="7" s="1"/>
  <c r="DB160" i="7" s="1"/>
  <c r="DA98" i="7"/>
  <c r="DA161" i="7" s="1"/>
  <c r="DA160" i="7" s="1"/>
  <c r="CX98" i="7"/>
  <c r="CX161" i="7" s="1"/>
  <c r="CX160" i="7" s="1"/>
  <c r="CW98" i="7"/>
  <c r="CW161" i="7" s="1"/>
  <c r="CW160" i="7" s="1"/>
  <c r="CV98" i="7"/>
  <c r="CV161" i="7" s="1"/>
  <c r="CV160" i="7" s="1"/>
  <c r="CU98" i="7"/>
  <c r="CR98" i="7"/>
  <c r="CR161" i="7" s="1"/>
  <c r="CR160" i="7" s="1"/>
  <c r="CQ98" i="7"/>
  <c r="CQ161" i="7" s="1"/>
  <c r="CQ160" i="7" s="1"/>
  <c r="CP98" i="7"/>
  <c r="CP161" i="7" s="1"/>
  <c r="CP160" i="7" s="1"/>
  <c r="CO98" i="7"/>
  <c r="CL98" i="7"/>
  <c r="CL161" i="7" s="1"/>
  <c r="CL160" i="7" s="1"/>
  <c r="CK98" i="7"/>
  <c r="CK161" i="7" s="1"/>
  <c r="CK160" i="7" s="1"/>
  <c r="CJ98" i="7"/>
  <c r="CJ161" i="7" s="1"/>
  <c r="CJ160" i="7" s="1"/>
  <c r="CI98" i="7"/>
  <c r="CI161" i="7" s="1"/>
  <c r="CI160" i="7" s="1"/>
  <c r="CH98" i="7"/>
  <c r="CH161" i="7" s="1"/>
  <c r="CH160" i="7" s="1"/>
  <c r="CG98" i="7"/>
  <c r="CG161" i="7" s="1"/>
  <c r="CG160" i="7" s="1"/>
  <c r="CF98" i="7"/>
  <c r="CF161" i="7" s="1"/>
  <c r="CF160" i="7" s="1"/>
  <c r="CE98" i="7"/>
  <c r="CE161" i="7" s="1"/>
  <c r="CE160" i="7" s="1"/>
  <c r="CD98" i="7"/>
  <c r="CD161" i="7" s="1"/>
  <c r="CD160" i="7" s="1"/>
  <c r="CC98" i="7"/>
  <c r="CC161" i="7" s="1"/>
  <c r="CC160" i="7" s="1"/>
  <c r="CB98" i="7"/>
  <c r="CB161" i="7" s="1"/>
  <c r="CB160" i="7" s="1"/>
  <c r="CA98" i="7"/>
  <c r="BX98" i="7"/>
  <c r="BX161" i="7" s="1"/>
  <c r="BW98" i="7"/>
  <c r="BW161" i="7" s="1"/>
  <c r="BV98" i="7"/>
  <c r="BV161" i="7" s="1"/>
  <c r="BU98" i="7"/>
  <c r="BU161" i="7" s="1"/>
  <c r="BT98" i="7"/>
  <c r="BT161" i="7" s="1"/>
  <c r="BS98" i="7"/>
  <c r="BS161" i="7" s="1"/>
  <c r="BR98" i="7"/>
  <c r="BR161" i="7" s="1"/>
  <c r="BQ98" i="7"/>
  <c r="BQ161" i="7" s="1"/>
  <c r="BP98" i="7"/>
  <c r="BP161" i="7" s="1"/>
  <c r="BO98" i="7"/>
  <c r="BN98" i="7"/>
  <c r="BM98" i="7"/>
  <c r="BJ98" i="7"/>
  <c r="BJ161" i="7" s="1"/>
  <c r="BI98" i="7"/>
  <c r="BI161" i="7" s="1"/>
  <c r="BH98" i="7"/>
  <c r="BH161" i="7" s="1"/>
  <c r="BG98" i="7"/>
  <c r="BG161" i="7" s="1"/>
  <c r="BF98" i="7"/>
  <c r="BF161" i="7" s="1"/>
  <c r="BE98" i="7"/>
  <c r="BE161" i="7" s="1"/>
  <c r="BD98" i="7"/>
  <c r="BD161" i="7" s="1"/>
  <c r="BC98" i="7"/>
  <c r="BC161" i="7" s="1"/>
  <c r="BB98" i="7"/>
  <c r="BB161" i="7" s="1"/>
  <c r="BA98" i="7"/>
  <c r="BA161" i="7" s="1"/>
  <c r="AZ98" i="7"/>
  <c r="AZ161" i="7" s="1"/>
  <c r="AY98" i="7"/>
  <c r="AW98" i="7"/>
  <c r="AW35" i="7" s="1"/>
  <c r="AI98" i="7"/>
  <c r="AI35" i="7" s="1"/>
  <c r="U98" i="7"/>
  <c r="U35" i="7" s="1"/>
  <c r="A98" i="7"/>
  <c r="DS97" i="7"/>
  <c r="DS34" i="7" s="1"/>
  <c r="DR97" i="7"/>
  <c r="DR34" i="7" s="1"/>
  <c r="DQ97" i="7"/>
  <c r="DQ34" i="7" s="1"/>
  <c r="DP97" i="7"/>
  <c r="DP34" i="7" s="1"/>
  <c r="DO97" i="7"/>
  <c r="DO34" i="7" s="1"/>
  <c r="DN97" i="7"/>
  <c r="DN34" i="7" s="1"/>
  <c r="DM97" i="7"/>
  <c r="DM34" i="7" s="1"/>
  <c r="DL97" i="7"/>
  <c r="DL34" i="7" s="1"/>
  <c r="DK97" i="7"/>
  <c r="DK34" i="7" s="1"/>
  <c r="DJ97" i="7"/>
  <c r="DJ34" i="7" s="1"/>
  <c r="DI97" i="7"/>
  <c r="DI34" i="7" s="1"/>
  <c r="DH97" i="7"/>
  <c r="DH34" i="7" s="1"/>
  <c r="DG97" i="7"/>
  <c r="DG34" i="7" s="1"/>
  <c r="DF97" i="7"/>
  <c r="DF34" i="7" s="1"/>
  <c r="DE97" i="7"/>
  <c r="DE34" i="7" s="1"/>
  <c r="DD97" i="7"/>
  <c r="DD34" i="7" s="1"/>
  <c r="DC97" i="7"/>
  <c r="DC34" i="7" s="1"/>
  <c r="DB97" i="7"/>
  <c r="DB34" i="7" s="1"/>
  <c r="DA97" i="7"/>
  <c r="DA34" i="7" s="1"/>
  <c r="CX97" i="7"/>
  <c r="CX34" i="7" s="1"/>
  <c r="CW97" i="7"/>
  <c r="CW34" i="7" s="1"/>
  <c r="CV97" i="7"/>
  <c r="CV34" i="7" s="1"/>
  <c r="CU97" i="7"/>
  <c r="CR97" i="7"/>
  <c r="CR34" i="7" s="1"/>
  <c r="CQ97" i="7"/>
  <c r="CQ34" i="7" s="1"/>
  <c r="CP97" i="7"/>
  <c r="CP34" i="7" s="1"/>
  <c r="CO97" i="7"/>
  <c r="CL97" i="7"/>
  <c r="CL34" i="7" s="1"/>
  <c r="CK97" i="7"/>
  <c r="CK34" i="7" s="1"/>
  <c r="CJ97" i="7"/>
  <c r="CJ34" i="7" s="1"/>
  <c r="CI97" i="7"/>
  <c r="CI34" i="7" s="1"/>
  <c r="CH97" i="7"/>
  <c r="CH34" i="7" s="1"/>
  <c r="CG97" i="7"/>
  <c r="CG34" i="7" s="1"/>
  <c r="CF97" i="7"/>
  <c r="CF34" i="7" s="1"/>
  <c r="CE97" i="7"/>
  <c r="CE34" i="7" s="1"/>
  <c r="CD97" i="7"/>
  <c r="CD34" i="7" s="1"/>
  <c r="CC97" i="7"/>
  <c r="CC34" i="7" s="1"/>
  <c r="CB97" i="7"/>
  <c r="CB34" i="7" s="1"/>
  <c r="CA97" i="7"/>
  <c r="BO97" i="7"/>
  <c r="BO34" i="7" s="1"/>
  <c r="BN97" i="7"/>
  <c r="BN34" i="7" s="1"/>
  <c r="BM97" i="7"/>
  <c r="AV97" i="7"/>
  <c r="AV34" i="7" s="1"/>
  <c r="AU97" i="7"/>
  <c r="AU34" i="7" s="1"/>
  <c r="AT97" i="7"/>
  <c r="AT34" i="7" s="1"/>
  <c r="AR97" i="7"/>
  <c r="AR34" i="7" s="1"/>
  <c r="AQ97" i="7"/>
  <c r="AQ34" i="7" s="1"/>
  <c r="AP97" i="7"/>
  <c r="AP34" i="7" s="1"/>
  <c r="AO97" i="7"/>
  <c r="AO34" i="7" s="1"/>
  <c r="AN97" i="7"/>
  <c r="AN34" i="7" s="1"/>
  <c r="AM97" i="7"/>
  <c r="AM34" i="7" s="1"/>
  <c r="AL97" i="7"/>
  <c r="AL34" i="7" s="1"/>
  <c r="AK97" i="7"/>
  <c r="AH97" i="7"/>
  <c r="AH34" i="7" s="1"/>
  <c r="AG97" i="7"/>
  <c r="AG34" i="7" s="1"/>
  <c r="AF97" i="7"/>
  <c r="AF34" i="7" s="1"/>
  <c r="AE97" i="7"/>
  <c r="AE34" i="7" s="1"/>
  <c r="AD97" i="7"/>
  <c r="AD34" i="7" s="1"/>
  <c r="AC97" i="7"/>
  <c r="AC34" i="7" s="1"/>
  <c r="AB97" i="7"/>
  <c r="AB34" i="7" s="1"/>
  <c r="AA97" i="7"/>
  <c r="AA34" i="7" s="1"/>
  <c r="Z97" i="7"/>
  <c r="Z34" i="7" s="1"/>
  <c r="Y97" i="7"/>
  <c r="Y34" i="7" s="1"/>
  <c r="X97" i="7"/>
  <c r="X34" i="7" s="1"/>
  <c r="W97" i="7"/>
  <c r="T97" i="7"/>
  <c r="T34" i="7" s="1"/>
  <c r="S97" i="7"/>
  <c r="S34" i="7" s="1"/>
  <c r="R97" i="7"/>
  <c r="R34" i="7" s="1"/>
  <c r="Q97" i="7"/>
  <c r="Q34" i="7" s="1"/>
  <c r="P97" i="7"/>
  <c r="P34" i="7" s="1"/>
  <c r="O97" i="7"/>
  <c r="O34" i="7" s="1"/>
  <c r="N97" i="7"/>
  <c r="N34" i="7" s="1"/>
  <c r="M97" i="7"/>
  <c r="M34" i="7" s="1"/>
  <c r="L97" i="7"/>
  <c r="L34" i="7" s="1"/>
  <c r="K97" i="7"/>
  <c r="K34" i="7" s="1"/>
  <c r="J97" i="7"/>
  <c r="J34" i="7" s="1"/>
  <c r="I97" i="7"/>
  <c r="A97" i="7"/>
  <c r="A96" i="7"/>
  <c r="DS95" i="7"/>
  <c r="DS158" i="7" s="1"/>
  <c r="DR95" i="7"/>
  <c r="DR158" i="7" s="1"/>
  <c r="DQ95" i="7"/>
  <c r="DQ158" i="7" s="1"/>
  <c r="DP95" i="7"/>
  <c r="DP158" i="7" s="1"/>
  <c r="DO95" i="7"/>
  <c r="DO158" i="7" s="1"/>
  <c r="DN95" i="7"/>
  <c r="DN158" i="7" s="1"/>
  <c r="DM95" i="7"/>
  <c r="DM158" i="7" s="1"/>
  <c r="DL95" i="7"/>
  <c r="DL158" i="7" s="1"/>
  <c r="DK95" i="7"/>
  <c r="DK158" i="7" s="1"/>
  <c r="DJ95" i="7"/>
  <c r="DJ158" i="7" s="1"/>
  <c r="DI95" i="7"/>
  <c r="DI158" i="7" s="1"/>
  <c r="DH95" i="7"/>
  <c r="DH158" i="7" s="1"/>
  <c r="DG95" i="7"/>
  <c r="DG158" i="7" s="1"/>
  <c r="DF95" i="7"/>
  <c r="DF158" i="7" s="1"/>
  <c r="DE95" i="7"/>
  <c r="DE158" i="7" s="1"/>
  <c r="DD95" i="7"/>
  <c r="DD158" i="7" s="1"/>
  <c r="DC95" i="7"/>
  <c r="DC158" i="7" s="1"/>
  <c r="DB95" i="7"/>
  <c r="DB158" i="7" s="1"/>
  <c r="DA95" i="7"/>
  <c r="DA158" i="7" s="1"/>
  <c r="CR95" i="7"/>
  <c r="CR158" i="7" s="1"/>
  <c r="CQ95" i="7"/>
  <c r="CQ158" i="7" s="1"/>
  <c r="CP95" i="7"/>
  <c r="CP158" i="7" s="1"/>
  <c r="CO95" i="7"/>
  <c r="BO95" i="7"/>
  <c r="BN95" i="7"/>
  <c r="BM95" i="7"/>
  <c r="AW95" i="7"/>
  <c r="AI95" i="7"/>
  <c r="U95" i="7"/>
  <c r="A95" i="7"/>
  <c r="DS94" i="7"/>
  <c r="DS157" i="7" s="1"/>
  <c r="DR94" i="7"/>
  <c r="DR157" i="7" s="1"/>
  <c r="DQ94" i="7"/>
  <c r="DQ157" i="7" s="1"/>
  <c r="DP94" i="7"/>
  <c r="DP157" i="7" s="1"/>
  <c r="DO94" i="7"/>
  <c r="DO157" i="7" s="1"/>
  <c r="DN94" i="7"/>
  <c r="DN157" i="7" s="1"/>
  <c r="DM94" i="7"/>
  <c r="DM157" i="7" s="1"/>
  <c r="DL94" i="7"/>
  <c r="DL157" i="7" s="1"/>
  <c r="DK94" i="7"/>
  <c r="DK157" i="7" s="1"/>
  <c r="DJ94" i="7"/>
  <c r="DJ157" i="7" s="1"/>
  <c r="DI94" i="7"/>
  <c r="DI157" i="7" s="1"/>
  <c r="DH94" i="7"/>
  <c r="DH157" i="7" s="1"/>
  <c r="DG94" i="7"/>
  <c r="DG157" i="7" s="1"/>
  <c r="DF94" i="7"/>
  <c r="DF157" i="7" s="1"/>
  <c r="DE94" i="7"/>
  <c r="DE157" i="7" s="1"/>
  <c r="DD94" i="7"/>
  <c r="DD157" i="7" s="1"/>
  <c r="DC94" i="7"/>
  <c r="DC157" i="7" s="1"/>
  <c r="DB94" i="7"/>
  <c r="DB157" i="7" s="1"/>
  <c r="DA94" i="7"/>
  <c r="DA157" i="7" s="1"/>
  <c r="CR94" i="7"/>
  <c r="CR157" i="7" s="1"/>
  <c r="CQ94" i="7"/>
  <c r="CQ157" i="7" s="1"/>
  <c r="CP94" i="7"/>
  <c r="CP157" i="7" s="1"/>
  <c r="CO94" i="7"/>
  <c r="BO94" i="7"/>
  <c r="BN94" i="7"/>
  <c r="BM94" i="7"/>
  <c r="AW94" i="7"/>
  <c r="AI94" i="7"/>
  <c r="U94" i="7"/>
  <c r="A94" i="7"/>
  <c r="DS93" i="7"/>
  <c r="DS156" i="7" s="1"/>
  <c r="DR93" i="7"/>
  <c r="DR156" i="7" s="1"/>
  <c r="DQ93" i="7"/>
  <c r="DQ156" i="7" s="1"/>
  <c r="DP93" i="7"/>
  <c r="DP156" i="7" s="1"/>
  <c r="DO93" i="7"/>
  <c r="DO156" i="7" s="1"/>
  <c r="DN93" i="7"/>
  <c r="DN156" i="7" s="1"/>
  <c r="DM93" i="7"/>
  <c r="DM156" i="7" s="1"/>
  <c r="DL93" i="7"/>
  <c r="DL156" i="7" s="1"/>
  <c r="DK93" i="7"/>
  <c r="DK156" i="7" s="1"/>
  <c r="DJ93" i="7"/>
  <c r="DJ156" i="7" s="1"/>
  <c r="DI93" i="7"/>
  <c r="DI156" i="7" s="1"/>
  <c r="DH93" i="7"/>
  <c r="DH156" i="7" s="1"/>
  <c r="DG93" i="7"/>
  <c r="DG156" i="7" s="1"/>
  <c r="DF93" i="7"/>
  <c r="DF156" i="7" s="1"/>
  <c r="DE93" i="7"/>
  <c r="DE156" i="7" s="1"/>
  <c r="DD93" i="7"/>
  <c r="DD156" i="7" s="1"/>
  <c r="DC93" i="7"/>
  <c r="DC156" i="7" s="1"/>
  <c r="DB93" i="7"/>
  <c r="DB156" i="7" s="1"/>
  <c r="DA93" i="7"/>
  <c r="DA156" i="7" s="1"/>
  <c r="CR93" i="7"/>
  <c r="CR156" i="7" s="1"/>
  <c r="CQ93" i="7"/>
  <c r="CQ156" i="7" s="1"/>
  <c r="CP93" i="7"/>
  <c r="CP156" i="7" s="1"/>
  <c r="CO93" i="7"/>
  <c r="BO93" i="7"/>
  <c r="BN93" i="7"/>
  <c r="BM93" i="7"/>
  <c r="AW93" i="7"/>
  <c r="AI93" i="7"/>
  <c r="U93" i="7"/>
  <c r="A93" i="7"/>
  <c r="DS92" i="7"/>
  <c r="DS155" i="7" s="1"/>
  <c r="CR92" i="7"/>
  <c r="CR155" i="7" s="1"/>
  <c r="CQ92" i="7"/>
  <c r="CQ155" i="7" s="1"/>
  <c r="CP92" i="7"/>
  <c r="CP155" i="7" s="1"/>
  <c r="CO92" i="7"/>
  <c r="BO92" i="7"/>
  <c r="BN92" i="7"/>
  <c r="BM92" i="7"/>
  <c r="AW92" i="7"/>
  <c r="AI92" i="7"/>
  <c r="U92" i="7"/>
  <c r="A92" i="7"/>
  <c r="DS91" i="7"/>
  <c r="DS154" i="7" s="1"/>
  <c r="CR91" i="7"/>
  <c r="CR154" i="7" s="1"/>
  <c r="CQ91" i="7"/>
  <c r="CQ154" i="7" s="1"/>
  <c r="CP91" i="7"/>
  <c r="CP154" i="7" s="1"/>
  <c r="CO91" i="7"/>
  <c r="BO91" i="7"/>
  <c r="BN91" i="7"/>
  <c r="BM91" i="7"/>
  <c r="AW91" i="7"/>
  <c r="AI91" i="7"/>
  <c r="U91" i="7"/>
  <c r="A91" i="7"/>
  <c r="DS90" i="7"/>
  <c r="DS153" i="7" s="1"/>
  <c r="CR90" i="7"/>
  <c r="CR153" i="7" s="1"/>
  <c r="CQ90" i="7"/>
  <c r="CQ153" i="7" s="1"/>
  <c r="CP90" i="7"/>
  <c r="CP153" i="7" s="1"/>
  <c r="CO90" i="7"/>
  <c r="BO90" i="7"/>
  <c r="BN90" i="7"/>
  <c r="BM90" i="7"/>
  <c r="AW90" i="7"/>
  <c r="AI90" i="7"/>
  <c r="U90" i="7"/>
  <c r="A90" i="7"/>
  <c r="DS89" i="7"/>
  <c r="DS152" i="7" s="1"/>
  <c r="DR89" i="7"/>
  <c r="DR152" i="7" s="1"/>
  <c r="DQ89" i="7"/>
  <c r="DQ152" i="7" s="1"/>
  <c r="DP89" i="7"/>
  <c r="DP152" i="7" s="1"/>
  <c r="DO89" i="7"/>
  <c r="DO152" i="7" s="1"/>
  <c r="DN89" i="7"/>
  <c r="DN152" i="7" s="1"/>
  <c r="DM89" i="7"/>
  <c r="DM152" i="7" s="1"/>
  <c r="DL89" i="7"/>
  <c r="DL152" i="7" s="1"/>
  <c r="DK89" i="7"/>
  <c r="DK152" i="7" s="1"/>
  <c r="DJ89" i="7"/>
  <c r="DJ152" i="7" s="1"/>
  <c r="DI89" i="7"/>
  <c r="DI152" i="7" s="1"/>
  <c r="DH89" i="7"/>
  <c r="DH152" i="7" s="1"/>
  <c r="DG89" i="7"/>
  <c r="DG152" i="7" s="1"/>
  <c r="DF89" i="7"/>
  <c r="DF152" i="7" s="1"/>
  <c r="DE89" i="7"/>
  <c r="DE152" i="7" s="1"/>
  <c r="DD89" i="7"/>
  <c r="DD152" i="7" s="1"/>
  <c r="DC89" i="7"/>
  <c r="DC152" i="7" s="1"/>
  <c r="DB89" i="7"/>
  <c r="DB152" i="7" s="1"/>
  <c r="DA89" i="7"/>
  <c r="DA152" i="7" s="1"/>
  <c r="CR89" i="7"/>
  <c r="CR152" i="7" s="1"/>
  <c r="CQ89" i="7"/>
  <c r="CQ152" i="7" s="1"/>
  <c r="CP89" i="7"/>
  <c r="CP152" i="7" s="1"/>
  <c r="CO89" i="7"/>
  <c r="BO89" i="7"/>
  <c r="BN89" i="7"/>
  <c r="BM89" i="7"/>
  <c r="AW89" i="7"/>
  <c r="AI89" i="7"/>
  <c r="U89" i="7"/>
  <c r="A89" i="7"/>
  <c r="DS88" i="7"/>
  <c r="DS151" i="7" s="1"/>
  <c r="DS150" i="7" s="1"/>
  <c r="DR88" i="7"/>
  <c r="DR151" i="7" s="1"/>
  <c r="DQ88" i="7"/>
  <c r="DQ151" i="7" s="1"/>
  <c r="DP88" i="7"/>
  <c r="DP151" i="7" s="1"/>
  <c r="DO88" i="7"/>
  <c r="DO151" i="7" s="1"/>
  <c r="DN88" i="7"/>
  <c r="DN151" i="7" s="1"/>
  <c r="DM88" i="7"/>
  <c r="DM151" i="7" s="1"/>
  <c r="DL88" i="7"/>
  <c r="DL151" i="7" s="1"/>
  <c r="DK88" i="7"/>
  <c r="DK151" i="7" s="1"/>
  <c r="DJ88" i="7"/>
  <c r="DJ151" i="7" s="1"/>
  <c r="DI88" i="7"/>
  <c r="DI151" i="7" s="1"/>
  <c r="DH88" i="7"/>
  <c r="DH151" i="7" s="1"/>
  <c r="DG88" i="7"/>
  <c r="DG151" i="7" s="1"/>
  <c r="DF88" i="7"/>
  <c r="DF151" i="7" s="1"/>
  <c r="DE88" i="7"/>
  <c r="DE151" i="7" s="1"/>
  <c r="DD88" i="7"/>
  <c r="DD151" i="7" s="1"/>
  <c r="DC88" i="7"/>
  <c r="DC151" i="7" s="1"/>
  <c r="DB88" i="7"/>
  <c r="DB151" i="7" s="1"/>
  <c r="DA88" i="7"/>
  <c r="DA151" i="7" s="1"/>
  <c r="CR88" i="7"/>
  <c r="CR151" i="7" s="1"/>
  <c r="CR150" i="7" s="1"/>
  <c r="CQ88" i="7"/>
  <c r="CQ151" i="7" s="1"/>
  <c r="CQ150" i="7" s="1"/>
  <c r="CP88" i="7"/>
  <c r="CP151" i="7" s="1"/>
  <c r="CP150" i="7" s="1"/>
  <c r="CO88" i="7"/>
  <c r="BO88" i="7"/>
  <c r="BN88" i="7"/>
  <c r="BM88" i="7"/>
  <c r="AW88" i="7"/>
  <c r="AI88" i="7"/>
  <c r="U88" i="7"/>
  <c r="A88" i="7"/>
  <c r="DS87" i="7"/>
  <c r="CR87" i="7"/>
  <c r="CQ87" i="7"/>
  <c r="CP87" i="7"/>
  <c r="CO87" i="7"/>
  <c r="BO87" i="7"/>
  <c r="BN87" i="7"/>
  <c r="BM87" i="7"/>
  <c r="AV87" i="7"/>
  <c r="AU87" i="7"/>
  <c r="AT87" i="7"/>
  <c r="AR87" i="7"/>
  <c r="AQ87" i="7"/>
  <c r="AP87" i="7"/>
  <c r="AO87" i="7"/>
  <c r="AN87" i="7"/>
  <c r="AM87" i="7"/>
  <c r="AL87" i="7"/>
  <c r="AK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T87" i="7"/>
  <c r="S87" i="7"/>
  <c r="R87" i="7"/>
  <c r="Q87" i="7"/>
  <c r="P87" i="7"/>
  <c r="O87" i="7"/>
  <c r="N87" i="7"/>
  <c r="M87" i="7"/>
  <c r="L87" i="7"/>
  <c r="K87" i="7"/>
  <c r="J87" i="7"/>
  <c r="I87" i="7"/>
  <c r="A87" i="7"/>
  <c r="A86" i="7"/>
  <c r="A85" i="7"/>
  <c r="DU84" i="7"/>
  <c r="DW84" i="7" s="1"/>
  <c r="CY83" i="7"/>
  <c r="CS83" i="7"/>
  <c r="CM83" i="7"/>
  <c r="BY83" i="7"/>
  <c r="BI83" i="7"/>
  <c r="BG83" i="7"/>
  <c r="BE83" i="7"/>
  <c r="BD83" i="7"/>
  <c r="BC83" i="7"/>
  <c r="BB83" i="7"/>
  <c r="BA83" i="7"/>
  <c r="AZ83" i="7"/>
  <c r="AY83" i="7"/>
  <c r="BK83" i="7" s="1"/>
  <c r="AU83" i="7"/>
  <c r="AR83" i="7"/>
  <c r="AQ83" i="7"/>
  <c r="AN83" i="7"/>
  <c r="AM83" i="7"/>
  <c r="AK83" i="7"/>
  <c r="AW83" i="7" s="1"/>
  <c r="AI83" i="7"/>
  <c r="U83" i="7"/>
  <c r="CY82" i="7"/>
  <c r="CS82" i="7"/>
  <c r="CM82" i="7"/>
  <c r="BY82" i="7"/>
  <c r="DU82" i="7" s="1"/>
  <c r="DW82" i="7" s="1"/>
  <c r="BK82" i="7"/>
  <c r="AW82" i="7"/>
  <c r="AI82" i="7"/>
  <c r="U82" i="7"/>
  <c r="CY81" i="7"/>
  <c r="CS81" i="7"/>
  <c r="CM81" i="7"/>
  <c r="BY81" i="7"/>
  <c r="DU81" i="7" s="1"/>
  <c r="DW81" i="7" s="1"/>
  <c r="BK81" i="7"/>
  <c r="AW81" i="7"/>
  <c r="AI81" i="7"/>
  <c r="U81" i="7"/>
  <c r="AV75" i="7"/>
  <c r="AU75" i="7"/>
  <c r="AT75" i="7"/>
  <c r="AR75" i="7"/>
  <c r="AQ75" i="7"/>
  <c r="AP75" i="7"/>
  <c r="AO75" i="7"/>
  <c r="AN75" i="7"/>
  <c r="AM75" i="7"/>
  <c r="AL75" i="7"/>
  <c r="AK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T75" i="7"/>
  <c r="S75" i="7"/>
  <c r="R75" i="7"/>
  <c r="Q75" i="7"/>
  <c r="P75" i="7"/>
  <c r="O75" i="7"/>
  <c r="N75" i="7"/>
  <c r="M75" i="7"/>
  <c r="L75" i="7"/>
  <c r="K75" i="7"/>
  <c r="J75" i="7"/>
  <c r="I75" i="7"/>
  <c r="AV70" i="7"/>
  <c r="AU70" i="7"/>
  <c r="AT70" i="7"/>
  <c r="AP70" i="7"/>
  <c r="AO70" i="7"/>
  <c r="AN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T70" i="7"/>
  <c r="S70" i="7"/>
  <c r="R70" i="7"/>
  <c r="Q70" i="7"/>
  <c r="P70" i="7"/>
  <c r="O70" i="7"/>
  <c r="N70" i="7"/>
  <c r="M70" i="7"/>
  <c r="L70" i="7"/>
  <c r="K70" i="7"/>
  <c r="J70" i="7"/>
  <c r="I70" i="7"/>
  <c r="AV69" i="7"/>
  <c r="AU69" i="7"/>
  <c r="AT69" i="7"/>
  <c r="AP69" i="7"/>
  <c r="AO69" i="7"/>
  <c r="AN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T69" i="7"/>
  <c r="S69" i="7"/>
  <c r="R69" i="7"/>
  <c r="Q69" i="7"/>
  <c r="P69" i="7"/>
  <c r="O69" i="7"/>
  <c r="N69" i="7"/>
  <c r="M69" i="7"/>
  <c r="L69" i="7"/>
  <c r="K69" i="7"/>
  <c r="J69" i="7"/>
  <c r="I69" i="7"/>
  <c r="AV68" i="7"/>
  <c r="AU68" i="7"/>
  <c r="AT68" i="7"/>
  <c r="AP68" i="7"/>
  <c r="AO68" i="7"/>
  <c r="AN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T68" i="7"/>
  <c r="S68" i="7"/>
  <c r="R68" i="7"/>
  <c r="Q68" i="7"/>
  <c r="P68" i="7"/>
  <c r="O68" i="7"/>
  <c r="N68" i="7"/>
  <c r="M68" i="7"/>
  <c r="L68" i="7"/>
  <c r="K68" i="7"/>
  <c r="J68" i="7"/>
  <c r="I68" i="7"/>
  <c r="AV67" i="7"/>
  <c r="AU67" i="7"/>
  <c r="AT67" i="7"/>
  <c r="AP67" i="7"/>
  <c r="AO67" i="7"/>
  <c r="AN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T67" i="7"/>
  <c r="S67" i="7"/>
  <c r="R67" i="7"/>
  <c r="Q67" i="7"/>
  <c r="P67" i="7"/>
  <c r="O67" i="7"/>
  <c r="N67" i="7"/>
  <c r="M67" i="7"/>
  <c r="L67" i="7"/>
  <c r="K67" i="7"/>
  <c r="J67" i="7"/>
  <c r="I67" i="7"/>
  <c r="AV66" i="7"/>
  <c r="AU66" i="7"/>
  <c r="AT66" i="7"/>
  <c r="AP66" i="7"/>
  <c r="AO66" i="7"/>
  <c r="AN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T66" i="7"/>
  <c r="S66" i="7"/>
  <c r="R66" i="7"/>
  <c r="Q66" i="7"/>
  <c r="P66" i="7"/>
  <c r="O66" i="7"/>
  <c r="N66" i="7"/>
  <c r="M66" i="7"/>
  <c r="L66" i="7"/>
  <c r="K66" i="7"/>
  <c r="J66" i="7"/>
  <c r="I66" i="7"/>
  <c r="AV65" i="7"/>
  <c r="AU65" i="7"/>
  <c r="AT65" i="7"/>
  <c r="AP65" i="7"/>
  <c r="AO65" i="7"/>
  <c r="AN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T65" i="7"/>
  <c r="S65" i="7"/>
  <c r="R65" i="7"/>
  <c r="Q65" i="7"/>
  <c r="P65" i="7"/>
  <c r="O65" i="7"/>
  <c r="N65" i="7"/>
  <c r="M65" i="7"/>
  <c r="L65" i="7"/>
  <c r="K65" i="7"/>
  <c r="J65" i="7"/>
  <c r="I65" i="7"/>
  <c r="AV64" i="7"/>
  <c r="AU64" i="7"/>
  <c r="AT64" i="7"/>
  <c r="AP64" i="7"/>
  <c r="AO64" i="7"/>
  <c r="AN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T64" i="7"/>
  <c r="S64" i="7"/>
  <c r="R64" i="7"/>
  <c r="Q64" i="7"/>
  <c r="P64" i="7"/>
  <c r="O64" i="7"/>
  <c r="N64" i="7"/>
  <c r="M64" i="7"/>
  <c r="L64" i="7"/>
  <c r="K64" i="7"/>
  <c r="J64" i="7"/>
  <c r="I64" i="7"/>
  <c r="AV63" i="7"/>
  <c r="AU63" i="7"/>
  <c r="AT63" i="7"/>
  <c r="AP63" i="7"/>
  <c r="AO63" i="7"/>
  <c r="AN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T63" i="7"/>
  <c r="S63" i="7"/>
  <c r="R63" i="7"/>
  <c r="Q63" i="7"/>
  <c r="P63" i="7"/>
  <c r="O63" i="7"/>
  <c r="N63" i="7"/>
  <c r="M63" i="7"/>
  <c r="L63" i="7"/>
  <c r="K63" i="7"/>
  <c r="J63" i="7"/>
  <c r="I63" i="7"/>
  <c r="AV62" i="7"/>
  <c r="AU62" i="7"/>
  <c r="AT62" i="7"/>
  <c r="AP62" i="7"/>
  <c r="AO62" i="7"/>
  <c r="AN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T62" i="7"/>
  <c r="S62" i="7"/>
  <c r="R62" i="7"/>
  <c r="Q62" i="7"/>
  <c r="P62" i="7"/>
  <c r="O62" i="7"/>
  <c r="N62" i="7"/>
  <c r="M62" i="7"/>
  <c r="L62" i="7"/>
  <c r="K62" i="7"/>
  <c r="J62" i="7"/>
  <c r="I62" i="7"/>
  <c r="AV61" i="7"/>
  <c r="AU61" i="7"/>
  <c r="AT61" i="7"/>
  <c r="AP61" i="7"/>
  <c r="AO61" i="7"/>
  <c r="AN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T61" i="7"/>
  <c r="S61" i="7"/>
  <c r="R61" i="7"/>
  <c r="Q61" i="7"/>
  <c r="P61" i="7"/>
  <c r="O61" i="7"/>
  <c r="N61" i="7"/>
  <c r="M61" i="7"/>
  <c r="L61" i="7"/>
  <c r="K61" i="7"/>
  <c r="J61" i="7"/>
  <c r="I61" i="7"/>
  <c r="AV60" i="7"/>
  <c r="AU60" i="7"/>
  <c r="AT60" i="7"/>
  <c r="AP60" i="7"/>
  <c r="AO60" i="7"/>
  <c r="AN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T60" i="7"/>
  <c r="S60" i="7"/>
  <c r="R60" i="7"/>
  <c r="Q60" i="7"/>
  <c r="P60" i="7"/>
  <c r="O60" i="7"/>
  <c r="N60" i="7"/>
  <c r="M60" i="7"/>
  <c r="L60" i="7"/>
  <c r="K60" i="7"/>
  <c r="J60" i="7"/>
  <c r="I60" i="7"/>
  <c r="AV56" i="7"/>
  <c r="AU56" i="7"/>
  <c r="AT56" i="7"/>
  <c r="AP56" i="7"/>
  <c r="AO56" i="7"/>
  <c r="AN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T56" i="7"/>
  <c r="S56" i="7"/>
  <c r="R56" i="7"/>
  <c r="Q56" i="7"/>
  <c r="P56" i="7"/>
  <c r="O56" i="7"/>
  <c r="N56" i="7"/>
  <c r="M56" i="7"/>
  <c r="L56" i="7"/>
  <c r="K56" i="7"/>
  <c r="J56" i="7"/>
  <c r="I56" i="7"/>
  <c r="AV55" i="7"/>
  <c r="AU55" i="7"/>
  <c r="AT55" i="7"/>
  <c r="AP55" i="7"/>
  <c r="AO55" i="7"/>
  <c r="AN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T55" i="7"/>
  <c r="S55" i="7"/>
  <c r="R55" i="7"/>
  <c r="Q55" i="7"/>
  <c r="P55" i="7"/>
  <c r="O55" i="7"/>
  <c r="N55" i="7"/>
  <c r="M55" i="7"/>
  <c r="L55" i="7"/>
  <c r="K55" i="7"/>
  <c r="J55" i="7"/>
  <c r="I55" i="7"/>
  <c r="AV52" i="7"/>
  <c r="AU52" i="7"/>
  <c r="AT52" i="7"/>
  <c r="AR52" i="7"/>
  <c r="AQ52" i="7"/>
  <c r="AP52" i="7"/>
  <c r="AO52" i="7"/>
  <c r="AN52" i="7"/>
  <c r="AM52" i="7"/>
  <c r="AL52" i="7"/>
  <c r="AK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T52" i="7"/>
  <c r="S52" i="7"/>
  <c r="R52" i="7"/>
  <c r="Q52" i="7"/>
  <c r="P52" i="7"/>
  <c r="O52" i="7"/>
  <c r="N52" i="7"/>
  <c r="M52" i="7"/>
  <c r="L52" i="7"/>
  <c r="K52" i="7"/>
  <c r="J52" i="7"/>
  <c r="I52" i="7"/>
  <c r="AV51" i="7"/>
  <c r="AU51" i="7"/>
  <c r="AT51" i="7"/>
  <c r="AR51" i="7"/>
  <c r="AQ51" i="7"/>
  <c r="AP51" i="7"/>
  <c r="AO51" i="7"/>
  <c r="AN51" i="7"/>
  <c r="AM51" i="7"/>
  <c r="AL51" i="7"/>
  <c r="AK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T51" i="7"/>
  <c r="S51" i="7"/>
  <c r="R51" i="7"/>
  <c r="Q51" i="7"/>
  <c r="P51" i="7"/>
  <c r="O51" i="7"/>
  <c r="N51" i="7"/>
  <c r="M51" i="7"/>
  <c r="L51" i="7"/>
  <c r="K51" i="7"/>
  <c r="J51" i="7"/>
  <c r="I51" i="7"/>
  <c r="AV50" i="7"/>
  <c r="AU50" i="7"/>
  <c r="AT50" i="7"/>
  <c r="AR50" i="7"/>
  <c r="AQ50" i="7"/>
  <c r="AP50" i="7"/>
  <c r="AO50" i="7"/>
  <c r="AN50" i="7"/>
  <c r="AM50" i="7"/>
  <c r="AL50" i="7"/>
  <c r="AK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T50" i="7"/>
  <c r="S50" i="7"/>
  <c r="R50" i="7"/>
  <c r="Q50" i="7"/>
  <c r="P50" i="7"/>
  <c r="O50" i="7"/>
  <c r="N50" i="7"/>
  <c r="M50" i="7"/>
  <c r="L50" i="7"/>
  <c r="K50" i="7"/>
  <c r="J50" i="7"/>
  <c r="I50" i="7"/>
  <c r="AV49" i="7"/>
  <c r="AU49" i="7"/>
  <c r="AT49" i="7"/>
  <c r="AR49" i="7"/>
  <c r="AQ49" i="7"/>
  <c r="AP49" i="7"/>
  <c r="AO49" i="7"/>
  <c r="AN49" i="7"/>
  <c r="AM49" i="7"/>
  <c r="AL49" i="7"/>
  <c r="AK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T49" i="7"/>
  <c r="S49" i="7"/>
  <c r="R49" i="7"/>
  <c r="Q49" i="7"/>
  <c r="P49" i="7"/>
  <c r="O49" i="7"/>
  <c r="N49" i="7"/>
  <c r="M49" i="7"/>
  <c r="L49" i="7"/>
  <c r="K49" i="7"/>
  <c r="J49" i="7"/>
  <c r="I49" i="7"/>
  <c r="AV48" i="7"/>
  <c r="AU48" i="7"/>
  <c r="AT48" i="7"/>
  <c r="AR48" i="7"/>
  <c r="AQ48" i="7"/>
  <c r="AP48" i="7"/>
  <c r="AO48" i="7"/>
  <c r="AN48" i="7"/>
  <c r="AM48" i="7"/>
  <c r="AL48" i="7"/>
  <c r="AK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T48" i="7"/>
  <c r="S48" i="7"/>
  <c r="R48" i="7"/>
  <c r="Q48" i="7"/>
  <c r="P48" i="7"/>
  <c r="O48" i="7"/>
  <c r="N48" i="7"/>
  <c r="M48" i="7"/>
  <c r="L48" i="7"/>
  <c r="K48" i="7"/>
  <c r="J48" i="7"/>
  <c r="I48" i="7"/>
  <c r="BO47" i="7"/>
  <c r="BN47" i="7"/>
  <c r="BM47" i="7"/>
  <c r="AW47" i="7"/>
  <c r="AV47" i="7"/>
  <c r="AU47" i="7"/>
  <c r="AT47" i="7"/>
  <c r="AR47" i="7"/>
  <c r="AQ47" i="7"/>
  <c r="AP47" i="7"/>
  <c r="AO47" i="7"/>
  <c r="AN47" i="7"/>
  <c r="AM47" i="7"/>
  <c r="AL47" i="7"/>
  <c r="AK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BO46" i="7"/>
  <c r="BN46" i="7"/>
  <c r="BM46" i="7"/>
  <c r="AW46" i="7"/>
  <c r="AV46" i="7"/>
  <c r="AU46" i="7"/>
  <c r="AT46" i="7"/>
  <c r="AR46" i="7"/>
  <c r="AQ46" i="7"/>
  <c r="AP46" i="7"/>
  <c r="AO46" i="7"/>
  <c r="AN46" i="7"/>
  <c r="AM46" i="7"/>
  <c r="AL46" i="7"/>
  <c r="AK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BO45" i="7"/>
  <c r="BN45" i="7"/>
  <c r="BM45" i="7"/>
  <c r="AW45" i="7"/>
  <c r="AV45" i="7"/>
  <c r="AU45" i="7"/>
  <c r="AT45" i="7"/>
  <c r="AR45" i="7"/>
  <c r="AQ45" i="7"/>
  <c r="AP45" i="7"/>
  <c r="AO45" i="7"/>
  <c r="AN45" i="7"/>
  <c r="AM45" i="7"/>
  <c r="AL45" i="7"/>
  <c r="AK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AY44" i="7"/>
  <c r="AV44" i="7"/>
  <c r="AU44" i="7"/>
  <c r="AT44" i="7"/>
  <c r="AR44" i="7"/>
  <c r="AQ44" i="7"/>
  <c r="AP44" i="7"/>
  <c r="AO44" i="7"/>
  <c r="AN44" i="7"/>
  <c r="AM44" i="7"/>
  <c r="AL44" i="7"/>
  <c r="AK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T44" i="7"/>
  <c r="S44" i="7"/>
  <c r="R44" i="7"/>
  <c r="Q44" i="7"/>
  <c r="P44" i="7"/>
  <c r="O44" i="7"/>
  <c r="N44" i="7"/>
  <c r="M44" i="7"/>
  <c r="L44" i="7"/>
  <c r="K44" i="7"/>
  <c r="J44" i="7"/>
  <c r="I44" i="7"/>
  <c r="BO41" i="7"/>
  <c r="BN41" i="7"/>
  <c r="BM41" i="7"/>
  <c r="AW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BO40" i="7"/>
  <c r="BN40" i="7"/>
  <c r="BM40" i="7"/>
  <c r="AW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AV37" i="7"/>
  <c r="AU37" i="7"/>
  <c r="AT37" i="7"/>
  <c r="AP37" i="7"/>
  <c r="AO37" i="7"/>
  <c r="AN37" i="7"/>
  <c r="AM37" i="7"/>
  <c r="AL37" i="7"/>
  <c r="AK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T37" i="7"/>
  <c r="S37" i="7"/>
  <c r="R37" i="7"/>
  <c r="Q37" i="7"/>
  <c r="P37" i="7"/>
  <c r="O37" i="7"/>
  <c r="N37" i="7"/>
  <c r="M37" i="7"/>
  <c r="L37" i="7"/>
  <c r="K37" i="7"/>
  <c r="J37" i="7"/>
  <c r="I37" i="7"/>
  <c r="AV36" i="7"/>
  <c r="AU36" i="7"/>
  <c r="AT36" i="7"/>
  <c r="AP36" i="7"/>
  <c r="AO36" i="7"/>
  <c r="AN36" i="7"/>
  <c r="AM36" i="7"/>
  <c r="AL36" i="7"/>
  <c r="AK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T36" i="7"/>
  <c r="S36" i="7"/>
  <c r="R36" i="7"/>
  <c r="Q36" i="7"/>
  <c r="P36" i="7"/>
  <c r="O36" i="7"/>
  <c r="N36" i="7"/>
  <c r="M36" i="7"/>
  <c r="L36" i="7"/>
  <c r="K36" i="7"/>
  <c r="J36" i="7"/>
  <c r="I36" i="7"/>
  <c r="AH35" i="7"/>
  <c r="AG35" i="7"/>
  <c r="AF35" i="7"/>
  <c r="AE35" i="7"/>
  <c r="AD35" i="7"/>
  <c r="AC35" i="7"/>
  <c r="AB35" i="7"/>
  <c r="AA35" i="7"/>
  <c r="Z35" i="7"/>
  <c r="Y35" i="7"/>
  <c r="X35" i="7"/>
  <c r="W35" i="7"/>
  <c r="T35" i="7"/>
  <c r="S35" i="7"/>
  <c r="R35" i="7"/>
  <c r="Q35" i="7"/>
  <c r="P35" i="7"/>
  <c r="O35" i="7"/>
  <c r="N35" i="7"/>
  <c r="M35" i="7"/>
  <c r="L35" i="7"/>
  <c r="K35" i="7"/>
  <c r="J35" i="7"/>
  <c r="I35" i="7"/>
  <c r="AI32" i="7"/>
  <c r="U32" i="7"/>
  <c r="DS17" i="7"/>
  <c r="DR17" i="7"/>
  <c r="DQ17" i="7"/>
  <c r="DP17" i="7"/>
  <c r="DO17" i="7"/>
  <c r="DN17" i="7"/>
  <c r="DM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X17" i="7"/>
  <c r="CW17" i="7"/>
  <c r="CV17" i="7"/>
  <c r="CU17" i="7"/>
  <c r="CY17" i="7" s="1"/>
  <c r="CR17" i="7"/>
  <c r="CQ17" i="7"/>
  <c r="CP17" i="7"/>
  <c r="CO17" i="7"/>
  <c r="CS17" i="7" s="1"/>
  <c r="CL17" i="7"/>
  <c r="CK17" i="7"/>
  <c r="CJ17" i="7"/>
  <c r="CI17" i="7"/>
  <c r="CH17" i="7"/>
  <c r="CG17" i="7"/>
  <c r="CF17" i="7"/>
  <c r="CE17" i="7"/>
  <c r="CD17" i="7"/>
  <c r="CC17" i="7"/>
  <c r="CB17" i="7"/>
  <c r="CA17" i="7"/>
  <c r="CM17" i="7" s="1"/>
  <c r="BX17" i="7"/>
  <c r="BW17" i="7"/>
  <c r="BV17" i="7"/>
  <c r="BU17" i="7"/>
  <c r="BT17" i="7"/>
  <c r="BS17" i="7"/>
  <c r="BR17" i="7"/>
  <c r="BQ17" i="7"/>
  <c r="BP17" i="7"/>
  <c r="BO17" i="7"/>
  <c r="BN17" i="7"/>
  <c r="BM17" i="7"/>
  <c r="BY17" i="7" s="1"/>
  <c r="AV17" i="7"/>
  <c r="AU17" i="7"/>
  <c r="AT17" i="7"/>
  <c r="AW17" i="7" s="1"/>
  <c r="AI17" i="7"/>
  <c r="U17" i="7"/>
  <c r="DS16" i="7"/>
  <c r="DR16" i="7"/>
  <c r="DQ16" i="7"/>
  <c r="DP16" i="7"/>
  <c r="DO16" i="7"/>
  <c r="DN16" i="7"/>
  <c r="DM16" i="7"/>
  <c r="DL16" i="7"/>
  <c r="DK16" i="7"/>
  <c r="DJ16" i="7"/>
  <c r="DI16" i="7"/>
  <c r="DH16" i="7"/>
  <c r="DG16" i="7"/>
  <c r="DF16" i="7"/>
  <c r="DE16" i="7"/>
  <c r="DD16" i="7"/>
  <c r="DC16" i="7"/>
  <c r="DB16" i="7"/>
  <c r="DA16" i="7"/>
  <c r="CX16" i="7"/>
  <c r="CW16" i="7"/>
  <c r="CV16" i="7"/>
  <c r="CU16" i="7"/>
  <c r="CR16" i="7"/>
  <c r="CQ16" i="7"/>
  <c r="CP16" i="7"/>
  <c r="CO16" i="7"/>
  <c r="CL16" i="7"/>
  <c r="CK16" i="7"/>
  <c r="CJ16" i="7"/>
  <c r="CI16" i="7"/>
  <c r="CH16" i="7"/>
  <c r="CG16" i="7"/>
  <c r="CF16" i="7"/>
  <c r="CE16" i="7"/>
  <c r="CD16" i="7"/>
  <c r="CC16" i="7"/>
  <c r="CB16" i="7"/>
  <c r="CA16" i="7"/>
  <c r="AV16" i="7"/>
  <c r="AU16" i="7"/>
  <c r="AT16" i="7"/>
  <c r="AR16" i="7"/>
  <c r="AQ16" i="7"/>
  <c r="AP16" i="7"/>
  <c r="AO16" i="7"/>
  <c r="AN16" i="7"/>
  <c r="AM16" i="7"/>
  <c r="AL16" i="7"/>
  <c r="AK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T16" i="7"/>
  <c r="S16" i="7"/>
  <c r="R16" i="7"/>
  <c r="Q16" i="7"/>
  <c r="P16" i="7"/>
  <c r="O16" i="7"/>
  <c r="N16" i="7"/>
  <c r="M16" i="7"/>
  <c r="L16" i="7"/>
  <c r="K16" i="7"/>
  <c r="J16" i="7"/>
  <c r="I16" i="7"/>
  <c r="CY15" i="7"/>
  <c r="CY16" i="7" s="1"/>
  <c r="CS15" i="7"/>
  <c r="CS16" i="7" s="1"/>
  <c r="CM15" i="7"/>
  <c r="CM16" i="7" s="1"/>
  <c r="BX15" i="7"/>
  <c r="BX16" i="7" s="1"/>
  <c r="BW15" i="7"/>
  <c r="BW16" i="7" s="1"/>
  <c r="BV15" i="7"/>
  <c r="BV16" i="7" s="1"/>
  <c r="BU15" i="7"/>
  <c r="BU16" i="7" s="1"/>
  <c r="BT15" i="7"/>
  <c r="BT16" i="7" s="1"/>
  <c r="BS15" i="7"/>
  <c r="BS16" i="7" s="1"/>
  <c r="BR15" i="7"/>
  <c r="BR16" i="7" s="1"/>
  <c r="BQ15" i="7"/>
  <c r="BQ16" i="7" s="1"/>
  <c r="BP15" i="7"/>
  <c r="BP16" i="7" s="1"/>
  <c r="BO15" i="7"/>
  <c r="BO16" i="7" s="1"/>
  <c r="BN15" i="7"/>
  <c r="BN16" i="7" s="1"/>
  <c r="BM15" i="7"/>
  <c r="BJ15" i="7"/>
  <c r="BI15" i="7"/>
  <c r="BH15" i="7"/>
  <c r="BG15" i="7"/>
  <c r="BF15" i="7"/>
  <c r="BE15" i="7"/>
  <c r="BD15" i="7"/>
  <c r="BC15" i="7"/>
  <c r="BB15" i="7"/>
  <c r="BA15" i="7"/>
  <c r="AZ15" i="7"/>
  <c r="AY15" i="7"/>
  <c r="AW15" i="7"/>
  <c r="AW16" i="7" s="1"/>
  <c r="AI15" i="7"/>
  <c r="AI16" i="7" s="1"/>
  <c r="U15" i="7"/>
  <c r="U16" i="7" s="1"/>
  <c r="CY13" i="7"/>
  <c r="CS13" i="7"/>
  <c r="CM13" i="7"/>
  <c r="BX13" i="7"/>
  <c r="BW13" i="7"/>
  <c r="BV13" i="7"/>
  <c r="BU13" i="7"/>
  <c r="BT13" i="7"/>
  <c r="BS13" i="7"/>
  <c r="BR13" i="7"/>
  <c r="BQ13" i="7"/>
  <c r="BP13" i="7"/>
  <c r="BO13" i="7"/>
  <c r="BN13" i="7"/>
  <c r="BM13" i="7"/>
  <c r="BY13" i="7" s="1"/>
  <c r="BJ13" i="7"/>
  <c r="BI13" i="7"/>
  <c r="BH13" i="7"/>
  <c r="BG13" i="7"/>
  <c r="BF13" i="7"/>
  <c r="BE13" i="7"/>
  <c r="BD13" i="7"/>
  <c r="BC13" i="7"/>
  <c r="BB13" i="7"/>
  <c r="BA13" i="7"/>
  <c r="AZ13" i="7"/>
  <c r="AY13" i="7"/>
  <c r="BK13" i="7" s="1"/>
  <c r="AW13" i="7"/>
  <c r="AI13" i="7"/>
  <c r="U13" i="7"/>
  <c r="CY12" i="7"/>
  <c r="CS12" i="7"/>
  <c r="CM12" i="7"/>
  <c r="BX12" i="7"/>
  <c r="BX137" i="7" s="1"/>
  <c r="BX133" i="7" s="1"/>
  <c r="BW12" i="7"/>
  <c r="BW137" i="7" s="1"/>
  <c r="BW133" i="7" s="1"/>
  <c r="BV12" i="7"/>
  <c r="BV137" i="7" s="1"/>
  <c r="BV133" i="7" s="1"/>
  <c r="BU12" i="7"/>
  <c r="BU137" i="7" s="1"/>
  <c r="BU133" i="7" s="1"/>
  <c r="BT12" i="7"/>
  <c r="BT137" i="7" s="1"/>
  <c r="BT133" i="7" s="1"/>
  <c r="BS12" i="7"/>
  <c r="BS137" i="7" s="1"/>
  <c r="BS133" i="7" s="1"/>
  <c r="BR12" i="7"/>
  <c r="BR137" i="7" s="1"/>
  <c r="BR133" i="7" s="1"/>
  <c r="BQ12" i="7"/>
  <c r="BQ137" i="7" s="1"/>
  <c r="BQ133" i="7" s="1"/>
  <c r="BP12" i="7"/>
  <c r="BP137" i="7" s="1"/>
  <c r="BP133" i="7" s="1"/>
  <c r="BO12" i="7"/>
  <c r="BN12" i="7"/>
  <c r="BM12" i="7"/>
  <c r="BJ12" i="7"/>
  <c r="BJ137" i="7" s="1"/>
  <c r="BJ133" i="7" s="1"/>
  <c r="BI12" i="7"/>
  <c r="BI137" i="7" s="1"/>
  <c r="BI133" i="7" s="1"/>
  <c r="BH12" i="7"/>
  <c r="BH137" i="7" s="1"/>
  <c r="BH133" i="7" s="1"/>
  <c r="BG12" i="7"/>
  <c r="BG137" i="7" s="1"/>
  <c r="BG133" i="7" s="1"/>
  <c r="BF12" i="7"/>
  <c r="BF137" i="7" s="1"/>
  <c r="BF133" i="7" s="1"/>
  <c r="BE12" i="7"/>
  <c r="BE137" i="7" s="1"/>
  <c r="BE133" i="7" s="1"/>
  <c r="BD12" i="7"/>
  <c r="BD137" i="7" s="1"/>
  <c r="BD133" i="7" s="1"/>
  <c r="BC12" i="7"/>
  <c r="BC137" i="7" s="1"/>
  <c r="BC133" i="7" s="1"/>
  <c r="BB12" i="7"/>
  <c r="BB137" i="7" s="1"/>
  <c r="BB133" i="7" s="1"/>
  <c r="BA12" i="7"/>
  <c r="BA137" i="7" s="1"/>
  <c r="BA133" i="7" s="1"/>
  <c r="AZ12" i="7"/>
  <c r="AZ137" i="7" s="1"/>
  <c r="AZ133" i="7" s="1"/>
  <c r="AY12" i="7"/>
  <c r="AW12" i="7"/>
  <c r="AI12" i="7"/>
  <c r="U12" i="7"/>
  <c r="DS11" i="7"/>
  <c r="DS113" i="7" s="1"/>
  <c r="DR11" i="7"/>
  <c r="DR113" i="7" s="1"/>
  <c r="DQ11" i="7"/>
  <c r="DQ113" i="7" s="1"/>
  <c r="DP11" i="7"/>
  <c r="DP113" i="7" s="1"/>
  <c r="DO11" i="7"/>
  <c r="DO113" i="7" s="1"/>
  <c r="DN11" i="7"/>
  <c r="DN113" i="7" s="1"/>
  <c r="DM11" i="7"/>
  <c r="DM113" i="7" s="1"/>
  <c r="DL11" i="7"/>
  <c r="DL113" i="7" s="1"/>
  <c r="DK11" i="7"/>
  <c r="DK113" i="7" s="1"/>
  <c r="DJ11" i="7"/>
  <c r="DJ113" i="7" s="1"/>
  <c r="DI11" i="7"/>
  <c r="DI113" i="7" s="1"/>
  <c r="DH11" i="7"/>
  <c r="DH113" i="7" s="1"/>
  <c r="DG11" i="7"/>
  <c r="DG113" i="7" s="1"/>
  <c r="DF11" i="7"/>
  <c r="DF113" i="7" s="1"/>
  <c r="DE11" i="7"/>
  <c r="DE113" i="7" s="1"/>
  <c r="DD11" i="7"/>
  <c r="DD113" i="7" s="1"/>
  <c r="DC11" i="7"/>
  <c r="DC113" i="7" s="1"/>
  <c r="DB11" i="7"/>
  <c r="DB113" i="7" s="1"/>
  <c r="DA11" i="7"/>
  <c r="DA113" i="7" s="1"/>
  <c r="CX11" i="7"/>
  <c r="CX113" i="7" s="1"/>
  <c r="CW11" i="7"/>
  <c r="CW113" i="7" s="1"/>
  <c r="CV11" i="7"/>
  <c r="CV113" i="7" s="1"/>
  <c r="CU11" i="7"/>
  <c r="CU113" i="7" s="1"/>
  <c r="CM11" i="7"/>
  <c r="DS10" i="7"/>
  <c r="DR10" i="7"/>
  <c r="DQ10" i="7"/>
  <c r="DP10" i="7"/>
  <c r="DO10" i="7"/>
  <c r="DN10" i="7"/>
  <c r="DM10" i="7"/>
  <c r="DL10" i="7"/>
  <c r="DK10" i="7"/>
  <c r="DJ10" i="7"/>
  <c r="DI10" i="7"/>
  <c r="DH10" i="7"/>
  <c r="DG10" i="7"/>
  <c r="DF10" i="7"/>
  <c r="DE10" i="7"/>
  <c r="DD10" i="7"/>
  <c r="DC10" i="7"/>
  <c r="DB10" i="7"/>
  <c r="DA10" i="7"/>
  <c r="CX10" i="7"/>
  <c r="CW10" i="7"/>
  <c r="CV10" i="7"/>
  <c r="CU10" i="7"/>
  <c r="CR10" i="7"/>
  <c r="CQ10" i="7"/>
  <c r="CP10" i="7"/>
  <c r="CO10" i="7"/>
  <c r="CS10" i="7" s="1"/>
  <c r="CL10" i="7"/>
  <c r="CK10" i="7"/>
  <c r="CJ10" i="7"/>
  <c r="CI10" i="7"/>
  <c r="CH10" i="7"/>
  <c r="CG10" i="7"/>
  <c r="CF10" i="7"/>
  <c r="CE10" i="7"/>
  <c r="CD10" i="7"/>
  <c r="CC10" i="7"/>
  <c r="CB10" i="7"/>
  <c r="CA10" i="7"/>
  <c r="AV10" i="7"/>
  <c r="AU10" i="7"/>
  <c r="AT10" i="7"/>
  <c r="AR10" i="7"/>
  <c r="AQ10" i="7"/>
  <c r="AP10" i="7"/>
  <c r="AO10" i="7"/>
  <c r="AN10" i="7"/>
  <c r="AM10" i="7"/>
  <c r="AL10" i="7"/>
  <c r="AK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T10" i="7"/>
  <c r="S10" i="7"/>
  <c r="R10" i="7"/>
  <c r="Q10" i="7"/>
  <c r="P10" i="7"/>
  <c r="O10" i="7"/>
  <c r="N10" i="7"/>
  <c r="M10" i="7"/>
  <c r="L10" i="7"/>
  <c r="K10" i="7"/>
  <c r="J10" i="7"/>
  <c r="I10" i="7"/>
  <c r="CY9" i="7"/>
  <c r="CS9" i="7"/>
  <c r="CM9" i="7"/>
  <c r="BX9" i="7"/>
  <c r="BW9" i="7"/>
  <c r="BV9" i="7"/>
  <c r="BU9" i="7"/>
  <c r="BT9" i="7"/>
  <c r="BS9" i="7"/>
  <c r="BR9" i="7"/>
  <c r="BQ9" i="7"/>
  <c r="BP9" i="7"/>
  <c r="BO9" i="7"/>
  <c r="BN9" i="7"/>
  <c r="BM9" i="7"/>
  <c r="BJ9" i="7"/>
  <c r="BI9" i="7"/>
  <c r="BH9" i="7"/>
  <c r="BG9" i="7"/>
  <c r="BF9" i="7"/>
  <c r="BE9" i="7"/>
  <c r="BD9" i="7"/>
  <c r="BC9" i="7"/>
  <c r="BB9" i="7"/>
  <c r="BA9" i="7"/>
  <c r="AZ9" i="7"/>
  <c r="AY9" i="7"/>
  <c r="AW9" i="7"/>
  <c r="AI9" i="7"/>
  <c r="U9" i="7"/>
  <c r="CY8" i="7"/>
  <c r="CS8" i="7"/>
  <c r="CM8" i="7"/>
  <c r="BX8" i="7"/>
  <c r="BW8" i="7"/>
  <c r="BV8" i="7"/>
  <c r="BU8" i="7"/>
  <c r="BT8" i="7"/>
  <c r="BS8" i="7"/>
  <c r="BR8" i="7"/>
  <c r="BQ8" i="7"/>
  <c r="BP8" i="7"/>
  <c r="BO8" i="7"/>
  <c r="BO10" i="7" s="1"/>
  <c r="BN8" i="7"/>
  <c r="BN10" i="7" s="1"/>
  <c r="BM8" i="7"/>
  <c r="BJ8" i="7"/>
  <c r="BI8" i="7"/>
  <c r="BH8" i="7"/>
  <c r="BG8" i="7"/>
  <c r="BF8" i="7"/>
  <c r="BE8" i="7"/>
  <c r="BD8" i="7"/>
  <c r="BC8" i="7"/>
  <c r="BB8" i="7"/>
  <c r="BA8" i="7"/>
  <c r="AZ8" i="7"/>
  <c r="AY8" i="7"/>
  <c r="AW8" i="7"/>
  <c r="AI8" i="7"/>
  <c r="U8" i="7"/>
  <c r="CY7" i="7"/>
  <c r="CS7" i="7"/>
  <c r="CM7" i="7"/>
  <c r="BX7" i="7"/>
  <c r="BW7" i="7"/>
  <c r="BV7" i="7"/>
  <c r="BU7" i="7"/>
  <c r="BT7" i="7"/>
  <c r="BS7" i="7"/>
  <c r="BR7" i="7"/>
  <c r="BQ7" i="7"/>
  <c r="BP7" i="7"/>
  <c r="BO7" i="7"/>
  <c r="BN7" i="7"/>
  <c r="BM7" i="7"/>
  <c r="BY7" i="7" s="1"/>
  <c r="DU7" i="7" s="1"/>
  <c r="BK7" i="7"/>
  <c r="AW7" i="7"/>
  <c r="AI7" i="7"/>
  <c r="U7" i="7"/>
  <c r="CY6" i="7"/>
  <c r="CS6" i="7"/>
  <c r="CM6" i="7"/>
  <c r="BX6" i="7"/>
  <c r="BX100" i="7" s="1"/>
  <c r="BX163" i="7" s="1"/>
  <c r="BW6" i="7"/>
  <c r="BW100" i="7" s="1"/>
  <c r="BW163" i="7" s="1"/>
  <c r="BV6" i="7"/>
  <c r="BV100" i="7" s="1"/>
  <c r="BV163" i="7" s="1"/>
  <c r="BU6" i="7"/>
  <c r="BU100" i="7" s="1"/>
  <c r="BU163" i="7" s="1"/>
  <c r="BT6" i="7"/>
  <c r="BT100" i="7" s="1"/>
  <c r="BT163" i="7" s="1"/>
  <c r="BS6" i="7"/>
  <c r="BS100" i="7" s="1"/>
  <c r="BS163" i="7" s="1"/>
  <c r="BR6" i="7"/>
  <c r="BR100" i="7" s="1"/>
  <c r="BR163" i="7" s="1"/>
  <c r="BQ6" i="7"/>
  <c r="BQ100" i="7" s="1"/>
  <c r="BQ163" i="7" s="1"/>
  <c r="DW163" i="7" s="1"/>
  <c r="BP6" i="7"/>
  <c r="BP100" i="7" s="1"/>
  <c r="BP163" i="7" s="1"/>
  <c r="BO6" i="7"/>
  <c r="BN6" i="7"/>
  <c r="BM6" i="7"/>
  <c r="BY6" i="7" s="1"/>
  <c r="BJ6" i="7"/>
  <c r="BJ100" i="7" s="1"/>
  <c r="BJ163" i="7" s="1"/>
  <c r="BI6" i="7"/>
  <c r="BI100" i="7" s="1"/>
  <c r="BI163" i="7" s="1"/>
  <c r="BH6" i="7"/>
  <c r="BH100" i="7" s="1"/>
  <c r="BH163" i="7" s="1"/>
  <c r="BG6" i="7"/>
  <c r="BG100" i="7" s="1"/>
  <c r="BG163" i="7" s="1"/>
  <c r="BF6" i="7"/>
  <c r="BF100" i="7" s="1"/>
  <c r="BF163" i="7" s="1"/>
  <c r="BE6" i="7"/>
  <c r="BE100" i="7" s="1"/>
  <c r="BE163" i="7" s="1"/>
  <c r="BD6" i="7"/>
  <c r="BD100" i="7" s="1"/>
  <c r="BD163" i="7" s="1"/>
  <c r="BC6" i="7"/>
  <c r="BC100" i="7" s="1"/>
  <c r="BC163" i="7" s="1"/>
  <c r="BB6" i="7"/>
  <c r="BB100" i="7" s="1"/>
  <c r="BB163" i="7" s="1"/>
  <c r="BA6" i="7"/>
  <c r="BA100" i="7" s="1"/>
  <c r="BA163" i="7" s="1"/>
  <c r="AZ6" i="7"/>
  <c r="AZ100" i="7" s="1"/>
  <c r="AZ163" i="7" s="1"/>
  <c r="AY6" i="7"/>
  <c r="AW6" i="7"/>
  <c r="AI6" i="7"/>
  <c r="U6" i="7"/>
  <c r="CY5" i="7"/>
  <c r="CS5" i="7"/>
  <c r="CM5" i="7"/>
  <c r="BX5" i="7"/>
  <c r="BX99" i="7" s="1"/>
  <c r="BW5" i="7"/>
  <c r="BW99" i="7" s="1"/>
  <c r="BV5" i="7"/>
  <c r="BV99" i="7" s="1"/>
  <c r="BU5" i="7"/>
  <c r="BU99" i="7" s="1"/>
  <c r="BT5" i="7"/>
  <c r="BT99" i="7" s="1"/>
  <c r="BS5" i="7"/>
  <c r="BS99" i="7" s="1"/>
  <c r="BR5" i="7"/>
  <c r="BR99" i="7" s="1"/>
  <c r="BQ5" i="7"/>
  <c r="BQ99" i="7" s="1"/>
  <c r="BP5" i="7"/>
  <c r="BP99" i="7" s="1"/>
  <c r="BO5" i="7"/>
  <c r="BN5" i="7"/>
  <c r="BM5" i="7"/>
  <c r="BY5" i="7" s="1"/>
  <c r="BJ5" i="7"/>
  <c r="BJ99" i="7" s="1"/>
  <c r="BI5" i="7"/>
  <c r="BI99" i="7" s="1"/>
  <c r="BH5" i="7"/>
  <c r="BH99" i="7" s="1"/>
  <c r="BG5" i="7"/>
  <c r="BG99" i="7" s="1"/>
  <c r="BF5" i="7"/>
  <c r="BF99" i="7" s="1"/>
  <c r="BE5" i="7"/>
  <c r="BE99" i="7" s="1"/>
  <c r="BD5" i="7"/>
  <c r="BD99" i="7" s="1"/>
  <c r="BC5" i="7"/>
  <c r="BC99" i="7" s="1"/>
  <c r="BB5" i="7"/>
  <c r="BB99" i="7" s="1"/>
  <c r="BA5" i="7"/>
  <c r="BA99" i="7" s="1"/>
  <c r="AZ5" i="7"/>
  <c r="AZ99" i="7" s="1"/>
  <c r="AY5" i="7"/>
  <c r="AW5" i="7"/>
  <c r="AI5" i="7"/>
  <c r="U5" i="7"/>
  <c r="CL4" i="7"/>
  <c r="CI4" i="7"/>
  <c r="CF4" i="7"/>
  <c r="CC4" i="7"/>
  <c r="DU3" i="7"/>
  <c r="CY3" i="7"/>
  <c r="CS3" i="7"/>
  <c r="CM3" i="7"/>
  <c r="AW3" i="7"/>
  <c r="AI3" i="7"/>
  <c r="U3" i="7"/>
  <c r="CS7" i="6"/>
  <c r="CY7" i="6"/>
  <c r="CS8" i="6"/>
  <c r="CY8" i="6"/>
  <c r="CS9" i="6"/>
  <c r="CY9" i="6"/>
  <c r="BM5" i="5"/>
  <c r="BN5" i="5"/>
  <c r="BO5" i="5"/>
  <c r="BP5" i="5"/>
  <c r="BQ5" i="5"/>
  <c r="BR5" i="5"/>
  <c r="BS5" i="5"/>
  <c r="BT5" i="5"/>
  <c r="BU5" i="5"/>
  <c r="BV5" i="5"/>
  <c r="BW5" i="5"/>
  <c r="BX5" i="5"/>
  <c r="BM6" i="5"/>
  <c r="BN6" i="5"/>
  <c r="BO6" i="5"/>
  <c r="BP6" i="5"/>
  <c r="BQ6" i="5"/>
  <c r="BR6" i="5"/>
  <c r="BS6" i="5"/>
  <c r="BT6" i="5"/>
  <c r="BU6" i="5"/>
  <c r="BV6" i="5"/>
  <c r="BW6" i="5"/>
  <c r="BX6" i="5"/>
  <c r="AV196" i="6"/>
  <c r="AU196" i="6"/>
  <c r="AT196" i="6"/>
  <c r="AR196" i="6"/>
  <c r="AQ196" i="6"/>
  <c r="AP196" i="6"/>
  <c r="AO196" i="6"/>
  <c r="AN196" i="6"/>
  <c r="AM196" i="6"/>
  <c r="AL196" i="6"/>
  <c r="AK196" i="6"/>
  <c r="AW196" i="6" s="1"/>
  <c r="AI196" i="6"/>
  <c r="U196" i="6"/>
  <c r="AV195" i="6"/>
  <c r="AU195" i="6"/>
  <c r="AT195" i="6"/>
  <c r="AR195" i="6"/>
  <c r="AQ195" i="6"/>
  <c r="AP195" i="6"/>
  <c r="AO195" i="6"/>
  <c r="AN195" i="6"/>
  <c r="AM195" i="6"/>
  <c r="AL195" i="6"/>
  <c r="AK195" i="6"/>
  <c r="AW195" i="6" s="1"/>
  <c r="AI195" i="6"/>
  <c r="U195" i="6"/>
  <c r="AV194" i="6"/>
  <c r="AU194" i="6"/>
  <c r="AT194" i="6"/>
  <c r="AR194" i="6"/>
  <c r="AQ194" i="6"/>
  <c r="AP194" i="6"/>
  <c r="AO194" i="6"/>
  <c r="AN194" i="6"/>
  <c r="AM194" i="6"/>
  <c r="AL194" i="6"/>
  <c r="AK194" i="6"/>
  <c r="AW194" i="6" s="1"/>
  <c r="AI194" i="6"/>
  <c r="U194" i="6"/>
  <c r="AV193" i="6"/>
  <c r="AU193" i="6"/>
  <c r="AT193" i="6"/>
  <c r="AR193" i="6"/>
  <c r="AQ193" i="6"/>
  <c r="AP193" i="6"/>
  <c r="AO193" i="6"/>
  <c r="AN193" i="6"/>
  <c r="AM193" i="6"/>
  <c r="AL193" i="6"/>
  <c r="AK193" i="6"/>
  <c r="AW193" i="6" s="1"/>
  <c r="AI193" i="6"/>
  <c r="U193" i="6"/>
  <c r="AV192" i="6"/>
  <c r="AU192" i="6"/>
  <c r="AT192" i="6"/>
  <c r="AR192" i="6"/>
  <c r="AQ192" i="6"/>
  <c r="AP192" i="6"/>
  <c r="AO192" i="6"/>
  <c r="AN192" i="6"/>
  <c r="AM192" i="6"/>
  <c r="AL192" i="6"/>
  <c r="AK192" i="6"/>
  <c r="AW192" i="6" s="1"/>
  <c r="AI192" i="6"/>
  <c r="U192" i="6"/>
  <c r="AV191" i="6"/>
  <c r="AU191" i="6"/>
  <c r="AT191" i="6"/>
  <c r="AR191" i="6"/>
  <c r="AQ191" i="6"/>
  <c r="AP191" i="6"/>
  <c r="AO191" i="6"/>
  <c r="AN191" i="6"/>
  <c r="AM191" i="6"/>
  <c r="AL191" i="6"/>
  <c r="AK191" i="6"/>
  <c r="AW191" i="6" s="1"/>
  <c r="AI191" i="6"/>
  <c r="U191" i="6"/>
  <c r="AV190" i="6"/>
  <c r="AU190" i="6"/>
  <c r="AT190" i="6"/>
  <c r="AR190" i="6"/>
  <c r="AQ190" i="6"/>
  <c r="AP190" i="6"/>
  <c r="AO190" i="6"/>
  <c r="AN190" i="6"/>
  <c r="AM190" i="6"/>
  <c r="AL190" i="6"/>
  <c r="AK190" i="6"/>
  <c r="AW190" i="6" s="1"/>
  <c r="AI190" i="6"/>
  <c r="U190" i="6"/>
  <c r="AV189" i="6"/>
  <c r="AU189" i="6"/>
  <c r="AT189" i="6"/>
  <c r="AR189" i="6"/>
  <c r="AQ189" i="6"/>
  <c r="AP189" i="6"/>
  <c r="AO189" i="6"/>
  <c r="AN189" i="6"/>
  <c r="AM189" i="6"/>
  <c r="AL189" i="6"/>
  <c r="AK189" i="6"/>
  <c r="AW189" i="6" s="1"/>
  <c r="AI189" i="6"/>
  <c r="U189" i="6"/>
  <c r="AV188" i="6"/>
  <c r="AU188" i="6"/>
  <c r="AT188" i="6"/>
  <c r="AR188" i="6"/>
  <c r="AQ188" i="6"/>
  <c r="AP188" i="6"/>
  <c r="AO188" i="6"/>
  <c r="AN188" i="6"/>
  <c r="AM188" i="6"/>
  <c r="AL188" i="6"/>
  <c r="AK188" i="6"/>
  <c r="AW188" i="6" s="1"/>
  <c r="AI188" i="6"/>
  <c r="U188" i="6"/>
  <c r="AV187" i="6"/>
  <c r="AU187" i="6"/>
  <c r="AT187" i="6"/>
  <c r="AR187" i="6"/>
  <c r="AQ187" i="6"/>
  <c r="AP187" i="6"/>
  <c r="AO187" i="6"/>
  <c r="AN187" i="6"/>
  <c r="AM187" i="6"/>
  <c r="AL187" i="6"/>
  <c r="AK187" i="6"/>
  <c r="AW187" i="6" s="1"/>
  <c r="AI187" i="6"/>
  <c r="U187" i="6"/>
  <c r="AV186" i="6"/>
  <c r="AU186" i="6"/>
  <c r="AT186" i="6"/>
  <c r="AR186" i="6"/>
  <c r="AQ186" i="6"/>
  <c r="AP186" i="6"/>
  <c r="AO186" i="6"/>
  <c r="AN186" i="6"/>
  <c r="AM186" i="6"/>
  <c r="AL186" i="6"/>
  <c r="AK186" i="6"/>
  <c r="AW186" i="6" s="1"/>
  <c r="AI186" i="6"/>
  <c r="U186" i="6"/>
  <c r="AH185" i="6"/>
  <c r="AG185" i="6"/>
  <c r="AF185" i="6"/>
  <c r="AE185" i="6"/>
  <c r="AD185" i="6"/>
  <c r="AC185" i="6"/>
  <c r="AB185" i="6"/>
  <c r="AA185" i="6"/>
  <c r="Z185" i="6"/>
  <c r="Y185" i="6"/>
  <c r="X185" i="6"/>
  <c r="W185" i="6"/>
  <c r="AI185" i="6" s="1"/>
  <c r="T185" i="6"/>
  <c r="S185" i="6"/>
  <c r="R185" i="6"/>
  <c r="Q185" i="6"/>
  <c r="P185" i="6"/>
  <c r="O185" i="6"/>
  <c r="N185" i="6"/>
  <c r="M185" i="6"/>
  <c r="L185" i="6"/>
  <c r="K185" i="6"/>
  <c r="J185" i="6"/>
  <c r="I185" i="6"/>
  <c r="U185" i="6" s="1"/>
  <c r="AV184" i="6"/>
  <c r="AU184" i="6"/>
  <c r="AT184" i="6"/>
  <c r="AR184" i="6"/>
  <c r="AQ184" i="6"/>
  <c r="AP184" i="6"/>
  <c r="AO184" i="6"/>
  <c r="AN184" i="6"/>
  <c r="AM184" i="6"/>
  <c r="AL184" i="6"/>
  <c r="AK184" i="6"/>
  <c r="AW184" i="6" s="1"/>
  <c r="AH184" i="6"/>
  <c r="AG184" i="6"/>
  <c r="AF184" i="6"/>
  <c r="AE184" i="6"/>
  <c r="AD184" i="6"/>
  <c r="AC184" i="6"/>
  <c r="AB184" i="6"/>
  <c r="AA184" i="6"/>
  <c r="Z184" i="6"/>
  <c r="Y184" i="6"/>
  <c r="X184" i="6"/>
  <c r="W184" i="6"/>
  <c r="AI184" i="6" s="1"/>
  <c r="T184" i="6"/>
  <c r="S184" i="6"/>
  <c r="R184" i="6"/>
  <c r="Q184" i="6"/>
  <c r="P184" i="6"/>
  <c r="O184" i="6"/>
  <c r="N184" i="6"/>
  <c r="M184" i="6"/>
  <c r="L184" i="6"/>
  <c r="K184" i="6"/>
  <c r="J184" i="6"/>
  <c r="I184" i="6"/>
  <c r="U184" i="6" s="1"/>
  <c r="AV182" i="6"/>
  <c r="AU182" i="6"/>
  <c r="AT182" i="6"/>
  <c r="AR182" i="6"/>
  <c r="AP182" i="6"/>
  <c r="AO182" i="6"/>
  <c r="AN182" i="6"/>
  <c r="AM182" i="6"/>
  <c r="AL182" i="6"/>
  <c r="AK182" i="6"/>
  <c r="AW182" i="6" s="1"/>
  <c r="AI182" i="6"/>
  <c r="U182" i="6"/>
  <c r="AV181" i="6"/>
  <c r="AV180" i="6" s="1"/>
  <c r="AV169" i="6" s="1"/>
  <c r="AU181" i="6"/>
  <c r="AU180" i="6" s="1"/>
  <c r="AU169" i="6" s="1"/>
  <c r="AT181" i="6"/>
  <c r="AT180" i="6" s="1"/>
  <c r="AT169" i="6" s="1"/>
  <c r="AR181" i="6"/>
  <c r="AR180" i="6" s="1"/>
  <c r="AQ181" i="6"/>
  <c r="AP181" i="6"/>
  <c r="AP180" i="6" s="1"/>
  <c r="AP169" i="6" s="1"/>
  <c r="AO181" i="6"/>
  <c r="AO180" i="6" s="1"/>
  <c r="AO169" i="6" s="1"/>
  <c r="AN181" i="6"/>
  <c r="AN180" i="6" s="1"/>
  <c r="AN169" i="6" s="1"/>
  <c r="AM181" i="6"/>
  <c r="AM180" i="6" s="1"/>
  <c r="AM169" i="6" s="1"/>
  <c r="AL181" i="6"/>
  <c r="AL180" i="6" s="1"/>
  <c r="AL169" i="6" s="1"/>
  <c r="AK181" i="6"/>
  <c r="AI181" i="6"/>
  <c r="U181" i="6"/>
  <c r="AH180" i="6"/>
  <c r="AG180" i="6"/>
  <c r="AF180" i="6"/>
  <c r="AE180" i="6"/>
  <c r="AD180" i="6"/>
  <c r="AC180" i="6"/>
  <c r="AB180" i="6"/>
  <c r="AA180" i="6"/>
  <c r="Z180" i="6"/>
  <c r="Y180" i="6"/>
  <c r="X180" i="6"/>
  <c r="W180" i="6"/>
  <c r="AI180" i="6" s="1"/>
  <c r="T180" i="6"/>
  <c r="S180" i="6"/>
  <c r="R180" i="6"/>
  <c r="Q180" i="6"/>
  <c r="P180" i="6"/>
  <c r="O180" i="6"/>
  <c r="N180" i="6"/>
  <c r="M180" i="6"/>
  <c r="L180" i="6"/>
  <c r="K180" i="6"/>
  <c r="J180" i="6"/>
  <c r="I180" i="6"/>
  <c r="U180" i="6" s="1"/>
  <c r="AV178" i="6"/>
  <c r="AU178" i="6"/>
  <c r="AT178" i="6"/>
  <c r="AR178" i="6"/>
  <c r="AQ178" i="6"/>
  <c r="AP178" i="6"/>
  <c r="AO178" i="6"/>
  <c r="AN178" i="6"/>
  <c r="AM178" i="6"/>
  <c r="AL178" i="6"/>
  <c r="AK178" i="6"/>
  <c r="AW178" i="6" s="1"/>
  <c r="AI178" i="6"/>
  <c r="U178" i="6"/>
  <c r="BO177" i="6"/>
  <c r="BN177" i="6"/>
  <c r="BM177" i="6"/>
  <c r="AV177" i="6"/>
  <c r="AU177" i="6"/>
  <c r="AT177" i="6"/>
  <c r="AR177" i="6"/>
  <c r="AQ177" i="6"/>
  <c r="AP177" i="6"/>
  <c r="AO177" i="6"/>
  <c r="AN177" i="6"/>
  <c r="AM177" i="6"/>
  <c r="AL177" i="6"/>
  <c r="AK177" i="6"/>
  <c r="AW177" i="6" s="1"/>
  <c r="AI177" i="6"/>
  <c r="U177" i="6"/>
  <c r="AV176" i="6"/>
  <c r="AU176" i="6"/>
  <c r="AT176" i="6"/>
  <c r="AR176" i="6"/>
  <c r="AQ176" i="6"/>
  <c r="AP176" i="6"/>
  <c r="AO176" i="6"/>
  <c r="AN176" i="6"/>
  <c r="AM176" i="6"/>
  <c r="AL176" i="6"/>
  <c r="AK176" i="6"/>
  <c r="AW176" i="6" s="1"/>
  <c r="AI176" i="6"/>
  <c r="U176" i="6"/>
  <c r="BO175" i="6"/>
  <c r="BN175" i="6"/>
  <c r="BM175" i="6"/>
  <c r="AV175" i="6"/>
  <c r="AU175" i="6"/>
  <c r="AT175" i="6"/>
  <c r="AR175" i="6"/>
  <c r="AQ175" i="6"/>
  <c r="AP175" i="6"/>
  <c r="AO175" i="6"/>
  <c r="AN175" i="6"/>
  <c r="AM175" i="6"/>
  <c r="AL175" i="6"/>
  <c r="AK175" i="6"/>
  <c r="AW175" i="6" s="1"/>
  <c r="AI175" i="6"/>
  <c r="U175" i="6"/>
  <c r="BO174" i="6"/>
  <c r="BN174" i="6"/>
  <c r="BM174" i="6"/>
  <c r="AV174" i="6"/>
  <c r="AU174" i="6"/>
  <c r="AT174" i="6"/>
  <c r="AQ174" i="6"/>
  <c r="AP174" i="6"/>
  <c r="AO174" i="6"/>
  <c r="AN174" i="6"/>
  <c r="AM174" i="6"/>
  <c r="AL174" i="6"/>
  <c r="AK174" i="6"/>
  <c r="AI174" i="6"/>
  <c r="U174" i="6"/>
  <c r="BO173" i="6"/>
  <c r="BN173" i="6"/>
  <c r="BM173" i="6"/>
  <c r="AV173" i="6"/>
  <c r="AU173" i="6"/>
  <c r="AT173" i="6"/>
  <c r="AR173" i="6"/>
  <c r="AQ173" i="6"/>
  <c r="AP173" i="6"/>
  <c r="AO173" i="6"/>
  <c r="AN173" i="6"/>
  <c r="AM173" i="6"/>
  <c r="AL173" i="6"/>
  <c r="AK173" i="6"/>
  <c r="AW173" i="6" s="1"/>
  <c r="AI173" i="6"/>
  <c r="U173" i="6"/>
  <c r="BO172" i="6"/>
  <c r="BN172" i="6"/>
  <c r="BM172" i="6"/>
  <c r="AV172" i="6"/>
  <c r="AU172" i="6"/>
  <c r="AT172" i="6"/>
  <c r="AR172" i="6"/>
  <c r="AQ172" i="6"/>
  <c r="AP172" i="6"/>
  <c r="AO172" i="6"/>
  <c r="AN172" i="6"/>
  <c r="AM172" i="6"/>
  <c r="AL172" i="6"/>
  <c r="AK172" i="6"/>
  <c r="AW172" i="6" s="1"/>
  <c r="AI172" i="6"/>
  <c r="U172" i="6"/>
  <c r="BO171" i="6"/>
  <c r="BN171" i="6"/>
  <c r="BM171" i="6"/>
  <c r="AV171" i="6"/>
  <c r="AU171" i="6"/>
  <c r="AT171" i="6"/>
  <c r="AR171" i="6"/>
  <c r="AQ171" i="6"/>
  <c r="AP171" i="6"/>
  <c r="AO171" i="6"/>
  <c r="AN171" i="6"/>
  <c r="AM171" i="6"/>
  <c r="AL171" i="6"/>
  <c r="AK171" i="6"/>
  <c r="AW171" i="6" s="1"/>
  <c r="AI171" i="6"/>
  <c r="U171" i="6"/>
  <c r="AV170" i="6"/>
  <c r="AU170" i="6"/>
  <c r="AT170" i="6"/>
  <c r="AQ170" i="6"/>
  <c r="AP170" i="6"/>
  <c r="AO170" i="6"/>
  <c r="AN170" i="6"/>
  <c r="AM170" i="6"/>
  <c r="AL170" i="6"/>
  <c r="AK170" i="6"/>
  <c r="AH170" i="6"/>
  <c r="AG170" i="6"/>
  <c r="AF170" i="6"/>
  <c r="AE170" i="6"/>
  <c r="AD170" i="6"/>
  <c r="AC170" i="6"/>
  <c r="AB170" i="6"/>
  <c r="AA170" i="6"/>
  <c r="Z170" i="6"/>
  <c r="Y170" i="6"/>
  <c r="X170" i="6"/>
  <c r="W170" i="6"/>
  <c r="AI170" i="6" s="1"/>
  <c r="T170" i="6"/>
  <c r="S170" i="6"/>
  <c r="R170" i="6"/>
  <c r="Q170" i="6"/>
  <c r="P170" i="6"/>
  <c r="O170" i="6"/>
  <c r="N170" i="6"/>
  <c r="M170" i="6"/>
  <c r="L170" i="6"/>
  <c r="K170" i="6"/>
  <c r="J170" i="6"/>
  <c r="I170" i="6"/>
  <c r="U170" i="6" s="1"/>
  <c r="AH169" i="6"/>
  <c r="AG169" i="6"/>
  <c r="AF169" i="6"/>
  <c r="AE169" i="6"/>
  <c r="AD169" i="6"/>
  <c r="AC169" i="6"/>
  <c r="AB169" i="6"/>
  <c r="AA169" i="6"/>
  <c r="Z169" i="6"/>
  <c r="Y169" i="6"/>
  <c r="X169" i="6"/>
  <c r="W169" i="6"/>
  <c r="AI169" i="6" s="1"/>
  <c r="T169" i="6"/>
  <c r="S169" i="6"/>
  <c r="R169" i="6"/>
  <c r="Q169" i="6"/>
  <c r="P169" i="6"/>
  <c r="O169" i="6"/>
  <c r="N169" i="6"/>
  <c r="M169" i="6"/>
  <c r="L169" i="6"/>
  <c r="K169" i="6"/>
  <c r="J169" i="6"/>
  <c r="I169" i="6"/>
  <c r="U169" i="6" s="1"/>
  <c r="BO167" i="6"/>
  <c r="BN167" i="6"/>
  <c r="BM167" i="6"/>
  <c r="BJ167" i="6"/>
  <c r="BI167" i="6"/>
  <c r="BH167" i="6"/>
  <c r="BG167" i="6"/>
  <c r="BF167" i="6"/>
  <c r="BE167" i="6"/>
  <c r="BD167" i="6"/>
  <c r="BC167" i="6"/>
  <c r="BB167" i="6"/>
  <c r="BA167" i="6"/>
  <c r="AZ167" i="6"/>
  <c r="AY167" i="6"/>
  <c r="BK167" i="6" s="1"/>
  <c r="AV167" i="6"/>
  <c r="AU167" i="6"/>
  <c r="AT167" i="6"/>
  <c r="AR167" i="6"/>
  <c r="AQ167" i="6"/>
  <c r="AP167" i="6"/>
  <c r="AO167" i="6"/>
  <c r="AN167" i="6"/>
  <c r="AM167" i="6"/>
  <c r="AL167" i="6"/>
  <c r="AK167" i="6"/>
  <c r="AW167" i="6" s="1"/>
  <c r="AI167" i="6"/>
  <c r="U167" i="6"/>
  <c r="BO166" i="6"/>
  <c r="BN166" i="6"/>
  <c r="BM166" i="6"/>
  <c r="BJ166" i="6"/>
  <c r="BI166" i="6"/>
  <c r="BH166" i="6"/>
  <c r="BG166" i="6"/>
  <c r="BF166" i="6"/>
  <c r="BE166" i="6"/>
  <c r="BD166" i="6"/>
  <c r="BC166" i="6"/>
  <c r="BB166" i="6"/>
  <c r="BA166" i="6"/>
  <c r="AZ166" i="6"/>
  <c r="AY166" i="6"/>
  <c r="BK166" i="6" s="1"/>
  <c r="AV166" i="6"/>
  <c r="AU166" i="6"/>
  <c r="AT166" i="6"/>
  <c r="AR166" i="6"/>
  <c r="AQ166" i="6"/>
  <c r="AP166" i="6"/>
  <c r="AO166" i="6"/>
  <c r="AN166" i="6"/>
  <c r="AM166" i="6"/>
  <c r="AL166" i="6"/>
  <c r="AK166" i="6"/>
  <c r="AW166" i="6" s="1"/>
  <c r="AI166" i="6"/>
  <c r="U166" i="6"/>
  <c r="BO165" i="6"/>
  <c r="BN165" i="6"/>
  <c r="BM165" i="6"/>
  <c r="BJ165" i="6"/>
  <c r="BI165" i="6"/>
  <c r="BH165" i="6"/>
  <c r="BG165" i="6"/>
  <c r="BF165" i="6"/>
  <c r="BE165" i="6"/>
  <c r="BD165" i="6"/>
  <c r="BC165" i="6"/>
  <c r="BB165" i="6"/>
  <c r="BA165" i="6"/>
  <c r="AZ165" i="6"/>
  <c r="AY165" i="6"/>
  <c r="BK165" i="6" s="1"/>
  <c r="AV165" i="6"/>
  <c r="AU165" i="6"/>
  <c r="AT165" i="6"/>
  <c r="AR165" i="6"/>
  <c r="AQ165" i="6"/>
  <c r="AP165" i="6"/>
  <c r="AO165" i="6"/>
  <c r="AN165" i="6"/>
  <c r="AM165" i="6"/>
  <c r="AL165" i="6"/>
  <c r="AK165" i="6"/>
  <c r="AW165" i="6" s="1"/>
  <c r="AH165" i="6"/>
  <c r="AH148" i="6" s="1"/>
  <c r="AG165" i="6"/>
  <c r="AG148" i="6" s="1"/>
  <c r="AF165" i="6"/>
  <c r="AF148" i="6" s="1"/>
  <c r="AE165" i="6"/>
  <c r="AE148" i="6" s="1"/>
  <c r="AD165" i="6"/>
  <c r="AD148" i="6" s="1"/>
  <c r="AC165" i="6"/>
  <c r="AC148" i="6" s="1"/>
  <c r="AB165" i="6"/>
  <c r="AB148" i="6" s="1"/>
  <c r="AA165" i="6"/>
  <c r="AA148" i="6" s="1"/>
  <c r="Z165" i="6"/>
  <c r="Z148" i="6" s="1"/>
  <c r="Y165" i="6"/>
  <c r="Y148" i="6" s="1"/>
  <c r="X165" i="6"/>
  <c r="X148" i="6" s="1"/>
  <c r="W165" i="6"/>
  <c r="T165" i="6"/>
  <c r="T148" i="6" s="1"/>
  <c r="S165" i="6"/>
  <c r="S148" i="6" s="1"/>
  <c r="R165" i="6"/>
  <c r="R148" i="6" s="1"/>
  <c r="Q165" i="6"/>
  <c r="Q148" i="6" s="1"/>
  <c r="P165" i="6"/>
  <c r="P148" i="6" s="1"/>
  <c r="O165" i="6"/>
  <c r="O148" i="6" s="1"/>
  <c r="N165" i="6"/>
  <c r="N148" i="6" s="1"/>
  <c r="M165" i="6"/>
  <c r="M148" i="6" s="1"/>
  <c r="L165" i="6"/>
  <c r="L148" i="6" s="1"/>
  <c r="K165" i="6"/>
  <c r="K148" i="6" s="1"/>
  <c r="J165" i="6"/>
  <c r="J148" i="6" s="1"/>
  <c r="I165" i="6"/>
  <c r="DS163" i="6"/>
  <c r="DR163" i="6"/>
  <c r="DQ163" i="6"/>
  <c r="DP163" i="6"/>
  <c r="DO163" i="6"/>
  <c r="DN163" i="6"/>
  <c r="DM163" i="6"/>
  <c r="DL163" i="6"/>
  <c r="DK163" i="6"/>
  <c r="DJ163" i="6"/>
  <c r="DI163" i="6"/>
  <c r="DH163" i="6"/>
  <c r="DG163" i="6"/>
  <c r="DF163" i="6"/>
  <c r="DE163" i="6"/>
  <c r="DC163" i="6"/>
  <c r="DB163" i="6"/>
  <c r="DA163" i="6"/>
  <c r="BX163" i="6"/>
  <c r="BW163" i="6"/>
  <c r="BV163" i="6"/>
  <c r="BU163" i="6"/>
  <c r="BT163" i="6"/>
  <c r="BS163" i="6"/>
  <c r="BR163" i="6"/>
  <c r="BQ163" i="6"/>
  <c r="DW163" i="6" s="1"/>
  <c r="BP163" i="6"/>
  <c r="BO163" i="6"/>
  <c r="DU163" i="6" s="1"/>
  <c r="BN163" i="6"/>
  <c r="BM163" i="6"/>
  <c r="BY163" i="6" s="1"/>
  <c r="BJ163" i="6"/>
  <c r="BI163" i="6"/>
  <c r="BH163" i="6"/>
  <c r="BG163" i="6"/>
  <c r="BF163" i="6"/>
  <c r="BE163" i="6"/>
  <c r="BD163" i="6"/>
  <c r="BC163" i="6"/>
  <c r="BB163" i="6"/>
  <c r="BA163" i="6"/>
  <c r="AZ163" i="6"/>
  <c r="AY163" i="6"/>
  <c r="BK163" i="6" s="1"/>
  <c r="AV163" i="6"/>
  <c r="AU163" i="6"/>
  <c r="AT163" i="6"/>
  <c r="AR163" i="6"/>
  <c r="AP163" i="6"/>
  <c r="AO163" i="6"/>
  <c r="AN163" i="6"/>
  <c r="AM163" i="6"/>
  <c r="AL163" i="6"/>
  <c r="AK163" i="6"/>
  <c r="AW163" i="6" s="1"/>
  <c r="AI163" i="6"/>
  <c r="U163" i="6"/>
  <c r="DS162" i="6"/>
  <c r="DR162" i="6"/>
  <c r="DQ162" i="6"/>
  <c r="DP162" i="6"/>
  <c r="DO162" i="6"/>
  <c r="DN162" i="6"/>
  <c r="DM162" i="6"/>
  <c r="DL162" i="6"/>
  <c r="DK162" i="6"/>
  <c r="DJ162" i="6"/>
  <c r="DI162" i="6"/>
  <c r="DH162" i="6"/>
  <c r="DG162" i="6"/>
  <c r="DF162" i="6"/>
  <c r="DE162" i="6"/>
  <c r="BX162" i="6"/>
  <c r="BW162" i="6"/>
  <c r="BV162" i="6"/>
  <c r="BU162" i="6"/>
  <c r="BT162" i="6"/>
  <c r="BS162" i="6"/>
  <c r="BR162" i="6"/>
  <c r="BQ162" i="6"/>
  <c r="DW162" i="6" s="1"/>
  <c r="BP162" i="6"/>
  <c r="BO162" i="6"/>
  <c r="DU162" i="6" s="1"/>
  <c r="BN162" i="6"/>
  <c r="BM162" i="6"/>
  <c r="BY162" i="6" s="1"/>
  <c r="BJ162" i="6"/>
  <c r="BI162" i="6"/>
  <c r="BH162" i="6"/>
  <c r="BG162" i="6"/>
  <c r="BF162" i="6"/>
  <c r="BE162" i="6"/>
  <c r="BD162" i="6"/>
  <c r="BC162" i="6"/>
  <c r="BB162" i="6"/>
  <c r="BA162" i="6"/>
  <c r="AZ162" i="6"/>
  <c r="AY162" i="6"/>
  <c r="BK162" i="6" s="1"/>
  <c r="AV162" i="6"/>
  <c r="AV160" i="6" s="1"/>
  <c r="AU162" i="6"/>
  <c r="AU160" i="6" s="1"/>
  <c r="AT162" i="6"/>
  <c r="AT160" i="6" s="1"/>
  <c r="AR162" i="6"/>
  <c r="AR160" i="6" s="1"/>
  <c r="AP162" i="6"/>
  <c r="AP160" i="6" s="1"/>
  <c r="AO162" i="6"/>
  <c r="AO160" i="6" s="1"/>
  <c r="AN162" i="6"/>
  <c r="AN160" i="6" s="1"/>
  <c r="AM162" i="6"/>
  <c r="AM160" i="6" s="1"/>
  <c r="AL162" i="6"/>
  <c r="AL160" i="6" s="1"/>
  <c r="AK162" i="6"/>
  <c r="AI162" i="6"/>
  <c r="U162" i="6"/>
  <c r="AV161" i="6"/>
  <c r="AU161" i="6"/>
  <c r="AT161" i="6"/>
  <c r="AR161" i="6"/>
  <c r="AQ161" i="6"/>
  <c r="AP161" i="6"/>
  <c r="AO161" i="6"/>
  <c r="AN161" i="6"/>
  <c r="AM161" i="6"/>
  <c r="AL161" i="6"/>
  <c r="AK161" i="6"/>
  <c r="AW161" i="6" s="1"/>
  <c r="AI161" i="6"/>
  <c r="U161" i="6"/>
  <c r="AH160" i="6"/>
  <c r="AG160" i="6"/>
  <c r="AF160" i="6"/>
  <c r="AE160" i="6"/>
  <c r="AD160" i="6"/>
  <c r="AC160" i="6"/>
  <c r="AB160" i="6"/>
  <c r="AA160" i="6"/>
  <c r="Z160" i="6"/>
  <c r="Y160" i="6"/>
  <c r="X160" i="6"/>
  <c r="W160" i="6"/>
  <c r="AI160" i="6" s="1"/>
  <c r="T160" i="6"/>
  <c r="S160" i="6"/>
  <c r="R160" i="6"/>
  <c r="Q160" i="6"/>
  <c r="P160" i="6"/>
  <c r="O160" i="6"/>
  <c r="N160" i="6"/>
  <c r="M160" i="6"/>
  <c r="L160" i="6"/>
  <c r="K160" i="6"/>
  <c r="J160" i="6"/>
  <c r="I160" i="6"/>
  <c r="U160" i="6" s="1"/>
  <c r="AV158" i="6"/>
  <c r="AU158" i="6"/>
  <c r="AT158" i="6"/>
  <c r="AR158" i="6"/>
  <c r="AQ158" i="6"/>
  <c r="AP158" i="6"/>
  <c r="AO158" i="6"/>
  <c r="AN158" i="6"/>
  <c r="AM158" i="6"/>
  <c r="AL158" i="6"/>
  <c r="AK158" i="6"/>
  <c r="AW158" i="6" s="1"/>
  <c r="AI158" i="6"/>
  <c r="U158" i="6"/>
  <c r="AV157" i="6"/>
  <c r="AU157" i="6"/>
  <c r="AT157" i="6"/>
  <c r="AR157" i="6"/>
  <c r="AQ157" i="6"/>
  <c r="AP157" i="6"/>
  <c r="AO157" i="6"/>
  <c r="AN157" i="6"/>
  <c r="AM157" i="6"/>
  <c r="AL157" i="6"/>
  <c r="AK157" i="6"/>
  <c r="AW157" i="6" s="1"/>
  <c r="AI157" i="6"/>
  <c r="U157" i="6"/>
  <c r="BO156" i="6"/>
  <c r="BN156" i="6"/>
  <c r="AV156" i="6"/>
  <c r="AU156" i="6"/>
  <c r="AT156" i="6"/>
  <c r="AR156" i="6"/>
  <c r="AQ156" i="6"/>
  <c r="AP156" i="6"/>
  <c r="AO156" i="6"/>
  <c r="AN156" i="6"/>
  <c r="AM156" i="6"/>
  <c r="AL156" i="6"/>
  <c r="AK156" i="6"/>
  <c r="AW156" i="6" s="1"/>
  <c r="AI156" i="6"/>
  <c r="U156" i="6"/>
  <c r="AV155" i="6"/>
  <c r="AU155" i="6"/>
  <c r="AT155" i="6"/>
  <c r="AR155" i="6"/>
  <c r="AQ155" i="6"/>
  <c r="AP155" i="6"/>
  <c r="AO155" i="6"/>
  <c r="AN155" i="6"/>
  <c r="AM155" i="6"/>
  <c r="AL155" i="6"/>
  <c r="AK155" i="6"/>
  <c r="AW155" i="6" s="1"/>
  <c r="AI155" i="6"/>
  <c r="U155" i="6"/>
  <c r="AV154" i="6"/>
  <c r="AU154" i="6"/>
  <c r="AT154" i="6"/>
  <c r="AR154" i="6"/>
  <c r="AQ154" i="6"/>
  <c r="AP154" i="6"/>
  <c r="AO154" i="6"/>
  <c r="AN154" i="6"/>
  <c r="AM154" i="6"/>
  <c r="AL154" i="6"/>
  <c r="AK154" i="6"/>
  <c r="AW154" i="6" s="1"/>
  <c r="AI154" i="6"/>
  <c r="U154" i="6"/>
  <c r="AV153" i="6"/>
  <c r="AU153" i="6"/>
  <c r="AT153" i="6"/>
  <c r="AR153" i="6"/>
  <c r="AQ153" i="6"/>
  <c r="AP153" i="6"/>
  <c r="AO153" i="6"/>
  <c r="AN153" i="6"/>
  <c r="AM153" i="6"/>
  <c r="AL153" i="6"/>
  <c r="AK153" i="6"/>
  <c r="AW153" i="6" s="1"/>
  <c r="AI153" i="6"/>
  <c r="U153" i="6"/>
  <c r="AV152" i="6"/>
  <c r="AU152" i="6"/>
  <c r="AT152" i="6"/>
  <c r="AR152" i="6"/>
  <c r="AQ152" i="6"/>
  <c r="AP152" i="6"/>
  <c r="AO152" i="6"/>
  <c r="AN152" i="6"/>
  <c r="AM152" i="6"/>
  <c r="AL152" i="6"/>
  <c r="AK152" i="6"/>
  <c r="AW152" i="6" s="1"/>
  <c r="AI152" i="6"/>
  <c r="U152" i="6"/>
  <c r="AV151" i="6"/>
  <c r="AU151" i="6"/>
  <c r="AT151" i="6"/>
  <c r="AR151" i="6"/>
  <c r="AQ151" i="6"/>
  <c r="AP151" i="6"/>
  <c r="AO151" i="6"/>
  <c r="AN151" i="6"/>
  <c r="AM151" i="6"/>
  <c r="AL151" i="6"/>
  <c r="AK151" i="6"/>
  <c r="AW151" i="6" s="1"/>
  <c r="AI151" i="6"/>
  <c r="U151" i="6"/>
  <c r="AV150" i="6"/>
  <c r="AU150" i="6"/>
  <c r="AT150" i="6"/>
  <c r="AR150" i="6"/>
  <c r="AQ150" i="6"/>
  <c r="AP150" i="6"/>
  <c r="AO150" i="6"/>
  <c r="AN150" i="6"/>
  <c r="AM150" i="6"/>
  <c r="AL150" i="6"/>
  <c r="AK150" i="6"/>
  <c r="AH150" i="6"/>
  <c r="AH198" i="6" s="1"/>
  <c r="AG150" i="6"/>
  <c r="AG198" i="6" s="1"/>
  <c r="AF150" i="6"/>
  <c r="AF198" i="6" s="1"/>
  <c r="AE150" i="6"/>
  <c r="AE198" i="6" s="1"/>
  <c r="AD150" i="6"/>
  <c r="AD198" i="6" s="1"/>
  <c r="AC150" i="6"/>
  <c r="AC198" i="6" s="1"/>
  <c r="AB150" i="6"/>
  <c r="AB198" i="6" s="1"/>
  <c r="AA150" i="6"/>
  <c r="AA198" i="6" s="1"/>
  <c r="Z150" i="6"/>
  <c r="Z198" i="6" s="1"/>
  <c r="Y150" i="6"/>
  <c r="Y198" i="6" s="1"/>
  <c r="X150" i="6"/>
  <c r="X198" i="6" s="1"/>
  <c r="W150" i="6"/>
  <c r="T150" i="6"/>
  <c r="T198" i="6" s="1"/>
  <c r="S150" i="6"/>
  <c r="S198" i="6" s="1"/>
  <c r="R150" i="6"/>
  <c r="R198" i="6" s="1"/>
  <c r="Q150" i="6"/>
  <c r="Q198" i="6" s="1"/>
  <c r="P150" i="6"/>
  <c r="P198" i="6" s="1"/>
  <c r="O150" i="6"/>
  <c r="O198" i="6" s="1"/>
  <c r="N150" i="6"/>
  <c r="N198" i="6" s="1"/>
  <c r="M150" i="6"/>
  <c r="M198" i="6" s="1"/>
  <c r="L150" i="6"/>
  <c r="L198" i="6" s="1"/>
  <c r="K150" i="6"/>
  <c r="K198" i="6" s="1"/>
  <c r="J150" i="6"/>
  <c r="J198" i="6" s="1"/>
  <c r="I150" i="6"/>
  <c r="DS146" i="6"/>
  <c r="DR146" i="6"/>
  <c r="DQ146" i="6"/>
  <c r="DP146" i="6"/>
  <c r="DO146" i="6"/>
  <c r="DN146" i="6"/>
  <c r="DM146" i="6"/>
  <c r="DL146" i="6"/>
  <c r="DK146" i="6"/>
  <c r="DJ146" i="6"/>
  <c r="DI146" i="6"/>
  <c r="DH146" i="6"/>
  <c r="DG146" i="6"/>
  <c r="DF146" i="6"/>
  <c r="DE146" i="6"/>
  <c r="DD146" i="6"/>
  <c r="DC146" i="6"/>
  <c r="DB146" i="6"/>
  <c r="DA146" i="6"/>
  <c r="CX146" i="6"/>
  <c r="CW146" i="6"/>
  <c r="CV146" i="6"/>
  <c r="CU146" i="6"/>
  <c r="CY146" i="6" s="1"/>
  <c r="CR146" i="6"/>
  <c r="CQ146" i="6"/>
  <c r="CP146" i="6"/>
  <c r="CO146" i="6"/>
  <c r="CS146" i="6" s="1"/>
  <c r="CK146" i="6"/>
  <c r="CI146" i="6"/>
  <c r="CG146" i="6"/>
  <c r="CF146" i="6"/>
  <c r="CE146" i="6"/>
  <c r="CD146" i="6"/>
  <c r="CC146" i="6"/>
  <c r="CB146" i="6"/>
  <c r="CA146" i="6"/>
  <c r="CM146" i="6" s="1"/>
  <c r="BW146" i="6"/>
  <c r="BU146" i="6"/>
  <c r="BS146" i="6"/>
  <c r="BR146" i="6"/>
  <c r="BQ146" i="6"/>
  <c r="DW146" i="6" s="1"/>
  <c r="BP146" i="6"/>
  <c r="BO146" i="6"/>
  <c r="DU146" i="6" s="1"/>
  <c r="BN146" i="6"/>
  <c r="BM146" i="6"/>
  <c r="BY146" i="6" s="1"/>
  <c r="BI146" i="6"/>
  <c r="BG146" i="6"/>
  <c r="BE146" i="6"/>
  <c r="BD146" i="6"/>
  <c r="BC146" i="6"/>
  <c r="BB146" i="6"/>
  <c r="BA146" i="6"/>
  <c r="AZ146" i="6"/>
  <c r="AY146" i="6"/>
  <c r="BK146" i="6" s="1"/>
  <c r="AU146" i="6"/>
  <c r="AQ146" i="6"/>
  <c r="AQ182" i="6" s="1"/>
  <c r="AO146" i="6"/>
  <c r="AW146" i="6" s="1"/>
  <c r="CY145" i="6"/>
  <c r="CS145" i="6"/>
  <c r="CH145" i="6"/>
  <c r="CM145" i="6" s="1"/>
  <c r="BT145" i="6"/>
  <c r="BF145" i="6"/>
  <c r="BK145" i="6" s="1"/>
  <c r="AR145" i="6"/>
  <c r="DS144" i="6"/>
  <c r="DR144" i="6"/>
  <c r="DQ144" i="6"/>
  <c r="DP144" i="6"/>
  <c r="DO144" i="6"/>
  <c r="DN144" i="6"/>
  <c r="DM144" i="6"/>
  <c r="DL144" i="6"/>
  <c r="DK144" i="6"/>
  <c r="DJ144" i="6"/>
  <c r="DI144" i="6"/>
  <c r="DH144" i="6"/>
  <c r="DG144" i="6"/>
  <c r="DF144" i="6"/>
  <c r="DE144" i="6"/>
  <c r="DD144" i="6"/>
  <c r="DC144" i="6"/>
  <c r="DB144" i="6"/>
  <c r="DA144" i="6"/>
  <c r="CX144" i="6"/>
  <c r="CW144" i="6"/>
  <c r="CV144" i="6"/>
  <c r="CU144" i="6"/>
  <c r="CY144" i="6" s="1"/>
  <c r="CR144" i="6"/>
  <c r="CQ144" i="6"/>
  <c r="CP144" i="6"/>
  <c r="CO144" i="6"/>
  <c r="CS144" i="6" s="1"/>
  <c r="CK144" i="6"/>
  <c r="CI144" i="6"/>
  <c r="CG144" i="6"/>
  <c r="CF144" i="6"/>
  <c r="CE144" i="6"/>
  <c r="CD144" i="6"/>
  <c r="CC144" i="6"/>
  <c r="CB144" i="6"/>
  <c r="CA144" i="6"/>
  <c r="CM144" i="6" s="1"/>
  <c r="BW144" i="6"/>
  <c r="BU144" i="6"/>
  <c r="BS144" i="6"/>
  <c r="BR144" i="6"/>
  <c r="BQ144" i="6"/>
  <c r="DW144" i="6" s="1"/>
  <c r="BP144" i="6"/>
  <c r="BO144" i="6"/>
  <c r="DU144" i="6" s="1"/>
  <c r="BN144" i="6"/>
  <c r="BM144" i="6"/>
  <c r="BY144" i="6" s="1"/>
  <c r="BI144" i="6"/>
  <c r="BG144" i="6"/>
  <c r="BE144" i="6"/>
  <c r="BD144" i="6"/>
  <c r="BC144" i="6"/>
  <c r="BB144" i="6"/>
  <c r="BA144" i="6"/>
  <c r="AZ144" i="6"/>
  <c r="AY144" i="6"/>
  <c r="BK144" i="6" s="1"/>
  <c r="AU144" i="6"/>
  <c r="AQ144" i="6"/>
  <c r="AQ163" i="6" s="1"/>
  <c r="AO144" i="6"/>
  <c r="AW144" i="6" s="1"/>
  <c r="DS143" i="6"/>
  <c r="DR143" i="6"/>
  <c r="DQ143" i="6"/>
  <c r="DP143" i="6"/>
  <c r="DO143" i="6"/>
  <c r="DN143" i="6"/>
  <c r="DM143" i="6"/>
  <c r="DL143" i="6"/>
  <c r="DK143" i="6"/>
  <c r="DJ143" i="6"/>
  <c r="DI143" i="6"/>
  <c r="DH143" i="6"/>
  <c r="DG143" i="6"/>
  <c r="DF143" i="6"/>
  <c r="DE143" i="6"/>
  <c r="DD143" i="6"/>
  <c r="DC143" i="6"/>
  <c r="DB143" i="6"/>
  <c r="DA143" i="6"/>
  <c r="CX143" i="6"/>
  <c r="CW143" i="6"/>
  <c r="CV143" i="6"/>
  <c r="CU143" i="6"/>
  <c r="CY143" i="6" s="1"/>
  <c r="CR143" i="6"/>
  <c r="CQ143" i="6"/>
  <c r="CP143" i="6"/>
  <c r="CO143" i="6"/>
  <c r="CS143" i="6" s="1"/>
  <c r="CK143" i="6"/>
  <c r="CI143" i="6"/>
  <c r="CG143" i="6"/>
  <c r="CF143" i="6"/>
  <c r="CE143" i="6"/>
  <c r="CD143" i="6"/>
  <c r="CC143" i="6"/>
  <c r="CB143" i="6"/>
  <c r="CA143" i="6"/>
  <c r="CM143" i="6" s="1"/>
  <c r="BW143" i="6"/>
  <c r="BU143" i="6"/>
  <c r="BS143" i="6"/>
  <c r="BR143" i="6"/>
  <c r="BQ143" i="6"/>
  <c r="DW143" i="6" s="1"/>
  <c r="BP143" i="6"/>
  <c r="BO143" i="6"/>
  <c r="DU143" i="6" s="1"/>
  <c r="BN143" i="6"/>
  <c r="BM143" i="6"/>
  <c r="BY143" i="6" s="1"/>
  <c r="BI143" i="6"/>
  <c r="BG143" i="6"/>
  <c r="BE143" i="6"/>
  <c r="BD143" i="6"/>
  <c r="BC143" i="6"/>
  <c r="BB143" i="6"/>
  <c r="BA143" i="6"/>
  <c r="AZ143" i="6"/>
  <c r="AY143" i="6"/>
  <c r="BK143" i="6" s="1"/>
  <c r="AU143" i="6"/>
  <c r="AQ143" i="6"/>
  <c r="AQ162" i="6" s="1"/>
  <c r="AQ160" i="6" s="1"/>
  <c r="AO143" i="6"/>
  <c r="AW143" i="6" s="1"/>
  <c r="DS142" i="6"/>
  <c r="DR142" i="6"/>
  <c r="DQ142" i="6"/>
  <c r="DP142" i="6"/>
  <c r="DO142" i="6"/>
  <c r="DN142" i="6"/>
  <c r="DM142" i="6"/>
  <c r="DL142" i="6"/>
  <c r="DK142" i="6"/>
  <c r="DJ142" i="6"/>
  <c r="DI142" i="6"/>
  <c r="DH142" i="6"/>
  <c r="DG142" i="6"/>
  <c r="DF142" i="6"/>
  <c r="DE142" i="6"/>
  <c r="DD142" i="6"/>
  <c r="DC142" i="6"/>
  <c r="DB142" i="6"/>
  <c r="DA142" i="6"/>
  <c r="CX142" i="6"/>
  <c r="CW142" i="6"/>
  <c r="CV142" i="6"/>
  <c r="CU142" i="6"/>
  <c r="CY142" i="6" s="1"/>
  <c r="CR142" i="6"/>
  <c r="CQ142" i="6"/>
  <c r="CP142" i="6"/>
  <c r="CO142" i="6"/>
  <c r="CS142" i="6" s="1"/>
  <c r="CL142" i="6"/>
  <c r="CK142" i="6"/>
  <c r="CJ142" i="6"/>
  <c r="CI142" i="6"/>
  <c r="CH142" i="6"/>
  <c r="CG142" i="6"/>
  <c r="CF142" i="6"/>
  <c r="CE142" i="6"/>
  <c r="CD142" i="6"/>
  <c r="CC142" i="6"/>
  <c r="CB142" i="6"/>
  <c r="CA142" i="6"/>
  <c r="CM142" i="6" s="1"/>
  <c r="BX142" i="6"/>
  <c r="BW142" i="6"/>
  <c r="BV142" i="6"/>
  <c r="BU142" i="6"/>
  <c r="BT142" i="6"/>
  <c r="BS142" i="6"/>
  <c r="BR142" i="6"/>
  <c r="BQ142" i="6"/>
  <c r="DW142" i="6" s="1"/>
  <c r="BP142" i="6"/>
  <c r="BO142" i="6"/>
  <c r="DU142" i="6" s="1"/>
  <c r="BN142" i="6"/>
  <c r="BM142" i="6"/>
  <c r="BY142" i="6" s="1"/>
  <c r="BJ142" i="6"/>
  <c r="BI142" i="6"/>
  <c r="BH142" i="6"/>
  <c r="BG142" i="6"/>
  <c r="BF142" i="6"/>
  <c r="BE142" i="6"/>
  <c r="BD142" i="6"/>
  <c r="BC142" i="6"/>
  <c r="BB142" i="6"/>
  <c r="BA142" i="6"/>
  <c r="AZ142" i="6"/>
  <c r="AY142" i="6"/>
  <c r="BK142" i="6" s="1"/>
  <c r="AV142" i="6"/>
  <c r="AU142" i="6"/>
  <c r="AT142" i="6"/>
  <c r="AR142" i="6"/>
  <c r="AQ142" i="6"/>
  <c r="AP142" i="6"/>
  <c r="AO142" i="6"/>
  <c r="AN142" i="6"/>
  <c r="AM142" i="6"/>
  <c r="AL142" i="6"/>
  <c r="AK142" i="6"/>
  <c r="AW142" i="6" s="1"/>
  <c r="DS137" i="6"/>
  <c r="DS133" i="6" s="1"/>
  <c r="DR137" i="6"/>
  <c r="DR133" i="6" s="1"/>
  <c r="DQ137" i="6"/>
  <c r="DQ133" i="6" s="1"/>
  <c r="DP137" i="6"/>
  <c r="DP133" i="6" s="1"/>
  <c r="DO137" i="6"/>
  <c r="DO133" i="6" s="1"/>
  <c r="DN137" i="6"/>
  <c r="DN133" i="6" s="1"/>
  <c r="DM137" i="6"/>
  <c r="DM133" i="6" s="1"/>
  <c r="DL137" i="6"/>
  <c r="DL133" i="6" s="1"/>
  <c r="DK137" i="6"/>
  <c r="DK133" i="6" s="1"/>
  <c r="DJ137" i="6"/>
  <c r="DJ133" i="6" s="1"/>
  <c r="DI137" i="6"/>
  <c r="DI133" i="6" s="1"/>
  <c r="DH137" i="6"/>
  <c r="DH133" i="6" s="1"/>
  <c r="DG137" i="6"/>
  <c r="DG133" i="6" s="1"/>
  <c r="DF137" i="6"/>
  <c r="DE137" i="6"/>
  <c r="DD137" i="6"/>
  <c r="DC137" i="6"/>
  <c r="DB137" i="6"/>
  <c r="DA137" i="6"/>
  <c r="CX137" i="6"/>
  <c r="CW137" i="6"/>
  <c r="CV137" i="6"/>
  <c r="CU137" i="6"/>
  <c r="CR137" i="6"/>
  <c r="CQ137" i="6"/>
  <c r="CP137" i="6"/>
  <c r="CO137" i="6"/>
  <c r="CL137" i="6"/>
  <c r="CK137" i="6"/>
  <c r="CJ137" i="6"/>
  <c r="CI137" i="6"/>
  <c r="CH137" i="6"/>
  <c r="CG137" i="6"/>
  <c r="CF137" i="6"/>
  <c r="CE137" i="6"/>
  <c r="CD137" i="6"/>
  <c r="CC137" i="6"/>
  <c r="CB137" i="6"/>
  <c r="CA137" i="6"/>
  <c r="A135" i="6"/>
  <c r="A134" i="6"/>
  <c r="BO133" i="6"/>
  <c r="BO196" i="6" s="1"/>
  <c r="BN133" i="6"/>
  <c r="BN196" i="6" s="1"/>
  <c r="BM133" i="6"/>
  <c r="AW133" i="6"/>
  <c r="AI133" i="6"/>
  <c r="U133" i="6"/>
  <c r="A133" i="6"/>
  <c r="DS132" i="6"/>
  <c r="DS195" i="6" s="1"/>
  <c r="DR132" i="6"/>
  <c r="DR195" i="6" s="1"/>
  <c r="DQ132" i="6"/>
  <c r="DQ195" i="6" s="1"/>
  <c r="DP132" i="6"/>
  <c r="DP195" i="6" s="1"/>
  <c r="DO132" i="6"/>
  <c r="DO195" i="6" s="1"/>
  <c r="DN132" i="6"/>
  <c r="DN195" i="6" s="1"/>
  <c r="DM132" i="6"/>
  <c r="DM195" i="6" s="1"/>
  <c r="DL132" i="6"/>
  <c r="DL195" i="6" s="1"/>
  <c r="DK132" i="6"/>
  <c r="DK195" i="6" s="1"/>
  <c r="DJ132" i="6"/>
  <c r="DJ195" i="6" s="1"/>
  <c r="DI132" i="6"/>
  <c r="DI195" i="6" s="1"/>
  <c r="DH132" i="6"/>
  <c r="DH195" i="6" s="1"/>
  <c r="DG132" i="6"/>
  <c r="DG195" i="6" s="1"/>
  <c r="DF195" i="6"/>
  <c r="DE195" i="6"/>
  <c r="DD195" i="6"/>
  <c r="DC195" i="6"/>
  <c r="DB195" i="6"/>
  <c r="DA195" i="6"/>
  <c r="CX195" i="6"/>
  <c r="CW195" i="6"/>
  <c r="CV195" i="6"/>
  <c r="CR195" i="6"/>
  <c r="CQ195" i="6"/>
  <c r="CP195" i="6"/>
  <c r="CL195" i="6"/>
  <c r="CK195" i="6"/>
  <c r="CJ195" i="6"/>
  <c r="CI195" i="6"/>
  <c r="CH195" i="6"/>
  <c r="CG195" i="6"/>
  <c r="CF195" i="6"/>
  <c r="CE195" i="6"/>
  <c r="CD195" i="6"/>
  <c r="CC195" i="6"/>
  <c r="CB195" i="6"/>
  <c r="BO132" i="6"/>
  <c r="BO195" i="6" s="1"/>
  <c r="BN132" i="6"/>
  <c r="BN195" i="6" s="1"/>
  <c r="BM132" i="6"/>
  <c r="AW132" i="6"/>
  <c r="AI132" i="6"/>
  <c r="U132" i="6"/>
  <c r="A132" i="6"/>
  <c r="DS131" i="6"/>
  <c r="DS194" i="6" s="1"/>
  <c r="DR131" i="6"/>
  <c r="DR194" i="6" s="1"/>
  <c r="DQ131" i="6"/>
  <c r="DQ194" i="6" s="1"/>
  <c r="DP131" i="6"/>
  <c r="DP194" i="6" s="1"/>
  <c r="DO131" i="6"/>
  <c r="DO194" i="6" s="1"/>
  <c r="DN131" i="6"/>
  <c r="DN194" i="6" s="1"/>
  <c r="DM131" i="6"/>
  <c r="DM194" i="6" s="1"/>
  <c r="DL131" i="6"/>
  <c r="DL194" i="6" s="1"/>
  <c r="DK131" i="6"/>
  <c r="DK194" i="6" s="1"/>
  <c r="DJ131" i="6"/>
  <c r="DJ194" i="6" s="1"/>
  <c r="DI131" i="6"/>
  <c r="DI194" i="6" s="1"/>
  <c r="DH131" i="6"/>
  <c r="DH194" i="6" s="1"/>
  <c r="DG131" i="6"/>
  <c r="DG194" i="6" s="1"/>
  <c r="DF194" i="6"/>
  <c r="DE194" i="6"/>
  <c r="DD194" i="6"/>
  <c r="DC194" i="6"/>
  <c r="DB194" i="6"/>
  <c r="DA194" i="6"/>
  <c r="CX194" i="6"/>
  <c r="CW194" i="6"/>
  <c r="CV194" i="6"/>
  <c r="CR194" i="6"/>
  <c r="CQ194" i="6"/>
  <c r="CP194" i="6"/>
  <c r="CL194" i="6"/>
  <c r="CK194" i="6"/>
  <c r="CJ194" i="6"/>
  <c r="CI194" i="6"/>
  <c r="CH194" i="6"/>
  <c r="CG194" i="6"/>
  <c r="CF194" i="6"/>
  <c r="CE194" i="6"/>
  <c r="CD194" i="6"/>
  <c r="CC194" i="6"/>
  <c r="CB194" i="6"/>
  <c r="BO131" i="6"/>
  <c r="BO194" i="6" s="1"/>
  <c r="BN131" i="6"/>
  <c r="BN194" i="6" s="1"/>
  <c r="BM131" i="6"/>
  <c r="AW131" i="6"/>
  <c r="AI131" i="6"/>
  <c r="U131" i="6"/>
  <c r="A131" i="6"/>
  <c r="DS130" i="6"/>
  <c r="DS193" i="6" s="1"/>
  <c r="DR130" i="6"/>
  <c r="DR193" i="6" s="1"/>
  <c r="DQ130" i="6"/>
  <c r="DQ193" i="6" s="1"/>
  <c r="DP130" i="6"/>
  <c r="DP193" i="6" s="1"/>
  <c r="DO130" i="6"/>
  <c r="DO193" i="6" s="1"/>
  <c r="DN130" i="6"/>
  <c r="DN193" i="6" s="1"/>
  <c r="DM130" i="6"/>
  <c r="DM193" i="6" s="1"/>
  <c r="DL130" i="6"/>
  <c r="DL193" i="6" s="1"/>
  <c r="DK130" i="6"/>
  <c r="DK193" i="6" s="1"/>
  <c r="DJ130" i="6"/>
  <c r="DJ193" i="6" s="1"/>
  <c r="DI130" i="6"/>
  <c r="DI193" i="6" s="1"/>
  <c r="DH130" i="6"/>
  <c r="DH193" i="6" s="1"/>
  <c r="DG130" i="6"/>
  <c r="DG193" i="6" s="1"/>
  <c r="DF193" i="6"/>
  <c r="DE193" i="6"/>
  <c r="DD193" i="6"/>
  <c r="DC193" i="6"/>
  <c r="DB193" i="6"/>
  <c r="DA193" i="6"/>
  <c r="CX193" i="6"/>
  <c r="CW193" i="6"/>
  <c r="CV193" i="6"/>
  <c r="CR193" i="6"/>
  <c r="CQ193" i="6"/>
  <c r="CP193" i="6"/>
  <c r="CL193" i="6"/>
  <c r="CK193" i="6"/>
  <c r="CJ193" i="6"/>
  <c r="CI193" i="6"/>
  <c r="CH193" i="6"/>
  <c r="CG193" i="6"/>
  <c r="CF193" i="6"/>
  <c r="CE193" i="6"/>
  <c r="CD193" i="6"/>
  <c r="CC193" i="6"/>
  <c r="CB193" i="6"/>
  <c r="BO130" i="6"/>
  <c r="BO193" i="6" s="1"/>
  <c r="BN130" i="6"/>
  <c r="BN193" i="6" s="1"/>
  <c r="BM130" i="6"/>
  <c r="AW130" i="6"/>
  <c r="AI130" i="6"/>
  <c r="U130" i="6"/>
  <c r="A130" i="6"/>
  <c r="DS129" i="6"/>
  <c r="DS192" i="6" s="1"/>
  <c r="DR129" i="6"/>
  <c r="DR192" i="6" s="1"/>
  <c r="DQ129" i="6"/>
  <c r="DQ192" i="6" s="1"/>
  <c r="DP129" i="6"/>
  <c r="DP192" i="6" s="1"/>
  <c r="DO129" i="6"/>
  <c r="DO192" i="6" s="1"/>
  <c r="DN129" i="6"/>
  <c r="DN192" i="6" s="1"/>
  <c r="DM129" i="6"/>
  <c r="DM192" i="6" s="1"/>
  <c r="DL129" i="6"/>
  <c r="DL192" i="6" s="1"/>
  <c r="DK129" i="6"/>
  <c r="DK192" i="6" s="1"/>
  <c r="DJ129" i="6"/>
  <c r="DJ192" i="6" s="1"/>
  <c r="DI129" i="6"/>
  <c r="DI192" i="6" s="1"/>
  <c r="DH129" i="6"/>
  <c r="DH192" i="6" s="1"/>
  <c r="DG129" i="6"/>
  <c r="DG192" i="6" s="1"/>
  <c r="DF192" i="6"/>
  <c r="DE192" i="6"/>
  <c r="DD192" i="6"/>
  <c r="DC192" i="6"/>
  <c r="DB192" i="6"/>
  <c r="DA192" i="6"/>
  <c r="CX192" i="6"/>
  <c r="CW192" i="6"/>
  <c r="CV192" i="6"/>
  <c r="CR192" i="6"/>
  <c r="CQ192" i="6"/>
  <c r="CP192" i="6"/>
  <c r="CL192" i="6"/>
  <c r="CK192" i="6"/>
  <c r="CJ192" i="6"/>
  <c r="CI192" i="6"/>
  <c r="CH192" i="6"/>
  <c r="CG192" i="6"/>
  <c r="CF192" i="6"/>
  <c r="CE192" i="6"/>
  <c r="CD192" i="6"/>
  <c r="CC192" i="6"/>
  <c r="CB192" i="6"/>
  <c r="BO129" i="6"/>
  <c r="BO192" i="6" s="1"/>
  <c r="BN129" i="6"/>
  <c r="BN192" i="6" s="1"/>
  <c r="BM129" i="6"/>
  <c r="AW129" i="6"/>
  <c r="AI129" i="6"/>
  <c r="U129" i="6"/>
  <c r="A129" i="6"/>
  <c r="DS128" i="6"/>
  <c r="DS191" i="6" s="1"/>
  <c r="DR128" i="6"/>
  <c r="DR191" i="6" s="1"/>
  <c r="DQ128" i="6"/>
  <c r="DQ191" i="6" s="1"/>
  <c r="DP128" i="6"/>
  <c r="DP191" i="6" s="1"/>
  <c r="DO128" i="6"/>
  <c r="DO191" i="6" s="1"/>
  <c r="DN128" i="6"/>
  <c r="DN191" i="6" s="1"/>
  <c r="DM128" i="6"/>
  <c r="DM191" i="6" s="1"/>
  <c r="DL128" i="6"/>
  <c r="DL191" i="6" s="1"/>
  <c r="DK128" i="6"/>
  <c r="DK191" i="6" s="1"/>
  <c r="DJ128" i="6"/>
  <c r="DJ191" i="6" s="1"/>
  <c r="DI128" i="6"/>
  <c r="DI191" i="6" s="1"/>
  <c r="DH128" i="6"/>
  <c r="DH191" i="6" s="1"/>
  <c r="DG128" i="6"/>
  <c r="DG191" i="6" s="1"/>
  <c r="DF191" i="6"/>
  <c r="DE191" i="6"/>
  <c r="DD191" i="6"/>
  <c r="DC191" i="6"/>
  <c r="DB191" i="6"/>
  <c r="DA191" i="6"/>
  <c r="CX191" i="6"/>
  <c r="CW191" i="6"/>
  <c r="CV191" i="6"/>
  <c r="CL191" i="6"/>
  <c r="CK191" i="6"/>
  <c r="CJ191" i="6"/>
  <c r="CI191" i="6"/>
  <c r="BO128" i="6"/>
  <c r="BO191" i="6" s="1"/>
  <c r="BN128" i="6"/>
  <c r="BN191" i="6" s="1"/>
  <c r="BM128" i="6"/>
  <c r="AW128" i="6"/>
  <c r="AI128" i="6"/>
  <c r="U128" i="6"/>
  <c r="A128" i="6"/>
  <c r="DS127" i="6"/>
  <c r="DS190" i="6" s="1"/>
  <c r="DR127" i="6"/>
  <c r="DR190" i="6" s="1"/>
  <c r="DQ127" i="6"/>
  <c r="DQ190" i="6" s="1"/>
  <c r="DP127" i="6"/>
  <c r="DP190" i="6" s="1"/>
  <c r="DO127" i="6"/>
  <c r="DO190" i="6" s="1"/>
  <c r="DN127" i="6"/>
  <c r="DN190" i="6" s="1"/>
  <c r="DM127" i="6"/>
  <c r="DM190" i="6" s="1"/>
  <c r="DL127" i="6"/>
  <c r="DL190" i="6" s="1"/>
  <c r="DK127" i="6"/>
  <c r="DK190" i="6" s="1"/>
  <c r="DJ127" i="6"/>
  <c r="DJ190" i="6" s="1"/>
  <c r="DI127" i="6"/>
  <c r="DI190" i="6" s="1"/>
  <c r="DH127" i="6"/>
  <c r="DH190" i="6" s="1"/>
  <c r="DG127" i="6"/>
  <c r="DG190" i="6" s="1"/>
  <c r="DF190" i="6"/>
  <c r="DE190" i="6"/>
  <c r="DD190" i="6"/>
  <c r="DC190" i="6"/>
  <c r="DB190" i="6"/>
  <c r="DA190" i="6"/>
  <c r="CR190" i="6"/>
  <c r="CQ190" i="6"/>
  <c r="CP190" i="6"/>
  <c r="CI190" i="6"/>
  <c r="CH190" i="6"/>
  <c r="CG190" i="6"/>
  <c r="CF190" i="6"/>
  <c r="CE190" i="6"/>
  <c r="CD190" i="6"/>
  <c r="CC190" i="6"/>
  <c r="CB190" i="6"/>
  <c r="BO127" i="6"/>
  <c r="BO190" i="6" s="1"/>
  <c r="BN127" i="6"/>
  <c r="BN190" i="6" s="1"/>
  <c r="BM127" i="6"/>
  <c r="AW127" i="6"/>
  <c r="AI127" i="6"/>
  <c r="U127" i="6"/>
  <c r="A127" i="6"/>
  <c r="DS126" i="6"/>
  <c r="DS189" i="6" s="1"/>
  <c r="DR126" i="6"/>
  <c r="DR189" i="6" s="1"/>
  <c r="DQ126" i="6"/>
  <c r="DQ189" i="6" s="1"/>
  <c r="DP126" i="6"/>
  <c r="DP189" i="6" s="1"/>
  <c r="DO126" i="6"/>
  <c r="DO189" i="6" s="1"/>
  <c r="DN126" i="6"/>
  <c r="DN189" i="6" s="1"/>
  <c r="DM126" i="6"/>
  <c r="DM189" i="6" s="1"/>
  <c r="DL126" i="6"/>
  <c r="DL189" i="6" s="1"/>
  <c r="DK126" i="6"/>
  <c r="DK189" i="6" s="1"/>
  <c r="DJ126" i="6"/>
  <c r="DJ189" i="6" s="1"/>
  <c r="DI126" i="6"/>
  <c r="DI189" i="6" s="1"/>
  <c r="DH126" i="6"/>
  <c r="DH189" i="6" s="1"/>
  <c r="DG126" i="6"/>
  <c r="DG189" i="6" s="1"/>
  <c r="DF189" i="6"/>
  <c r="DE189" i="6"/>
  <c r="DD189" i="6"/>
  <c r="DC189" i="6"/>
  <c r="DB189" i="6"/>
  <c r="DA189" i="6"/>
  <c r="CX189" i="6"/>
  <c r="CW189" i="6"/>
  <c r="CV189" i="6"/>
  <c r="CR189" i="6"/>
  <c r="CQ189" i="6"/>
  <c r="CP189" i="6"/>
  <c r="CL189" i="6"/>
  <c r="CK189" i="6"/>
  <c r="CJ189" i="6"/>
  <c r="CI189" i="6"/>
  <c r="CH189" i="6"/>
  <c r="CG189" i="6"/>
  <c r="CF189" i="6"/>
  <c r="CE189" i="6"/>
  <c r="CD189" i="6"/>
  <c r="CC189" i="6"/>
  <c r="CB189" i="6"/>
  <c r="BO126" i="6"/>
  <c r="BO189" i="6" s="1"/>
  <c r="BN126" i="6"/>
  <c r="BN189" i="6" s="1"/>
  <c r="BM126" i="6"/>
  <c r="AW126" i="6"/>
  <c r="AI126" i="6"/>
  <c r="U126" i="6"/>
  <c r="A126" i="6"/>
  <c r="DS125" i="6"/>
  <c r="DS188" i="6" s="1"/>
  <c r="DR125" i="6"/>
  <c r="DR188" i="6" s="1"/>
  <c r="DQ125" i="6"/>
  <c r="DQ188" i="6" s="1"/>
  <c r="DP125" i="6"/>
  <c r="DP188" i="6" s="1"/>
  <c r="DO125" i="6"/>
  <c r="DO188" i="6" s="1"/>
  <c r="DN125" i="6"/>
  <c r="DN188" i="6" s="1"/>
  <c r="DM125" i="6"/>
  <c r="DM188" i="6" s="1"/>
  <c r="DL125" i="6"/>
  <c r="DL188" i="6" s="1"/>
  <c r="DK125" i="6"/>
  <c r="DK188" i="6" s="1"/>
  <c r="DJ125" i="6"/>
  <c r="DJ188" i="6" s="1"/>
  <c r="DI125" i="6"/>
  <c r="DI188" i="6" s="1"/>
  <c r="DH125" i="6"/>
  <c r="DH188" i="6" s="1"/>
  <c r="DG125" i="6"/>
  <c r="DG188" i="6" s="1"/>
  <c r="DF188" i="6"/>
  <c r="DE188" i="6"/>
  <c r="DD188" i="6"/>
  <c r="DC188" i="6"/>
  <c r="DB188" i="6"/>
  <c r="DA188" i="6"/>
  <c r="CX188" i="6"/>
  <c r="CW188" i="6"/>
  <c r="CV188" i="6"/>
  <c r="CR188" i="6"/>
  <c r="CQ188" i="6"/>
  <c r="CP188" i="6"/>
  <c r="CL188" i="6"/>
  <c r="CK188" i="6"/>
  <c r="CJ188" i="6"/>
  <c r="CI188" i="6"/>
  <c r="CH188" i="6"/>
  <c r="CG188" i="6"/>
  <c r="CF188" i="6"/>
  <c r="CE188" i="6"/>
  <c r="CD188" i="6"/>
  <c r="CC188" i="6"/>
  <c r="CB188" i="6"/>
  <c r="BO125" i="6"/>
  <c r="BO188" i="6" s="1"/>
  <c r="BN125" i="6"/>
  <c r="BN188" i="6" s="1"/>
  <c r="BM125" i="6"/>
  <c r="AW125" i="6"/>
  <c r="AI125" i="6"/>
  <c r="U125" i="6"/>
  <c r="A125" i="6"/>
  <c r="DS124" i="6"/>
  <c r="DS187" i="6" s="1"/>
  <c r="DR124" i="6"/>
  <c r="DR187" i="6" s="1"/>
  <c r="DQ124" i="6"/>
  <c r="DQ187" i="6" s="1"/>
  <c r="DP124" i="6"/>
  <c r="DP187" i="6" s="1"/>
  <c r="DO124" i="6"/>
  <c r="DO187" i="6" s="1"/>
  <c r="DN124" i="6"/>
  <c r="DN187" i="6" s="1"/>
  <c r="DM124" i="6"/>
  <c r="DM187" i="6" s="1"/>
  <c r="DL124" i="6"/>
  <c r="DL187" i="6" s="1"/>
  <c r="DK124" i="6"/>
  <c r="DK187" i="6" s="1"/>
  <c r="DJ124" i="6"/>
  <c r="DJ187" i="6" s="1"/>
  <c r="DI124" i="6"/>
  <c r="DI187" i="6" s="1"/>
  <c r="DH124" i="6"/>
  <c r="DH187" i="6" s="1"/>
  <c r="DG124" i="6"/>
  <c r="DG187" i="6" s="1"/>
  <c r="DF187" i="6"/>
  <c r="DE187" i="6"/>
  <c r="DD187" i="6"/>
  <c r="DC187" i="6"/>
  <c r="DB187" i="6"/>
  <c r="DA187" i="6"/>
  <c r="CX187" i="6"/>
  <c r="CW187" i="6"/>
  <c r="CV187" i="6"/>
  <c r="CR187" i="6"/>
  <c r="CQ187" i="6"/>
  <c r="CP187" i="6"/>
  <c r="CL187" i="6"/>
  <c r="CK187" i="6"/>
  <c r="CJ187" i="6"/>
  <c r="CI187" i="6"/>
  <c r="CH187" i="6"/>
  <c r="CG187" i="6"/>
  <c r="CF187" i="6"/>
  <c r="CE187" i="6"/>
  <c r="CD187" i="6"/>
  <c r="CC187" i="6"/>
  <c r="CB187" i="6"/>
  <c r="BO124" i="6"/>
  <c r="BO187" i="6" s="1"/>
  <c r="BN124" i="6"/>
  <c r="BN187" i="6" s="1"/>
  <c r="BM124" i="6"/>
  <c r="AW124" i="6"/>
  <c r="AI124" i="6"/>
  <c r="U124" i="6"/>
  <c r="A124" i="6"/>
  <c r="DS123" i="6"/>
  <c r="DS186" i="6" s="1"/>
  <c r="DR123" i="6"/>
  <c r="DR186" i="6" s="1"/>
  <c r="DQ123" i="6"/>
  <c r="DQ186" i="6" s="1"/>
  <c r="DP123" i="6"/>
  <c r="DP186" i="6" s="1"/>
  <c r="DO123" i="6"/>
  <c r="DO186" i="6" s="1"/>
  <c r="DN123" i="6"/>
  <c r="DN186" i="6" s="1"/>
  <c r="DM123" i="6"/>
  <c r="DM186" i="6" s="1"/>
  <c r="DL123" i="6"/>
  <c r="DL186" i="6" s="1"/>
  <c r="DK123" i="6"/>
  <c r="DK186" i="6" s="1"/>
  <c r="DJ123" i="6"/>
  <c r="DJ186" i="6" s="1"/>
  <c r="DI123" i="6"/>
  <c r="DI186" i="6" s="1"/>
  <c r="DH123" i="6"/>
  <c r="DH186" i="6" s="1"/>
  <c r="DG123" i="6"/>
  <c r="DG186" i="6" s="1"/>
  <c r="DF186" i="6"/>
  <c r="DE186" i="6"/>
  <c r="DD186" i="6"/>
  <c r="DC186" i="6"/>
  <c r="DB186" i="6"/>
  <c r="DA186" i="6"/>
  <c r="CX186" i="6"/>
  <c r="CW186" i="6"/>
  <c r="CV186" i="6"/>
  <c r="CR186" i="6"/>
  <c r="CQ186" i="6"/>
  <c r="CP186" i="6"/>
  <c r="CL186" i="6"/>
  <c r="CK186" i="6"/>
  <c r="CJ186" i="6"/>
  <c r="CH186" i="6"/>
  <c r="CG186" i="6"/>
  <c r="CF186" i="6"/>
  <c r="CE186" i="6"/>
  <c r="CD186" i="6"/>
  <c r="CC186" i="6"/>
  <c r="CB186" i="6"/>
  <c r="BO123" i="6"/>
  <c r="BO186" i="6" s="1"/>
  <c r="BN123" i="6"/>
  <c r="BN186" i="6" s="1"/>
  <c r="BN184" i="6" s="1"/>
  <c r="BM123" i="6"/>
  <c r="AW123" i="6"/>
  <c r="AI123" i="6"/>
  <c r="U123" i="6"/>
  <c r="A123" i="6"/>
  <c r="DS122" i="6"/>
  <c r="DS74" i="6" s="1"/>
  <c r="DR122" i="6"/>
  <c r="DR74" i="6" s="1"/>
  <c r="DQ122" i="6"/>
  <c r="DQ74" i="6" s="1"/>
  <c r="DP122" i="6"/>
  <c r="DP74" i="6" s="1"/>
  <c r="DO122" i="6"/>
  <c r="DO74" i="6" s="1"/>
  <c r="DN122" i="6"/>
  <c r="DN74" i="6" s="1"/>
  <c r="DM122" i="6"/>
  <c r="DM74" i="6" s="1"/>
  <c r="DL122" i="6"/>
  <c r="DL74" i="6" s="1"/>
  <c r="DK122" i="6"/>
  <c r="DK74" i="6" s="1"/>
  <c r="DJ122" i="6"/>
  <c r="DJ74" i="6" s="1"/>
  <c r="DI122" i="6"/>
  <c r="DI74" i="6" s="1"/>
  <c r="DH122" i="6"/>
  <c r="DH74" i="6" s="1"/>
  <c r="DG122" i="6"/>
  <c r="DG74" i="6" s="1"/>
  <c r="DF122" i="6"/>
  <c r="DF74" i="6" s="1"/>
  <c r="DE122" i="6"/>
  <c r="DE74" i="6" s="1"/>
  <c r="DD122" i="6"/>
  <c r="DD74" i="6" s="1"/>
  <c r="DC122" i="6"/>
  <c r="DC74" i="6" s="1"/>
  <c r="DB122" i="6"/>
  <c r="DB74" i="6" s="1"/>
  <c r="DA122" i="6"/>
  <c r="DA74" i="6" s="1"/>
  <c r="BO122" i="6"/>
  <c r="BN122" i="6"/>
  <c r="BM122" i="6"/>
  <c r="AV122" i="6"/>
  <c r="AU122" i="6"/>
  <c r="AT122" i="6"/>
  <c r="AR122" i="6"/>
  <c r="AQ122" i="6"/>
  <c r="AP122" i="6"/>
  <c r="AO122" i="6"/>
  <c r="AN122" i="6"/>
  <c r="AM122" i="6"/>
  <c r="AL122" i="6"/>
  <c r="AK122" i="6"/>
  <c r="AH122" i="6"/>
  <c r="AH59" i="6" s="1"/>
  <c r="AG122" i="6"/>
  <c r="AG59" i="6" s="1"/>
  <c r="AF122" i="6"/>
  <c r="AF59" i="6" s="1"/>
  <c r="AE122" i="6"/>
  <c r="AE59" i="6" s="1"/>
  <c r="AD122" i="6"/>
  <c r="AD59" i="6" s="1"/>
  <c r="AC122" i="6"/>
  <c r="AC59" i="6" s="1"/>
  <c r="AB122" i="6"/>
  <c r="AB59" i="6" s="1"/>
  <c r="AA122" i="6"/>
  <c r="AA59" i="6" s="1"/>
  <c r="Z122" i="6"/>
  <c r="Z59" i="6" s="1"/>
  <c r="Y122" i="6"/>
  <c r="Y59" i="6" s="1"/>
  <c r="X122" i="6"/>
  <c r="X59" i="6" s="1"/>
  <c r="W122" i="6"/>
  <c r="T122" i="6"/>
  <c r="T59" i="6" s="1"/>
  <c r="S122" i="6"/>
  <c r="S59" i="6" s="1"/>
  <c r="R122" i="6"/>
  <c r="R59" i="6" s="1"/>
  <c r="Q122" i="6"/>
  <c r="Q59" i="6" s="1"/>
  <c r="P122" i="6"/>
  <c r="P59" i="6" s="1"/>
  <c r="O122" i="6"/>
  <c r="O59" i="6" s="1"/>
  <c r="N122" i="6"/>
  <c r="N59" i="6" s="1"/>
  <c r="M122" i="6"/>
  <c r="M59" i="6" s="1"/>
  <c r="L122" i="6"/>
  <c r="L59" i="6" s="1"/>
  <c r="K122" i="6"/>
  <c r="K59" i="6" s="1"/>
  <c r="J122" i="6"/>
  <c r="J59" i="6" s="1"/>
  <c r="I122" i="6"/>
  <c r="A122" i="6"/>
  <c r="BO121" i="6"/>
  <c r="BO58" i="6" s="1"/>
  <c r="BN121" i="6"/>
  <c r="BN58" i="6" s="1"/>
  <c r="BM121" i="6"/>
  <c r="AV121" i="6"/>
  <c r="AV58" i="6" s="1"/>
  <c r="AU121" i="6"/>
  <c r="AU58" i="6" s="1"/>
  <c r="AT121" i="6"/>
  <c r="AT58" i="6" s="1"/>
  <c r="AR121" i="6"/>
  <c r="AR58" i="6" s="1"/>
  <c r="AQ121" i="6"/>
  <c r="AQ58" i="6" s="1"/>
  <c r="AP121" i="6"/>
  <c r="AP58" i="6" s="1"/>
  <c r="AO121" i="6"/>
  <c r="AO58" i="6" s="1"/>
  <c r="AN121" i="6"/>
  <c r="AN58" i="6" s="1"/>
  <c r="AM121" i="6"/>
  <c r="AM58" i="6" s="1"/>
  <c r="AL121" i="6"/>
  <c r="AL58" i="6" s="1"/>
  <c r="AK121" i="6"/>
  <c r="AH121" i="6"/>
  <c r="AH58" i="6" s="1"/>
  <c r="AG121" i="6"/>
  <c r="AG58" i="6" s="1"/>
  <c r="AF121" i="6"/>
  <c r="AF58" i="6" s="1"/>
  <c r="AE121" i="6"/>
  <c r="AE58" i="6" s="1"/>
  <c r="AD121" i="6"/>
  <c r="AD58" i="6" s="1"/>
  <c r="AC121" i="6"/>
  <c r="AC58" i="6" s="1"/>
  <c r="AB121" i="6"/>
  <c r="AB58" i="6" s="1"/>
  <c r="AA121" i="6"/>
  <c r="AA58" i="6" s="1"/>
  <c r="Z121" i="6"/>
  <c r="Z58" i="6" s="1"/>
  <c r="Y121" i="6"/>
  <c r="Y58" i="6" s="1"/>
  <c r="X121" i="6"/>
  <c r="X58" i="6" s="1"/>
  <c r="W121" i="6"/>
  <c r="T121" i="6"/>
  <c r="T58" i="6" s="1"/>
  <c r="S121" i="6"/>
  <c r="S58" i="6" s="1"/>
  <c r="R121" i="6"/>
  <c r="R58" i="6" s="1"/>
  <c r="Q121" i="6"/>
  <c r="Q58" i="6" s="1"/>
  <c r="P121" i="6"/>
  <c r="P58" i="6" s="1"/>
  <c r="O121" i="6"/>
  <c r="O58" i="6" s="1"/>
  <c r="N121" i="6"/>
  <c r="N58" i="6" s="1"/>
  <c r="M121" i="6"/>
  <c r="M58" i="6" s="1"/>
  <c r="L121" i="6"/>
  <c r="L58" i="6" s="1"/>
  <c r="K121" i="6"/>
  <c r="K58" i="6" s="1"/>
  <c r="J121" i="6"/>
  <c r="J58" i="6" s="1"/>
  <c r="I121" i="6"/>
  <c r="A121" i="6"/>
  <c r="A120" i="6"/>
  <c r="DS119" i="6"/>
  <c r="DS182" i="6" s="1"/>
  <c r="DR119" i="6"/>
  <c r="DR182" i="6" s="1"/>
  <c r="DQ119" i="6"/>
  <c r="DQ182" i="6" s="1"/>
  <c r="DP182" i="6"/>
  <c r="DO182" i="6"/>
  <c r="DN182" i="6"/>
  <c r="DM182" i="6"/>
  <c r="DL182" i="6"/>
  <c r="DX182" i="6" s="1"/>
  <c r="DK182" i="6"/>
  <c r="DJ182" i="6"/>
  <c r="DI182" i="6"/>
  <c r="DH182" i="6"/>
  <c r="DG182" i="6"/>
  <c r="DF182" i="6"/>
  <c r="DE182" i="6"/>
  <c r="DD182" i="6"/>
  <c r="DC182" i="6"/>
  <c r="DB182" i="6"/>
  <c r="DA182" i="6"/>
  <c r="CX182" i="6"/>
  <c r="CW182" i="6"/>
  <c r="CV182" i="6"/>
  <c r="CR182" i="6"/>
  <c r="CQ182" i="6"/>
  <c r="CP182" i="6"/>
  <c r="CL182" i="6"/>
  <c r="CK182" i="6"/>
  <c r="CJ182" i="6"/>
  <c r="CI182" i="6"/>
  <c r="CH182" i="6"/>
  <c r="CG182" i="6"/>
  <c r="CF182" i="6"/>
  <c r="CE182" i="6"/>
  <c r="CD182" i="6"/>
  <c r="CC182" i="6"/>
  <c r="CB182" i="6"/>
  <c r="BX119" i="6"/>
  <c r="BX182" i="6" s="1"/>
  <c r="BW119" i="6"/>
  <c r="BW182" i="6" s="1"/>
  <c r="BV119" i="6"/>
  <c r="BV182" i="6" s="1"/>
  <c r="BU119" i="6"/>
  <c r="BU182" i="6" s="1"/>
  <c r="BT119" i="6"/>
  <c r="BT182" i="6" s="1"/>
  <c r="BS119" i="6"/>
  <c r="BS182" i="6" s="1"/>
  <c r="BR119" i="6"/>
  <c r="BR182" i="6" s="1"/>
  <c r="BQ119" i="6"/>
  <c r="BQ182" i="6" s="1"/>
  <c r="DW182" i="6" s="1"/>
  <c r="BP119" i="6"/>
  <c r="BP182" i="6" s="1"/>
  <c r="BO119" i="6"/>
  <c r="BN119" i="6"/>
  <c r="BM119" i="6"/>
  <c r="AW119" i="6"/>
  <c r="AW56" i="6" s="1"/>
  <c r="AI119" i="6"/>
  <c r="AI56" i="6" s="1"/>
  <c r="U119" i="6"/>
  <c r="U56" i="6" s="1"/>
  <c r="A119" i="6"/>
  <c r="DS118" i="6"/>
  <c r="DS181" i="6" s="1"/>
  <c r="DS180" i="6" s="1"/>
  <c r="DR118" i="6"/>
  <c r="DR181" i="6" s="1"/>
  <c r="DR180" i="6" s="1"/>
  <c r="DQ118" i="6"/>
  <c r="DQ181" i="6" s="1"/>
  <c r="DQ180" i="6" s="1"/>
  <c r="DP181" i="6"/>
  <c r="DO181" i="6"/>
  <c r="DN181" i="6"/>
  <c r="DM181" i="6"/>
  <c r="DL181" i="6"/>
  <c r="DK181" i="6"/>
  <c r="DJ181" i="6"/>
  <c r="DI181" i="6"/>
  <c r="DH181" i="6"/>
  <c r="DH180" i="6" s="1"/>
  <c r="DG181" i="6"/>
  <c r="DG180" i="6" s="1"/>
  <c r="DF181" i="6"/>
  <c r="DF180" i="6" s="1"/>
  <c r="DE181" i="6"/>
  <c r="DD181" i="6"/>
  <c r="DC181" i="6"/>
  <c r="DC180" i="6" s="1"/>
  <c r="DB181" i="6"/>
  <c r="DA181" i="6"/>
  <c r="CX181" i="6"/>
  <c r="CX180" i="6" s="1"/>
  <c r="CW181" i="6"/>
  <c r="CV181" i="6"/>
  <c r="CR181" i="6"/>
  <c r="CQ181" i="6"/>
  <c r="CP181" i="6"/>
  <c r="CP180" i="6" s="1"/>
  <c r="CL181" i="6"/>
  <c r="CK181" i="6"/>
  <c r="CJ181" i="6"/>
  <c r="CJ180" i="6" s="1"/>
  <c r="CI181" i="6"/>
  <c r="CI180" i="6" s="1"/>
  <c r="CH181" i="6"/>
  <c r="CG181" i="6"/>
  <c r="CF181" i="6"/>
  <c r="CE181" i="6"/>
  <c r="CE180" i="6" s="1"/>
  <c r="CD181" i="6"/>
  <c r="CD180" i="6" s="1"/>
  <c r="CC181" i="6"/>
  <c r="CC180" i="6" s="1"/>
  <c r="CB181" i="6"/>
  <c r="BX118" i="6"/>
  <c r="BX181" i="6" s="1"/>
  <c r="BX180" i="6" s="1"/>
  <c r="BW118" i="6"/>
  <c r="BW181" i="6" s="1"/>
  <c r="BW180" i="6" s="1"/>
  <c r="BV118" i="6"/>
  <c r="BV181" i="6" s="1"/>
  <c r="BV180" i="6" s="1"/>
  <c r="BU118" i="6"/>
  <c r="BU181" i="6" s="1"/>
  <c r="BU180" i="6" s="1"/>
  <c r="BT118" i="6"/>
  <c r="BT181" i="6" s="1"/>
  <c r="BT180" i="6" s="1"/>
  <c r="BS118" i="6"/>
  <c r="BS181" i="6" s="1"/>
  <c r="BS180" i="6" s="1"/>
  <c r="BR118" i="6"/>
  <c r="BR181" i="6" s="1"/>
  <c r="BR180" i="6" s="1"/>
  <c r="BQ118" i="6"/>
  <c r="BQ181" i="6" s="1"/>
  <c r="BP118" i="6"/>
  <c r="BP181" i="6" s="1"/>
  <c r="BP180" i="6" s="1"/>
  <c r="BO118" i="6"/>
  <c r="BN118" i="6"/>
  <c r="BM118" i="6"/>
  <c r="AW118" i="6"/>
  <c r="AW55" i="6" s="1"/>
  <c r="AI118" i="6"/>
  <c r="AI55" i="6" s="1"/>
  <c r="U118" i="6"/>
  <c r="U55" i="6" s="1"/>
  <c r="A118" i="6"/>
  <c r="DS117" i="6"/>
  <c r="DS54" i="6" s="1"/>
  <c r="DR117" i="6"/>
  <c r="DR54" i="6" s="1"/>
  <c r="DQ117" i="6"/>
  <c r="DQ54" i="6" s="1"/>
  <c r="DP117" i="6"/>
  <c r="DP54" i="6" s="1"/>
  <c r="DO117" i="6"/>
  <c r="DO54" i="6" s="1"/>
  <c r="DN117" i="6"/>
  <c r="DN54" i="6" s="1"/>
  <c r="DM117" i="6"/>
  <c r="DM54" i="6" s="1"/>
  <c r="DL117" i="6"/>
  <c r="DL54" i="6" s="1"/>
  <c r="DK117" i="6"/>
  <c r="DK54" i="6" s="1"/>
  <c r="DJ117" i="6"/>
  <c r="DJ54" i="6" s="1"/>
  <c r="DI117" i="6"/>
  <c r="DI54" i="6" s="1"/>
  <c r="DH117" i="6"/>
  <c r="DH54" i="6" s="1"/>
  <c r="DG117" i="6"/>
  <c r="DG54" i="6" s="1"/>
  <c r="DF117" i="6"/>
  <c r="DF54" i="6" s="1"/>
  <c r="DE117" i="6"/>
  <c r="DE54" i="6" s="1"/>
  <c r="DD117" i="6"/>
  <c r="DD54" i="6" s="1"/>
  <c r="DC117" i="6"/>
  <c r="DC54" i="6" s="1"/>
  <c r="DB117" i="6"/>
  <c r="DB54" i="6" s="1"/>
  <c r="DA117" i="6"/>
  <c r="DA54" i="6" s="1"/>
  <c r="CX117" i="6"/>
  <c r="CX54" i="6" s="1"/>
  <c r="CW117" i="6"/>
  <c r="CW54" i="6" s="1"/>
  <c r="CV117" i="6"/>
  <c r="CV54" i="6" s="1"/>
  <c r="CU117" i="6"/>
  <c r="CR117" i="6"/>
  <c r="CR54" i="6" s="1"/>
  <c r="CQ117" i="6"/>
  <c r="CQ54" i="6" s="1"/>
  <c r="CP117" i="6"/>
  <c r="CP54" i="6" s="1"/>
  <c r="CO117" i="6"/>
  <c r="CL117" i="6"/>
  <c r="CL54" i="6" s="1"/>
  <c r="CK117" i="6"/>
  <c r="CK54" i="6" s="1"/>
  <c r="CJ117" i="6"/>
  <c r="CJ54" i="6" s="1"/>
  <c r="CI117" i="6"/>
  <c r="CI54" i="6" s="1"/>
  <c r="CH117" i="6"/>
  <c r="CH54" i="6" s="1"/>
  <c r="CG117" i="6"/>
  <c r="CG54" i="6" s="1"/>
  <c r="CF117" i="6"/>
  <c r="CF54" i="6" s="1"/>
  <c r="CE117" i="6"/>
  <c r="CE54" i="6" s="1"/>
  <c r="CD117" i="6"/>
  <c r="CD54" i="6" s="1"/>
  <c r="CC117" i="6"/>
  <c r="CC54" i="6" s="1"/>
  <c r="CB117" i="6"/>
  <c r="CB54" i="6" s="1"/>
  <c r="CA117" i="6"/>
  <c r="BX117" i="6"/>
  <c r="BX54" i="6" s="1"/>
  <c r="BW117" i="6"/>
  <c r="BW54" i="6" s="1"/>
  <c r="BV117" i="6"/>
  <c r="BV54" i="6" s="1"/>
  <c r="BU117" i="6"/>
  <c r="BU54" i="6" s="1"/>
  <c r="BT117" i="6"/>
  <c r="BT54" i="6" s="1"/>
  <c r="BS117" i="6"/>
  <c r="BS54" i="6" s="1"/>
  <c r="BR117" i="6"/>
  <c r="BR54" i="6" s="1"/>
  <c r="BQ117" i="6"/>
  <c r="BQ54" i="6" s="1"/>
  <c r="BP117" i="6"/>
  <c r="BP54" i="6" s="1"/>
  <c r="BO117" i="6"/>
  <c r="BO54" i="6" s="1"/>
  <c r="BN117" i="6"/>
  <c r="BN54" i="6" s="1"/>
  <c r="BM117" i="6"/>
  <c r="AV117" i="6"/>
  <c r="AU117" i="6"/>
  <c r="AT117" i="6"/>
  <c r="AR117" i="6"/>
  <c r="AQ117" i="6"/>
  <c r="AP117" i="6"/>
  <c r="AO117" i="6"/>
  <c r="AN117" i="6"/>
  <c r="AM117" i="6"/>
  <c r="AL117" i="6"/>
  <c r="AK117" i="6"/>
  <c r="AH117" i="6"/>
  <c r="AG117" i="6"/>
  <c r="AF117" i="6"/>
  <c r="AE117" i="6"/>
  <c r="AD117" i="6"/>
  <c r="AC117" i="6"/>
  <c r="AB117" i="6"/>
  <c r="AA117" i="6"/>
  <c r="Z117" i="6"/>
  <c r="Y117" i="6"/>
  <c r="X117" i="6"/>
  <c r="W117" i="6"/>
  <c r="T117" i="6"/>
  <c r="S117" i="6"/>
  <c r="R117" i="6"/>
  <c r="Q117" i="6"/>
  <c r="Q106" i="6" s="1"/>
  <c r="Q43" i="6" s="1"/>
  <c r="P117" i="6"/>
  <c r="P106" i="6" s="1"/>
  <c r="P43" i="6" s="1"/>
  <c r="O117" i="6"/>
  <c r="O106" i="6" s="1"/>
  <c r="O43" i="6" s="1"/>
  <c r="N117" i="6"/>
  <c r="N106" i="6" s="1"/>
  <c r="N43" i="6" s="1"/>
  <c r="M117" i="6"/>
  <c r="M106" i="6" s="1"/>
  <c r="M43" i="6" s="1"/>
  <c r="L117" i="6"/>
  <c r="L106" i="6" s="1"/>
  <c r="L43" i="6" s="1"/>
  <c r="K117" i="6"/>
  <c r="K106" i="6" s="1"/>
  <c r="K43" i="6" s="1"/>
  <c r="J117" i="6"/>
  <c r="J106" i="6" s="1"/>
  <c r="J43" i="6" s="1"/>
  <c r="I117" i="6"/>
  <c r="A117" i="6"/>
  <c r="A116" i="6"/>
  <c r="DS115" i="6"/>
  <c r="DS178" i="6" s="1"/>
  <c r="DR115" i="6"/>
  <c r="DR178" i="6" s="1"/>
  <c r="DQ115" i="6"/>
  <c r="DQ178" i="6" s="1"/>
  <c r="DP178" i="6"/>
  <c r="DO178" i="6"/>
  <c r="DN178" i="6"/>
  <c r="DM178" i="6"/>
  <c r="DL178" i="6"/>
  <c r="DK178" i="6"/>
  <c r="DJ178" i="6"/>
  <c r="DI178" i="6"/>
  <c r="DH178" i="6"/>
  <c r="DG178" i="6"/>
  <c r="DF178" i="6"/>
  <c r="DE178" i="6"/>
  <c r="DD178" i="6"/>
  <c r="DC178" i="6"/>
  <c r="DB178" i="6"/>
  <c r="DA178" i="6"/>
  <c r="CX178" i="6"/>
  <c r="CW178" i="6"/>
  <c r="CV178" i="6"/>
  <c r="CR178" i="6"/>
  <c r="CQ178" i="6"/>
  <c r="CP178" i="6"/>
  <c r="BX115" i="6"/>
  <c r="BX178" i="6" s="1"/>
  <c r="BW115" i="6"/>
  <c r="BW178" i="6" s="1"/>
  <c r="BV115" i="6"/>
  <c r="BV178" i="6" s="1"/>
  <c r="BU115" i="6"/>
  <c r="BU178" i="6" s="1"/>
  <c r="BT115" i="6"/>
  <c r="BT178" i="6" s="1"/>
  <c r="BS115" i="6"/>
  <c r="BS178" i="6" s="1"/>
  <c r="BR115" i="6"/>
  <c r="BR178" i="6" s="1"/>
  <c r="BQ115" i="6"/>
  <c r="BQ178" i="6" s="1"/>
  <c r="BP115" i="6"/>
  <c r="BP178" i="6" s="1"/>
  <c r="BO115" i="6"/>
  <c r="BN115" i="6"/>
  <c r="BM115" i="6"/>
  <c r="BJ115" i="6"/>
  <c r="BJ178" i="6" s="1"/>
  <c r="BI115" i="6"/>
  <c r="BI178" i="6" s="1"/>
  <c r="BH115" i="6"/>
  <c r="BH178" i="6" s="1"/>
  <c r="BG115" i="6"/>
  <c r="BG178" i="6" s="1"/>
  <c r="BF115" i="6"/>
  <c r="BF178" i="6" s="1"/>
  <c r="BE115" i="6"/>
  <c r="BE178" i="6" s="1"/>
  <c r="BD115" i="6"/>
  <c r="BD178" i="6" s="1"/>
  <c r="BC115" i="6"/>
  <c r="BC178" i="6" s="1"/>
  <c r="BB115" i="6"/>
  <c r="BB178" i="6" s="1"/>
  <c r="BA115" i="6"/>
  <c r="BA178" i="6" s="1"/>
  <c r="AZ115" i="6"/>
  <c r="AZ178" i="6" s="1"/>
  <c r="AY115" i="6"/>
  <c r="AW115" i="6"/>
  <c r="AI115" i="6"/>
  <c r="U115" i="6"/>
  <c r="A115" i="6"/>
  <c r="DS114" i="6"/>
  <c r="DS177" i="6" s="1"/>
  <c r="DR114" i="6"/>
  <c r="DR177" i="6" s="1"/>
  <c r="DQ114" i="6"/>
  <c r="DQ177" i="6" s="1"/>
  <c r="DP177" i="6"/>
  <c r="DO177" i="6"/>
  <c r="DN177" i="6"/>
  <c r="DM177" i="6"/>
  <c r="DL177" i="6"/>
  <c r="DK177" i="6"/>
  <c r="DJ177" i="6"/>
  <c r="DI177" i="6"/>
  <c r="DH177" i="6"/>
  <c r="DG177" i="6"/>
  <c r="DF177" i="6"/>
  <c r="DE177" i="6"/>
  <c r="DD177" i="6"/>
  <c r="DC177" i="6"/>
  <c r="DB177" i="6"/>
  <c r="DA177" i="6"/>
  <c r="CX177" i="6"/>
  <c r="CW177" i="6"/>
  <c r="CV177" i="6"/>
  <c r="CL177" i="6"/>
  <c r="CK177" i="6"/>
  <c r="CJ177" i="6"/>
  <c r="CI177" i="6"/>
  <c r="CH177" i="6"/>
  <c r="CG177" i="6"/>
  <c r="CF177" i="6"/>
  <c r="CE177" i="6"/>
  <c r="CD177" i="6"/>
  <c r="CC177" i="6"/>
  <c r="CB177" i="6"/>
  <c r="BO114" i="6"/>
  <c r="BN114" i="6"/>
  <c r="BM114" i="6"/>
  <c r="AW114" i="6"/>
  <c r="AI114" i="6"/>
  <c r="U114" i="6"/>
  <c r="A114" i="6"/>
  <c r="CR176" i="6"/>
  <c r="CQ176" i="6"/>
  <c r="CP176" i="6"/>
  <c r="CL176" i="6"/>
  <c r="CK176" i="6"/>
  <c r="CJ176" i="6"/>
  <c r="CI176" i="6"/>
  <c r="CH176" i="6"/>
  <c r="CG176" i="6"/>
  <c r="CF176" i="6"/>
  <c r="CE176" i="6"/>
  <c r="CD176" i="6"/>
  <c r="CC176" i="6"/>
  <c r="CB176" i="6"/>
  <c r="BO113" i="6"/>
  <c r="BO176" i="6" s="1"/>
  <c r="BN113" i="6"/>
  <c r="BN176" i="6" s="1"/>
  <c r="BM113" i="6"/>
  <c r="AW113" i="6"/>
  <c r="AI113" i="6"/>
  <c r="U113" i="6"/>
  <c r="A113" i="6"/>
  <c r="DS112" i="6"/>
  <c r="DS175" i="6" s="1"/>
  <c r="DR112" i="6"/>
  <c r="DR175" i="6" s="1"/>
  <c r="DQ112" i="6"/>
  <c r="DQ175" i="6" s="1"/>
  <c r="DP175" i="6"/>
  <c r="DO175" i="6"/>
  <c r="DN175" i="6"/>
  <c r="DM175" i="6"/>
  <c r="DL175" i="6"/>
  <c r="DK175" i="6"/>
  <c r="DJ175" i="6"/>
  <c r="DI175" i="6"/>
  <c r="DH175" i="6"/>
  <c r="DG175" i="6"/>
  <c r="DF175" i="6"/>
  <c r="DE175" i="6"/>
  <c r="DD175" i="6"/>
  <c r="DC175" i="6"/>
  <c r="DB175" i="6"/>
  <c r="DA175" i="6"/>
  <c r="CX175" i="6"/>
  <c r="CW175" i="6"/>
  <c r="CV175" i="6"/>
  <c r="CR175" i="6"/>
  <c r="CQ175" i="6"/>
  <c r="CP175" i="6"/>
  <c r="CL175" i="6"/>
  <c r="CK175" i="6"/>
  <c r="CJ175" i="6"/>
  <c r="CI175" i="6"/>
  <c r="CH175" i="6"/>
  <c r="CG175" i="6"/>
  <c r="CF175" i="6"/>
  <c r="CE175" i="6"/>
  <c r="CD175" i="6"/>
  <c r="CC175" i="6"/>
  <c r="CB175" i="6"/>
  <c r="BO112" i="6"/>
  <c r="BN112" i="6"/>
  <c r="BM112" i="6"/>
  <c r="AW112" i="6"/>
  <c r="AI112" i="6"/>
  <c r="U112" i="6"/>
  <c r="A112" i="6"/>
  <c r="DS111" i="6"/>
  <c r="DS174" i="6" s="1"/>
  <c r="DR111" i="6"/>
  <c r="DR174" i="6" s="1"/>
  <c r="DQ111" i="6"/>
  <c r="DQ174" i="6" s="1"/>
  <c r="DP174" i="6"/>
  <c r="DO174" i="6"/>
  <c r="DN174" i="6"/>
  <c r="DM174" i="6"/>
  <c r="DL174" i="6"/>
  <c r="DX174" i="6" s="1"/>
  <c r="DK174" i="6"/>
  <c r="DJ174" i="6"/>
  <c r="DI174" i="6"/>
  <c r="DH174" i="6"/>
  <c r="DG174" i="6"/>
  <c r="DF174" i="6"/>
  <c r="DE174" i="6"/>
  <c r="DD174" i="6"/>
  <c r="DC174" i="6"/>
  <c r="DB174" i="6"/>
  <c r="DA174" i="6"/>
  <c r="CX174" i="6"/>
  <c r="CW174" i="6"/>
  <c r="CV174" i="6"/>
  <c r="CR174" i="6"/>
  <c r="CQ174" i="6"/>
  <c r="CP174" i="6"/>
  <c r="CL174" i="6"/>
  <c r="CK174" i="6"/>
  <c r="CJ174" i="6"/>
  <c r="CI174" i="6"/>
  <c r="CH174" i="6"/>
  <c r="CG174" i="6"/>
  <c r="CF174" i="6"/>
  <c r="CE174" i="6"/>
  <c r="CD174" i="6"/>
  <c r="CC174" i="6"/>
  <c r="CB174" i="6"/>
  <c r="BO111" i="6"/>
  <c r="BN111" i="6"/>
  <c r="BM111" i="6"/>
  <c r="AW111" i="6"/>
  <c r="AI111" i="6"/>
  <c r="U111" i="6"/>
  <c r="A111" i="6"/>
  <c r="DS110" i="6"/>
  <c r="DS173" i="6" s="1"/>
  <c r="DR110" i="6"/>
  <c r="DR173" i="6" s="1"/>
  <c r="DQ110" i="6"/>
  <c r="DQ173" i="6" s="1"/>
  <c r="DP173" i="6"/>
  <c r="DO173" i="6"/>
  <c r="DN173" i="6"/>
  <c r="DM173" i="6"/>
  <c r="DL173" i="6"/>
  <c r="DK173" i="6"/>
  <c r="DJ173" i="6"/>
  <c r="DI173" i="6"/>
  <c r="DH173" i="6"/>
  <c r="DG173" i="6"/>
  <c r="DF173" i="6"/>
  <c r="DE173" i="6"/>
  <c r="DD173" i="6"/>
  <c r="DC173" i="6"/>
  <c r="DB173" i="6"/>
  <c r="DA173" i="6"/>
  <c r="CX173" i="6"/>
  <c r="CW173" i="6"/>
  <c r="CV173" i="6"/>
  <c r="CR173" i="6"/>
  <c r="CQ173" i="6"/>
  <c r="CP173" i="6"/>
  <c r="CL173" i="6"/>
  <c r="CK173" i="6"/>
  <c r="CJ173" i="6"/>
  <c r="CI173" i="6"/>
  <c r="CH173" i="6"/>
  <c r="CG173" i="6"/>
  <c r="CF173" i="6"/>
  <c r="CE173" i="6"/>
  <c r="CD173" i="6"/>
  <c r="CC173" i="6"/>
  <c r="CB173" i="6"/>
  <c r="BO110" i="6"/>
  <c r="BN110" i="6"/>
  <c r="BM110" i="6"/>
  <c r="AW110" i="6"/>
  <c r="AI110" i="6"/>
  <c r="U110" i="6"/>
  <c r="A110" i="6"/>
  <c r="DS109" i="6"/>
  <c r="DS172" i="6" s="1"/>
  <c r="DR109" i="6"/>
  <c r="DR172" i="6" s="1"/>
  <c r="DQ109" i="6"/>
  <c r="DQ172" i="6" s="1"/>
  <c r="DP172" i="6"/>
  <c r="DO172" i="6"/>
  <c r="DN172" i="6"/>
  <c r="DM172" i="6"/>
  <c r="DL172" i="6"/>
  <c r="DK172" i="6"/>
  <c r="DJ172" i="6"/>
  <c r="DI172" i="6"/>
  <c r="DH172" i="6"/>
  <c r="DG172" i="6"/>
  <c r="DF172" i="6"/>
  <c r="DE172" i="6"/>
  <c r="DD172" i="6"/>
  <c r="DC172" i="6"/>
  <c r="DB172" i="6"/>
  <c r="DA172" i="6"/>
  <c r="CX172" i="6"/>
  <c r="CW172" i="6"/>
  <c r="CV172" i="6"/>
  <c r="CR172" i="6"/>
  <c r="CQ172" i="6"/>
  <c r="CP172" i="6"/>
  <c r="CL172" i="6"/>
  <c r="CK172" i="6"/>
  <c r="CJ172" i="6"/>
  <c r="CI172" i="6"/>
  <c r="CH172" i="6"/>
  <c r="CG172" i="6"/>
  <c r="CF172" i="6"/>
  <c r="CE172" i="6"/>
  <c r="CD172" i="6"/>
  <c r="CC172" i="6"/>
  <c r="CB172" i="6"/>
  <c r="CA172" i="6"/>
  <c r="BO109" i="6"/>
  <c r="BN109" i="6"/>
  <c r="BM109" i="6"/>
  <c r="AW109" i="6"/>
  <c r="AI109" i="6"/>
  <c r="U109" i="6"/>
  <c r="A109" i="6"/>
  <c r="DS108" i="6"/>
  <c r="DS171" i="6" s="1"/>
  <c r="DR108" i="6"/>
  <c r="DR171" i="6" s="1"/>
  <c r="DQ108" i="6"/>
  <c r="DQ171" i="6" s="1"/>
  <c r="DP171" i="6"/>
  <c r="DO171" i="6"/>
  <c r="DN171" i="6"/>
  <c r="DM171" i="6"/>
  <c r="DL171" i="6"/>
  <c r="DK171" i="6"/>
  <c r="DJ171" i="6"/>
  <c r="DI171" i="6"/>
  <c r="DH171" i="6"/>
  <c r="DG171" i="6"/>
  <c r="DF171" i="6"/>
  <c r="DE171" i="6"/>
  <c r="DD171" i="6"/>
  <c r="DC171" i="6"/>
  <c r="DB171" i="6"/>
  <c r="DA171" i="6"/>
  <c r="CX171" i="6"/>
  <c r="CW171" i="6"/>
  <c r="CV171" i="6"/>
  <c r="CR171" i="6"/>
  <c r="CQ171" i="6"/>
  <c r="CP171" i="6"/>
  <c r="CL171" i="6"/>
  <c r="CK171" i="6"/>
  <c r="CJ171" i="6"/>
  <c r="CI171" i="6"/>
  <c r="CH171" i="6"/>
  <c r="CG171" i="6"/>
  <c r="CF171" i="6"/>
  <c r="CE171" i="6"/>
  <c r="CD171" i="6"/>
  <c r="CC171" i="6"/>
  <c r="CB171" i="6"/>
  <c r="BO108" i="6"/>
  <c r="BN108" i="6"/>
  <c r="BM108" i="6"/>
  <c r="AW108" i="6"/>
  <c r="AI108" i="6"/>
  <c r="U108" i="6"/>
  <c r="A108" i="6"/>
  <c r="AV107" i="6"/>
  <c r="AU107" i="6"/>
  <c r="AT107" i="6"/>
  <c r="AR107" i="6"/>
  <c r="AQ107" i="6"/>
  <c r="AP107" i="6"/>
  <c r="AO107" i="6"/>
  <c r="AN107" i="6"/>
  <c r="AM107" i="6"/>
  <c r="AL107" i="6"/>
  <c r="AK107" i="6"/>
  <c r="AW107" i="6" s="1"/>
  <c r="AW44" i="6" s="1"/>
  <c r="AH107" i="6"/>
  <c r="AG107" i="6"/>
  <c r="AF107" i="6"/>
  <c r="AE107" i="6"/>
  <c r="AD107" i="6"/>
  <c r="AC107" i="6"/>
  <c r="AB107" i="6"/>
  <c r="AA107" i="6"/>
  <c r="Z107" i="6"/>
  <c r="Y107" i="6"/>
  <c r="X107" i="6"/>
  <c r="W107" i="6"/>
  <c r="AI107" i="6" s="1"/>
  <c r="AI44" i="6" s="1"/>
  <c r="T107" i="6"/>
  <c r="S107" i="6"/>
  <c r="R107" i="6"/>
  <c r="Q107" i="6"/>
  <c r="P107" i="6"/>
  <c r="O107" i="6"/>
  <c r="N107" i="6"/>
  <c r="M107" i="6"/>
  <c r="L107" i="6"/>
  <c r="K107" i="6"/>
  <c r="J107" i="6"/>
  <c r="I107" i="6"/>
  <c r="U107" i="6" s="1"/>
  <c r="U44" i="6" s="1"/>
  <c r="A107" i="6"/>
  <c r="A106" i="6"/>
  <c r="A105" i="6"/>
  <c r="DS104" i="6"/>
  <c r="DS167" i="6" s="1"/>
  <c r="DR104" i="6"/>
  <c r="DR167" i="6" s="1"/>
  <c r="DQ104" i="6"/>
  <c r="DQ167" i="6" s="1"/>
  <c r="DP167" i="6"/>
  <c r="DO167" i="6"/>
  <c r="DN167" i="6"/>
  <c r="DM167" i="6"/>
  <c r="DL167" i="6"/>
  <c r="DK167" i="6"/>
  <c r="DJ167" i="6"/>
  <c r="DI167" i="6"/>
  <c r="DH167" i="6"/>
  <c r="DG167" i="6"/>
  <c r="DF167" i="6"/>
  <c r="DE167" i="6"/>
  <c r="DD167" i="6"/>
  <c r="DC167" i="6"/>
  <c r="DB167" i="6"/>
  <c r="DA167" i="6"/>
  <c r="CX167" i="6"/>
  <c r="CW167" i="6"/>
  <c r="CV167" i="6"/>
  <c r="CR167" i="6"/>
  <c r="CQ167" i="6"/>
  <c r="CP167" i="6"/>
  <c r="CK167" i="6"/>
  <c r="CJ167" i="6"/>
  <c r="CI167" i="6"/>
  <c r="CH167" i="6"/>
  <c r="CG167" i="6"/>
  <c r="CF167" i="6"/>
  <c r="CE167" i="6"/>
  <c r="CD167" i="6"/>
  <c r="CC167" i="6"/>
  <c r="CB167" i="6"/>
  <c r="BO104" i="6"/>
  <c r="BN104" i="6"/>
  <c r="BM104" i="6"/>
  <c r="BJ104" i="6"/>
  <c r="BI104" i="6"/>
  <c r="BH104" i="6"/>
  <c r="BG104" i="6"/>
  <c r="BF104" i="6"/>
  <c r="BE104" i="6"/>
  <c r="BD104" i="6"/>
  <c r="BC104" i="6"/>
  <c r="BB104" i="6"/>
  <c r="BA104" i="6"/>
  <c r="AZ104" i="6"/>
  <c r="AY104" i="6"/>
  <c r="BK104" i="6" s="1"/>
  <c r="BK41" i="6" s="1"/>
  <c r="AW104" i="6"/>
  <c r="AI104" i="6"/>
  <c r="U104" i="6"/>
  <c r="A104" i="6"/>
  <c r="DS103" i="6"/>
  <c r="DS166" i="6" s="1"/>
  <c r="DS165" i="6" s="1"/>
  <c r="DR103" i="6"/>
  <c r="DR166" i="6" s="1"/>
  <c r="DR165" i="6" s="1"/>
  <c r="DQ103" i="6"/>
  <c r="DQ166" i="6" s="1"/>
  <c r="DQ165" i="6" s="1"/>
  <c r="DP166" i="6"/>
  <c r="DO166" i="6"/>
  <c r="DN166" i="6"/>
  <c r="DM166" i="6"/>
  <c r="DL166" i="6"/>
  <c r="DK166" i="6"/>
  <c r="DJ166" i="6"/>
  <c r="DI166" i="6"/>
  <c r="DH166" i="6"/>
  <c r="DG166" i="6"/>
  <c r="DF166" i="6"/>
  <c r="DF165" i="6" s="1"/>
  <c r="DE166" i="6"/>
  <c r="DE165" i="6" s="1"/>
  <c r="DD166" i="6"/>
  <c r="DC166" i="6"/>
  <c r="DB166" i="6"/>
  <c r="DA166" i="6"/>
  <c r="CX166" i="6"/>
  <c r="CW166" i="6"/>
  <c r="CV166" i="6"/>
  <c r="CR166" i="6"/>
  <c r="CQ166" i="6"/>
  <c r="CP166" i="6"/>
  <c r="CL166" i="6"/>
  <c r="CK166" i="6"/>
  <c r="CJ166" i="6"/>
  <c r="CI166" i="6"/>
  <c r="CI165" i="6" s="1"/>
  <c r="CH166" i="6"/>
  <c r="CG166" i="6"/>
  <c r="CF166" i="6"/>
  <c r="CE166" i="6"/>
  <c r="CD166" i="6"/>
  <c r="CC166" i="6"/>
  <c r="CB166" i="6"/>
  <c r="BO103" i="6"/>
  <c r="BN103" i="6"/>
  <c r="BM103" i="6"/>
  <c r="BJ103" i="6"/>
  <c r="BI103" i="6"/>
  <c r="BH103" i="6"/>
  <c r="BG103" i="6"/>
  <c r="BF103" i="6"/>
  <c r="BE103" i="6"/>
  <c r="BD103" i="6"/>
  <c r="BC103" i="6"/>
  <c r="BB103" i="6"/>
  <c r="BA103" i="6"/>
  <c r="AZ103" i="6"/>
  <c r="AY103" i="6"/>
  <c r="BK103" i="6" s="1"/>
  <c r="BK40" i="6" s="1"/>
  <c r="AW103" i="6"/>
  <c r="AI103" i="6"/>
  <c r="U103" i="6"/>
  <c r="A103" i="6"/>
  <c r="DS102" i="6"/>
  <c r="DS39" i="6" s="1"/>
  <c r="DR102" i="6"/>
  <c r="DR39" i="6" s="1"/>
  <c r="DQ102" i="6"/>
  <c r="DQ39" i="6" s="1"/>
  <c r="DP102" i="6"/>
  <c r="DP39" i="6" s="1"/>
  <c r="DO102" i="6"/>
  <c r="DO39" i="6" s="1"/>
  <c r="DN102" i="6"/>
  <c r="DN39" i="6" s="1"/>
  <c r="DM102" i="6"/>
  <c r="DM39" i="6" s="1"/>
  <c r="DL102" i="6"/>
  <c r="DL39" i="6" s="1"/>
  <c r="DK102" i="6"/>
  <c r="DK39" i="6" s="1"/>
  <c r="DJ102" i="6"/>
  <c r="DJ39" i="6" s="1"/>
  <c r="DI102" i="6"/>
  <c r="DI39" i="6" s="1"/>
  <c r="DH102" i="6"/>
  <c r="DH39" i="6" s="1"/>
  <c r="DG102" i="6"/>
  <c r="DG39" i="6" s="1"/>
  <c r="DF102" i="6"/>
  <c r="DF39" i="6" s="1"/>
  <c r="DE102" i="6"/>
  <c r="DE39" i="6" s="1"/>
  <c r="DD102" i="6"/>
  <c r="DD39" i="6" s="1"/>
  <c r="DC102" i="6"/>
  <c r="DC39" i="6" s="1"/>
  <c r="DB102" i="6"/>
  <c r="DB39" i="6" s="1"/>
  <c r="DA102" i="6"/>
  <c r="DA39" i="6" s="1"/>
  <c r="CX102" i="6"/>
  <c r="CX39" i="6" s="1"/>
  <c r="CW102" i="6"/>
  <c r="CW39" i="6" s="1"/>
  <c r="CV102" i="6"/>
  <c r="CV39" i="6" s="1"/>
  <c r="CU102" i="6"/>
  <c r="CR102" i="6"/>
  <c r="CR39" i="6" s="1"/>
  <c r="CQ102" i="6"/>
  <c r="CQ39" i="6" s="1"/>
  <c r="CP102" i="6"/>
  <c r="CP39" i="6" s="1"/>
  <c r="CO102" i="6"/>
  <c r="CK102" i="6"/>
  <c r="CK39" i="6" s="1"/>
  <c r="CJ102" i="6"/>
  <c r="CJ39" i="6" s="1"/>
  <c r="CI102" i="6"/>
  <c r="CI39" i="6" s="1"/>
  <c r="CH102" i="6"/>
  <c r="CH39" i="6" s="1"/>
  <c r="CG102" i="6"/>
  <c r="CG39" i="6" s="1"/>
  <c r="CF102" i="6"/>
  <c r="CF39" i="6" s="1"/>
  <c r="CE102" i="6"/>
  <c r="CE39" i="6" s="1"/>
  <c r="CD102" i="6"/>
  <c r="CD39" i="6" s="1"/>
  <c r="CC102" i="6"/>
  <c r="CC39" i="6" s="1"/>
  <c r="CB102" i="6"/>
  <c r="CB39" i="6" s="1"/>
  <c r="CA102" i="6"/>
  <c r="BO102" i="6"/>
  <c r="BN102" i="6"/>
  <c r="BM102" i="6"/>
  <c r="BJ102" i="6"/>
  <c r="BI102" i="6"/>
  <c r="BH102" i="6"/>
  <c r="BG102" i="6"/>
  <c r="BF102" i="6"/>
  <c r="BE102" i="6"/>
  <c r="BD102" i="6"/>
  <c r="BC102" i="6"/>
  <c r="BB102" i="6"/>
  <c r="BA102" i="6"/>
  <c r="AZ102" i="6"/>
  <c r="AY102" i="6"/>
  <c r="BK102" i="6" s="1"/>
  <c r="BK39" i="6" s="1"/>
  <c r="AV102" i="6"/>
  <c r="AU102" i="6"/>
  <c r="AT102" i="6"/>
  <c r="AR102" i="6"/>
  <c r="AQ102" i="6"/>
  <c r="AP102" i="6"/>
  <c r="AO102" i="6"/>
  <c r="AN102" i="6"/>
  <c r="AM102" i="6"/>
  <c r="AL102" i="6"/>
  <c r="AK102" i="6"/>
  <c r="AW102" i="6" s="1"/>
  <c r="AW39" i="6" s="1"/>
  <c r="AH102" i="6"/>
  <c r="AG102" i="6"/>
  <c r="AF102" i="6"/>
  <c r="AE102" i="6"/>
  <c r="AD102" i="6"/>
  <c r="AC102" i="6"/>
  <c r="AB102" i="6"/>
  <c r="AA102" i="6"/>
  <c r="Z102" i="6"/>
  <c r="Y102" i="6"/>
  <c r="X102" i="6"/>
  <c r="W102" i="6"/>
  <c r="AI102" i="6" s="1"/>
  <c r="AI39" i="6" s="1"/>
  <c r="T102" i="6"/>
  <c r="S102" i="6"/>
  <c r="R102" i="6"/>
  <c r="Q102" i="6"/>
  <c r="P102" i="6"/>
  <c r="O102" i="6"/>
  <c r="N102" i="6"/>
  <c r="M102" i="6"/>
  <c r="L102" i="6"/>
  <c r="K102" i="6"/>
  <c r="J102" i="6"/>
  <c r="I102" i="6"/>
  <c r="U102" i="6" s="1"/>
  <c r="U39" i="6" s="1"/>
  <c r="A102" i="6"/>
  <c r="A101" i="6"/>
  <c r="DS100" i="6"/>
  <c r="DR100" i="6"/>
  <c r="DQ100" i="6"/>
  <c r="DP100" i="6"/>
  <c r="DO100" i="6"/>
  <c r="DN100" i="6"/>
  <c r="DM100" i="6"/>
  <c r="DL100" i="6"/>
  <c r="DK100" i="6"/>
  <c r="DJ100" i="6"/>
  <c r="DI100" i="6"/>
  <c r="DH100" i="6"/>
  <c r="DG100" i="6"/>
  <c r="DF100" i="6"/>
  <c r="DD163" i="6"/>
  <c r="CX163" i="6"/>
  <c r="CW163" i="6"/>
  <c r="CV163" i="6"/>
  <c r="CR163" i="6"/>
  <c r="CQ163" i="6"/>
  <c r="CP163" i="6"/>
  <c r="CL163" i="6"/>
  <c r="CK163" i="6"/>
  <c r="CJ163" i="6"/>
  <c r="CI163" i="6"/>
  <c r="CH163" i="6"/>
  <c r="CG163" i="6"/>
  <c r="CF163" i="6"/>
  <c r="CE163" i="6"/>
  <c r="CD163" i="6"/>
  <c r="CC163" i="6"/>
  <c r="CB163" i="6"/>
  <c r="BX100" i="6"/>
  <c r="BW100" i="6"/>
  <c r="BV100" i="6"/>
  <c r="BU100" i="6"/>
  <c r="BT100" i="6"/>
  <c r="BS100" i="6"/>
  <c r="BR100" i="6"/>
  <c r="BQ100" i="6"/>
  <c r="BP100" i="6"/>
  <c r="BO100" i="6"/>
  <c r="BN100" i="6"/>
  <c r="BM100" i="6"/>
  <c r="BY100" i="6" s="1"/>
  <c r="BJ100" i="6"/>
  <c r="BI100" i="6"/>
  <c r="BH100" i="6"/>
  <c r="BG100" i="6"/>
  <c r="BF100" i="6"/>
  <c r="BE100" i="6"/>
  <c r="BD100" i="6"/>
  <c r="BC100" i="6"/>
  <c r="BB100" i="6"/>
  <c r="BA100" i="6"/>
  <c r="AZ100" i="6"/>
  <c r="AY100" i="6"/>
  <c r="BK100" i="6" s="1"/>
  <c r="AW100" i="6"/>
  <c r="AI100" i="6"/>
  <c r="U100" i="6"/>
  <c r="A100" i="6"/>
  <c r="DS99" i="6"/>
  <c r="DR99" i="6"/>
  <c r="DQ99" i="6"/>
  <c r="DP99" i="6"/>
  <c r="DO99" i="6"/>
  <c r="DN99" i="6"/>
  <c r="DM99" i="6"/>
  <c r="DL99" i="6"/>
  <c r="DK99" i="6"/>
  <c r="DJ99" i="6"/>
  <c r="DI99" i="6"/>
  <c r="DH99" i="6"/>
  <c r="DG99" i="6"/>
  <c r="DF99" i="6"/>
  <c r="DE99" i="6"/>
  <c r="DD162" i="6"/>
  <c r="DC162" i="6"/>
  <c r="DB162" i="6"/>
  <c r="CX162" i="6"/>
  <c r="CW162" i="6"/>
  <c r="CV162" i="6"/>
  <c r="CR162" i="6"/>
  <c r="CR160" i="6" s="1"/>
  <c r="CQ162" i="6"/>
  <c r="CP162" i="6"/>
  <c r="CP160" i="6" s="1"/>
  <c r="CL162" i="6"/>
  <c r="CK162" i="6"/>
  <c r="CJ162" i="6"/>
  <c r="CI162" i="6"/>
  <c r="CH162" i="6"/>
  <c r="CG162" i="6"/>
  <c r="CF162" i="6"/>
  <c r="CE162" i="6"/>
  <c r="CD162" i="6"/>
  <c r="CC162" i="6"/>
  <c r="CB162" i="6"/>
  <c r="BX99" i="6"/>
  <c r="BW99" i="6"/>
  <c r="BV99" i="6"/>
  <c r="BU99" i="6"/>
  <c r="BT99" i="6"/>
  <c r="BS99" i="6"/>
  <c r="BR99" i="6"/>
  <c r="BQ99" i="6"/>
  <c r="BP99" i="6"/>
  <c r="BO99" i="6"/>
  <c r="BN99" i="6"/>
  <c r="BM99" i="6"/>
  <c r="BY99" i="6" s="1"/>
  <c r="BJ99" i="6"/>
  <c r="BI99" i="6"/>
  <c r="BH99" i="6"/>
  <c r="BG99" i="6"/>
  <c r="BF99" i="6"/>
  <c r="BE99" i="6"/>
  <c r="BD99" i="6"/>
  <c r="BC99" i="6"/>
  <c r="BB99" i="6"/>
  <c r="BA99" i="6"/>
  <c r="AZ99" i="6"/>
  <c r="AY99" i="6"/>
  <c r="BK99" i="6" s="1"/>
  <c r="AW99" i="6"/>
  <c r="AI99" i="6"/>
  <c r="U99" i="6"/>
  <c r="A99" i="6"/>
  <c r="DS98" i="6"/>
  <c r="DR98" i="6"/>
  <c r="DQ98" i="6"/>
  <c r="CR161" i="6"/>
  <c r="CQ161" i="6"/>
  <c r="CP161" i="6"/>
  <c r="BX98" i="6"/>
  <c r="BX161" i="6" s="1"/>
  <c r="BX160" i="6" s="1"/>
  <c r="BW98" i="6"/>
  <c r="BW161" i="6" s="1"/>
  <c r="BW160" i="6" s="1"/>
  <c r="BV98" i="6"/>
  <c r="BV161" i="6" s="1"/>
  <c r="BV160" i="6" s="1"/>
  <c r="BU98" i="6"/>
  <c r="BU161" i="6" s="1"/>
  <c r="BU160" i="6" s="1"/>
  <c r="BT98" i="6"/>
  <c r="BT161" i="6" s="1"/>
  <c r="BT160" i="6" s="1"/>
  <c r="BS98" i="6"/>
  <c r="BS161" i="6" s="1"/>
  <c r="BS160" i="6" s="1"/>
  <c r="BR98" i="6"/>
  <c r="BR161" i="6" s="1"/>
  <c r="BR160" i="6" s="1"/>
  <c r="BQ98" i="6"/>
  <c r="BQ161" i="6" s="1"/>
  <c r="BP98" i="6"/>
  <c r="BP161" i="6" s="1"/>
  <c r="BP160" i="6" s="1"/>
  <c r="BO98" i="6"/>
  <c r="BO161" i="6" s="1"/>
  <c r="BN98" i="6"/>
  <c r="BN161" i="6" s="1"/>
  <c r="BN160" i="6" s="1"/>
  <c r="BM98" i="6"/>
  <c r="BJ98" i="6"/>
  <c r="BJ161" i="6" s="1"/>
  <c r="BJ160" i="6" s="1"/>
  <c r="BI98" i="6"/>
  <c r="BI161" i="6" s="1"/>
  <c r="BI160" i="6" s="1"/>
  <c r="BH98" i="6"/>
  <c r="BH161" i="6" s="1"/>
  <c r="BH160" i="6" s="1"/>
  <c r="BG98" i="6"/>
  <c r="BG161" i="6" s="1"/>
  <c r="BG160" i="6" s="1"/>
  <c r="BF98" i="6"/>
  <c r="BF161" i="6" s="1"/>
  <c r="BF160" i="6" s="1"/>
  <c r="BE98" i="6"/>
  <c r="BE161" i="6" s="1"/>
  <c r="BE160" i="6" s="1"/>
  <c r="BD98" i="6"/>
  <c r="BD161" i="6" s="1"/>
  <c r="BD160" i="6" s="1"/>
  <c r="BC98" i="6"/>
  <c r="BC161" i="6" s="1"/>
  <c r="BC160" i="6" s="1"/>
  <c r="BB98" i="6"/>
  <c r="BB161" i="6" s="1"/>
  <c r="BB160" i="6" s="1"/>
  <c r="BA98" i="6"/>
  <c r="BA161" i="6" s="1"/>
  <c r="BA160" i="6" s="1"/>
  <c r="AZ98" i="6"/>
  <c r="AZ161" i="6" s="1"/>
  <c r="AZ160" i="6" s="1"/>
  <c r="AY98" i="6"/>
  <c r="AW98" i="6"/>
  <c r="AI98" i="6"/>
  <c r="U98" i="6"/>
  <c r="A98" i="6"/>
  <c r="CR97" i="6"/>
  <c r="CR34" i="6" s="1"/>
  <c r="CQ97" i="6"/>
  <c r="CQ34" i="6" s="1"/>
  <c r="CP97" i="6"/>
  <c r="CP34" i="6" s="1"/>
  <c r="BX97" i="6"/>
  <c r="BW97" i="6"/>
  <c r="BV97" i="6"/>
  <c r="BU97" i="6"/>
  <c r="BT97" i="6"/>
  <c r="BS97" i="6"/>
  <c r="BR97" i="6"/>
  <c r="BQ97" i="6"/>
  <c r="BP97" i="6"/>
  <c r="BO97" i="6"/>
  <c r="BN97" i="6"/>
  <c r="BM97" i="6"/>
  <c r="BY97" i="6" s="1"/>
  <c r="BJ97" i="6"/>
  <c r="BI97" i="6"/>
  <c r="BH97" i="6"/>
  <c r="BG97" i="6"/>
  <c r="BF97" i="6"/>
  <c r="BE97" i="6"/>
  <c r="BD97" i="6"/>
  <c r="BC97" i="6"/>
  <c r="BB97" i="6"/>
  <c r="BA97" i="6"/>
  <c r="AZ97" i="6"/>
  <c r="AY97" i="6"/>
  <c r="BK97" i="6" s="1"/>
  <c r="AV97" i="6"/>
  <c r="AU97" i="6"/>
  <c r="AT97" i="6"/>
  <c r="AR97" i="6"/>
  <c r="AQ97" i="6"/>
  <c r="AP97" i="6"/>
  <c r="AO97" i="6"/>
  <c r="AN97" i="6"/>
  <c r="AM97" i="6"/>
  <c r="AL97" i="6"/>
  <c r="AK97" i="6"/>
  <c r="AH97" i="6"/>
  <c r="AG97" i="6"/>
  <c r="AF97" i="6"/>
  <c r="AE97" i="6"/>
  <c r="AD97" i="6"/>
  <c r="AC97" i="6"/>
  <c r="AB97" i="6"/>
  <c r="AA97" i="6"/>
  <c r="Z97" i="6"/>
  <c r="Y97" i="6"/>
  <c r="X97" i="6"/>
  <c r="W97" i="6"/>
  <c r="T97" i="6"/>
  <c r="S97" i="6"/>
  <c r="R97" i="6"/>
  <c r="Q97" i="6"/>
  <c r="Q85" i="6" s="1"/>
  <c r="Q22" i="6" s="1"/>
  <c r="P97" i="6"/>
  <c r="P85" i="6" s="1"/>
  <c r="P22" i="6" s="1"/>
  <c r="O97" i="6"/>
  <c r="O85" i="6" s="1"/>
  <c r="O22" i="6" s="1"/>
  <c r="N97" i="6"/>
  <c r="N85" i="6" s="1"/>
  <c r="N22" i="6" s="1"/>
  <c r="M97" i="6"/>
  <c r="M85" i="6" s="1"/>
  <c r="M22" i="6" s="1"/>
  <c r="L97" i="6"/>
  <c r="L85" i="6" s="1"/>
  <c r="L22" i="6" s="1"/>
  <c r="K97" i="6"/>
  <c r="K85" i="6" s="1"/>
  <c r="K22" i="6" s="1"/>
  <c r="J97" i="6"/>
  <c r="J85" i="6" s="1"/>
  <c r="J22" i="6" s="1"/>
  <c r="I97" i="6"/>
  <c r="A97" i="6"/>
  <c r="A96" i="6"/>
  <c r="BO95" i="6"/>
  <c r="BO158" i="6" s="1"/>
  <c r="BN95" i="6"/>
  <c r="BN158" i="6" s="1"/>
  <c r="BM95" i="6"/>
  <c r="AW95" i="6"/>
  <c r="AI95" i="6"/>
  <c r="U95" i="6"/>
  <c r="A95" i="6"/>
  <c r="BO94" i="6"/>
  <c r="BN94" i="6"/>
  <c r="BM94" i="6"/>
  <c r="AW94" i="6"/>
  <c r="AI94" i="6"/>
  <c r="U94" i="6"/>
  <c r="A94" i="6"/>
  <c r="BO93" i="6"/>
  <c r="BN93" i="6"/>
  <c r="BM93" i="6"/>
  <c r="AW93" i="6"/>
  <c r="AI93" i="6"/>
  <c r="U93" i="6"/>
  <c r="A93" i="6"/>
  <c r="BO92" i="6"/>
  <c r="BN92" i="6"/>
  <c r="BM92" i="6"/>
  <c r="AW92" i="6"/>
  <c r="AI92" i="6"/>
  <c r="U92" i="6"/>
  <c r="A92" i="6"/>
  <c r="BO91" i="6"/>
  <c r="BN91" i="6"/>
  <c r="BM91" i="6"/>
  <c r="AW91" i="6"/>
  <c r="AI91" i="6"/>
  <c r="U91" i="6"/>
  <c r="A91" i="6"/>
  <c r="BO90" i="6"/>
  <c r="BN90" i="6"/>
  <c r="BM90" i="6"/>
  <c r="AW90" i="6"/>
  <c r="AI90" i="6"/>
  <c r="U90" i="6"/>
  <c r="A90" i="6"/>
  <c r="BO89" i="6"/>
  <c r="BN89" i="6"/>
  <c r="BM89" i="6"/>
  <c r="AW89" i="6"/>
  <c r="AI89" i="6"/>
  <c r="U89" i="6"/>
  <c r="A89" i="6"/>
  <c r="BO88" i="6"/>
  <c r="BN88" i="6"/>
  <c r="BM88" i="6"/>
  <c r="AW88" i="6"/>
  <c r="AI88" i="6"/>
  <c r="U88" i="6"/>
  <c r="A88" i="6"/>
  <c r="AV87" i="6"/>
  <c r="AU87" i="6"/>
  <c r="AT87" i="6"/>
  <c r="AR87" i="6"/>
  <c r="AQ87" i="6"/>
  <c r="AP87" i="6"/>
  <c r="AO87" i="6"/>
  <c r="AN87" i="6"/>
  <c r="AM87" i="6"/>
  <c r="AL87" i="6"/>
  <c r="AK87" i="6"/>
  <c r="AH87" i="6"/>
  <c r="AG87" i="6"/>
  <c r="AF87" i="6"/>
  <c r="AE87" i="6"/>
  <c r="AD87" i="6"/>
  <c r="AC87" i="6"/>
  <c r="AB87" i="6"/>
  <c r="AA87" i="6"/>
  <c r="Z87" i="6"/>
  <c r="Y87" i="6"/>
  <c r="X87" i="6"/>
  <c r="W87" i="6"/>
  <c r="T87" i="6"/>
  <c r="S87" i="6"/>
  <c r="R87" i="6"/>
  <c r="Q87" i="6"/>
  <c r="P87" i="6"/>
  <c r="O87" i="6"/>
  <c r="N87" i="6"/>
  <c r="M87" i="6"/>
  <c r="L87" i="6"/>
  <c r="K87" i="6"/>
  <c r="J87" i="6"/>
  <c r="I87" i="6"/>
  <c r="A87" i="6"/>
  <c r="A86" i="6"/>
  <c r="A85" i="6"/>
  <c r="DU84" i="6"/>
  <c r="DW84" i="6" s="1"/>
  <c r="CY83" i="6"/>
  <c r="CS83" i="6"/>
  <c r="CM83" i="6"/>
  <c r="BY83" i="6"/>
  <c r="BI83" i="6"/>
  <c r="BG83" i="6"/>
  <c r="BE83" i="6"/>
  <c r="BD83" i="6"/>
  <c r="BC83" i="6"/>
  <c r="BB83" i="6"/>
  <c r="BA83" i="6"/>
  <c r="AZ83" i="6"/>
  <c r="AY83" i="6"/>
  <c r="BK83" i="6" s="1"/>
  <c r="AU83" i="6"/>
  <c r="AR83" i="6"/>
  <c r="AQ83" i="6"/>
  <c r="AN83" i="6"/>
  <c r="AM83" i="6"/>
  <c r="AK83" i="6"/>
  <c r="AW83" i="6" s="1"/>
  <c r="AI83" i="6"/>
  <c r="U83" i="6"/>
  <c r="CY82" i="6"/>
  <c r="CS82" i="6"/>
  <c r="CM82" i="6"/>
  <c r="BY82" i="6"/>
  <c r="DU82" i="6" s="1"/>
  <c r="DW82" i="6" s="1"/>
  <c r="BK82" i="6"/>
  <c r="AW82" i="6"/>
  <c r="AI82" i="6"/>
  <c r="U82" i="6"/>
  <c r="CY81" i="6"/>
  <c r="DX81" i="6" s="1"/>
  <c r="CS81" i="6"/>
  <c r="CM81" i="6"/>
  <c r="BY81" i="6"/>
  <c r="DU81" i="6" s="1"/>
  <c r="DW81" i="6" s="1"/>
  <c r="BK81" i="6"/>
  <c r="AW81" i="6"/>
  <c r="AI81" i="6"/>
  <c r="U81" i="6"/>
  <c r="BO75" i="6"/>
  <c r="BN75" i="6"/>
  <c r="BM75" i="6"/>
  <c r="AW75" i="6"/>
  <c r="AV75" i="6"/>
  <c r="AV137" i="6" s="1"/>
  <c r="AU75" i="6"/>
  <c r="AU137" i="6" s="1"/>
  <c r="AT75" i="6"/>
  <c r="AT137" i="6" s="1"/>
  <c r="AR75" i="6"/>
  <c r="AR137" i="6" s="1"/>
  <c r="AQ75" i="6"/>
  <c r="AQ137" i="6" s="1"/>
  <c r="AP75" i="6"/>
  <c r="AP137" i="6" s="1"/>
  <c r="AO75" i="6"/>
  <c r="AO137" i="6" s="1"/>
  <c r="AN75" i="6"/>
  <c r="AN137" i="6" s="1"/>
  <c r="AM75" i="6"/>
  <c r="AM137" i="6" s="1"/>
  <c r="AL75" i="6"/>
  <c r="AL137" i="6" s="1"/>
  <c r="AK75" i="6"/>
  <c r="AK137" i="6" s="1"/>
  <c r="AI75" i="6"/>
  <c r="AH75" i="6"/>
  <c r="AH137" i="6" s="1"/>
  <c r="AG75" i="6"/>
  <c r="AG137" i="6" s="1"/>
  <c r="AF75" i="6"/>
  <c r="AF137" i="6" s="1"/>
  <c r="AE75" i="6"/>
  <c r="AE137" i="6" s="1"/>
  <c r="AD75" i="6"/>
  <c r="AD137" i="6" s="1"/>
  <c r="AC75" i="6"/>
  <c r="AC137" i="6" s="1"/>
  <c r="AB75" i="6"/>
  <c r="AB137" i="6" s="1"/>
  <c r="AA75" i="6"/>
  <c r="AA137" i="6" s="1"/>
  <c r="Z75" i="6"/>
  <c r="Z137" i="6" s="1"/>
  <c r="Y75" i="6"/>
  <c r="Y137" i="6" s="1"/>
  <c r="X75" i="6"/>
  <c r="X137" i="6" s="1"/>
  <c r="W75" i="6"/>
  <c r="W137" i="6" s="1"/>
  <c r="U75" i="6"/>
  <c r="T75" i="6"/>
  <c r="T137" i="6" s="1"/>
  <c r="S75" i="6"/>
  <c r="S137" i="6" s="1"/>
  <c r="R75" i="6"/>
  <c r="R137" i="6" s="1"/>
  <c r="Q75" i="6"/>
  <c r="Q137" i="6" s="1"/>
  <c r="P75" i="6"/>
  <c r="P137" i="6" s="1"/>
  <c r="O75" i="6"/>
  <c r="O137" i="6" s="1"/>
  <c r="N75" i="6"/>
  <c r="N137" i="6" s="1"/>
  <c r="M75" i="6"/>
  <c r="M137" i="6" s="1"/>
  <c r="L75" i="6"/>
  <c r="L137" i="6" s="1"/>
  <c r="K75" i="6"/>
  <c r="K137" i="6" s="1"/>
  <c r="J75" i="6"/>
  <c r="J137" i="6" s="1"/>
  <c r="I75" i="6"/>
  <c r="I137" i="6" s="1"/>
  <c r="BO74" i="6"/>
  <c r="BN74" i="6"/>
  <c r="BM74" i="6"/>
  <c r="AV74" i="6"/>
  <c r="AU74" i="6"/>
  <c r="AT74" i="6"/>
  <c r="AR74" i="6"/>
  <c r="AQ74" i="6"/>
  <c r="AP74" i="6"/>
  <c r="AO74" i="6"/>
  <c r="AN74" i="6"/>
  <c r="AM74" i="6"/>
  <c r="AL74" i="6"/>
  <c r="AK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T74" i="6"/>
  <c r="S74" i="6"/>
  <c r="R74" i="6"/>
  <c r="Q74" i="6"/>
  <c r="P74" i="6"/>
  <c r="O74" i="6"/>
  <c r="N74" i="6"/>
  <c r="M74" i="6"/>
  <c r="L74" i="6"/>
  <c r="K74" i="6"/>
  <c r="J74" i="6"/>
  <c r="I74" i="6"/>
  <c r="BO70" i="6"/>
  <c r="BN70" i="6"/>
  <c r="BM70" i="6"/>
  <c r="AW70" i="6"/>
  <c r="AV70" i="6"/>
  <c r="AU70" i="6"/>
  <c r="AT70" i="6"/>
  <c r="AP70" i="6"/>
  <c r="AO70" i="6"/>
  <c r="AN70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BO69" i="6"/>
  <c r="BN69" i="6"/>
  <c r="BM69" i="6"/>
  <c r="AW69" i="6"/>
  <c r="AV69" i="6"/>
  <c r="AU69" i="6"/>
  <c r="AT69" i="6"/>
  <c r="AP69" i="6"/>
  <c r="AO69" i="6"/>
  <c r="AN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BO68" i="6"/>
  <c r="BN68" i="6"/>
  <c r="BM68" i="6"/>
  <c r="AW68" i="6"/>
  <c r="AV68" i="6"/>
  <c r="AU68" i="6"/>
  <c r="AT68" i="6"/>
  <c r="AP68" i="6"/>
  <c r="AO68" i="6"/>
  <c r="AN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BO67" i="6"/>
  <c r="BN67" i="6"/>
  <c r="BM67" i="6"/>
  <c r="AW67" i="6"/>
  <c r="AV67" i="6"/>
  <c r="AU67" i="6"/>
  <c r="AT67" i="6"/>
  <c r="AP67" i="6"/>
  <c r="AO67" i="6"/>
  <c r="AN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BO66" i="6"/>
  <c r="BN66" i="6"/>
  <c r="BM66" i="6"/>
  <c r="AW66" i="6"/>
  <c r="AV66" i="6"/>
  <c r="AU66" i="6"/>
  <c r="AT66" i="6"/>
  <c r="AP66" i="6"/>
  <c r="AO66" i="6"/>
  <c r="AN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BO65" i="6"/>
  <c r="BN65" i="6"/>
  <c r="BM65" i="6"/>
  <c r="AW65" i="6"/>
  <c r="AV65" i="6"/>
  <c r="AU65" i="6"/>
  <c r="AT65" i="6"/>
  <c r="AP65" i="6"/>
  <c r="AO65" i="6"/>
  <c r="AN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BO64" i="6"/>
  <c r="BN64" i="6"/>
  <c r="BM64" i="6"/>
  <c r="AW64" i="6"/>
  <c r="AV64" i="6"/>
  <c r="AU64" i="6"/>
  <c r="AT64" i="6"/>
  <c r="AP64" i="6"/>
  <c r="AO64" i="6"/>
  <c r="AN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BO63" i="6"/>
  <c r="BN63" i="6"/>
  <c r="BM63" i="6"/>
  <c r="AW63" i="6"/>
  <c r="AV63" i="6"/>
  <c r="AU63" i="6"/>
  <c r="AT63" i="6"/>
  <c r="AP63" i="6"/>
  <c r="AO63" i="6"/>
  <c r="AN63" i="6"/>
  <c r="AI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BO62" i="6"/>
  <c r="BN62" i="6"/>
  <c r="BM62" i="6"/>
  <c r="AW62" i="6"/>
  <c r="AV62" i="6"/>
  <c r="AU62" i="6"/>
  <c r="AT62" i="6"/>
  <c r="AP62" i="6"/>
  <c r="AO62" i="6"/>
  <c r="AN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BO61" i="6"/>
  <c r="BN61" i="6"/>
  <c r="BM61" i="6"/>
  <c r="AW61" i="6"/>
  <c r="AV61" i="6"/>
  <c r="AU61" i="6"/>
  <c r="AT61" i="6"/>
  <c r="AP61" i="6"/>
  <c r="AO61" i="6"/>
  <c r="AN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BO60" i="6"/>
  <c r="BN60" i="6"/>
  <c r="BM60" i="6"/>
  <c r="AW60" i="6"/>
  <c r="AV60" i="6"/>
  <c r="AU60" i="6"/>
  <c r="AT60" i="6"/>
  <c r="AP60" i="6"/>
  <c r="AO60" i="6"/>
  <c r="AN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AV56" i="6"/>
  <c r="AU56" i="6"/>
  <c r="AT56" i="6"/>
  <c r="AP56" i="6"/>
  <c r="AO56" i="6"/>
  <c r="AN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T56" i="6"/>
  <c r="S56" i="6"/>
  <c r="R56" i="6"/>
  <c r="Q56" i="6"/>
  <c r="P56" i="6"/>
  <c r="O56" i="6"/>
  <c r="N56" i="6"/>
  <c r="M56" i="6"/>
  <c r="L56" i="6"/>
  <c r="K56" i="6"/>
  <c r="J56" i="6"/>
  <c r="I56" i="6"/>
  <c r="AV55" i="6"/>
  <c r="AU55" i="6"/>
  <c r="AT55" i="6"/>
  <c r="AP55" i="6"/>
  <c r="AO55" i="6"/>
  <c r="AN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T55" i="6"/>
  <c r="S55" i="6"/>
  <c r="R55" i="6"/>
  <c r="Q55" i="6"/>
  <c r="P55" i="6"/>
  <c r="O55" i="6"/>
  <c r="N55" i="6"/>
  <c r="M55" i="6"/>
  <c r="L55" i="6"/>
  <c r="K55" i="6"/>
  <c r="J55" i="6"/>
  <c r="I55" i="6"/>
  <c r="Q54" i="6"/>
  <c r="P54" i="6"/>
  <c r="O54" i="6"/>
  <c r="N54" i="6"/>
  <c r="M54" i="6"/>
  <c r="L54" i="6"/>
  <c r="K54" i="6"/>
  <c r="J54" i="6"/>
  <c r="I54" i="6"/>
  <c r="BO52" i="6"/>
  <c r="BN52" i="6"/>
  <c r="BM52" i="6"/>
  <c r="AW52" i="6"/>
  <c r="AV52" i="6"/>
  <c r="AU52" i="6"/>
  <c r="AT52" i="6"/>
  <c r="AR52" i="6"/>
  <c r="AQ52" i="6"/>
  <c r="AP52" i="6"/>
  <c r="AO52" i="6"/>
  <c r="AN52" i="6"/>
  <c r="AM52" i="6"/>
  <c r="AL52" i="6"/>
  <c r="AK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BO51" i="6"/>
  <c r="BN51" i="6"/>
  <c r="BM51" i="6"/>
  <c r="AW51" i="6"/>
  <c r="AV51" i="6"/>
  <c r="AU51" i="6"/>
  <c r="AT51" i="6"/>
  <c r="AR51" i="6"/>
  <c r="AQ51" i="6"/>
  <c r="AP51" i="6"/>
  <c r="AO51" i="6"/>
  <c r="AN51" i="6"/>
  <c r="AM51" i="6"/>
  <c r="AL51" i="6"/>
  <c r="AK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BO50" i="6"/>
  <c r="BN50" i="6"/>
  <c r="BM50" i="6"/>
  <c r="AW50" i="6"/>
  <c r="AV50" i="6"/>
  <c r="AU50" i="6"/>
  <c r="AT50" i="6"/>
  <c r="AR50" i="6"/>
  <c r="AQ50" i="6"/>
  <c r="AP50" i="6"/>
  <c r="AO50" i="6"/>
  <c r="AN50" i="6"/>
  <c r="AM50" i="6"/>
  <c r="AL50" i="6"/>
  <c r="AK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BO49" i="6"/>
  <c r="BN49" i="6"/>
  <c r="BM49" i="6"/>
  <c r="AW49" i="6"/>
  <c r="AV49" i="6"/>
  <c r="AU49" i="6"/>
  <c r="AT49" i="6"/>
  <c r="AR49" i="6"/>
  <c r="AQ49" i="6"/>
  <c r="AP49" i="6"/>
  <c r="AO49" i="6"/>
  <c r="AN49" i="6"/>
  <c r="AM49" i="6"/>
  <c r="AL49" i="6"/>
  <c r="AK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BO48" i="6"/>
  <c r="BN48" i="6"/>
  <c r="BM48" i="6"/>
  <c r="AW48" i="6"/>
  <c r="AV48" i="6"/>
  <c r="AU48" i="6"/>
  <c r="AT48" i="6"/>
  <c r="AR48" i="6"/>
  <c r="AQ48" i="6"/>
  <c r="AP48" i="6"/>
  <c r="AO48" i="6"/>
  <c r="AN48" i="6"/>
  <c r="AM48" i="6"/>
  <c r="AL48" i="6"/>
  <c r="AK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BO47" i="6"/>
  <c r="BN47" i="6"/>
  <c r="BM47" i="6"/>
  <c r="AW47" i="6"/>
  <c r="AV47" i="6"/>
  <c r="AU47" i="6"/>
  <c r="AT47" i="6"/>
  <c r="AR47" i="6"/>
  <c r="AQ47" i="6"/>
  <c r="AP47" i="6"/>
  <c r="AO47" i="6"/>
  <c r="AN47" i="6"/>
  <c r="AM47" i="6"/>
  <c r="AL47" i="6"/>
  <c r="AK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BO46" i="6"/>
  <c r="BN46" i="6"/>
  <c r="BM46" i="6"/>
  <c r="AW46" i="6"/>
  <c r="AV46" i="6"/>
  <c r="AU46" i="6"/>
  <c r="AT46" i="6"/>
  <c r="AR46" i="6"/>
  <c r="AQ46" i="6"/>
  <c r="AP46" i="6"/>
  <c r="AO46" i="6"/>
  <c r="AN46" i="6"/>
  <c r="AM46" i="6"/>
  <c r="AL46" i="6"/>
  <c r="AK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BO45" i="6"/>
  <c r="BN45" i="6"/>
  <c r="BM45" i="6"/>
  <c r="AW45" i="6"/>
  <c r="AV45" i="6"/>
  <c r="AU45" i="6"/>
  <c r="AT45" i="6"/>
  <c r="AR45" i="6"/>
  <c r="AQ45" i="6"/>
  <c r="AP45" i="6"/>
  <c r="AO45" i="6"/>
  <c r="AN45" i="6"/>
  <c r="AM45" i="6"/>
  <c r="AL45" i="6"/>
  <c r="AK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BM44" i="6"/>
  <c r="AY44" i="6"/>
  <c r="AV44" i="6"/>
  <c r="AU44" i="6"/>
  <c r="AT44" i="6"/>
  <c r="AR44" i="6"/>
  <c r="AQ44" i="6"/>
  <c r="AP44" i="6"/>
  <c r="AO44" i="6"/>
  <c r="AN44" i="6"/>
  <c r="AM44" i="6"/>
  <c r="AL44" i="6"/>
  <c r="AK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T44" i="6"/>
  <c r="S44" i="6"/>
  <c r="R44" i="6"/>
  <c r="Q44" i="6"/>
  <c r="P44" i="6"/>
  <c r="O44" i="6"/>
  <c r="N44" i="6"/>
  <c r="M44" i="6"/>
  <c r="L44" i="6"/>
  <c r="K44" i="6"/>
  <c r="J44" i="6"/>
  <c r="I44" i="6"/>
  <c r="BO41" i="6"/>
  <c r="BN41" i="6"/>
  <c r="BM41" i="6"/>
  <c r="AW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BO40" i="6"/>
  <c r="BN40" i="6"/>
  <c r="BM40" i="6"/>
  <c r="AW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BO39" i="6"/>
  <c r="BN39" i="6"/>
  <c r="BM39" i="6"/>
  <c r="BJ39" i="6"/>
  <c r="BI39" i="6"/>
  <c r="BH39" i="6"/>
  <c r="BG39" i="6"/>
  <c r="BF39" i="6"/>
  <c r="BE39" i="6"/>
  <c r="BD39" i="6"/>
  <c r="BC39" i="6"/>
  <c r="BB39" i="6"/>
  <c r="BA39" i="6"/>
  <c r="AZ39" i="6"/>
  <c r="AY39" i="6"/>
  <c r="AV39" i="6"/>
  <c r="AU39" i="6"/>
  <c r="AT39" i="6"/>
  <c r="AR39" i="6"/>
  <c r="AQ39" i="6"/>
  <c r="AP39" i="6"/>
  <c r="AO39" i="6"/>
  <c r="AN39" i="6"/>
  <c r="AM39" i="6"/>
  <c r="AL39" i="6"/>
  <c r="AK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T39" i="6"/>
  <c r="S39" i="6"/>
  <c r="R39" i="6"/>
  <c r="Q39" i="6"/>
  <c r="P39" i="6"/>
  <c r="O39" i="6"/>
  <c r="N39" i="6"/>
  <c r="M39" i="6"/>
  <c r="L39" i="6"/>
  <c r="K39" i="6"/>
  <c r="J39" i="6"/>
  <c r="I39" i="6"/>
  <c r="BO37" i="6"/>
  <c r="BN37" i="6"/>
  <c r="BM37" i="6"/>
  <c r="AW37" i="6"/>
  <c r="AV37" i="6"/>
  <c r="AU37" i="6"/>
  <c r="AT37" i="6"/>
  <c r="AP37" i="6"/>
  <c r="AO37" i="6"/>
  <c r="AN37" i="6"/>
  <c r="AM37" i="6"/>
  <c r="AL37" i="6"/>
  <c r="AK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BO36" i="6"/>
  <c r="BN36" i="6"/>
  <c r="BM36" i="6"/>
  <c r="AW36" i="6"/>
  <c r="AV36" i="6"/>
  <c r="AU36" i="6"/>
  <c r="AT36" i="6"/>
  <c r="AP36" i="6"/>
  <c r="AO36" i="6"/>
  <c r="AN36" i="6"/>
  <c r="AM36" i="6"/>
  <c r="AL36" i="6"/>
  <c r="AK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BO35" i="6"/>
  <c r="BN35" i="6"/>
  <c r="BM35" i="6"/>
  <c r="AW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BX34" i="6"/>
  <c r="BW34" i="6"/>
  <c r="BV34" i="6"/>
  <c r="BU34" i="6"/>
  <c r="BT34" i="6"/>
  <c r="BS34" i="6"/>
  <c r="BR34" i="6"/>
  <c r="BQ34" i="6"/>
  <c r="BP34" i="6"/>
  <c r="BO34" i="6"/>
  <c r="BN34" i="6"/>
  <c r="BM34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V34" i="6"/>
  <c r="AU34" i="6"/>
  <c r="AT34" i="6"/>
  <c r="AR34" i="6"/>
  <c r="AQ34" i="6"/>
  <c r="AP34" i="6"/>
  <c r="AO34" i="6"/>
  <c r="AN34" i="6"/>
  <c r="AM34" i="6"/>
  <c r="AL34" i="6"/>
  <c r="AK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T34" i="6"/>
  <c r="S34" i="6"/>
  <c r="R34" i="6"/>
  <c r="Q34" i="6"/>
  <c r="P34" i="6"/>
  <c r="O34" i="6"/>
  <c r="N34" i="6"/>
  <c r="M34" i="6"/>
  <c r="L34" i="6"/>
  <c r="K34" i="6"/>
  <c r="J34" i="6"/>
  <c r="I34" i="6"/>
  <c r="AR32" i="6"/>
  <c r="AQ32" i="6"/>
  <c r="AP32" i="6"/>
  <c r="AO32" i="6"/>
  <c r="AN32" i="6"/>
  <c r="AM32" i="6"/>
  <c r="AL32" i="6"/>
  <c r="AK32" i="6"/>
  <c r="AW32" i="6" s="1"/>
  <c r="AI32" i="6"/>
  <c r="U32" i="6"/>
  <c r="DS17" i="6"/>
  <c r="DR17" i="6"/>
  <c r="DQ17" i="6"/>
  <c r="DP17" i="6"/>
  <c r="DO17" i="6"/>
  <c r="DN17" i="6"/>
  <c r="DM17" i="6"/>
  <c r="DL17" i="6"/>
  <c r="DK17" i="6"/>
  <c r="DJ17" i="6"/>
  <c r="DI17" i="6"/>
  <c r="DH17" i="6"/>
  <c r="DG17" i="6"/>
  <c r="DF17" i="6"/>
  <c r="DE17" i="6"/>
  <c r="DD17" i="6"/>
  <c r="DC17" i="6"/>
  <c r="DB17" i="6"/>
  <c r="DA17" i="6"/>
  <c r="CX17" i="6"/>
  <c r="CW17" i="6"/>
  <c r="CV17" i="6"/>
  <c r="CU17" i="6"/>
  <c r="CY17" i="6" s="1"/>
  <c r="CR17" i="6"/>
  <c r="CQ17" i="6"/>
  <c r="CP17" i="6"/>
  <c r="CO17" i="6"/>
  <c r="CS17" i="6" s="1"/>
  <c r="CL17" i="6"/>
  <c r="CK17" i="6"/>
  <c r="CJ17" i="6"/>
  <c r="CI17" i="6"/>
  <c r="CH17" i="6"/>
  <c r="CG17" i="6"/>
  <c r="CF17" i="6"/>
  <c r="CE17" i="6"/>
  <c r="CD17" i="6"/>
  <c r="CC17" i="6"/>
  <c r="CB17" i="6"/>
  <c r="CA17" i="6"/>
  <c r="CM17" i="6" s="1"/>
  <c r="BX17" i="6"/>
  <c r="BW17" i="6"/>
  <c r="BV17" i="6"/>
  <c r="BU17" i="6"/>
  <c r="BT17" i="6"/>
  <c r="BS17" i="6"/>
  <c r="BR17" i="6"/>
  <c r="BQ17" i="6"/>
  <c r="BP17" i="6"/>
  <c r="BO17" i="6"/>
  <c r="BN17" i="6"/>
  <c r="BM17" i="6"/>
  <c r="BY17" i="6" s="1"/>
  <c r="AV17" i="6"/>
  <c r="AU17" i="6"/>
  <c r="AT17" i="6"/>
  <c r="AW17" i="6" s="1"/>
  <c r="AI17" i="6"/>
  <c r="U17" i="6"/>
  <c r="DS16" i="6"/>
  <c r="DR16" i="6"/>
  <c r="DQ16" i="6"/>
  <c r="DP16" i="6"/>
  <c r="DO16" i="6"/>
  <c r="DN16" i="6"/>
  <c r="DM16" i="6"/>
  <c r="DL16" i="6"/>
  <c r="DK16" i="6"/>
  <c r="DJ16" i="6"/>
  <c r="DI16" i="6"/>
  <c r="DH16" i="6"/>
  <c r="DG16" i="6"/>
  <c r="DF16" i="6"/>
  <c r="DE16" i="6"/>
  <c r="DD16" i="6"/>
  <c r="DC16" i="6"/>
  <c r="DB16" i="6"/>
  <c r="DA16" i="6"/>
  <c r="CX16" i="6"/>
  <c r="CW16" i="6"/>
  <c r="CV16" i="6"/>
  <c r="CU16" i="6"/>
  <c r="CR16" i="6"/>
  <c r="CQ16" i="6"/>
  <c r="CP16" i="6"/>
  <c r="CO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AV16" i="6"/>
  <c r="AU16" i="6"/>
  <c r="AT16" i="6"/>
  <c r="AR16" i="6"/>
  <c r="AQ16" i="6"/>
  <c r="AP16" i="6"/>
  <c r="AO16" i="6"/>
  <c r="AN16" i="6"/>
  <c r="AM16" i="6"/>
  <c r="AL16" i="6"/>
  <c r="AK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T16" i="6"/>
  <c r="S16" i="6"/>
  <c r="R16" i="6"/>
  <c r="Q16" i="6"/>
  <c r="P16" i="6"/>
  <c r="O16" i="6"/>
  <c r="N16" i="6"/>
  <c r="M16" i="6"/>
  <c r="L16" i="6"/>
  <c r="K16" i="6"/>
  <c r="J16" i="6"/>
  <c r="I16" i="6"/>
  <c r="CY15" i="6"/>
  <c r="CY16" i="6" s="1"/>
  <c r="CS15" i="6"/>
  <c r="CS16" i="6" s="1"/>
  <c r="CM15" i="6"/>
  <c r="CM16" i="6" s="1"/>
  <c r="BX15" i="6"/>
  <c r="BX16" i="6" s="1"/>
  <c r="BW15" i="6"/>
  <c r="BW16" i="6" s="1"/>
  <c r="BV15" i="6"/>
  <c r="BV16" i="6" s="1"/>
  <c r="BU15" i="6"/>
  <c r="BU16" i="6" s="1"/>
  <c r="BT15" i="6"/>
  <c r="BT16" i="6" s="1"/>
  <c r="BS15" i="6"/>
  <c r="BS16" i="6" s="1"/>
  <c r="BR15" i="6"/>
  <c r="BR16" i="6" s="1"/>
  <c r="BQ15" i="6"/>
  <c r="BQ16" i="6" s="1"/>
  <c r="BP15" i="6"/>
  <c r="BP16" i="6" s="1"/>
  <c r="BO15" i="6"/>
  <c r="BO16" i="6" s="1"/>
  <c r="BN15" i="6"/>
  <c r="BN16" i="6" s="1"/>
  <c r="BM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W15" i="6"/>
  <c r="AW16" i="6" s="1"/>
  <c r="AI15" i="6"/>
  <c r="AI16" i="6" s="1"/>
  <c r="U15" i="6"/>
  <c r="U16" i="6" s="1"/>
  <c r="CY13" i="6"/>
  <c r="CS13" i="6"/>
  <c r="CM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Y13" i="6" s="1"/>
  <c r="BJ13" i="6"/>
  <c r="BI13" i="6"/>
  <c r="BH13" i="6"/>
  <c r="BG13" i="6"/>
  <c r="BF13" i="6"/>
  <c r="BE13" i="6"/>
  <c r="BD13" i="6"/>
  <c r="BC13" i="6"/>
  <c r="BB13" i="6"/>
  <c r="BA13" i="6"/>
  <c r="AZ13" i="6"/>
  <c r="AY13" i="6"/>
  <c r="BK13" i="6" s="1"/>
  <c r="AW13" i="6"/>
  <c r="AI13" i="6"/>
  <c r="U13" i="6"/>
  <c r="CY12" i="6"/>
  <c r="CS12" i="6"/>
  <c r="CM12" i="6"/>
  <c r="BX12" i="6"/>
  <c r="BX137" i="6" s="1"/>
  <c r="BX133" i="6" s="1"/>
  <c r="BW12" i="6"/>
  <c r="BW137" i="6" s="1"/>
  <c r="BW133" i="6" s="1"/>
  <c r="BV12" i="6"/>
  <c r="BV137" i="6" s="1"/>
  <c r="BV133" i="6" s="1"/>
  <c r="BU12" i="6"/>
  <c r="BU137" i="6" s="1"/>
  <c r="BU133" i="6" s="1"/>
  <c r="BT12" i="6"/>
  <c r="BT137" i="6" s="1"/>
  <c r="BT133" i="6" s="1"/>
  <c r="BS12" i="6"/>
  <c r="BS137" i="6" s="1"/>
  <c r="BS133" i="6" s="1"/>
  <c r="BR12" i="6"/>
  <c r="BR137" i="6" s="1"/>
  <c r="BR133" i="6" s="1"/>
  <c r="BQ12" i="6"/>
  <c r="BQ137" i="6" s="1"/>
  <c r="BQ133" i="6" s="1"/>
  <c r="BP12" i="6"/>
  <c r="BP137" i="6" s="1"/>
  <c r="BP133" i="6" s="1"/>
  <c r="BO12" i="6"/>
  <c r="BO137" i="6" s="1"/>
  <c r="BN12" i="6"/>
  <c r="BN137" i="6" s="1"/>
  <c r="BM12" i="6"/>
  <c r="BJ12" i="6"/>
  <c r="BJ137" i="6" s="1"/>
  <c r="BJ133" i="6" s="1"/>
  <c r="BI12" i="6"/>
  <c r="BI137" i="6" s="1"/>
  <c r="BI133" i="6" s="1"/>
  <c r="BH12" i="6"/>
  <c r="BH137" i="6" s="1"/>
  <c r="BH133" i="6" s="1"/>
  <c r="BG12" i="6"/>
  <c r="BG137" i="6" s="1"/>
  <c r="BG133" i="6" s="1"/>
  <c r="BF12" i="6"/>
  <c r="BF137" i="6" s="1"/>
  <c r="BF133" i="6" s="1"/>
  <c r="BE12" i="6"/>
  <c r="BE137" i="6" s="1"/>
  <c r="BE133" i="6" s="1"/>
  <c r="BD12" i="6"/>
  <c r="BD137" i="6" s="1"/>
  <c r="BD133" i="6" s="1"/>
  <c r="BC12" i="6"/>
  <c r="BC137" i="6" s="1"/>
  <c r="BC133" i="6" s="1"/>
  <c r="BB12" i="6"/>
  <c r="BB137" i="6" s="1"/>
  <c r="BB133" i="6" s="1"/>
  <c r="BA12" i="6"/>
  <c r="BA137" i="6" s="1"/>
  <c r="BA133" i="6" s="1"/>
  <c r="AZ12" i="6"/>
  <c r="AZ137" i="6" s="1"/>
  <c r="AZ133" i="6" s="1"/>
  <c r="AY12" i="6"/>
  <c r="AW12" i="6"/>
  <c r="AW137" i="6" s="1"/>
  <c r="AI12" i="6"/>
  <c r="AI137" i="6" s="1"/>
  <c r="U12" i="6"/>
  <c r="U137" i="6" s="1"/>
  <c r="DS11" i="6"/>
  <c r="DS113" i="6" s="1"/>
  <c r="DR11" i="6"/>
  <c r="DR113" i="6" s="1"/>
  <c r="DQ11" i="6"/>
  <c r="DQ113" i="6" s="1"/>
  <c r="DP11" i="6"/>
  <c r="DO11" i="6"/>
  <c r="DN11" i="6"/>
  <c r="DM11" i="6"/>
  <c r="DL11" i="6"/>
  <c r="DK11" i="6"/>
  <c r="DJ11" i="6"/>
  <c r="DI11" i="6"/>
  <c r="DH11" i="6"/>
  <c r="DG11" i="6"/>
  <c r="DF11" i="6"/>
  <c r="DE11" i="6"/>
  <c r="DD11" i="6"/>
  <c r="DC11" i="6"/>
  <c r="DB11" i="6"/>
  <c r="DA11" i="6"/>
  <c r="CX11" i="6"/>
  <c r="CW11" i="6"/>
  <c r="CV11" i="6"/>
  <c r="CU11" i="6"/>
  <c r="CM11" i="6"/>
  <c r="DS10" i="6"/>
  <c r="DR10" i="6"/>
  <c r="DQ10" i="6"/>
  <c r="DP10" i="6"/>
  <c r="DO10" i="6"/>
  <c r="DN10" i="6"/>
  <c r="DM10" i="6"/>
  <c r="DL10" i="6"/>
  <c r="DK10" i="6"/>
  <c r="DJ10" i="6"/>
  <c r="DI10" i="6"/>
  <c r="DH10" i="6"/>
  <c r="DG10" i="6"/>
  <c r="DF10" i="6"/>
  <c r="DE10" i="6"/>
  <c r="DD10" i="6"/>
  <c r="DC10" i="6"/>
  <c r="DB10" i="6"/>
  <c r="DA10" i="6"/>
  <c r="CX10" i="6"/>
  <c r="CW10" i="6"/>
  <c r="CV10" i="6"/>
  <c r="CU10" i="6"/>
  <c r="CR10" i="6"/>
  <c r="CQ10" i="6"/>
  <c r="CP10" i="6"/>
  <c r="CO10" i="6"/>
  <c r="CL10" i="6"/>
  <c r="CK10" i="6"/>
  <c r="CJ10" i="6"/>
  <c r="CI10" i="6"/>
  <c r="CH10" i="6"/>
  <c r="CG10" i="6"/>
  <c r="CF10" i="6"/>
  <c r="CE10" i="6"/>
  <c r="CD10" i="6"/>
  <c r="CC10" i="6"/>
  <c r="CB10" i="6"/>
  <c r="CA10" i="6"/>
  <c r="AV10" i="6"/>
  <c r="AU10" i="6"/>
  <c r="AT10" i="6"/>
  <c r="AR10" i="6"/>
  <c r="AQ10" i="6"/>
  <c r="AP10" i="6"/>
  <c r="AO10" i="6"/>
  <c r="AN10" i="6"/>
  <c r="AM10" i="6"/>
  <c r="AL10" i="6"/>
  <c r="AK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T10" i="6"/>
  <c r="S10" i="6"/>
  <c r="R10" i="6"/>
  <c r="Q10" i="6"/>
  <c r="P10" i="6"/>
  <c r="O10" i="6"/>
  <c r="N10" i="6"/>
  <c r="M10" i="6"/>
  <c r="L10" i="6"/>
  <c r="K10" i="6"/>
  <c r="J10" i="6"/>
  <c r="I10" i="6"/>
  <c r="CM9" i="6"/>
  <c r="BX9" i="6"/>
  <c r="BW9" i="6"/>
  <c r="BV9" i="6"/>
  <c r="BU9" i="6"/>
  <c r="BT9" i="6"/>
  <c r="BS9" i="6"/>
  <c r="BR9" i="6"/>
  <c r="BQ9" i="6"/>
  <c r="BP9" i="6"/>
  <c r="BO9" i="6"/>
  <c r="BN9" i="6"/>
  <c r="BM9" i="6"/>
  <c r="BY9" i="6" s="1"/>
  <c r="BJ9" i="6"/>
  <c r="BI9" i="6"/>
  <c r="BH9" i="6"/>
  <c r="BG9" i="6"/>
  <c r="BF9" i="6"/>
  <c r="BE9" i="6"/>
  <c r="BD9" i="6"/>
  <c r="BC9" i="6"/>
  <c r="BB9" i="6"/>
  <c r="BA9" i="6"/>
  <c r="AZ9" i="6"/>
  <c r="AY9" i="6"/>
  <c r="AW9" i="6"/>
  <c r="AI9" i="6"/>
  <c r="U9" i="6"/>
  <c r="CM8" i="6"/>
  <c r="BX8" i="6"/>
  <c r="BW8" i="6"/>
  <c r="BV8" i="6"/>
  <c r="BU8" i="6"/>
  <c r="BT8" i="6"/>
  <c r="BS8" i="6"/>
  <c r="BR8" i="6"/>
  <c r="BQ8" i="6"/>
  <c r="BP8" i="6"/>
  <c r="BO8" i="6"/>
  <c r="BO10" i="6" s="1"/>
  <c r="BN8" i="6"/>
  <c r="BN10" i="6" s="1"/>
  <c r="BM8" i="6"/>
  <c r="BJ8" i="6"/>
  <c r="BI8" i="6"/>
  <c r="BH8" i="6"/>
  <c r="BG8" i="6"/>
  <c r="BF8" i="6"/>
  <c r="BE8" i="6"/>
  <c r="BD8" i="6"/>
  <c r="BC8" i="6"/>
  <c r="BB8" i="6"/>
  <c r="BA8" i="6"/>
  <c r="AZ8" i="6"/>
  <c r="AY8" i="6"/>
  <c r="AW8" i="6"/>
  <c r="AI8" i="6"/>
  <c r="U8" i="6"/>
  <c r="CM7" i="6"/>
  <c r="BX7" i="6"/>
  <c r="BW7" i="6"/>
  <c r="BV7" i="6"/>
  <c r="BU7" i="6"/>
  <c r="BT7" i="6"/>
  <c r="BS7" i="6"/>
  <c r="BR7" i="6"/>
  <c r="BQ7" i="6"/>
  <c r="BP7" i="6"/>
  <c r="BO7" i="6"/>
  <c r="BN7" i="6"/>
  <c r="BM7" i="6"/>
  <c r="BY7" i="6" s="1"/>
  <c r="DU7" i="6" s="1"/>
  <c r="BK7" i="6"/>
  <c r="AW7" i="6"/>
  <c r="AI7" i="6"/>
  <c r="U7" i="6"/>
  <c r="CY6" i="6"/>
  <c r="CS6" i="6"/>
  <c r="CM6" i="6"/>
  <c r="BX6" i="6"/>
  <c r="BW6" i="6"/>
  <c r="BV6" i="6"/>
  <c r="BU6" i="6"/>
  <c r="BT6" i="6"/>
  <c r="BS6" i="6"/>
  <c r="BR6" i="6"/>
  <c r="BQ6" i="6"/>
  <c r="BP6" i="6"/>
  <c r="BO6" i="6"/>
  <c r="BN6" i="6"/>
  <c r="BM6" i="6"/>
  <c r="BY6" i="6" s="1"/>
  <c r="DU6" i="6" s="1"/>
  <c r="BJ6" i="6"/>
  <c r="BI6" i="6"/>
  <c r="BH6" i="6"/>
  <c r="BG6" i="6"/>
  <c r="BF6" i="6"/>
  <c r="BE6" i="6"/>
  <c r="BD6" i="6"/>
  <c r="BC6" i="6"/>
  <c r="BB6" i="6"/>
  <c r="BA6" i="6"/>
  <c r="AZ6" i="6"/>
  <c r="AY6" i="6"/>
  <c r="BK6" i="6" s="1"/>
  <c r="AW6" i="6"/>
  <c r="AI6" i="6"/>
  <c r="U6" i="6"/>
  <c r="CY5" i="6"/>
  <c r="CS5" i="6"/>
  <c r="CM5" i="6"/>
  <c r="BX5" i="6"/>
  <c r="BW5" i="6"/>
  <c r="BV5" i="6"/>
  <c r="BU5" i="6"/>
  <c r="BT5" i="6"/>
  <c r="BS5" i="6"/>
  <c r="BR5" i="6"/>
  <c r="BQ5" i="6"/>
  <c r="BP5" i="6"/>
  <c r="BO5" i="6"/>
  <c r="BN5" i="6"/>
  <c r="BM5" i="6"/>
  <c r="BY5" i="6" s="1"/>
  <c r="BJ5" i="6"/>
  <c r="BI5" i="6"/>
  <c r="BH5" i="6"/>
  <c r="BG5" i="6"/>
  <c r="BF5" i="6"/>
  <c r="BE5" i="6"/>
  <c r="BD5" i="6"/>
  <c r="BC5" i="6"/>
  <c r="BB5" i="6"/>
  <c r="BA5" i="6"/>
  <c r="AZ5" i="6"/>
  <c r="AY5" i="6"/>
  <c r="BK5" i="6" s="1"/>
  <c r="AW5" i="6"/>
  <c r="AI5" i="6"/>
  <c r="U5" i="6"/>
  <c r="CL4" i="6"/>
  <c r="CI4" i="6"/>
  <c r="CF4" i="6"/>
  <c r="CC4" i="6"/>
  <c r="DU3" i="6"/>
  <c r="CY3" i="6"/>
  <c r="CS3" i="6"/>
  <c r="CM3" i="6"/>
  <c r="AW3" i="6"/>
  <c r="AI3" i="6"/>
  <c r="U3" i="6"/>
  <c r="DS113" i="5"/>
  <c r="DR113" i="5"/>
  <c r="DQ113" i="5"/>
  <c r="DP113" i="5"/>
  <c r="DO113" i="5"/>
  <c r="DN113" i="5"/>
  <c r="DM113" i="5"/>
  <c r="DL113" i="5"/>
  <c r="DK113" i="5"/>
  <c r="DJ113" i="5"/>
  <c r="DI113" i="5"/>
  <c r="DH113" i="5"/>
  <c r="DG113" i="5"/>
  <c r="DF113" i="5"/>
  <c r="DE113" i="5"/>
  <c r="DD113" i="5"/>
  <c r="DC113" i="5"/>
  <c r="DB113" i="5"/>
  <c r="DA113" i="5"/>
  <c r="CX113" i="5"/>
  <c r="CW113" i="5"/>
  <c r="CV113" i="5"/>
  <c r="CU113" i="5"/>
  <c r="CR113" i="5"/>
  <c r="CR176" i="5" s="1"/>
  <c r="CQ113" i="5"/>
  <c r="CQ176" i="5" s="1"/>
  <c r="CP113" i="5"/>
  <c r="CP176" i="5" s="1"/>
  <c r="CO113" i="5"/>
  <c r="CL113" i="5"/>
  <c r="CK113" i="5"/>
  <c r="CJ113" i="5"/>
  <c r="CI113" i="5"/>
  <c r="CH113" i="5"/>
  <c r="CG113" i="5"/>
  <c r="CF113" i="5"/>
  <c r="CE113" i="5"/>
  <c r="CD113" i="5"/>
  <c r="CC113" i="5"/>
  <c r="CB113" i="5"/>
  <c r="CB176" i="5"/>
  <c r="CC176" i="5"/>
  <c r="CD176" i="5"/>
  <c r="CE176" i="5"/>
  <c r="CF176" i="5"/>
  <c r="CG176" i="5"/>
  <c r="CH176" i="5"/>
  <c r="CI176" i="5"/>
  <c r="CJ176" i="5"/>
  <c r="CK176" i="5"/>
  <c r="CL176" i="5"/>
  <c r="CM113" i="5"/>
  <c r="CA113" i="5"/>
  <c r="DS11" i="5"/>
  <c r="DR11" i="5"/>
  <c r="DQ11" i="5"/>
  <c r="DP11" i="5"/>
  <c r="DO11" i="5"/>
  <c r="DN11" i="5"/>
  <c r="DM11" i="5"/>
  <c r="DL11" i="5"/>
  <c r="DK11" i="5"/>
  <c r="DJ11" i="5"/>
  <c r="DI11" i="5"/>
  <c r="DH11" i="5"/>
  <c r="DG11" i="5"/>
  <c r="DF11" i="5"/>
  <c r="DE11" i="5"/>
  <c r="DD11" i="5"/>
  <c r="DC11" i="5"/>
  <c r="DB11" i="5"/>
  <c r="DA11" i="5"/>
  <c r="CV11" i="5"/>
  <c r="CW11" i="5"/>
  <c r="CX11" i="5"/>
  <c r="CU11" i="5"/>
  <c r="CM11" i="5"/>
  <c r="AV196" i="5"/>
  <c r="AU196" i="5"/>
  <c r="AT196" i="5"/>
  <c r="AR196" i="5"/>
  <c r="AQ196" i="5"/>
  <c r="AP196" i="5"/>
  <c r="AO196" i="5"/>
  <c r="AN196" i="5"/>
  <c r="AM196" i="5"/>
  <c r="AL196" i="5"/>
  <c r="AK196" i="5"/>
  <c r="AW196" i="5" s="1"/>
  <c r="AI196" i="5"/>
  <c r="U196" i="5"/>
  <c r="AV195" i="5"/>
  <c r="AU195" i="5"/>
  <c r="AT195" i="5"/>
  <c r="AR195" i="5"/>
  <c r="AQ195" i="5"/>
  <c r="AP195" i="5"/>
  <c r="AO195" i="5"/>
  <c r="AN195" i="5"/>
  <c r="AM195" i="5"/>
  <c r="AL195" i="5"/>
  <c r="AK195" i="5"/>
  <c r="AW195" i="5" s="1"/>
  <c r="AI195" i="5"/>
  <c r="U195" i="5"/>
  <c r="AV194" i="5"/>
  <c r="AU194" i="5"/>
  <c r="AT194" i="5"/>
  <c r="AR194" i="5"/>
  <c r="AQ194" i="5"/>
  <c r="AP194" i="5"/>
  <c r="AO194" i="5"/>
  <c r="AN194" i="5"/>
  <c r="AM194" i="5"/>
  <c r="AL194" i="5"/>
  <c r="AK194" i="5"/>
  <c r="AW194" i="5" s="1"/>
  <c r="AI194" i="5"/>
  <c r="U194" i="5"/>
  <c r="AV193" i="5"/>
  <c r="AU193" i="5"/>
  <c r="AT193" i="5"/>
  <c r="AR193" i="5"/>
  <c r="AQ193" i="5"/>
  <c r="AP193" i="5"/>
  <c r="AO193" i="5"/>
  <c r="AN193" i="5"/>
  <c r="AM193" i="5"/>
  <c r="AL193" i="5"/>
  <c r="AK193" i="5"/>
  <c r="AW193" i="5" s="1"/>
  <c r="AI193" i="5"/>
  <c r="U193" i="5"/>
  <c r="AV192" i="5"/>
  <c r="AU192" i="5"/>
  <c r="AT192" i="5"/>
  <c r="AR192" i="5"/>
  <c r="AQ192" i="5"/>
  <c r="AP192" i="5"/>
  <c r="AO192" i="5"/>
  <c r="AN192" i="5"/>
  <c r="AM192" i="5"/>
  <c r="AL192" i="5"/>
  <c r="AK192" i="5"/>
  <c r="AW192" i="5" s="1"/>
  <c r="AI192" i="5"/>
  <c r="U192" i="5"/>
  <c r="AV191" i="5"/>
  <c r="AU191" i="5"/>
  <c r="AT191" i="5"/>
  <c r="AR191" i="5"/>
  <c r="AQ191" i="5"/>
  <c r="AP191" i="5"/>
  <c r="AO191" i="5"/>
  <c r="AN191" i="5"/>
  <c r="AM191" i="5"/>
  <c r="AL191" i="5"/>
  <c r="AK191" i="5"/>
  <c r="AW191" i="5" s="1"/>
  <c r="AI191" i="5"/>
  <c r="U191" i="5"/>
  <c r="AV190" i="5"/>
  <c r="AU190" i="5"/>
  <c r="AT190" i="5"/>
  <c r="AR190" i="5"/>
  <c r="AQ190" i="5"/>
  <c r="AP190" i="5"/>
  <c r="AO190" i="5"/>
  <c r="AN190" i="5"/>
  <c r="AM190" i="5"/>
  <c r="AL190" i="5"/>
  <c r="AK190" i="5"/>
  <c r="AW190" i="5" s="1"/>
  <c r="AI190" i="5"/>
  <c r="U190" i="5"/>
  <c r="AV189" i="5"/>
  <c r="AU189" i="5"/>
  <c r="AT189" i="5"/>
  <c r="AR189" i="5"/>
  <c r="AQ189" i="5"/>
  <c r="AP189" i="5"/>
  <c r="AO189" i="5"/>
  <c r="AN189" i="5"/>
  <c r="AM189" i="5"/>
  <c r="AL189" i="5"/>
  <c r="AK189" i="5"/>
  <c r="AW189" i="5" s="1"/>
  <c r="AI189" i="5"/>
  <c r="U189" i="5"/>
  <c r="AV188" i="5"/>
  <c r="AU188" i="5"/>
  <c r="AT188" i="5"/>
  <c r="AR188" i="5"/>
  <c r="AQ188" i="5"/>
  <c r="AP188" i="5"/>
  <c r="AO188" i="5"/>
  <c r="AN188" i="5"/>
  <c r="AM188" i="5"/>
  <c r="AL188" i="5"/>
  <c r="AK188" i="5"/>
  <c r="AW188" i="5" s="1"/>
  <c r="AI188" i="5"/>
  <c r="U188" i="5"/>
  <c r="AV187" i="5"/>
  <c r="AU187" i="5"/>
  <c r="AT187" i="5"/>
  <c r="AR187" i="5"/>
  <c r="AQ187" i="5"/>
  <c r="AP187" i="5"/>
  <c r="AO187" i="5"/>
  <c r="AN187" i="5"/>
  <c r="AM187" i="5"/>
  <c r="AL187" i="5"/>
  <c r="AK187" i="5"/>
  <c r="AW187" i="5" s="1"/>
  <c r="AI187" i="5"/>
  <c r="U187" i="5"/>
  <c r="AV186" i="5"/>
  <c r="AV184" i="5" s="1"/>
  <c r="AU186" i="5"/>
  <c r="AU184" i="5" s="1"/>
  <c r="AT186" i="5"/>
  <c r="AT184" i="5" s="1"/>
  <c r="AR186" i="5"/>
  <c r="AR184" i="5" s="1"/>
  <c r="AQ186" i="5"/>
  <c r="AQ184" i="5" s="1"/>
  <c r="AP186" i="5"/>
  <c r="AP184" i="5" s="1"/>
  <c r="AO186" i="5"/>
  <c r="AO184" i="5" s="1"/>
  <c r="AN186" i="5"/>
  <c r="AN184" i="5" s="1"/>
  <c r="AM186" i="5"/>
  <c r="AM184" i="5" s="1"/>
  <c r="AL186" i="5"/>
  <c r="AL184" i="5" s="1"/>
  <c r="AK186" i="5"/>
  <c r="AI186" i="5"/>
  <c r="U186" i="5"/>
  <c r="AH185" i="5"/>
  <c r="AG185" i="5"/>
  <c r="AF185" i="5"/>
  <c r="AE185" i="5"/>
  <c r="AD185" i="5"/>
  <c r="AC185" i="5"/>
  <c r="AB185" i="5"/>
  <c r="AA185" i="5"/>
  <c r="Z185" i="5"/>
  <c r="Y185" i="5"/>
  <c r="X185" i="5"/>
  <c r="W185" i="5"/>
  <c r="AI185" i="5" s="1"/>
  <c r="T185" i="5"/>
  <c r="S185" i="5"/>
  <c r="R185" i="5"/>
  <c r="Q185" i="5"/>
  <c r="P185" i="5"/>
  <c r="O185" i="5"/>
  <c r="N185" i="5"/>
  <c r="M185" i="5"/>
  <c r="L185" i="5"/>
  <c r="K185" i="5"/>
  <c r="J185" i="5"/>
  <c r="I185" i="5"/>
  <c r="U185" i="5" s="1"/>
  <c r="AH184" i="5"/>
  <c r="AG184" i="5"/>
  <c r="AF184" i="5"/>
  <c r="AE184" i="5"/>
  <c r="AD184" i="5"/>
  <c r="AC184" i="5"/>
  <c r="AB184" i="5"/>
  <c r="AA184" i="5"/>
  <c r="Z184" i="5"/>
  <c r="Y184" i="5"/>
  <c r="X184" i="5"/>
  <c r="W184" i="5"/>
  <c r="AI184" i="5" s="1"/>
  <c r="T184" i="5"/>
  <c r="S184" i="5"/>
  <c r="R184" i="5"/>
  <c r="Q184" i="5"/>
  <c r="P184" i="5"/>
  <c r="O184" i="5"/>
  <c r="N184" i="5"/>
  <c r="M184" i="5"/>
  <c r="L184" i="5"/>
  <c r="K184" i="5"/>
  <c r="J184" i="5"/>
  <c r="I184" i="5"/>
  <c r="U184" i="5" s="1"/>
  <c r="AV182" i="5"/>
  <c r="AT182" i="5"/>
  <c r="AR182" i="5"/>
  <c r="AP182" i="5"/>
  <c r="AN182" i="5"/>
  <c r="AM182" i="5"/>
  <c r="AL182" i="5"/>
  <c r="AK182" i="5"/>
  <c r="AI182" i="5"/>
  <c r="U182" i="5"/>
  <c r="AV181" i="5"/>
  <c r="AU181" i="5"/>
  <c r="AT181" i="5"/>
  <c r="AR181" i="5"/>
  <c r="AQ181" i="5"/>
  <c r="AP181" i="5"/>
  <c r="AO181" i="5"/>
  <c r="AN181" i="5"/>
  <c r="AM181" i="5"/>
  <c r="AL181" i="5"/>
  <c r="AK181" i="5"/>
  <c r="AW181" i="5" s="1"/>
  <c r="AI181" i="5"/>
  <c r="U181" i="5"/>
  <c r="AV180" i="5"/>
  <c r="AT180" i="5"/>
  <c r="AR180" i="5"/>
  <c r="AP180" i="5"/>
  <c r="AN180" i="5"/>
  <c r="AM180" i="5"/>
  <c r="AL180" i="5"/>
  <c r="AK180" i="5"/>
  <c r="AH180" i="5"/>
  <c r="AG180" i="5"/>
  <c r="AF180" i="5"/>
  <c r="AE180" i="5"/>
  <c r="AD180" i="5"/>
  <c r="AC180" i="5"/>
  <c r="AB180" i="5"/>
  <c r="AA180" i="5"/>
  <c r="Z180" i="5"/>
  <c r="Y180" i="5"/>
  <c r="X180" i="5"/>
  <c r="W180" i="5"/>
  <c r="AI180" i="5" s="1"/>
  <c r="T180" i="5"/>
  <c r="S180" i="5"/>
  <c r="R180" i="5"/>
  <c r="Q180" i="5"/>
  <c r="P180" i="5"/>
  <c r="O180" i="5"/>
  <c r="N180" i="5"/>
  <c r="M180" i="5"/>
  <c r="L180" i="5"/>
  <c r="K180" i="5"/>
  <c r="J180" i="5"/>
  <c r="I180" i="5"/>
  <c r="U180" i="5" s="1"/>
  <c r="AV178" i="5"/>
  <c r="AU178" i="5"/>
  <c r="AT178" i="5"/>
  <c r="AR178" i="5"/>
  <c r="AQ178" i="5"/>
  <c r="AP178" i="5"/>
  <c r="AO178" i="5"/>
  <c r="AN178" i="5"/>
  <c r="AM178" i="5"/>
  <c r="AL178" i="5"/>
  <c r="AK178" i="5"/>
  <c r="AW178" i="5" s="1"/>
  <c r="AI178" i="5"/>
  <c r="U178" i="5"/>
  <c r="AV177" i="5"/>
  <c r="AU177" i="5"/>
  <c r="AT177" i="5"/>
  <c r="AR177" i="5"/>
  <c r="AQ177" i="5"/>
  <c r="AP177" i="5"/>
  <c r="AO177" i="5"/>
  <c r="AN177" i="5"/>
  <c r="AM177" i="5"/>
  <c r="AL177" i="5"/>
  <c r="AK177" i="5"/>
  <c r="AW177" i="5" s="1"/>
  <c r="AI177" i="5"/>
  <c r="U177" i="5"/>
  <c r="AV176" i="5"/>
  <c r="AU176" i="5"/>
  <c r="AT176" i="5"/>
  <c r="AR176" i="5"/>
  <c r="AQ176" i="5"/>
  <c r="AP176" i="5"/>
  <c r="AO176" i="5"/>
  <c r="AN176" i="5"/>
  <c r="AM176" i="5"/>
  <c r="AL176" i="5"/>
  <c r="AK176" i="5"/>
  <c r="AW176" i="5" s="1"/>
  <c r="AI176" i="5"/>
  <c r="U176" i="5"/>
  <c r="AV175" i="5"/>
  <c r="AU175" i="5"/>
  <c r="AT175" i="5"/>
  <c r="AR175" i="5"/>
  <c r="AQ175" i="5"/>
  <c r="AP175" i="5"/>
  <c r="AO175" i="5"/>
  <c r="AN175" i="5"/>
  <c r="AM175" i="5"/>
  <c r="AL175" i="5"/>
  <c r="AK175" i="5"/>
  <c r="AW175" i="5" s="1"/>
  <c r="AI175" i="5"/>
  <c r="U175" i="5"/>
  <c r="AV174" i="5"/>
  <c r="AU174" i="5"/>
  <c r="AT174" i="5"/>
  <c r="AQ174" i="5"/>
  <c r="AP174" i="5"/>
  <c r="AO174" i="5"/>
  <c r="AN174" i="5"/>
  <c r="AM174" i="5"/>
  <c r="AL174" i="5"/>
  <c r="AK174" i="5"/>
  <c r="AI174" i="5"/>
  <c r="U174" i="5"/>
  <c r="AV173" i="5"/>
  <c r="AU173" i="5"/>
  <c r="AT173" i="5"/>
  <c r="AR173" i="5"/>
  <c r="AQ173" i="5"/>
  <c r="AP173" i="5"/>
  <c r="AO173" i="5"/>
  <c r="AN173" i="5"/>
  <c r="AM173" i="5"/>
  <c r="AL173" i="5"/>
  <c r="AK173" i="5"/>
  <c r="AW173" i="5" s="1"/>
  <c r="AI173" i="5"/>
  <c r="U173" i="5"/>
  <c r="AV172" i="5"/>
  <c r="AU172" i="5"/>
  <c r="AT172" i="5"/>
  <c r="AR172" i="5"/>
  <c r="AQ172" i="5"/>
  <c r="AP172" i="5"/>
  <c r="AO172" i="5"/>
  <c r="AN172" i="5"/>
  <c r="AM172" i="5"/>
  <c r="AL172" i="5"/>
  <c r="AK172" i="5"/>
  <c r="AW172" i="5" s="1"/>
  <c r="AI172" i="5"/>
  <c r="U172" i="5"/>
  <c r="AV171" i="5"/>
  <c r="AU171" i="5"/>
  <c r="AT171" i="5"/>
  <c r="AR171" i="5"/>
  <c r="AQ171" i="5"/>
  <c r="AP171" i="5"/>
  <c r="AO171" i="5"/>
  <c r="AN171" i="5"/>
  <c r="AM171" i="5"/>
  <c r="AL171" i="5"/>
  <c r="AK171" i="5"/>
  <c r="AW171" i="5" s="1"/>
  <c r="AI171" i="5"/>
  <c r="U171" i="5"/>
  <c r="AV170" i="5"/>
  <c r="AU170" i="5"/>
  <c r="AT170" i="5"/>
  <c r="AQ170" i="5"/>
  <c r="AP170" i="5"/>
  <c r="AO170" i="5"/>
  <c r="AN170" i="5"/>
  <c r="AM170" i="5"/>
  <c r="AL170" i="5"/>
  <c r="AK170" i="5"/>
  <c r="AH170" i="5"/>
  <c r="AG170" i="5"/>
  <c r="AF170" i="5"/>
  <c r="AE170" i="5"/>
  <c r="AD170" i="5"/>
  <c r="AC170" i="5"/>
  <c r="AB170" i="5"/>
  <c r="AA170" i="5"/>
  <c r="Z170" i="5"/>
  <c r="Y170" i="5"/>
  <c r="X170" i="5"/>
  <c r="W170" i="5"/>
  <c r="AI170" i="5" s="1"/>
  <c r="T170" i="5"/>
  <c r="S170" i="5"/>
  <c r="R170" i="5"/>
  <c r="Q170" i="5"/>
  <c r="Q169" i="5" s="1"/>
  <c r="P170" i="5"/>
  <c r="P169" i="5" s="1"/>
  <c r="O170" i="5"/>
  <c r="O169" i="5" s="1"/>
  <c r="N170" i="5"/>
  <c r="N169" i="5" s="1"/>
  <c r="M170" i="5"/>
  <c r="M169" i="5" s="1"/>
  <c r="L170" i="5"/>
  <c r="L169" i="5" s="1"/>
  <c r="K170" i="5"/>
  <c r="K169" i="5" s="1"/>
  <c r="J170" i="5"/>
  <c r="J169" i="5" s="1"/>
  <c r="I170" i="5"/>
  <c r="AH169" i="5"/>
  <c r="AG169" i="5"/>
  <c r="AF169" i="5"/>
  <c r="AE169" i="5"/>
  <c r="AD169" i="5"/>
  <c r="AC169" i="5"/>
  <c r="AB169" i="5"/>
  <c r="AA169" i="5"/>
  <c r="Z169" i="5"/>
  <c r="Y169" i="5"/>
  <c r="X169" i="5"/>
  <c r="W169" i="5"/>
  <c r="T169" i="5"/>
  <c r="S169" i="5"/>
  <c r="R169" i="5"/>
  <c r="AV167" i="5"/>
  <c r="AU167" i="5"/>
  <c r="AT167" i="5"/>
  <c r="AR167" i="5"/>
  <c r="AQ167" i="5"/>
  <c r="AP167" i="5"/>
  <c r="AO167" i="5"/>
  <c r="AN167" i="5"/>
  <c r="AM167" i="5"/>
  <c r="AL167" i="5"/>
  <c r="AK167" i="5"/>
  <c r="AW167" i="5" s="1"/>
  <c r="AI167" i="5"/>
  <c r="U167" i="5"/>
  <c r="AV166" i="5"/>
  <c r="AU166" i="5"/>
  <c r="AT166" i="5"/>
  <c r="AR166" i="5"/>
  <c r="AQ166" i="5"/>
  <c r="AP166" i="5"/>
  <c r="AO166" i="5"/>
  <c r="AN166" i="5"/>
  <c r="AM166" i="5"/>
  <c r="AL166" i="5"/>
  <c r="AK166" i="5"/>
  <c r="AW166" i="5" s="1"/>
  <c r="AI166" i="5"/>
  <c r="U166" i="5"/>
  <c r="AV165" i="5"/>
  <c r="AU165" i="5"/>
  <c r="AT165" i="5"/>
  <c r="AR165" i="5"/>
  <c r="AQ165" i="5"/>
  <c r="AP165" i="5"/>
  <c r="AO165" i="5"/>
  <c r="AN165" i="5"/>
  <c r="AM165" i="5"/>
  <c r="AL165" i="5"/>
  <c r="AK165" i="5"/>
  <c r="AW165" i="5" s="1"/>
  <c r="AH165" i="5"/>
  <c r="AG165" i="5"/>
  <c r="AF165" i="5"/>
  <c r="AE165" i="5"/>
  <c r="AD165" i="5"/>
  <c r="AC165" i="5"/>
  <c r="AB165" i="5"/>
  <c r="AA165" i="5"/>
  <c r="Z165" i="5"/>
  <c r="Y165" i="5"/>
  <c r="X165" i="5"/>
  <c r="W165" i="5"/>
  <c r="AI165" i="5" s="1"/>
  <c r="T165" i="5"/>
  <c r="S165" i="5"/>
  <c r="R165" i="5"/>
  <c r="Q165" i="5"/>
  <c r="P165" i="5"/>
  <c r="O165" i="5"/>
  <c r="N165" i="5"/>
  <c r="M165" i="5"/>
  <c r="L165" i="5"/>
  <c r="K165" i="5"/>
  <c r="J165" i="5"/>
  <c r="I165" i="5"/>
  <c r="U165" i="5" s="1"/>
  <c r="AV163" i="5"/>
  <c r="AT163" i="5"/>
  <c r="AR163" i="5"/>
  <c r="AP163" i="5"/>
  <c r="AN163" i="5"/>
  <c r="AM163" i="5"/>
  <c r="AL163" i="5"/>
  <c r="AK163" i="5"/>
  <c r="AI163" i="5"/>
  <c r="U163" i="5"/>
  <c r="AV162" i="5"/>
  <c r="AT162" i="5"/>
  <c r="AR162" i="5"/>
  <c r="AP162" i="5"/>
  <c r="AN162" i="5"/>
  <c r="AM162" i="5"/>
  <c r="AL162" i="5"/>
  <c r="AK162" i="5"/>
  <c r="AI162" i="5"/>
  <c r="U162" i="5"/>
  <c r="AV161" i="5"/>
  <c r="AU161" i="5"/>
  <c r="AT161" i="5"/>
  <c r="AR161" i="5"/>
  <c r="AQ161" i="5"/>
  <c r="AP161" i="5"/>
  <c r="AO161" i="5"/>
  <c r="AN161" i="5"/>
  <c r="AM161" i="5"/>
  <c r="AL161" i="5"/>
  <c r="AK161" i="5"/>
  <c r="AW161" i="5" s="1"/>
  <c r="AI161" i="5"/>
  <c r="U161" i="5"/>
  <c r="AV160" i="5"/>
  <c r="AT160" i="5"/>
  <c r="AR160" i="5"/>
  <c r="AP160" i="5"/>
  <c r="AN160" i="5"/>
  <c r="AM160" i="5"/>
  <c r="AL160" i="5"/>
  <c r="AK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AI160" i="5" s="1"/>
  <c r="T160" i="5"/>
  <c r="S160" i="5"/>
  <c r="R160" i="5"/>
  <c r="Q160" i="5"/>
  <c r="P160" i="5"/>
  <c r="O160" i="5"/>
  <c r="N160" i="5"/>
  <c r="M160" i="5"/>
  <c r="L160" i="5"/>
  <c r="K160" i="5"/>
  <c r="J160" i="5"/>
  <c r="I160" i="5"/>
  <c r="U160" i="5" s="1"/>
  <c r="AV158" i="5"/>
  <c r="AU158" i="5"/>
  <c r="AT158" i="5"/>
  <c r="AR158" i="5"/>
  <c r="AQ158" i="5"/>
  <c r="AP158" i="5"/>
  <c r="AO158" i="5"/>
  <c r="AN158" i="5"/>
  <c r="AM158" i="5"/>
  <c r="AL158" i="5"/>
  <c r="AK158" i="5"/>
  <c r="AW158" i="5" s="1"/>
  <c r="AI158" i="5"/>
  <c r="U158" i="5"/>
  <c r="AV157" i="5"/>
  <c r="AU157" i="5"/>
  <c r="AT157" i="5"/>
  <c r="AR157" i="5"/>
  <c r="AQ157" i="5"/>
  <c r="AP157" i="5"/>
  <c r="AO157" i="5"/>
  <c r="AN157" i="5"/>
  <c r="AM157" i="5"/>
  <c r="AL157" i="5"/>
  <c r="AK157" i="5"/>
  <c r="AI157" i="5"/>
  <c r="U157" i="5"/>
  <c r="AV156" i="5"/>
  <c r="AU156" i="5"/>
  <c r="AT156" i="5"/>
  <c r="AR156" i="5"/>
  <c r="AQ156" i="5"/>
  <c r="AP156" i="5"/>
  <c r="AO156" i="5"/>
  <c r="AN156" i="5"/>
  <c r="AM156" i="5"/>
  <c r="AL156" i="5"/>
  <c r="AK156" i="5"/>
  <c r="AW156" i="5" s="1"/>
  <c r="AI156" i="5"/>
  <c r="U156" i="5"/>
  <c r="AV155" i="5"/>
  <c r="AU155" i="5"/>
  <c r="AT155" i="5"/>
  <c r="AR155" i="5"/>
  <c r="AQ155" i="5"/>
  <c r="AP155" i="5"/>
  <c r="AO155" i="5"/>
  <c r="AN155" i="5"/>
  <c r="AM155" i="5"/>
  <c r="AL155" i="5"/>
  <c r="AK155" i="5"/>
  <c r="AW155" i="5" s="1"/>
  <c r="AI155" i="5"/>
  <c r="U155" i="5"/>
  <c r="AV154" i="5"/>
  <c r="AU154" i="5"/>
  <c r="AT154" i="5"/>
  <c r="AR154" i="5"/>
  <c r="AQ154" i="5"/>
  <c r="AP154" i="5"/>
  <c r="AO154" i="5"/>
  <c r="AN154" i="5"/>
  <c r="AM154" i="5"/>
  <c r="AL154" i="5"/>
  <c r="AK154" i="5"/>
  <c r="AW154" i="5" s="1"/>
  <c r="AI154" i="5"/>
  <c r="U154" i="5"/>
  <c r="AV153" i="5"/>
  <c r="AU153" i="5"/>
  <c r="AT153" i="5"/>
  <c r="AR153" i="5"/>
  <c r="AQ153" i="5"/>
  <c r="AP153" i="5"/>
  <c r="AO153" i="5"/>
  <c r="AN153" i="5"/>
  <c r="AM153" i="5"/>
  <c r="AL153" i="5"/>
  <c r="AK153" i="5"/>
  <c r="AI153" i="5"/>
  <c r="U153" i="5"/>
  <c r="AV152" i="5"/>
  <c r="AU152" i="5"/>
  <c r="AT152" i="5"/>
  <c r="AR152" i="5"/>
  <c r="AQ152" i="5"/>
  <c r="AP152" i="5"/>
  <c r="AO152" i="5"/>
  <c r="AN152" i="5"/>
  <c r="AM152" i="5"/>
  <c r="AL152" i="5"/>
  <c r="AK152" i="5"/>
  <c r="AW152" i="5" s="1"/>
  <c r="AI152" i="5"/>
  <c r="U152" i="5"/>
  <c r="AV151" i="5"/>
  <c r="AU151" i="5"/>
  <c r="AT151" i="5"/>
  <c r="AR151" i="5"/>
  <c r="AQ151" i="5"/>
  <c r="AP151" i="5"/>
  <c r="AO151" i="5"/>
  <c r="AN151" i="5"/>
  <c r="AM151" i="5"/>
  <c r="AL151" i="5"/>
  <c r="AK151" i="5"/>
  <c r="AI151" i="5"/>
  <c r="U151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DS146" i="5"/>
  <c r="DR146" i="5"/>
  <c r="DQ146" i="5"/>
  <c r="DP146" i="5"/>
  <c r="DO146" i="5"/>
  <c r="DN146" i="5"/>
  <c r="DM146" i="5"/>
  <c r="DL146" i="5"/>
  <c r="DK146" i="5"/>
  <c r="DJ146" i="5"/>
  <c r="DI146" i="5"/>
  <c r="DH146" i="5"/>
  <c r="DG146" i="5"/>
  <c r="DF146" i="5"/>
  <c r="DE146" i="5"/>
  <c r="DD146" i="5"/>
  <c r="DC146" i="5"/>
  <c r="DB146" i="5"/>
  <c r="DA146" i="5"/>
  <c r="CX146" i="5"/>
  <c r="CW146" i="5"/>
  <c r="CV146" i="5"/>
  <c r="CU146" i="5"/>
  <c r="CY146" i="5" s="1"/>
  <c r="CR146" i="5"/>
  <c r="CQ146" i="5"/>
  <c r="CP146" i="5"/>
  <c r="CO146" i="5"/>
  <c r="CS146" i="5" s="1"/>
  <c r="CK146" i="5"/>
  <c r="CI146" i="5"/>
  <c r="CG146" i="5"/>
  <c r="CF146" i="5"/>
  <c r="CE146" i="5"/>
  <c r="CD146" i="5"/>
  <c r="CC146" i="5"/>
  <c r="CB146" i="5"/>
  <c r="CA146" i="5"/>
  <c r="CM146" i="5" s="1"/>
  <c r="BW146" i="5"/>
  <c r="BU146" i="5"/>
  <c r="BS146" i="5"/>
  <c r="BR146" i="5"/>
  <c r="BQ146" i="5"/>
  <c r="DW146" i="5" s="1"/>
  <c r="BP146" i="5"/>
  <c r="BO146" i="5"/>
  <c r="DU146" i="5" s="1"/>
  <c r="BN146" i="5"/>
  <c r="BM146" i="5"/>
  <c r="BY146" i="5" s="1"/>
  <c r="BI146" i="5"/>
  <c r="BG146" i="5"/>
  <c r="BE146" i="5"/>
  <c r="BD146" i="5"/>
  <c r="BC146" i="5"/>
  <c r="BB146" i="5"/>
  <c r="BA146" i="5"/>
  <c r="AZ146" i="5"/>
  <c r="AY146" i="5"/>
  <c r="BK146" i="5" s="1"/>
  <c r="AU146" i="5"/>
  <c r="AU182" i="5" s="1"/>
  <c r="AQ146" i="5"/>
  <c r="AQ182" i="5" s="1"/>
  <c r="AO146" i="5"/>
  <c r="CY145" i="5"/>
  <c r="CS145" i="5"/>
  <c r="CH145" i="5"/>
  <c r="BT145" i="5"/>
  <c r="BF145" i="5"/>
  <c r="BK145" i="5" s="1"/>
  <c r="AR145" i="5"/>
  <c r="DS144" i="5"/>
  <c r="DR144" i="5"/>
  <c r="DQ144" i="5"/>
  <c r="DP144" i="5"/>
  <c r="DO144" i="5"/>
  <c r="DN144" i="5"/>
  <c r="DM144" i="5"/>
  <c r="DL144" i="5"/>
  <c r="DK144" i="5"/>
  <c r="DJ144" i="5"/>
  <c r="DI144" i="5"/>
  <c r="DH144" i="5"/>
  <c r="DG144" i="5"/>
  <c r="DF144" i="5"/>
  <c r="DE144" i="5"/>
  <c r="DD144" i="5"/>
  <c r="DC144" i="5"/>
  <c r="DB144" i="5"/>
  <c r="DA144" i="5"/>
  <c r="CX144" i="5"/>
  <c r="CW144" i="5"/>
  <c r="CV144" i="5"/>
  <c r="CU144" i="5"/>
  <c r="CY144" i="5" s="1"/>
  <c r="CR144" i="5"/>
  <c r="CQ144" i="5"/>
  <c r="CP144" i="5"/>
  <c r="CO144" i="5"/>
  <c r="CS144" i="5" s="1"/>
  <c r="CK144" i="5"/>
  <c r="CI144" i="5"/>
  <c r="CG144" i="5"/>
  <c r="CF144" i="5"/>
  <c r="CE144" i="5"/>
  <c r="CD144" i="5"/>
  <c r="CC144" i="5"/>
  <c r="CB144" i="5"/>
  <c r="CA144" i="5"/>
  <c r="CM144" i="5" s="1"/>
  <c r="BW144" i="5"/>
  <c r="BU144" i="5"/>
  <c r="BS144" i="5"/>
  <c r="BR144" i="5"/>
  <c r="BQ144" i="5"/>
  <c r="DW144" i="5" s="1"/>
  <c r="BP144" i="5"/>
  <c r="BO144" i="5"/>
  <c r="DU144" i="5" s="1"/>
  <c r="BN144" i="5"/>
  <c r="BM144" i="5"/>
  <c r="BY144" i="5" s="1"/>
  <c r="BI144" i="5"/>
  <c r="BG144" i="5"/>
  <c r="BE144" i="5"/>
  <c r="BD144" i="5"/>
  <c r="BC144" i="5"/>
  <c r="BB144" i="5"/>
  <c r="BA144" i="5"/>
  <c r="AZ144" i="5"/>
  <c r="AY144" i="5"/>
  <c r="BK144" i="5" s="1"/>
  <c r="AU144" i="5"/>
  <c r="AU163" i="5" s="1"/>
  <c r="AQ144" i="5"/>
  <c r="AQ163" i="5" s="1"/>
  <c r="AO144" i="5"/>
  <c r="DS143" i="5"/>
  <c r="DR143" i="5"/>
  <c r="DQ143" i="5"/>
  <c r="DP143" i="5"/>
  <c r="DO143" i="5"/>
  <c r="DN143" i="5"/>
  <c r="DM143" i="5"/>
  <c r="DL143" i="5"/>
  <c r="DK143" i="5"/>
  <c r="DJ143" i="5"/>
  <c r="DI143" i="5"/>
  <c r="DH143" i="5"/>
  <c r="DG143" i="5"/>
  <c r="DF143" i="5"/>
  <c r="DE143" i="5"/>
  <c r="DD143" i="5"/>
  <c r="DC143" i="5"/>
  <c r="DB143" i="5"/>
  <c r="DA143" i="5"/>
  <c r="CX143" i="5"/>
  <c r="CW143" i="5"/>
  <c r="CV143" i="5"/>
  <c r="CU143" i="5"/>
  <c r="CY143" i="5" s="1"/>
  <c r="CR143" i="5"/>
  <c r="CQ143" i="5"/>
  <c r="CP143" i="5"/>
  <c r="CO143" i="5"/>
  <c r="CS143" i="5" s="1"/>
  <c r="CK143" i="5"/>
  <c r="CI143" i="5"/>
  <c r="CG143" i="5"/>
  <c r="CF143" i="5"/>
  <c r="CE143" i="5"/>
  <c r="CD143" i="5"/>
  <c r="CC143" i="5"/>
  <c r="CB143" i="5"/>
  <c r="CA143" i="5"/>
  <c r="CM143" i="5" s="1"/>
  <c r="BW143" i="5"/>
  <c r="BU143" i="5"/>
  <c r="BS143" i="5"/>
  <c r="BR143" i="5"/>
  <c r="BQ143" i="5"/>
  <c r="DW143" i="5" s="1"/>
  <c r="BP143" i="5"/>
  <c r="BO143" i="5"/>
  <c r="DU143" i="5" s="1"/>
  <c r="BN143" i="5"/>
  <c r="BM143" i="5"/>
  <c r="BY143" i="5" s="1"/>
  <c r="BI143" i="5"/>
  <c r="BG143" i="5"/>
  <c r="BE143" i="5"/>
  <c r="BD143" i="5"/>
  <c r="BC143" i="5"/>
  <c r="BB143" i="5"/>
  <c r="BA143" i="5"/>
  <c r="AZ143" i="5"/>
  <c r="AY143" i="5"/>
  <c r="BK143" i="5" s="1"/>
  <c r="AU143" i="5"/>
  <c r="AU162" i="5" s="1"/>
  <c r="AQ143" i="5"/>
  <c r="AQ162" i="5" s="1"/>
  <c r="AO143" i="5"/>
  <c r="DS142" i="5"/>
  <c r="DR142" i="5"/>
  <c r="DQ142" i="5"/>
  <c r="DP142" i="5"/>
  <c r="DO142" i="5"/>
  <c r="DN142" i="5"/>
  <c r="DM142" i="5"/>
  <c r="DL142" i="5"/>
  <c r="DK142" i="5"/>
  <c r="DJ142" i="5"/>
  <c r="DI142" i="5"/>
  <c r="DH142" i="5"/>
  <c r="DG142" i="5"/>
  <c r="DF142" i="5"/>
  <c r="DE142" i="5"/>
  <c r="DD142" i="5"/>
  <c r="DC142" i="5"/>
  <c r="DB142" i="5"/>
  <c r="DA142" i="5"/>
  <c r="CX142" i="5"/>
  <c r="CW142" i="5"/>
  <c r="CV142" i="5"/>
  <c r="CU142" i="5"/>
  <c r="CY142" i="5" s="1"/>
  <c r="CR142" i="5"/>
  <c r="CQ142" i="5"/>
  <c r="CP142" i="5"/>
  <c r="CO142" i="5"/>
  <c r="CS142" i="5" s="1"/>
  <c r="CL142" i="5"/>
  <c r="CK142" i="5"/>
  <c r="CJ142" i="5"/>
  <c r="CI142" i="5"/>
  <c r="CH142" i="5"/>
  <c r="CG142" i="5"/>
  <c r="CF142" i="5"/>
  <c r="CE142" i="5"/>
  <c r="CD142" i="5"/>
  <c r="CC142" i="5"/>
  <c r="CB142" i="5"/>
  <c r="CA142" i="5"/>
  <c r="CM142" i="5" s="1"/>
  <c r="BX142" i="5"/>
  <c r="BW142" i="5"/>
  <c r="BV142" i="5"/>
  <c r="BU142" i="5"/>
  <c r="BT142" i="5"/>
  <c r="BS142" i="5"/>
  <c r="BR142" i="5"/>
  <c r="BQ142" i="5"/>
  <c r="DW142" i="5" s="1"/>
  <c r="BP142" i="5"/>
  <c r="BO142" i="5"/>
  <c r="DU142" i="5" s="1"/>
  <c r="BN142" i="5"/>
  <c r="BM142" i="5"/>
  <c r="BY142" i="5" s="1"/>
  <c r="BJ142" i="5"/>
  <c r="BI142" i="5"/>
  <c r="BH142" i="5"/>
  <c r="BG142" i="5"/>
  <c r="BF142" i="5"/>
  <c r="BE142" i="5"/>
  <c r="BD142" i="5"/>
  <c r="BC142" i="5"/>
  <c r="BB142" i="5"/>
  <c r="BA142" i="5"/>
  <c r="AZ142" i="5"/>
  <c r="AY142" i="5"/>
  <c r="BK142" i="5" s="1"/>
  <c r="AV142" i="5"/>
  <c r="AU142" i="5"/>
  <c r="AT142" i="5"/>
  <c r="AR142" i="5"/>
  <c r="AQ142" i="5"/>
  <c r="AP142" i="5"/>
  <c r="AO142" i="5"/>
  <c r="AN142" i="5"/>
  <c r="AM142" i="5"/>
  <c r="AL142" i="5"/>
  <c r="AK142" i="5"/>
  <c r="AW142" i="5" s="1"/>
  <c r="DS137" i="5"/>
  <c r="DR137" i="5"/>
  <c r="DQ137" i="5"/>
  <c r="DP137" i="5"/>
  <c r="DO137" i="5"/>
  <c r="DN137" i="5"/>
  <c r="DM137" i="5"/>
  <c r="DL137" i="5"/>
  <c r="DK137" i="5"/>
  <c r="DJ137" i="5"/>
  <c r="DI137" i="5"/>
  <c r="DH137" i="5"/>
  <c r="DG137" i="5"/>
  <c r="DF137" i="5"/>
  <c r="DE137" i="5"/>
  <c r="DD137" i="5"/>
  <c r="DC137" i="5"/>
  <c r="DB137" i="5"/>
  <c r="DA137" i="5"/>
  <c r="CX137" i="5"/>
  <c r="CW137" i="5"/>
  <c r="CW133" i="5" s="1"/>
  <c r="CV137" i="5"/>
  <c r="CU137" i="5"/>
  <c r="CU133" i="5" s="1"/>
  <c r="CU70" i="5" s="1"/>
  <c r="CR137" i="5"/>
  <c r="CQ137" i="5"/>
  <c r="CP137" i="5"/>
  <c r="CO137" i="5"/>
  <c r="CL137" i="5"/>
  <c r="CK137" i="5"/>
  <c r="CJ137" i="5"/>
  <c r="CI137" i="5"/>
  <c r="CH137" i="5"/>
  <c r="CG137" i="5"/>
  <c r="CF137" i="5"/>
  <c r="CE137" i="5"/>
  <c r="CD137" i="5"/>
  <c r="CC137" i="5"/>
  <c r="CB137" i="5"/>
  <c r="CA137" i="5"/>
  <c r="A135" i="5"/>
  <c r="A134" i="5"/>
  <c r="DS133" i="5"/>
  <c r="DR133" i="5"/>
  <c r="DQ133" i="5"/>
  <c r="DP133" i="5"/>
  <c r="DO133" i="5"/>
  <c r="DN133" i="5"/>
  <c r="DM133" i="5"/>
  <c r="DL133" i="5"/>
  <c r="DK133" i="5"/>
  <c r="DJ133" i="5"/>
  <c r="DI133" i="5"/>
  <c r="DH133" i="5"/>
  <c r="DG133" i="5"/>
  <c r="DF133" i="5"/>
  <c r="DE133" i="5"/>
  <c r="DD133" i="5"/>
  <c r="DC133" i="5"/>
  <c r="DB133" i="5"/>
  <c r="DA133" i="5"/>
  <c r="CX133" i="5"/>
  <c r="CV133" i="5"/>
  <c r="CR133" i="5"/>
  <c r="CR196" i="5" s="1"/>
  <c r="CQ133" i="5"/>
  <c r="CP133" i="5"/>
  <c r="CP196" i="5" s="1"/>
  <c r="CO133" i="5"/>
  <c r="CL133" i="5"/>
  <c r="CK133" i="5"/>
  <c r="CJ133" i="5"/>
  <c r="CI133" i="5"/>
  <c r="CH133" i="5"/>
  <c r="CG133" i="5"/>
  <c r="CF133" i="5"/>
  <c r="CE133" i="5"/>
  <c r="CD133" i="5"/>
  <c r="CC133" i="5"/>
  <c r="CB133" i="5"/>
  <c r="CA133" i="5"/>
  <c r="CA70" i="5" s="1"/>
  <c r="BO133" i="5"/>
  <c r="BO196" i="5" s="1"/>
  <c r="BN133" i="5"/>
  <c r="BN196" i="5" s="1"/>
  <c r="BM133" i="5"/>
  <c r="AW133" i="5"/>
  <c r="AI133" i="5"/>
  <c r="U133" i="5"/>
  <c r="A133" i="5"/>
  <c r="DS132" i="5"/>
  <c r="DS195" i="5" s="1"/>
  <c r="DR132" i="5"/>
  <c r="DR195" i="5" s="1"/>
  <c r="DQ132" i="5"/>
  <c r="DQ195" i="5" s="1"/>
  <c r="DP132" i="5"/>
  <c r="DP195" i="5" s="1"/>
  <c r="DO132" i="5"/>
  <c r="DO195" i="5" s="1"/>
  <c r="DN132" i="5"/>
  <c r="DN195" i="5" s="1"/>
  <c r="DM132" i="5"/>
  <c r="DM195" i="5" s="1"/>
  <c r="DL132" i="5"/>
  <c r="DL195" i="5" s="1"/>
  <c r="DK132" i="5"/>
  <c r="DK195" i="5" s="1"/>
  <c r="DJ132" i="5"/>
  <c r="DJ195" i="5" s="1"/>
  <c r="DI132" i="5"/>
  <c r="DI195" i="5" s="1"/>
  <c r="DH132" i="5"/>
  <c r="DH195" i="5" s="1"/>
  <c r="DG132" i="5"/>
  <c r="DG195" i="5" s="1"/>
  <c r="DF132" i="5"/>
  <c r="DF195" i="5" s="1"/>
  <c r="DE132" i="5"/>
  <c r="DE195" i="5" s="1"/>
  <c r="DD132" i="5"/>
  <c r="DD195" i="5" s="1"/>
  <c r="DC132" i="5"/>
  <c r="DC195" i="5" s="1"/>
  <c r="DB132" i="5"/>
  <c r="DB195" i="5" s="1"/>
  <c r="DA132" i="5"/>
  <c r="DA195" i="5" s="1"/>
  <c r="CX132" i="5"/>
  <c r="CX195" i="5" s="1"/>
  <c r="CW132" i="5"/>
  <c r="CW195" i="5" s="1"/>
  <c r="CV132" i="5"/>
  <c r="CV195" i="5" s="1"/>
  <c r="CU132" i="5"/>
  <c r="CR132" i="5"/>
  <c r="CR195" i="5" s="1"/>
  <c r="CQ132" i="5"/>
  <c r="CQ195" i="5" s="1"/>
  <c r="CP132" i="5"/>
  <c r="CP195" i="5" s="1"/>
  <c r="CO132" i="5"/>
  <c r="CL132" i="5"/>
  <c r="CL195" i="5" s="1"/>
  <c r="CK132" i="5"/>
  <c r="CK195" i="5" s="1"/>
  <c r="CJ132" i="5"/>
  <c r="CJ195" i="5" s="1"/>
  <c r="CI132" i="5"/>
  <c r="CI195" i="5" s="1"/>
  <c r="CH132" i="5"/>
  <c r="CH195" i="5" s="1"/>
  <c r="CG132" i="5"/>
  <c r="CG195" i="5" s="1"/>
  <c r="CF132" i="5"/>
  <c r="CF195" i="5" s="1"/>
  <c r="CE132" i="5"/>
  <c r="CE195" i="5" s="1"/>
  <c r="CD132" i="5"/>
  <c r="CD195" i="5" s="1"/>
  <c r="CC132" i="5"/>
  <c r="CC195" i="5" s="1"/>
  <c r="CB132" i="5"/>
  <c r="CB195" i="5" s="1"/>
  <c r="CA132" i="5"/>
  <c r="BO132" i="5"/>
  <c r="BO195" i="5" s="1"/>
  <c r="BN132" i="5"/>
  <c r="BN195" i="5" s="1"/>
  <c r="BM132" i="5"/>
  <c r="AW132" i="5"/>
  <c r="AI132" i="5"/>
  <c r="U132" i="5"/>
  <c r="A132" i="5"/>
  <c r="DS131" i="5"/>
  <c r="DS194" i="5" s="1"/>
  <c r="DR131" i="5"/>
  <c r="DR194" i="5" s="1"/>
  <c r="DQ131" i="5"/>
  <c r="DQ194" i="5" s="1"/>
  <c r="DP131" i="5"/>
  <c r="DP194" i="5" s="1"/>
  <c r="DO131" i="5"/>
  <c r="DO194" i="5" s="1"/>
  <c r="DN131" i="5"/>
  <c r="DN194" i="5" s="1"/>
  <c r="DM131" i="5"/>
  <c r="DM194" i="5" s="1"/>
  <c r="DL131" i="5"/>
  <c r="DL194" i="5" s="1"/>
  <c r="DK131" i="5"/>
  <c r="DK194" i="5" s="1"/>
  <c r="DJ131" i="5"/>
  <c r="DJ194" i="5" s="1"/>
  <c r="DI131" i="5"/>
  <c r="DI194" i="5" s="1"/>
  <c r="DH131" i="5"/>
  <c r="DH194" i="5" s="1"/>
  <c r="DG131" i="5"/>
  <c r="DG194" i="5" s="1"/>
  <c r="DF131" i="5"/>
  <c r="DF194" i="5" s="1"/>
  <c r="DE131" i="5"/>
  <c r="DE194" i="5" s="1"/>
  <c r="DD131" i="5"/>
  <c r="DD194" i="5" s="1"/>
  <c r="DC131" i="5"/>
  <c r="DC194" i="5" s="1"/>
  <c r="DB131" i="5"/>
  <c r="DB194" i="5" s="1"/>
  <c r="DA131" i="5"/>
  <c r="DA194" i="5" s="1"/>
  <c r="CX131" i="5"/>
  <c r="CX194" i="5" s="1"/>
  <c r="CW131" i="5"/>
  <c r="CW194" i="5" s="1"/>
  <c r="CV131" i="5"/>
  <c r="CV194" i="5" s="1"/>
  <c r="CU131" i="5"/>
  <c r="CR131" i="5"/>
  <c r="CR194" i="5" s="1"/>
  <c r="CQ131" i="5"/>
  <c r="CQ194" i="5" s="1"/>
  <c r="CP131" i="5"/>
  <c r="CP194" i="5" s="1"/>
  <c r="CO131" i="5"/>
  <c r="CL131" i="5"/>
  <c r="CL194" i="5" s="1"/>
  <c r="CK131" i="5"/>
  <c r="CK194" i="5" s="1"/>
  <c r="CJ131" i="5"/>
  <c r="CJ194" i="5" s="1"/>
  <c r="CI131" i="5"/>
  <c r="CI194" i="5" s="1"/>
  <c r="CH131" i="5"/>
  <c r="CH194" i="5" s="1"/>
  <c r="CG131" i="5"/>
  <c r="CG194" i="5" s="1"/>
  <c r="CF131" i="5"/>
  <c r="CF194" i="5" s="1"/>
  <c r="CE131" i="5"/>
  <c r="CE194" i="5" s="1"/>
  <c r="CD131" i="5"/>
  <c r="CD194" i="5" s="1"/>
  <c r="CC131" i="5"/>
  <c r="CC194" i="5" s="1"/>
  <c r="CB131" i="5"/>
  <c r="CB194" i="5" s="1"/>
  <c r="CA131" i="5"/>
  <c r="BO131" i="5"/>
  <c r="BO194" i="5" s="1"/>
  <c r="BN131" i="5"/>
  <c r="BN194" i="5" s="1"/>
  <c r="BM131" i="5"/>
  <c r="AW131" i="5"/>
  <c r="AI131" i="5"/>
  <c r="U131" i="5"/>
  <c r="A131" i="5"/>
  <c r="DS130" i="5"/>
  <c r="DS193" i="5" s="1"/>
  <c r="DR130" i="5"/>
  <c r="DR193" i="5" s="1"/>
  <c r="DQ130" i="5"/>
  <c r="DQ193" i="5" s="1"/>
  <c r="DP130" i="5"/>
  <c r="DP193" i="5" s="1"/>
  <c r="DO130" i="5"/>
  <c r="DO193" i="5" s="1"/>
  <c r="DN130" i="5"/>
  <c r="DN193" i="5" s="1"/>
  <c r="DM130" i="5"/>
  <c r="DM193" i="5" s="1"/>
  <c r="DL130" i="5"/>
  <c r="DL193" i="5" s="1"/>
  <c r="DK130" i="5"/>
  <c r="DK193" i="5" s="1"/>
  <c r="DJ130" i="5"/>
  <c r="DJ193" i="5" s="1"/>
  <c r="DI130" i="5"/>
  <c r="DI193" i="5" s="1"/>
  <c r="DH130" i="5"/>
  <c r="DH193" i="5" s="1"/>
  <c r="DG130" i="5"/>
  <c r="DG193" i="5" s="1"/>
  <c r="DF130" i="5"/>
  <c r="DF193" i="5" s="1"/>
  <c r="DE130" i="5"/>
  <c r="DE193" i="5" s="1"/>
  <c r="DD130" i="5"/>
  <c r="DD193" i="5" s="1"/>
  <c r="DC130" i="5"/>
  <c r="DC193" i="5" s="1"/>
  <c r="DB130" i="5"/>
  <c r="DB193" i="5" s="1"/>
  <c r="DA130" i="5"/>
  <c r="DA193" i="5" s="1"/>
  <c r="CX130" i="5"/>
  <c r="CX193" i="5" s="1"/>
  <c r="CW130" i="5"/>
  <c r="CW193" i="5" s="1"/>
  <c r="CV130" i="5"/>
  <c r="CV193" i="5" s="1"/>
  <c r="CU130" i="5"/>
  <c r="CR130" i="5"/>
  <c r="CR193" i="5" s="1"/>
  <c r="CQ130" i="5"/>
  <c r="CQ193" i="5" s="1"/>
  <c r="CP130" i="5"/>
  <c r="CP193" i="5" s="1"/>
  <c r="CO130" i="5"/>
  <c r="CL130" i="5"/>
  <c r="CL193" i="5" s="1"/>
  <c r="CK130" i="5"/>
  <c r="CK193" i="5" s="1"/>
  <c r="CJ130" i="5"/>
  <c r="CJ193" i="5" s="1"/>
  <c r="CI130" i="5"/>
  <c r="CI193" i="5" s="1"/>
  <c r="CH130" i="5"/>
  <c r="CH193" i="5" s="1"/>
  <c r="CG130" i="5"/>
  <c r="CG193" i="5" s="1"/>
  <c r="CF130" i="5"/>
  <c r="CF193" i="5" s="1"/>
  <c r="CE130" i="5"/>
  <c r="CE193" i="5" s="1"/>
  <c r="CD130" i="5"/>
  <c r="CD193" i="5" s="1"/>
  <c r="CC130" i="5"/>
  <c r="CC193" i="5" s="1"/>
  <c r="CB130" i="5"/>
  <c r="CB193" i="5" s="1"/>
  <c r="CA130" i="5"/>
  <c r="BO130" i="5"/>
  <c r="BO193" i="5" s="1"/>
  <c r="BN130" i="5"/>
  <c r="BN193" i="5" s="1"/>
  <c r="BM130" i="5"/>
  <c r="AW130" i="5"/>
  <c r="AI130" i="5"/>
  <c r="U130" i="5"/>
  <c r="A130" i="5"/>
  <c r="DS129" i="5"/>
  <c r="DS192" i="5" s="1"/>
  <c r="DR129" i="5"/>
  <c r="DR192" i="5" s="1"/>
  <c r="DQ129" i="5"/>
  <c r="DQ192" i="5" s="1"/>
  <c r="DP129" i="5"/>
  <c r="DP192" i="5" s="1"/>
  <c r="DO129" i="5"/>
  <c r="DO192" i="5" s="1"/>
  <c r="DN129" i="5"/>
  <c r="DN192" i="5" s="1"/>
  <c r="DM129" i="5"/>
  <c r="DM192" i="5" s="1"/>
  <c r="DL129" i="5"/>
  <c r="DL192" i="5" s="1"/>
  <c r="DK129" i="5"/>
  <c r="DK192" i="5" s="1"/>
  <c r="DJ129" i="5"/>
  <c r="DJ192" i="5" s="1"/>
  <c r="DI129" i="5"/>
  <c r="DI192" i="5" s="1"/>
  <c r="DH129" i="5"/>
  <c r="DH192" i="5" s="1"/>
  <c r="DG129" i="5"/>
  <c r="DG192" i="5" s="1"/>
  <c r="DF129" i="5"/>
  <c r="DF192" i="5" s="1"/>
  <c r="DE129" i="5"/>
  <c r="DE192" i="5" s="1"/>
  <c r="DD129" i="5"/>
  <c r="DD192" i="5" s="1"/>
  <c r="DC129" i="5"/>
  <c r="DC192" i="5" s="1"/>
  <c r="DB129" i="5"/>
  <c r="DB192" i="5" s="1"/>
  <c r="DA129" i="5"/>
  <c r="DA192" i="5" s="1"/>
  <c r="CX129" i="5"/>
  <c r="CX192" i="5" s="1"/>
  <c r="CW129" i="5"/>
  <c r="CW192" i="5" s="1"/>
  <c r="CV129" i="5"/>
  <c r="CV192" i="5" s="1"/>
  <c r="CU129" i="5"/>
  <c r="CR129" i="5"/>
  <c r="CR192" i="5" s="1"/>
  <c r="CQ129" i="5"/>
  <c r="CQ192" i="5" s="1"/>
  <c r="CP129" i="5"/>
  <c r="CP192" i="5" s="1"/>
  <c r="CO129" i="5"/>
  <c r="CL129" i="5"/>
  <c r="CK129" i="5"/>
  <c r="CJ129" i="5"/>
  <c r="CI129" i="5"/>
  <c r="CH129" i="5"/>
  <c r="CG129" i="5"/>
  <c r="CF129" i="5"/>
  <c r="CE129" i="5"/>
  <c r="CD129" i="5"/>
  <c r="CC129" i="5"/>
  <c r="CB129" i="5"/>
  <c r="CA129" i="5"/>
  <c r="BO129" i="5"/>
  <c r="BN129" i="5"/>
  <c r="BM129" i="5"/>
  <c r="AW129" i="5"/>
  <c r="AI129" i="5"/>
  <c r="U129" i="5"/>
  <c r="A129" i="5"/>
  <c r="DS128" i="5"/>
  <c r="DR128" i="5"/>
  <c r="DQ128" i="5"/>
  <c r="DP128" i="5"/>
  <c r="DO128" i="5"/>
  <c r="DN128" i="5"/>
  <c r="DM128" i="5"/>
  <c r="DL128" i="5"/>
  <c r="DK128" i="5"/>
  <c r="DJ128" i="5"/>
  <c r="DI128" i="5"/>
  <c r="DH128" i="5"/>
  <c r="DG128" i="5"/>
  <c r="DF128" i="5"/>
  <c r="DE128" i="5"/>
  <c r="DD128" i="5"/>
  <c r="DC128" i="5"/>
  <c r="DB128" i="5"/>
  <c r="DA128" i="5"/>
  <c r="CX128" i="5"/>
  <c r="CW128" i="5"/>
  <c r="CV128" i="5"/>
  <c r="CU128" i="5"/>
  <c r="CR128" i="5"/>
  <c r="CQ128" i="5"/>
  <c r="CP128" i="5"/>
  <c r="CO128" i="5"/>
  <c r="CO191" i="5" s="1"/>
  <c r="CL128" i="5"/>
  <c r="CL191" i="5" s="1"/>
  <c r="CK128" i="5"/>
  <c r="CK191" i="5" s="1"/>
  <c r="CJ128" i="5"/>
  <c r="CJ191" i="5" s="1"/>
  <c r="CI128" i="5"/>
  <c r="CI191" i="5" s="1"/>
  <c r="CH128" i="5"/>
  <c r="CH191" i="5" s="1"/>
  <c r="CG128" i="5"/>
  <c r="CG191" i="5" s="1"/>
  <c r="CF128" i="5"/>
  <c r="CF191" i="5" s="1"/>
  <c r="CE128" i="5"/>
  <c r="CE191" i="5" s="1"/>
  <c r="CD128" i="5"/>
  <c r="CD191" i="5" s="1"/>
  <c r="CC128" i="5"/>
  <c r="CC191" i="5" s="1"/>
  <c r="CB128" i="5"/>
  <c r="CB191" i="5" s="1"/>
  <c r="CA128" i="5"/>
  <c r="BO128" i="5"/>
  <c r="BO191" i="5" s="1"/>
  <c r="BN128" i="5"/>
  <c r="BN191" i="5" s="1"/>
  <c r="BM128" i="5"/>
  <c r="BM191" i="5" s="1"/>
  <c r="AW128" i="5"/>
  <c r="AI128" i="5"/>
  <c r="U128" i="5"/>
  <c r="A128" i="5"/>
  <c r="DS127" i="5"/>
  <c r="DS190" i="5" s="1"/>
  <c r="DR127" i="5"/>
  <c r="DR190" i="5" s="1"/>
  <c r="DQ127" i="5"/>
  <c r="DQ190" i="5" s="1"/>
  <c r="DP127" i="5"/>
  <c r="DP190" i="5" s="1"/>
  <c r="DO127" i="5"/>
  <c r="DO190" i="5" s="1"/>
  <c r="DN127" i="5"/>
  <c r="DN190" i="5" s="1"/>
  <c r="DM127" i="5"/>
  <c r="DM190" i="5" s="1"/>
  <c r="DL127" i="5"/>
  <c r="DL190" i="5" s="1"/>
  <c r="DK127" i="5"/>
  <c r="DK190" i="5" s="1"/>
  <c r="DJ127" i="5"/>
  <c r="DJ190" i="5" s="1"/>
  <c r="DI127" i="5"/>
  <c r="DI190" i="5" s="1"/>
  <c r="DH127" i="5"/>
  <c r="DH190" i="5" s="1"/>
  <c r="DG127" i="5"/>
  <c r="DG190" i="5" s="1"/>
  <c r="DF127" i="5"/>
  <c r="DF190" i="5" s="1"/>
  <c r="DE127" i="5"/>
  <c r="DE190" i="5" s="1"/>
  <c r="DD127" i="5"/>
  <c r="DD190" i="5" s="1"/>
  <c r="DC127" i="5"/>
  <c r="DC190" i="5" s="1"/>
  <c r="DB127" i="5"/>
  <c r="DB190" i="5" s="1"/>
  <c r="DA127" i="5"/>
  <c r="DA190" i="5" s="1"/>
  <c r="CX127" i="5"/>
  <c r="CX190" i="5" s="1"/>
  <c r="CW127" i="5"/>
  <c r="CW190" i="5" s="1"/>
  <c r="CV127" i="5"/>
  <c r="CV190" i="5" s="1"/>
  <c r="CU127" i="5"/>
  <c r="CR127" i="5"/>
  <c r="CR190" i="5" s="1"/>
  <c r="CQ127" i="5"/>
  <c r="CQ190" i="5" s="1"/>
  <c r="CP127" i="5"/>
  <c r="CP190" i="5" s="1"/>
  <c r="CO127" i="5"/>
  <c r="CL127" i="5"/>
  <c r="CL190" i="5" s="1"/>
  <c r="CK127" i="5"/>
  <c r="CK190" i="5" s="1"/>
  <c r="CJ127" i="5"/>
  <c r="CJ190" i="5" s="1"/>
  <c r="CI127" i="5"/>
  <c r="CI190" i="5" s="1"/>
  <c r="CH127" i="5"/>
  <c r="CH190" i="5" s="1"/>
  <c r="CG127" i="5"/>
  <c r="CG190" i="5" s="1"/>
  <c r="CF127" i="5"/>
  <c r="CF190" i="5" s="1"/>
  <c r="CE127" i="5"/>
  <c r="CE190" i="5" s="1"/>
  <c r="CD127" i="5"/>
  <c r="CD190" i="5" s="1"/>
  <c r="CC127" i="5"/>
  <c r="CC190" i="5" s="1"/>
  <c r="CB127" i="5"/>
  <c r="CB190" i="5" s="1"/>
  <c r="CA127" i="5"/>
  <c r="BO127" i="5"/>
  <c r="BO190" i="5" s="1"/>
  <c r="BN127" i="5"/>
  <c r="BN190" i="5" s="1"/>
  <c r="BM127" i="5"/>
  <c r="BM190" i="5" s="1"/>
  <c r="AW127" i="5"/>
  <c r="AI127" i="5"/>
  <c r="U127" i="5"/>
  <c r="A127" i="5"/>
  <c r="DS126" i="5"/>
  <c r="DS189" i="5" s="1"/>
  <c r="DR126" i="5"/>
  <c r="DR189" i="5" s="1"/>
  <c r="DQ126" i="5"/>
  <c r="DQ189" i="5" s="1"/>
  <c r="DP126" i="5"/>
  <c r="DP189" i="5" s="1"/>
  <c r="DO126" i="5"/>
  <c r="DO189" i="5" s="1"/>
  <c r="DN126" i="5"/>
  <c r="DN189" i="5" s="1"/>
  <c r="DM126" i="5"/>
  <c r="DM189" i="5" s="1"/>
  <c r="DL126" i="5"/>
  <c r="DL189" i="5" s="1"/>
  <c r="DK126" i="5"/>
  <c r="DK189" i="5" s="1"/>
  <c r="DJ126" i="5"/>
  <c r="DJ189" i="5" s="1"/>
  <c r="DI126" i="5"/>
  <c r="DI189" i="5" s="1"/>
  <c r="DH126" i="5"/>
  <c r="DH189" i="5" s="1"/>
  <c r="DG126" i="5"/>
  <c r="DG189" i="5" s="1"/>
  <c r="DF126" i="5"/>
  <c r="DF189" i="5" s="1"/>
  <c r="DE126" i="5"/>
  <c r="DE189" i="5" s="1"/>
  <c r="DD126" i="5"/>
  <c r="DD189" i="5" s="1"/>
  <c r="DC126" i="5"/>
  <c r="DC189" i="5" s="1"/>
  <c r="DB126" i="5"/>
  <c r="DB189" i="5" s="1"/>
  <c r="DA126" i="5"/>
  <c r="DA189" i="5" s="1"/>
  <c r="CX126" i="5"/>
  <c r="CX189" i="5" s="1"/>
  <c r="CW126" i="5"/>
  <c r="CW189" i="5" s="1"/>
  <c r="CV126" i="5"/>
  <c r="CV189" i="5" s="1"/>
  <c r="CU126" i="5"/>
  <c r="CR126" i="5"/>
  <c r="CR189" i="5" s="1"/>
  <c r="CQ126" i="5"/>
  <c r="CQ189" i="5" s="1"/>
  <c r="CP126" i="5"/>
  <c r="CP189" i="5" s="1"/>
  <c r="CO126" i="5"/>
  <c r="CL126" i="5"/>
  <c r="CL189" i="5" s="1"/>
  <c r="CK126" i="5"/>
  <c r="CK189" i="5" s="1"/>
  <c r="CJ126" i="5"/>
  <c r="CJ189" i="5" s="1"/>
  <c r="CI126" i="5"/>
  <c r="CI189" i="5" s="1"/>
  <c r="CH126" i="5"/>
  <c r="CH189" i="5" s="1"/>
  <c r="CG126" i="5"/>
  <c r="CG189" i="5" s="1"/>
  <c r="CF126" i="5"/>
  <c r="CF189" i="5" s="1"/>
  <c r="CE126" i="5"/>
  <c r="CE189" i="5" s="1"/>
  <c r="CD126" i="5"/>
  <c r="CD189" i="5" s="1"/>
  <c r="CC126" i="5"/>
  <c r="CC189" i="5" s="1"/>
  <c r="CB126" i="5"/>
  <c r="CB189" i="5" s="1"/>
  <c r="CA126" i="5"/>
  <c r="BO126" i="5"/>
  <c r="BO189" i="5" s="1"/>
  <c r="BN126" i="5"/>
  <c r="BN189" i="5" s="1"/>
  <c r="BM126" i="5"/>
  <c r="BM189" i="5" s="1"/>
  <c r="AW126" i="5"/>
  <c r="AI126" i="5"/>
  <c r="U126" i="5"/>
  <c r="A126" i="5"/>
  <c r="DS125" i="5"/>
  <c r="DS188" i="5" s="1"/>
  <c r="DR125" i="5"/>
  <c r="DR188" i="5" s="1"/>
  <c r="DQ125" i="5"/>
  <c r="DQ188" i="5" s="1"/>
  <c r="DP125" i="5"/>
  <c r="DP188" i="5" s="1"/>
  <c r="DO125" i="5"/>
  <c r="DO188" i="5" s="1"/>
  <c r="DN125" i="5"/>
  <c r="DN188" i="5" s="1"/>
  <c r="DM125" i="5"/>
  <c r="DM188" i="5" s="1"/>
  <c r="DL125" i="5"/>
  <c r="DL188" i="5" s="1"/>
  <c r="DK125" i="5"/>
  <c r="DK188" i="5" s="1"/>
  <c r="DJ125" i="5"/>
  <c r="DJ188" i="5" s="1"/>
  <c r="DI125" i="5"/>
  <c r="DI188" i="5" s="1"/>
  <c r="DH125" i="5"/>
  <c r="DH188" i="5" s="1"/>
  <c r="DG125" i="5"/>
  <c r="DG188" i="5" s="1"/>
  <c r="DF125" i="5"/>
  <c r="DF188" i="5" s="1"/>
  <c r="DE125" i="5"/>
  <c r="DE188" i="5" s="1"/>
  <c r="DD125" i="5"/>
  <c r="DD188" i="5" s="1"/>
  <c r="DC125" i="5"/>
  <c r="DC188" i="5" s="1"/>
  <c r="DB125" i="5"/>
  <c r="DB188" i="5" s="1"/>
  <c r="DA125" i="5"/>
  <c r="DA188" i="5" s="1"/>
  <c r="CX125" i="5"/>
  <c r="CX188" i="5" s="1"/>
  <c r="CW125" i="5"/>
  <c r="CW188" i="5" s="1"/>
  <c r="CV125" i="5"/>
  <c r="CV188" i="5" s="1"/>
  <c r="CU125" i="5"/>
  <c r="CR125" i="5"/>
  <c r="CR188" i="5" s="1"/>
  <c r="CQ125" i="5"/>
  <c r="CQ188" i="5" s="1"/>
  <c r="CP125" i="5"/>
  <c r="CP188" i="5" s="1"/>
  <c r="CO125" i="5"/>
  <c r="CL125" i="5"/>
  <c r="CL188" i="5" s="1"/>
  <c r="CK125" i="5"/>
  <c r="CK188" i="5" s="1"/>
  <c r="CJ125" i="5"/>
  <c r="CJ188" i="5" s="1"/>
  <c r="CI125" i="5"/>
  <c r="CI188" i="5" s="1"/>
  <c r="CH125" i="5"/>
  <c r="CH188" i="5" s="1"/>
  <c r="CG125" i="5"/>
  <c r="CG188" i="5" s="1"/>
  <c r="CF125" i="5"/>
  <c r="CF188" i="5" s="1"/>
  <c r="CE125" i="5"/>
  <c r="CE188" i="5" s="1"/>
  <c r="CD125" i="5"/>
  <c r="CD188" i="5" s="1"/>
  <c r="CC125" i="5"/>
  <c r="CC188" i="5" s="1"/>
  <c r="CB125" i="5"/>
  <c r="CB188" i="5" s="1"/>
  <c r="CA125" i="5"/>
  <c r="BO125" i="5"/>
  <c r="BO188" i="5" s="1"/>
  <c r="BN125" i="5"/>
  <c r="BN188" i="5" s="1"/>
  <c r="BM125" i="5"/>
  <c r="BM188" i="5" s="1"/>
  <c r="AW125" i="5"/>
  <c r="AI125" i="5"/>
  <c r="U125" i="5"/>
  <c r="A125" i="5"/>
  <c r="DS124" i="5"/>
  <c r="DS187" i="5" s="1"/>
  <c r="DR124" i="5"/>
  <c r="DR187" i="5" s="1"/>
  <c r="DQ124" i="5"/>
  <c r="DQ187" i="5" s="1"/>
  <c r="DP124" i="5"/>
  <c r="DP187" i="5" s="1"/>
  <c r="DO124" i="5"/>
  <c r="DO187" i="5" s="1"/>
  <c r="DN124" i="5"/>
  <c r="DN187" i="5" s="1"/>
  <c r="DM124" i="5"/>
  <c r="DM187" i="5" s="1"/>
  <c r="DL124" i="5"/>
  <c r="DL187" i="5" s="1"/>
  <c r="DK124" i="5"/>
  <c r="DK187" i="5" s="1"/>
  <c r="DJ124" i="5"/>
  <c r="DJ187" i="5" s="1"/>
  <c r="DI124" i="5"/>
  <c r="DI187" i="5" s="1"/>
  <c r="DH124" i="5"/>
  <c r="DH187" i="5" s="1"/>
  <c r="DG124" i="5"/>
  <c r="DG187" i="5" s="1"/>
  <c r="DF124" i="5"/>
  <c r="DF187" i="5" s="1"/>
  <c r="DE124" i="5"/>
  <c r="DE187" i="5" s="1"/>
  <c r="DD124" i="5"/>
  <c r="DD187" i="5" s="1"/>
  <c r="DC124" i="5"/>
  <c r="DC187" i="5" s="1"/>
  <c r="DB124" i="5"/>
  <c r="DB187" i="5" s="1"/>
  <c r="DA124" i="5"/>
  <c r="DA187" i="5" s="1"/>
  <c r="CX124" i="5"/>
  <c r="CX187" i="5" s="1"/>
  <c r="CW124" i="5"/>
  <c r="CW187" i="5" s="1"/>
  <c r="CV124" i="5"/>
  <c r="CV187" i="5" s="1"/>
  <c r="CU124" i="5"/>
  <c r="CR124" i="5"/>
  <c r="CR187" i="5" s="1"/>
  <c r="CQ124" i="5"/>
  <c r="CQ187" i="5" s="1"/>
  <c r="CP124" i="5"/>
  <c r="CP187" i="5" s="1"/>
  <c r="CO124" i="5"/>
  <c r="CL124" i="5"/>
  <c r="CL187" i="5" s="1"/>
  <c r="CK124" i="5"/>
  <c r="CK187" i="5" s="1"/>
  <c r="CJ124" i="5"/>
  <c r="CJ187" i="5" s="1"/>
  <c r="CI124" i="5"/>
  <c r="CI187" i="5" s="1"/>
  <c r="CH124" i="5"/>
  <c r="CH187" i="5" s="1"/>
  <c r="CG124" i="5"/>
  <c r="CG187" i="5" s="1"/>
  <c r="CF124" i="5"/>
  <c r="CF187" i="5" s="1"/>
  <c r="CE124" i="5"/>
  <c r="CE187" i="5" s="1"/>
  <c r="CD124" i="5"/>
  <c r="CD187" i="5" s="1"/>
  <c r="CC124" i="5"/>
  <c r="CC187" i="5" s="1"/>
  <c r="CB124" i="5"/>
  <c r="CB187" i="5" s="1"/>
  <c r="CA124" i="5"/>
  <c r="BO124" i="5"/>
  <c r="BO187" i="5" s="1"/>
  <c r="BN124" i="5"/>
  <c r="BN187" i="5" s="1"/>
  <c r="BM124" i="5"/>
  <c r="BM187" i="5" s="1"/>
  <c r="AW124" i="5"/>
  <c r="AI124" i="5"/>
  <c r="U124" i="5"/>
  <c r="A124" i="5"/>
  <c r="DS123" i="5"/>
  <c r="DS186" i="5" s="1"/>
  <c r="DR123" i="5"/>
  <c r="DR186" i="5" s="1"/>
  <c r="DQ123" i="5"/>
  <c r="DQ186" i="5" s="1"/>
  <c r="DP123" i="5"/>
  <c r="DP186" i="5" s="1"/>
  <c r="DO123" i="5"/>
  <c r="DO186" i="5" s="1"/>
  <c r="DN123" i="5"/>
  <c r="DN186" i="5" s="1"/>
  <c r="DM123" i="5"/>
  <c r="DM186" i="5" s="1"/>
  <c r="DL123" i="5"/>
  <c r="DL186" i="5" s="1"/>
  <c r="DK123" i="5"/>
  <c r="DK186" i="5" s="1"/>
  <c r="DJ123" i="5"/>
  <c r="DJ186" i="5" s="1"/>
  <c r="DI123" i="5"/>
  <c r="DI186" i="5" s="1"/>
  <c r="DH123" i="5"/>
  <c r="DH186" i="5" s="1"/>
  <c r="DG123" i="5"/>
  <c r="DG186" i="5" s="1"/>
  <c r="DF123" i="5"/>
  <c r="DF186" i="5" s="1"/>
  <c r="DE123" i="5"/>
  <c r="DE186" i="5" s="1"/>
  <c r="DD123" i="5"/>
  <c r="DD186" i="5" s="1"/>
  <c r="DC123" i="5"/>
  <c r="DC186" i="5" s="1"/>
  <c r="DB123" i="5"/>
  <c r="DB186" i="5" s="1"/>
  <c r="DA123" i="5"/>
  <c r="DA186" i="5" s="1"/>
  <c r="CX123" i="5"/>
  <c r="CX186" i="5" s="1"/>
  <c r="CW123" i="5"/>
  <c r="CW186" i="5" s="1"/>
  <c r="CV123" i="5"/>
  <c r="CV186" i="5" s="1"/>
  <c r="CU123" i="5"/>
  <c r="CR123" i="5"/>
  <c r="CR186" i="5" s="1"/>
  <c r="CQ123" i="5"/>
  <c r="CQ186" i="5" s="1"/>
  <c r="CP123" i="5"/>
  <c r="CP186" i="5" s="1"/>
  <c r="CO123" i="5"/>
  <c r="CL123" i="5"/>
  <c r="CL186" i="5" s="1"/>
  <c r="CK123" i="5"/>
  <c r="CK186" i="5" s="1"/>
  <c r="CJ123" i="5"/>
  <c r="CJ186" i="5" s="1"/>
  <c r="CI123" i="5"/>
  <c r="CI186" i="5" s="1"/>
  <c r="CH123" i="5"/>
  <c r="CH186" i="5" s="1"/>
  <c r="CG123" i="5"/>
  <c r="CG186" i="5" s="1"/>
  <c r="CF123" i="5"/>
  <c r="CF186" i="5" s="1"/>
  <c r="CE123" i="5"/>
  <c r="CE186" i="5" s="1"/>
  <c r="CD123" i="5"/>
  <c r="CD186" i="5" s="1"/>
  <c r="CC123" i="5"/>
  <c r="CC186" i="5" s="1"/>
  <c r="CB123" i="5"/>
  <c r="CB186" i="5" s="1"/>
  <c r="CA123" i="5"/>
  <c r="BO123" i="5"/>
  <c r="BO186" i="5" s="1"/>
  <c r="BN123" i="5"/>
  <c r="BN186" i="5" s="1"/>
  <c r="BM123" i="5"/>
  <c r="BM186" i="5" s="1"/>
  <c r="AW123" i="5"/>
  <c r="AI123" i="5"/>
  <c r="U123" i="5"/>
  <c r="A123" i="5"/>
  <c r="AV122" i="5"/>
  <c r="AV74" i="5" s="1"/>
  <c r="AU122" i="5"/>
  <c r="AU74" i="5" s="1"/>
  <c r="AT122" i="5"/>
  <c r="AT74" i="5" s="1"/>
  <c r="AR122" i="5"/>
  <c r="AR74" i="5" s="1"/>
  <c r="AQ122" i="5"/>
  <c r="AQ74" i="5" s="1"/>
  <c r="AP122" i="5"/>
  <c r="AP74" i="5" s="1"/>
  <c r="AO122" i="5"/>
  <c r="AO74" i="5" s="1"/>
  <c r="AN122" i="5"/>
  <c r="AN74" i="5" s="1"/>
  <c r="AM122" i="5"/>
  <c r="AM74" i="5" s="1"/>
  <c r="AL122" i="5"/>
  <c r="AL74" i="5" s="1"/>
  <c r="AK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W74" i="5" s="1"/>
  <c r="T122" i="5"/>
  <c r="S122" i="5"/>
  <c r="R122" i="5"/>
  <c r="Q122" i="5"/>
  <c r="P122" i="5"/>
  <c r="O122" i="5"/>
  <c r="N122" i="5"/>
  <c r="M122" i="5"/>
  <c r="L122" i="5"/>
  <c r="K122" i="5"/>
  <c r="J122" i="5"/>
  <c r="I122" i="5"/>
  <c r="I74" i="5" s="1"/>
  <c r="A122" i="5"/>
  <c r="AV121" i="5"/>
  <c r="AV58" i="5" s="1"/>
  <c r="AU121" i="5"/>
  <c r="AU58" i="5" s="1"/>
  <c r="AT121" i="5"/>
  <c r="AT58" i="5" s="1"/>
  <c r="AR121" i="5"/>
  <c r="AR58" i="5" s="1"/>
  <c r="AQ121" i="5"/>
  <c r="AQ58" i="5" s="1"/>
  <c r="AP121" i="5"/>
  <c r="AP58" i="5" s="1"/>
  <c r="AO121" i="5"/>
  <c r="AO58" i="5" s="1"/>
  <c r="AN121" i="5"/>
  <c r="AN58" i="5" s="1"/>
  <c r="AM121" i="5"/>
  <c r="AM58" i="5" s="1"/>
  <c r="AL121" i="5"/>
  <c r="AL58" i="5" s="1"/>
  <c r="AK121" i="5"/>
  <c r="AH121" i="5"/>
  <c r="AH58" i="5" s="1"/>
  <c r="AG121" i="5"/>
  <c r="AG58" i="5" s="1"/>
  <c r="AF121" i="5"/>
  <c r="AF58" i="5" s="1"/>
  <c r="AE121" i="5"/>
  <c r="AE58" i="5" s="1"/>
  <c r="AD121" i="5"/>
  <c r="AD58" i="5" s="1"/>
  <c r="AC121" i="5"/>
  <c r="AC58" i="5" s="1"/>
  <c r="AB121" i="5"/>
  <c r="AB58" i="5" s="1"/>
  <c r="AA121" i="5"/>
  <c r="AA58" i="5" s="1"/>
  <c r="Z121" i="5"/>
  <c r="Z58" i="5" s="1"/>
  <c r="Y121" i="5"/>
  <c r="Y58" i="5" s="1"/>
  <c r="X121" i="5"/>
  <c r="X58" i="5" s="1"/>
  <c r="W121" i="5"/>
  <c r="T121" i="5"/>
  <c r="T58" i="5" s="1"/>
  <c r="S121" i="5"/>
  <c r="S58" i="5" s="1"/>
  <c r="R121" i="5"/>
  <c r="R58" i="5" s="1"/>
  <c r="Q121" i="5"/>
  <c r="Q58" i="5" s="1"/>
  <c r="P121" i="5"/>
  <c r="P58" i="5" s="1"/>
  <c r="O121" i="5"/>
  <c r="O58" i="5" s="1"/>
  <c r="N121" i="5"/>
  <c r="N58" i="5" s="1"/>
  <c r="M121" i="5"/>
  <c r="M58" i="5" s="1"/>
  <c r="L121" i="5"/>
  <c r="L58" i="5" s="1"/>
  <c r="K121" i="5"/>
  <c r="K58" i="5" s="1"/>
  <c r="J121" i="5"/>
  <c r="J58" i="5" s="1"/>
  <c r="I121" i="5"/>
  <c r="A121" i="5"/>
  <c r="A120" i="5"/>
  <c r="DS119" i="5"/>
  <c r="DS182" i="5" s="1"/>
  <c r="DR119" i="5"/>
  <c r="DR182" i="5" s="1"/>
  <c r="DQ119" i="5"/>
  <c r="DQ182" i="5" s="1"/>
  <c r="DP119" i="5"/>
  <c r="DP182" i="5" s="1"/>
  <c r="DO119" i="5"/>
  <c r="DO182" i="5" s="1"/>
  <c r="DN119" i="5"/>
  <c r="DN182" i="5" s="1"/>
  <c r="DM119" i="5"/>
  <c r="DM182" i="5" s="1"/>
  <c r="DL119" i="5"/>
  <c r="DL182" i="5" s="1"/>
  <c r="DK119" i="5"/>
  <c r="DK182" i="5" s="1"/>
  <c r="DJ119" i="5"/>
  <c r="DJ182" i="5" s="1"/>
  <c r="DI119" i="5"/>
  <c r="DI182" i="5" s="1"/>
  <c r="DH119" i="5"/>
  <c r="DH182" i="5" s="1"/>
  <c r="DG119" i="5"/>
  <c r="DG182" i="5" s="1"/>
  <c r="DF119" i="5"/>
  <c r="DF182" i="5" s="1"/>
  <c r="DE119" i="5"/>
  <c r="DE182" i="5" s="1"/>
  <c r="DD119" i="5"/>
  <c r="DD182" i="5" s="1"/>
  <c r="DC119" i="5"/>
  <c r="DC182" i="5" s="1"/>
  <c r="DB119" i="5"/>
  <c r="DB182" i="5" s="1"/>
  <c r="DA119" i="5"/>
  <c r="DA182" i="5" s="1"/>
  <c r="CX119" i="5"/>
  <c r="CX182" i="5" s="1"/>
  <c r="CW119" i="5"/>
  <c r="CW182" i="5" s="1"/>
  <c r="CV119" i="5"/>
  <c r="CV182" i="5" s="1"/>
  <c r="CU119" i="5"/>
  <c r="CR119" i="5"/>
  <c r="CR182" i="5" s="1"/>
  <c r="CQ119" i="5"/>
  <c r="CQ182" i="5" s="1"/>
  <c r="CP119" i="5"/>
  <c r="CP182" i="5" s="1"/>
  <c r="CO119" i="5"/>
  <c r="CL119" i="5"/>
  <c r="CL182" i="5" s="1"/>
  <c r="CK119" i="5"/>
  <c r="CK182" i="5" s="1"/>
  <c r="CJ119" i="5"/>
  <c r="CJ182" i="5" s="1"/>
  <c r="CI119" i="5"/>
  <c r="CI182" i="5" s="1"/>
  <c r="CH119" i="5"/>
  <c r="CH182" i="5" s="1"/>
  <c r="CG119" i="5"/>
  <c r="CF119" i="5"/>
  <c r="CE119" i="5"/>
  <c r="CD119" i="5"/>
  <c r="CC119" i="5"/>
  <c r="CB119" i="5"/>
  <c r="CA119" i="5"/>
  <c r="CA117" i="5" s="1"/>
  <c r="BO119" i="5"/>
  <c r="BO117" i="5" s="1"/>
  <c r="BO54" i="5" s="1"/>
  <c r="BN119" i="5"/>
  <c r="BN117" i="5" s="1"/>
  <c r="BN54" i="5" s="1"/>
  <c r="BM119" i="5"/>
  <c r="BM117" i="5" s="1"/>
  <c r="BM54" i="5" s="1"/>
  <c r="AW119" i="5"/>
  <c r="AI119" i="5"/>
  <c r="U119" i="5"/>
  <c r="A119" i="5"/>
  <c r="DS118" i="5"/>
  <c r="DR118" i="5"/>
  <c r="DQ118" i="5"/>
  <c r="DP118" i="5"/>
  <c r="DO118" i="5"/>
  <c r="DN118" i="5"/>
  <c r="DM118" i="5"/>
  <c r="DL118" i="5"/>
  <c r="DK118" i="5"/>
  <c r="DJ118" i="5"/>
  <c r="DI118" i="5"/>
  <c r="DH118" i="5"/>
  <c r="DG118" i="5"/>
  <c r="DF118" i="5"/>
  <c r="DE118" i="5"/>
  <c r="DD118" i="5"/>
  <c r="DC118" i="5"/>
  <c r="DB118" i="5"/>
  <c r="DA118" i="5"/>
  <c r="CX118" i="5"/>
  <c r="CW118" i="5"/>
  <c r="CV118" i="5"/>
  <c r="CU118" i="5"/>
  <c r="CU117" i="5" s="1"/>
  <c r="CR118" i="5"/>
  <c r="CQ118" i="5"/>
  <c r="CP118" i="5"/>
  <c r="CO118" i="5"/>
  <c r="CO117" i="5" s="1"/>
  <c r="CL118" i="5"/>
  <c r="CK118" i="5"/>
  <c r="CJ118" i="5"/>
  <c r="CI118" i="5"/>
  <c r="CH118" i="5"/>
  <c r="CG118" i="5"/>
  <c r="CG181" i="5" s="1"/>
  <c r="CF118" i="5"/>
  <c r="CF181" i="5" s="1"/>
  <c r="CE118" i="5"/>
  <c r="CE181" i="5" s="1"/>
  <c r="CD118" i="5"/>
  <c r="CD181" i="5" s="1"/>
  <c r="CC118" i="5"/>
  <c r="CC181" i="5" s="1"/>
  <c r="CB118" i="5"/>
  <c r="CB181" i="5" s="1"/>
  <c r="CA118" i="5"/>
  <c r="BO118" i="5"/>
  <c r="BN118" i="5"/>
  <c r="BM118" i="5"/>
  <c r="AW118" i="5"/>
  <c r="AI118" i="5"/>
  <c r="U118" i="5"/>
  <c r="A118" i="5"/>
  <c r="AV117" i="5"/>
  <c r="AU117" i="5"/>
  <c r="AT117" i="5"/>
  <c r="AR117" i="5"/>
  <c r="AQ117" i="5"/>
  <c r="AP117" i="5"/>
  <c r="AO117" i="5"/>
  <c r="AN117" i="5"/>
  <c r="AM117" i="5"/>
  <c r="AL117" i="5"/>
  <c r="AK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A117" i="5"/>
  <c r="A116" i="5"/>
  <c r="DS115" i="5"/>
  <c r="DS178" i="5" s="1"/>
  <c r="DR115" i="5"/>
  <c r="DR178" i="5" s="1"/>
  <c r="DQ115" i="5"/>
  <c r="DQ178" i="5" s="1"/>
  <c r="DP115" i="5"/>
  <c r="DP178" i="5" s="1"/>
  <c r="DO115" i="5"/>
  <c r="DO178" i="5" s="1"/>
  <c r="DN115" i="5"/>
  <c r="DN178" i="5" s="1"/>
  <c r="DM115" i="5"/>
  <c r="DM178" i="5" s="1"/>
  <c r="DL115" i="5"/>
  <c r="DL178" i="5" s="1"/>
  <c r="DK115" i="5"/>
  <c r="DK178" i="5" s="1"/>
  <c r="DJ115" i="5"/>
  <c r="DJ178" i="5" s="1"/>
  <c r="DI115" i="5"/>
  <c r="DI178" i="5" s="1"/>
  <c r="DH115" i="5"/>
  <c r="DH178" i="5" s="1"/>
  <c r="DG115" i="5"/>
  <c r="DG178" i="5" s="1"/>
  <c r="DF115" i="5"/>
  <c r="DF178" i="5" s="1"/>
  <c r="DE115" i="5"/>
  <c r="DE178" i="5" s="1"/>
  <c r="DD115" i="5"/>
  <c r="DD178" i="5" s="1"/>
  <c r="DC115" i="5"/>
  <c r="DC178" i="5" s="1"/>
  <c r="DB115" i="5"/>
  <c r="DB178" i="5" s="1"/>
  <c r="DA115" i="5"/>
  <c r="DA178" i="5" s="1"/>
  <c r="CX115" i="5"/>
  <c r="CX178" i="5" s="1"/>
  <c r="CW115" i="5"/>
  <c r="CW178" i="5" s="1"/>
  <c r="CV115" i="5"/>
  <c r="CV178" i="5" s="1"/>
  <c r="CU115" i="5"/>
  <c r="CR115" i="5"/>
  <c r="CR178" i="5" s="1"/>
  <c r="CQ115" i="5"/>
  <c r="CQ178" i="5" s="1"/>
  <c r="CP115" i="5"/>
  <c r="CP178" i="5" s="1"/>
  <c r="CO115" i="5"/>
  <c r="CL115" i="5"/>
  <c r="CL178" i="5" s="1"/>
  <c r="CK115" i="5"/>
  <c r="CK178" i="5" s="1"/>
  <c r="CJ115" i="5"/>
  <c r="CJ178" i="5" s="1"/>
  <c r="CI115" i="5"/>
  <c r="CI178" i="5" s="1"/>
  <c r="CH115" i="5"/>
  <c r="CH178" i="5" s="1"/>
  <c r="CG115" i="5"/>
  <c r="CG178" i="5" s="1"/>
  <c r="CF115" i="5"/>
  <c r="CF178" i="5" s="1"/>
  <c r="CE115" i="5"/>
  <c r="CE178" i="5" s="1"/>
  <c r="CD115" i="5"/>
  <c r="CD178" i="5" s="1"/>
  <c r="CC115" i="5"/>
  <c r="CC178" i="5" s="1"/>
  <c r="CB115" i="5"/>
  <c r="CB178" i="5" s="1"/>
  <c r="CA115" i="5"/>
  <c r="BO115" i="5"/>
  <c r="BO178" i="5" s="1"/>
  <c r="BN115" i="5"/>
  <c r="BN178" i="5" s="1"/>
  <c r="BM115" i="5"/>
  <c r="AW115" i="5"/>
  <c r="AI115" i="5"/>
  <c r="U115" i="5"/>
  <c r="A115" i="5"/>
  <c r="DS114" i="5"/>
  <c r="DS177" i="5" s="1"/>
  <c r="DR114" i="5"/>
  <c r="DR177" i="5" s="1"/>
  <c r="DQ114" i="5"/>
  <c r="DQ177" i="5" s="1"/>
  <c r="DP114" i="5"/>
  <c r="DP177" i="5" s="1"/>
  <c r="DO114" i="5"/>
  <c r="DO177" i="5" s="1"/>
  <c r="DN114" i="5"/>
  <c r="DN177" i="5" s="1"/>
  <c r="DM114" i="5"/>
  <c r="DM177" i="5" s="1"/>
  <c r="DL114" i="5"/>
  <c r="DL177" i="5" s="1"/>
  <c r="DK114" i="5"/>
  <c r="DK177" i="5" s="1"/>
  <c r="DJ114" i="5"/>
  <c r="DJ177" i="5" s="1"/>
  <c r="DI114" i="5"/>
  <c r="DI177" i="5" s="1"/>
  <c r="DH114" i="5"/>
  <c r="DH177" i="5" s="1"/>
  <c r="DG114" i="5"/>
  <c r="DG177" i="5" s="1"/>
  <c r="DF114" i="5"/>
  <c r="DF177" i="5" s="1"/>
  <c r="DE114" i="5"/>
  <c r="DE177" i="5" s="1"/>
  <c r="DD114" i="5"/>
  <c r="DD177" i="5" s="1"/>
  <c r="DC114" i="5"/>
  <c r="DC177" i="5" s="1"/>
  <c r="DB114" i="5"/>
  <c r="DB177" i="5" s="1"/>
  <c r="DA114" i="5"/>
  <c r="DA177" i="5" s="1"/>
  <c r="CX114" i="5"/>
  <c r="CX177" i="5" s="1"/>
  <c r="CW114" i="5"/>
  <c r="CW177" i="5" s="1"/>
  <c r="CV114" i="5"/>
  <c r="CV177" i="5" s="1"/>
  <c r="CU114" i="5"/>
  <c r="CR114" i="5"/>
  <c r="CR177" i="5" s="1"/>
  <c r="CQ114" i="5"/>
  <c r="CQ177" i="5" s="1"/>
  <c r="CP114" i="5"/>
  <c r="CP177" i="5" s="1"/>
  <c r="CO114" i="5"/>
  <c r="CL114" i="5"/>
  <c r="CL177" i="5" s="1"/>
  <c r="CK114" i="5"/>
  <c r="CK177" i="5" s="1"/>
  <c r="CJ114" i="5"/>
  <c r="CJ177" i="5" s="1"/>
  <c r="CI114" i="5"/>
  <c r="CI177" i="5" s="1"/>
  <c r="CH114" i="5"/>
  <c r="CH177" i="5" s="1"/>
  <c r="CG114" i="5"/>
  <c r="CG177" i="5" s="1"/>
  <c r="CF114" i="5"/>
  <c r="CF177" i="5" s="1"/>
  <c r="CE114" i="5"/>
  <c r="CE177" i="5" s="1"/>
  <c r="CD114" i="5"/>
  <c r="CD177" i="5" s="1"/>
  <c r="CC114" i="5"/>
  <c r="CC177" i="5" s="1"/>
  <c r="CB114" i="5"/>
  <c r="CB177" i="5" s="1"/>
  <c r="CA114" i="5"/>
  <c r="BO114" i="5"/>
  <c r="BO177" i="5" s="1"/>
  <c r="BN114" i="5"/>
  <c r="BN177" i="5" s="1"/>
  <c r="BM114" i="5"/>
  <c r="AW114" i="5"/>
  <c r="AI114" i="5"/>
  <c r="U114" i="5"/>
  <c r="A114" i="5"/>
  <c r="DS176" i="5"/>
  <c r="DR176" i="5"/>
  <c r="DQ176" i="5"/>
  <c r="DP176" i="5"/>
  <c r="DO176" i="5"/>
  <c r="DN176" i="5"/>
  <c r="DM176" i="5"/>
  <c r="DL176" i="5"/>
  <c r="DK176" i="5"/>
  <c r="DJ176" i="5"/>
  <c r="DI176" i="5"/>
  <c r="DH176" i="5"/>
  <c r="DG176" i="5"/>
  <c r="DF176" i="5"/>
  <c r="DE176" i="5"/>
  <c r="DD176" i="5"/>
  <c r="DC176" i="5"/>
  <c r="DB176" i="5"/>
  <c r="DA176" i="5"/>
  <c r="CX176" i="5"/>
  <c r="CW176" i="5"/>
  <c r="CV176" i="5"/>
  <c r="BO113" i="5"/>
  <c r="BO176" i="5" s="1"/>
  <c r="BN113" i="5"/>
  <c r="BN176" i="5" s="1"/>
  <c r="BM113" i="5"/>
  <c r="AW113" i="5"/>
  <c r="AI113" i="5"/>
  <c r="U113" i="5"/>
  <c r="A113" i="5"/>
  <c r="DS112" i="5"/>
  <c r="DS175" i="5" s="1"/>
  <c r="DR112" i="5"/>
  <c r="DR175" i="5" s="1"/>
  <c r="DQ112" i="5"/>
  <c r="DQ175" i="5" s="1"/>
  <c r="DP112" i="5"/>
  <c r="DP175" i="5" s="1"/>
  <c r="DO112" i="5"/>
  <c r="DO175" i="5" s="1"/>
  <c r="DN112" i="5"/>
  <c r="DN175" i="5" s="1"/>
  <c r="DM112" i="5"/>
  <c r="DM175" i="5" s="1"/>
  <c r="DL112" i="5"/>
  <c r="DL175" i="5" s="1"/>
  <c r="DK112" i="5"/>
  <c r="DK175" i="5" s="1"/>
  <c r="DJ112" i="5"/>
  <c r="DJ175" i="5" s="1"/>
  <c r="DI112" i="5"/>
  <c r="DI175" i="5" s="1"/>
  <c r="DH112" i="5"/>
  <c r="DH175" i="5" s="1"/>
  <c r="DG112" i="5"/>
  <c r="DG175" i="5" s="1"/>
  <c r="DF112" i="5"/>
  <c r="DF175" i="5" s="1"/>
  <c r="DE112" i="5"/>
  <c r="DE175" i="5" s="1"/>
  <c r="DD112" i="5"/>
  <c r="DD175" i="5" s="1"/>
  <c r="DC112" i="5"/>
  <c r="DC175" i="5" s="1"/>
  <c r="DB112" i="5"/>
  <c r="DB175" i="5" s="1"/>
  <c r="DA112" i="5"/>
  <c r="DA175" i="5" s="1"/>
  <c r="CX112" i="5"/>
  <c r="CX175" i="5" s="1"/>
  <c r="CW112" i="5"/>
  <c r="CW175" i="5" s="1"/>
  <c r="CV112" i="5"/>
  <c r="CV175" i="5" s="1"/>
  <c r="CU112" i="5"/>
  <c r="CR112" i="5"/>
  <c r="CR175" i="5" s="1"/>
  <c r="CQ112" i="5"/>
  <c r="CQ175" i="5" s="1"/>
  <c r="CP112" i="5"/>
  <c r="CP175" i="5" s="1"/>
  <c r="CO112" i="5"/>
  <c r="CL112" i="5"/>
  <c r="CL175" i="5" s="1"/>
  <c r="CK112" i="5"/>
  <c r="CJ112" i="5"/>
  <c r="CI112" i="5"/>
  <c r="CH112" i="5"/>
  <c r="CG112" i="5"/>
  <c r="CF112" i="5"/>
  <c r="CE112" i="5"/>
  <c r="CD112" i="5"/>
  <c r="CC112" i="5"/>
  <c r="CB112" i="5"/>
  <c r="CA112" i="5"/>
  <c r="BO112" i="5"/>
  <c r="BN112" i="5"/>
  <c r="BM112" i="5"/>
  <c r="AW112" i="5"/>
  <c r="AI112" i="5"/>
  <c r="U112" i="5"/>
  <c r="A112" i="5"/>
  <c r="DS111" i="5"/>
  <c r="DR111" i="5"/>
  <c r="DQ111" i="5"/>
  <c r="DP111" i="5"/>
  <c r="DO111" i="5"/>
  <c r="DN111" i="5"/>
  <c r="DM111" i="5"/>
  <c r="DL111" i="5"/>
  <c r="DK111" i="5"/>
  <c r="DJ111" i="5"/>
  <c r="DI111" i="5"/>
  <c r="DH111" i="5"/>
  <c r="DG111" i="5"/>
  <c r="DF111" i="5"/>
  <c r="DE111" i="5"/>
  <c r="DD111" i="5"/>
  <c r="DC111" i="5"/>
  <c r="DB111" i="5"/>
  <c r="DA111" i="5"/>
  <c r="CX111" i="5"/>
  <c r="CW111" i="5"/>
  <c r="CV111" i="5"/>
  <c r="CU111" i="5"/>
  <c r="CR111" i="5"/>
  <c r="CQ111" i="5"/>
  <c r="CP111" i="5"/>
  <c r="CO111" i="5"/>
  <c r="CL111" i="5"/>
  <c r="CK111" i="5"/>
  <c r="CK174" i="5" s="1"/>
  <c r="CJ111" i="5"/>
  <c r="CJ174" i="5" s="1"/>
  <c r="CI111" i="5"/>
  <c r="CI174" i="5" s="1"/>
  <c r="CH111" i="5"/>
  <c r="CG111" i="5"/>
  <c r="CG174" i="5" s="1"/>
  <c r="CF111" i="5"/>
  <c r="CF174" i="5" s="1"/>
  <c r="CE111" i="5"/>
  <c r="CE174" i="5" s="1"/>
  <c r="CD111" i="5"/>
  <c r="CD174" i="5" s="1"/>
  <c r="CC111" i="5"/>
  <c r="CC174" i="5" s="1"/>
  <c r="CB111" i="5"/>
  <c r="CB174" i="5" s="1"/>
  <c r="CA111" i="5"/>
  <c r="CA174" i="5" s="1"/>
  <c r="BO111" i="5"/>
  <c r="BO174" i="5" s="1"/>
  <c r="BN111" i="5"/>
  <c r="BN174" i="5" s="1"/>
  <c r="BM111" i="5"/>
  <c r="BM174" i="5" s="1"/>
  <c r="AW111" i="5"/>
  <c r="AI111" i="5"/>
  <c r="U111" i="5"/>
  <c r="A111" i="5"/>
  <c r="DS110" i="5"/>
  <c r="DS173" i="5" s="1"/>
  <c r="DR110" i="5"/>
  <c r="DR173" i="5" s="1"/>
  <c r="DQ110" i="5"/>
  <c r="DQ173" i="5" s="1"/>
  <c r="DP110" i="5"/>
  <c r="DP173" i="5" s="1"/>
  <c r="DO110" i="5"/>
  <c r="DO173" i="5" s="1"/>
  <c r="DN110" i="5"/>
  <c r="DN173" i="5" s="1"/>
  <c r="DM110" i="5"/>
  <c r="DM173" i="5" s="1"/>
  <c r="DL110" i="5"/>
  <c r="DL173" i="5" s="1"/>
  <c r="DK110" i="5"/>
  <c r="DK173" i="5" s="1"/>
  <c r="DJ110" i="5"/>
  <c r="DJ173" i="5" s="1"/>
  <c r="DI110" i="5"/>
  <c r="DI173" i="5" s="1"/>
  <c r="DH110" i="5"/>
  <c r="DH173" i="5" s="1"/>
  <c r="DG110" i="5"/>
  <c r="DG173" i="5" s="1"/>
  <c r="DF110" i="5"/>
  <c r="DF173" i="5" s="1"/>
  <c r="DE110" i="5"/>
  <c r="DE173" i="5" s="1"/>
  <c r="DD110" i="5"/>
  <c r="DD173" i="5" s="1"/>
  <c r="DC110" i="5"/>
  <c r="DC173" i="5" s="1"/>
  <c r="DB110" i="5"/>
  <c r="DB173" i="5" s="1"/>
  <c r="DA110" i="5"/>
  <c r="DA173" i="5" s="1"/>
  <c r="CX110" i="5"/>
  <c r="CX173" i="5" s="1"/>
  <c r="CW110" i="5"/>
  <c r="CW173" i="5" s="1"/>
  <c r="CV110" i="5"/>
  <c r="CV173" i="5" s="1"/>
  <c r="CU110" i="5"/>
  <c r="CR110" i="5"/>
  <c r="CR173" i="5" s="1"/>
  <c r="CQ110" i="5"/>
  <c r="CQ173" i="5" s="1"/>
  <c r="CP110" i="5"/>
  <c r="CP173" i="5" s="1"/>
  <c r="CO110" i="5"/>
  <c r="CL110" i="5"/>
  <c r="CL173" i="5" s="1"/>
  <c r="CK110" i="5"/>
  <c r="CK173" i="5" s="1"/>
  <c r="CJ110" i="5"/>
  <c r="CJ173" i="5" s="1"/>
  <c r="CI110" i="5"/>
  <c r="CI173" i="5" s="1"/>
  <c r="CH110" i="5"/>
  <c r="CH173" i="5" s="1"/>
  <c r="CG110" i="5"/>
  <c r="CG173" i="5" s="1"/>
  <c r="CF110" i="5"/>
  <c r="CF173" i="5" s="1"/>
  <c r="CE110" i="5"/>
  <c r="CE173" i="5" s="1"/>
  <c r="CD110" i="5"/>
  <c r="CD173" i="5" s="1"/>
  <c r="CC110" i="5"/>
  <c r="CC173" i="5" s="1"/>
  <c r="CB110" i="5"/>
  <c r="CB173" i="5" s="1"/>
  <c r="CA110" i="5"/>
  <c r="BO110" i="5"/>
  <c r="BO173" i="5" s="1"/>
  <c r="BN110" i="5"/>
  <c r="BN173" i="5" s="1"/>
  <c r="BM110" i="5"/>
  <c r="BM173" i="5" s="1"/>
  <c r="AW110" i="5"/>
  <c r="AI110" i="5"/>
  <c r="U110" i="5"/>
  <c r="A110" i="5"/>
  <c r="DS109" i="5"/>
  <c r="DS172" i="5" s="1"/>
  <c r="DR109" i="5"/>
  <c r="DR172" i="5" s="1"/>
  <c r="DQ109" i="5"/>
  <c r="DQ172" i="5" s="1"/>
  <c r="DP109" i="5"/>
  <c r="DP172" i="5" s="1"/>
  <c r="DO109" i="5"/>
  <c r="DO172" i="5" s="1"/>
  <c r="DN109" i="5"/>
  <c r="DN172" i="5" s="1"/>
  <c r="DM109" i="5"/>
  <c r="DM172" i="5" s="1"/>
  <c r="DL109" i="5"/>
  <c r="DL172" i="5" s="1"/>
  <c r="DK109" i="5"/>
  <c r="DK172" i="5" s="1"/>
  <c r="DJ109" i="5"/>
  <c r="DJ172" i="5" s="1"/>
  <c r="DI109" i="5"/>
  <c r="DI172" i="5" s="1"/>
  <c r="DH109" i="5"/>
  <c r="DH172" i="5" s="1"/>
  <c r="DG109" i="5"/>
  <c r="DG172" i="5" s="1"/>
  <c r="DF109" i="5"/>
  <c r="DF172" i="5" s="1"/>
  <c r="DE109" i="5"/>
  <c r="DE172" i="5" s="1"/>
  <c r="DD109" i="5"/>
  <c r="DD172" i="5" s="1"/>
  <c r="DC109" i="5"/>
  <c r="DC172" i="5" s="1"/>
  <c r="DB109" i="5"/>
  <c r="DB172" i="5" s="1"/>
  <c r="DA109" i="5"/>
  <c r="DA172" i="5" s="1"/>
  <c r="CX109" i="5"/>
  <c r="CX172" i="5" s="1"/>
  <c r="CW109" i="5"/>
  <c r="CW172" i="5" s="1"/>
  <c r="CV109" i="5"/>
  <c r="CV172" i="5" s="1"/>
  <c r="CU109" i="5"/>
  <c r="CR109" i="5"/>
  <c r="CR172" i="5" s="1"/>
  <c r="CQ109" i="5"/>
  <c r="CQ172" i="5" s="1"/>
  <c r="CP109" i="5"/>
  <c r="CP172" i="5" s="1"/>
  <c r="CO109" i="5"/>
  <c r="CL109" i="5"/>
  <c r="CL172" i="5" s="1"/>
  <c r="CK109" i="5"/>
  <c r="CK172" i="5" s="1"/>
  <c r="CJ109" i="5"/>
  <c r="CJ172" i="5" s="1"/>
  <c r="CI109" i="5"/>
  <c r="CI172" i="5" s="1"/>
  <c r="CH109" i="5"/>
  <c r="CH172" i="5" s="1"/>
  <c r="CG109" i="5"/>
  <c r="CG172" i="5" s="1"/>
  <c r="CF109" i="5"/>
  <c r="CF172" i="5" s="1"/>
  <c r="CE109" i="5"/>
  <c r="CE172" i="5" s="1"/>
  <c r="CD109" i="5"/>
  <c r="CD172" i="5" s="1"/>
  <c r="CC109" i="5"/>
  <c r="CC172" i="5" s="1"/>
  <c r="CB109" i="5"/>
  <c r="CB172" i="5" s="1"/>
  <c r="CA109" i="5"/>
  <c r="BO109" i="5"/>
  <c r="BO172" i="5" s="1"/>
  <c r="BN109" i="5"/>
  <c r="BN172" i="5" s="1"/>
  <c r="BM109" i="5"/>
  <c r="BM172" i="5" s="1"/>
  <c r="AW109" i="5"/>
  <c r="AI109" i="5"/>
  <c r="U109" i="5"/>
  <c r="A109" i="5"/>
  <c r="DS108" i="5"/>
  <c r="DS171" i="5" s="1"/>
  <c r="DR108" i="5"/>
  <c r="DR171" i="5" s="1"/>
  <c r="DQ108" i="5"/>
  <c r="DQ171" i="5" s="1"/>
  <c r="DP108" i="5"/>
  <c r="DP171" i="5" s="1"/>
  <c r="DO108" i="5"/>
  <c r="DO171" i="5" s="1"/>
  <c r="DN108" i="5"/>
  <c r="DN171" i="5" s="1"/>
  <c r="DM108" i="5"/>
  <c r="DM171" i="5" s="1"/>
  <c r="DL108" i="5"/>
  <c r="DL171" i="5" s="1"/>
  <c r="DK108" i="5"/>
  <c r="DK171" i="5" s="1"/>
  <c r="DJ108" i="5"/>
  <c r="DJ171" i="5" s="1"/>
  <c r="DI108" i="5"/>
  <c r="DI171" i="5" s="1"/>
  <c r="DH108" i="5"/>
  <c r="DH171" i="5" s="1"/>
  <c r="DG108" i="5"/>
  <c r="DG171" i="5" s="1"/>
  <c r="DF108" i="5"/>
  <c r="DF171" i="5" s="1"/>
  <c r="DE108" i="5"/>
  <c r="DE171" i="5" s="1"/>
  <c r="DD108" i="5"/>
  <c r="DD171" i="5" s="1"/>
  <c r="DC108" i="5"/>
  <c r="DC171" i="5" s="1"/>
  <c r="DB108" i="5"/>
  <c r="DB171" i="5" s="1"/>
  <c r="DA108" i="5"/>
  <c r="DA171" i="5" s="1"/>
  <c r="CX108" i="5"/>
  <c r="CX171" i="5" s="1"/>
  <c r="CW108" i="5"/>
  <c r="CW171" i="5" s="1"/>
  <c r="CV108" i="5"/>
  <c r="CV171" i="5" s="1"/>
  <c r="CU108" i="5"/>
  <c r="CR108" i="5"/>
  <c r="CR171" i="5" s="1"/>
  <c r="CQ108" i="5"/>
  <c r="CQ171" i="5" s="1"/>
  <c r="CP108" i="5"/>
  <c r="CP171" i="5" s="1"/>
  <c r="CO108" i="5"/>
  <c r="CL108" i="5"/>
  <c r="CL171" i="5" s="1"/>
  <c r="CK108" i="5"/>
  <c r="CK171" i="5" s="1"/>
  <c r="CJ108" i="5"/>
  <c r="CJ171" i="5" s="1"/>
  <c r="CI108" i="5"/>
  <c r="CI171" i="5" s="1"/>
  <c r="CH108" i="5"/>
  <c r="CH171" i="5" s="1"/>
  <c r="CG108" i="5"/>
  <c r="CG171" i="5" s="1"/>
  <c r="CF108" i="5"/>
  <c r="CF171" i="5" s="1"/>
  <c r="CE108" i="5"/>
  <c r="CE171" i="5" s="1"/>
  <c r="CD108" i="5"/>
  <c r="CD171" i="5" s="1"/>
  <c r="CC108" i="5"/>
  <c r="CC171" i="5" s="1"/>
  <c r="CB108" i="5"/>
  <c r="CB171" i="5" s="1"/>
  <c r="CA108" i="5"/>
  <c r="BO108" i="5"/>
  <c r="BO171" i="5" s="1"/>
  <c r="BN108" i="5"/>
  <c r="BN171" i="5" s="1"/>
  <c r="BM108" i="5"/>
  <c r="BM171" i="5" s="1"/>
  <c r="AW108" i="5"/>
  <c r="AI108" i="5"/>
  <c r="U108" i="5"/>
  <c r="A108" i="5"/>
  <c r="AV107" i="5"/>
  <c r="AV44" i="5" s="1"/>
  <c r="AU107" i="5"/>
  <c r="AU44" i="5" s="1"/>
  <c r="AT107" i="5"/>
  <c r="AT44" i="5" s="1"/>
  <c r="AR107" i="5"/>
  <c r="AR44" i="5" s="1"/>
  <c r="AQ107" i="5"/>
  <c r="AQ44" i="5" s="1"/>
  <c r="AP107" i="5"/>
  <c r="AP44" i="5" s="1"/>
  <c r="AO107" i="5"/>
  <c r="AO44" i="5" s="1"/>
  <c r="AN107" i="5"/>
  <c r="AN44" i="5" s="1"/>
  <c r="AM107" i="5"/>
  <c r="AM44" i="5" s="1"/>
  <c r="AL107" i="5"/>
  <c r="AL44" i="5" s="1"/>
  <c r="AK107" i="5"/>
  <c r="AH107" i="5"/>
  <c r="AH44" i="5" s="1"/>
  <c r="AG107" i="5"/>
  <c r="AG44" i="5" s="1"/>
  <c r="AF107" i="5"/>
  <c r="AF44" i="5" s="1"/>
  <c r="AE107" i="5"/>
  <c r="AE44" i="5" s="1"/>
  <c r="AD107" i="5"/>
  <c r="AD44" i="5" s="1"/>
  <c r="AC107" i="5"/>
  <c r="AC44" i="5" s="1"/>
  <c r="AB107" i="5"/>
  <c r="AB44" i="5" s="1"/>
  <c r="AA107" i="5"/>
  <c r="AA44" i="5" s="1"/>
  <c r="Z107" i="5"/>
  <c r="Z44" i="5" s="1"/>
  <c r="Y107" i="5"/>
  <c r="Y44" i="5" s="1"/>
  <c r="X107" i="5"/>
  <c r="X44" i="5" s="1"/>
  <c r="W107" i="5"/>
  <c r="T107" i="5"/>
  <c r="T44" i="5" s="1"/>
  <c r="S107" i="5"/>
  <c r="S44" i="5" s="1"/>
  <c r="R107" i="5"/>
  <c r="R44" i="5" s="1"/>
  <c r="Q107" i="5"/>
  <c r="Q44" i="5" s="1"/>
  <c r="P107" i="5"/>
  <c r="P44" i="5" s="1"/>
  <c r="O107" i="5"/>
  <c r="O44" i="5" s="1"/>
  <c r="N107" i="5"/>
  <c r="N44" i="5" s="1"/>
  <c r="M107" i="5"/>
  <c r="M44" i="5" s="1"/>
  <c r="L107" i="5"/>
  <c r="L44" i="5" s="1"/>
  <c r="K107" i="5"/>
  <c r="K44" i="5" s="1"/>
  <c r="J107" i="5"/>
  <c r="I107" i="5"/>
  <c r="A107" i="5"/>
  <c r="A106" i="5"/>
  <c r="A105" i="5"/>
  <c r="DS104" i="5"/>
  <c r="DS167" i="5" s="1"/>
  <c r="DR104" i="5"/>
  <c r="DR167" i="5" s="1"/>
  <c r="DQ104" i="5"/>
  <c r="DQ167" i="5" s="1"/>
  <c r="DP104" i="5"/>
  <c r="DP167" i="5" s="1"/>
  <c r="DO104" i="5"/>
  <c r="DO167" i="5" s="1"/>
  <c r="DN104" i="5"/>
  <c r="DN167" i="5" s="1"/>
  <c r="DM104" i="5"/>
  <c r="DM167" i="5" s="1"/>
  <c r="DL104" i="5"/>
  <c r="DL167" i="5" s="1"/>
  <c r="DK104" i="5"/>
  <c r="DK167" i="5" s="1"/>
  <c r="DJ104" i="5"/>
  <c r="DJ167" i="5" s="1"/>
  <c r="DI104" i="5"/>
  <c r="DI167" i="5" s="1"/>
  <c r="DH104" i="5"/>
  <c r="DH167" i="5" s="1"/>
  <c r="DG104" i="5"/>
  <c r="DG167" i="5" s="1"/>
  <c r="DF104" i="5"/>
  <c r="DF167" i="5" s="1"/>
  <c r="DE104" i="5"/>
  <c r="DE167" i="5" s="1"/>
  <c r="DD104" i="5"/>
  <c r="DD167" i="5" s="1"/>
  <c r="DC104" i="5"/>
  <c r="DC167" i="5" s="1"/>
  <c r="DB104" i="5"/>
  <c r="DB167" i="5" s="1"/>
  <c r="DA104" i="5"/>
  <c r="DA167" i="5" s="1"/>
  <c r="CX104" i="5"/>
  <c r="CX167" i="5" s="1"/>
  <c r="CW104" i="5"/>
  <c r="CW167" i="5" s="1"/>
  <c r="CV104" i="5"/>
  <c r="CV167" i="5" s="1"/>
  <c r="CU104" i="5"/>
  <c r="CR104" i="5"/>
  <c r="CR167" i="5" s="1"/>
  <c r="CQ104" i="5"/>
  <c r="CQ167" i="5" s="1"/>
  <c r="CP104" i="5"/>
  <c r="CP167" i="5" s="1"/>
  <c r="CO104" i="5"/>
  <c r="CL104" i="5"/>
  <c r="CL167" i="5" s="1"/>
  <c r="CK104" i="5"/>
  <c r="CK167" i="5" s="1"/>
  <c r="CJ104" i="5"/>
  <c r="CJ167" i="5" s="1"/>
  <c r="CI104" i="5"/>
  <c r="CI167" i="5" s="1"/>
  <c r="CH104" i="5"/>
  <c r="CH167" i="5" s="1"/>
  <c r="CG104" i="5"/>
  <c r="CG167" i="5" s="1"/>
  <c r="CF104" i="5"/>
  <c r="CF167" i="5" s="1"/>
  <c r="CE104" i="5"/>
  <c r="CE167" i="5" s="1"/>
  <c r="CD104" i="5"/>
  <c r="CD167" i="5" s="1"/>
  <c r="CC104" i="5"/>
  <c r="CC167" i="5" s="1"/>
  <c r="CB104" i="5"/>
  <c r="CB167" i="5" s="1"/>
  <c r="CA104" i="5"/>
  <c r="BO104" i="5"/>
  <c r="BN104" i="5"/>
  <c r="BM104" i="5"/>
  <c r="BJ104" i="5"/>
  <c r="BJ167" i="5" s="1"/>
  <c r="BI104" i="5"/>
  <c r="BI167" i="5" s="1"/>
  <c r="BH104" i="5"/>
  <c r="BH167" i="5" s="1"/>
  <c r="BG104" i="5"/>
  <c r="BG167" i="5" s="1"/>
  <c r="BF104" i="5"/>
  <c r="BF167" i="5" s="1"/>
  <c r="BE104" i="5"/>
  <c r="BE167" i="5" s="1"/>
  <c r="BD104" i="5"/>
  <c r="BD167" i="5" s="1"/>
  <c r="BC104" i="5"/>
  <c r="BC167" i="5" s="1"/>
  <c r="BB104" i="5"/>
  <c r="BB167" i="5" s="1"/>
  <c r="BA104" i="5"/>
  <c r="BA167" i="5" s="1"/>
  <c r="AZ104" i="5"/>
  <c r="AZ167" i="5" s="1"/>
  <c r="AY104" i="5"/>
  <c r="AW104" i="5"/>
  <c r="AI104" i="5"/>
  <c r="U104" i="5"/>
  <c r="A104" i="5"/>
  <c r="DS103" i="5"/>
  <c r="DS166" i="5" s="1"/>
  <c r="DS165" i="5" s="1"/>
  <c r="DR103" i="5"/>
  <c r="DR166" i="5" s="1"/>
  <c r="DR165" i="5" s="1"/>
  <c r="DQ103" i="5"/>
  <c r="DQ166" i="5" s="1"/>
  <c r="DQ165" i="5" s="1"/>
  <c r="DP103" i="5"/>
  <c r="DP166" i="5" s="1"/>
  <c r="DP165" i="5" s="1"/>
  <c r="DO103" i="5"/>
  <c r="DO166" i="5" s="1"/>
  <c r="DO165" i="5" s="1"/>
  <c r="DN103" i="5"/>
  <c r="DN166" i="5" s="1"/>
  <c r="DN165" i="5" s="1"/>
  <c r="DM103" i="5"/>
  <c r="DM166" i="5" s="1"/>
  <c r="DM165" i="5" s="1"/>
  <c r="DL103" i="5"/>
  <c r="DL166" i="5" s="1"/>
  <c r="DL165" i="5" s="1"/>
  <c r="DK103" i="5"/>
  <c r="DK166" i="5" s="1"/>
  <c r="DK165" i="5" s="1"/>
  <c r="DJ103" i="5"/>
  <c r="DJ166" i="5" s="1"/>
  <c r="DJ165" i="5" s="1"/>
  <c r="DI103" i="5"/>
  <c r="DI166" i="5" s="1"/>
  <c r="DI165" i="5" s="1"/>
  <c r="DH103" i="5"/>
  <c r="DH166" i="5" s="1"/>
  <c r="DH165" i="5" s="1"/>
  <c r="DG103" i="5"/>
  <c r="DG166" i="5" s="1"/>
  <c r="DG165" i="5" s="1"/>
  <c r="DF103" i="5"/>
  <c r="DF166" i="5" s="1"/>
  <c r="DF165" i="5" s="1"/>
  <c r="DE103" i="5"/>
  <c r="DE166" i="5" s="1"/>
  <c r="DE165" i="5" s="1"/>
  <c r="DD103" i="5"/>
  <c r="DD166" i="5" s="1"/>
  <c r="DD165" i="5" s="1"/>
  <c r="DC103" i="5"/>
  <c r="DC166" i="5" s="1"/>
  <c r="DC165" i="5" s="1"/>
  <c r="DB103" i="5"/>
  <c r="DB166" i="5" s="1"/>
  <c r="DB165" i="5" s="1"/>
  <c r="DA103" i="5"/>
  <c r="DA166" i="5" s="1"/>
  <c r="DA165" i="5" s="1"/>
  <c r="CX103" i="5"/>
  <c r="CX166" i="5" s="1"/>
  <c r="CX165" i="5" s="1"/>
  <c r="CW103" i="5"/>
  <c r="CW166" i="5" s="1"/>
  <c r="CW165" i="5" s="1"/>
  <c r="CV103" i="5"/>
  <c r="CU103" i="5"/>
  <c r="CR103" i="5"/>
  <c r="CR166" i="5" s="1"/>
  <c r="CR165" i="5" s="1"/>
  <c r="CQ103" i="5"/>
  <c r="CQ166" i="5" s="1"/>
  <c r="CQ165" i="5" s="1"/>
  <c r="CP103" i="5"/>
  <c r="CP166" i="5" s="1"/>
  <c r="CP165" i="5" s="1"/>
  <c r="CO103" i="5"/>
  <c r="CL103" i="5"/>
  <c r="CL166" i="5" s="1"/>
  <c r="CL165" i="5" s="1"/>
  <c r="CK103" i="5"/>
  <c r="CK166" i="5" s="1"/>
  <c r="CK165" i="5" s="1"/>
  <c r="CJ103" i="5"/>
  <c r="CJ166" i="5" s="1"/>
  <c r="CJ165" i="5" s="1"/>
  <c r="CI103" i="5"/>
  <c r="CI166" i="5" s="1"/>
  <c r="CI165" i="5" s="1"/>
  <c r="CH103" i="5"/>
  <c r="CH166" i="5" s="1"/>
  <c r="CH165" i="5" s="1"/>
  <c r="CG103" i="5"/>
  <c r="CG166" i="5" s="1"/>
  <c r="CG165" i="5" s="1"/>
  <c r="CF103" i="5"/>
  <c r="CF166" i="5" s="1"/>
  <c r="CF165" i="5" s="1"/>
  <c r="CE103" i="5"/>
  <c r="CE166" i="5" s="1"/>
  <c r="CE165" i="5" s="1"/>
  <c r="CD103" i="5"/>
  <c r="CD166" i="5" s="1"/>
  <c r="CD165" i="5" s="1"/>
  <c r="CC103" i="5"/>
  <c r="CC166" i="5" s="1"/>
  <c r="CC165" i="5" s="1"/>
  <c r="CB103" i="5"/>
  <c r="CB166" i="5" s="1"/>
  <c r="CB165" i="5" s="1"/>
  <c r="CA103" i="5"/>
  <c r="BO103" i="5"/>
  <c r="BN103" i="5"/>
  <c r="BM103" i="5"/>
  <c r="BJ103" i="5"/>
  <c r="BJ166" i="5" s="1"/>
  <c r="BJ165" i="5" s="1"/>
  <c r="BI103" i="5"/>
  <c r="BI166" i="5" s="1"/>
  <c r="BI165" i="5" s="1"/>
  <c r="BH103" i="5"/>
  <c r="BH166" i="5" s="1"/>
  <c r="BH165" i="5" s="1"/>
  <c r="BG103" i="5"/>
  <c r="BG166" i="5" s="1"/>
  <c r="BG165" i="5" s="1"/>
  <c r="BF103" i="5"/>
  <c r="BF166" i="5" s="1"/>
  <c r="BF165" i="5" s="1"/>
  <c r="BE103" i="5"/>
  <c r="BE166" i="5" s="1"/>
  <c r="BE165" i="5" s="1"/>
  <c r="BD103" i="5"/>
  <c r="BD166" i="5" s="1"/>
  <c r="BD165" i="5" s="1"/>
  <c r="BC103" i="5"/>
  <c r="BC166" i="5" s="1"/>
  <c r="BC165" i="5" s="1"/>
  <c r="BB103" i="5"/>
  <c r="BB166" i="5" s="1"/>
  <c r="BB165" i="5" s="1"/>
  <c r="BA103" i="5"/>
  <c r="BA166" i="5" s="1"/>
  <c r="BA165" i="5" s="1"/>
  <c r="AZ103" i="5"/>
  <c r="AZ166" i="5" s="1"/>
  <c r="AZ165" i="5" s="1"/>
  <c r="AY103" i="5"/>
  <c r="AW103" i="5"/>
  <c r="AI103" i="5"/>
  <c r="U103" i="5"/>
  <c r="A103" i="5"/>
  <c r="DS102" i="5"/>
  <c r="DS39" i="5" s="1"/>
  <c r="DR102" i="5"/>
  <c r="DR39" i="5" s="1"/>
  <c r="DQ102" i="5"/>
  <c r="DQ39" i="5" s="1"/>
  <c r="DP102" i="5"/>
  <c r="DP39" i="5" s="1"/>
  <c r="DO102" i="5"/>
  <c r="DO39" i="5" s="1"/>
  <c r="DN102" i="5"/>
  <c r="DN39" i="5" s="1"/>
  <c r="DM102" i="5"/>
  <c r="DM39" i="5" s="1"/>
  <c r="DL102" i="5"/>
  <c r="DL39" i="5" s="1"/>
  <c r="DK102" i="5"/>
  <c r="DK39" i="5" s="1"/>
  <c r="DJ102" i="5"/>
  <c r="DJ39" i="5" s="1"/>
  <c r="DI102" i="5"/>
  <c r="DI39" i="5" s="1"/>
  <c r="DH102" i="5"/>
  <c r="DH39" i="5" s="1"/>
  <c r="DG102" i="5"/>
  <c r="DG39" i="5" s="1"/>
  <c r="DF102" i="5"/>
  <c r="DF39" i="5" s="1"/>
  <c r="DE102" i="5"/>
  <c r="DE39" i="5" s="1"/>
  <c r="DD102" i="5"/>
  <c r="DD39" i="5" s="1"/>
  <c r="DC102" i="5"/>
  <c r="DC39" i="5" s="1"/>
  <c r="DB102" i="5"/>
  <c r="DB39" i="5" s="1"/>
  <c r="DA102" i="5"/>
  <c r="DA39" i="5" s="1"/>
  <c r="CX102" i="5"/>
  <c r="CX39" i="5" s="1"/>
  <c r="CW102" i="5"/>
  <c r="CW39" i="5" s="1"/>
  <c r="CU102" i="5"/>
  <c r="CR102" i="5"/>
  <c r="CR39" i="5" s="1"/>
  <c r="CQ102" i="5"/>
  <c r="CQ39" i="5" s="1"/>
  <c r="CP102" i="5"/>
  <c r="CP39" i="5" s="1"/>
  <c r="CO102" i="5"/>
  <c r="CL102" i="5"/>
  <c r="CL39" i="5" s="1"/>
  <c r="CK102" i="5"/>
  <c r="CK39" i="5" s="1"/>
  <c r="CJ102" i="5"/>
  <c r="CJ39" i="5" s="1"/>
  <c r="CI102" i="5"/>
  <c r="CI39" i="5" s="1"/>
  <c r="CH102" i="5"/>
  <c r="CH39" i="5" s="1"/>
  <c r="CG102" i="5"/>
  <c r="CG39" i="5" s="1"/>
  <c r="CF102" i="5"/>
  <c r="CF39" i="5" s="1"/>
  <c r="CE102" i="5"/>
  <c r="CE39" i="5" s="1"/>
  <c r="CD102" i="5"/>
  <c r="CD39" i="5" s="1"/>
  <c r="CC102" i="5"/>
  <c r="CC39" i="5" s="1"/>
  <c r="CB102" i="5"/>
  <c r="CB39" i="5" s="1"/>
  <c r="CA102" i="5"/>
  <c r="BO102" i="5"/>
  <c r="BN102" i="5"/>
  <c r="BM102" i="5"/>
  <c r="BJ102" i="5"/>
  <c r="BJ39" i="5" s="1"/>
  <c r="BI102" i="5"/>
  <c r="BI39" i="5" s="1"/>
  <c r="BH102" i="5"/>
  <c r="BH39" i="5" s="1"/>
  <c r="BG102" i="5"/>
  <c r="BG39" i="5" s="1"/>
  <c r="BF102" i="5"/>
  <c r="BF39" i="5" s="1"/>
  <c r="BE102" i="5"/>
  <c r="BE39" i="5" s="1"/>
  <c r="BD102" i="5"/>
  <c r="BD39" i="5" s="1"/>
  <c r="BC102" i="5"/>
  <c r="BC39" i="5" s="1"/>
  <c r="BB102" i="5"/>
  <c r="BB39" i="5" s="1"/>
  <c r="BA102" i="5"/>
  <c r="BA39" i="5" s="1"/>
  <c r="AZ102" i="5"/>
  <c r="AZ39" i="5" s="1"/>
  <c r="AY102" i="5"/>
  <c r="AV102" i="5"/>
  <c r="AV39" i="5" s="1"/>
  <c r="AU102" i="5"/>
  <c r="AU39" i="5" s="1"/>
  <c r="AT102" i="5"/>
  <c r="AT39" i="5" s="1"/>
  <c r="AR102" i="5"/>
  <c r="AR39" i="5" s="1"/>
  <c r="AQ102" i="5"/>
  <c r="AQ39" i="5" s="1"/>
  <c r="AP102" i="5"/>
  <c r="AP39" i="5" s="1"/>
  <c r="AO102" i="5"/>
  <c r="AO39" i="5" s="1"/>
  <c r="AN102" i="5"/>
  <c r="AN39" i="5" s="1"/>
  <c r="AM102" i="5"/>
  <c r="AM39" i="5" s="1"/>
  <c r="AL102" i="5"/>
  <c r="AL39" i="5" s="1"/>
  <c r="AK102" i="5"/>
  <c r="AH102" i="5"/>
  <c r="AH39" i="5" s="1"/>
  <c r="AG102" i="5"/>
  <c r="AG39" i="5" s="1"/>
  <c r="AF102" i="5"/>
  <c r="AF39" i="5" s="1"/>
  <c r="AE102" i="5"/>
  <c r="AE39" i="5" s="1"/>
  <c r="AD102" i="5"/>
  <c r="AD39" i="5" s="1"/>
  <c r="AC102" i="5"/>
  <c r="AC39" i="5" s="1"/>
  <c r="AB102" i="5"/>
  <c r="AB39" i="5" s="1"/>
  <c r="AA102" i="5"/>
  <c r="AA39" i="5" s="1"/>
  <c r="Z102" i="5"/>
  <c r="Z39" i="5" s="1"/>
  <c r="Y102" i="5"/>
  <c r="Y39" i="5" s="1"/>
  <c r="X102" i="5"/>
  <c r="X39" i="5" s="1"/>
  <c r="W102" i="5"/>
  <c r="T102" i="5"/>
  <c r="T39" i="5" s="1"/>
  <c r="S102" i="5"/>
  <c r="S39" i="5" s="1"/>
  <c r="R102" i="5"/>
  <c r="R39" i="5" s="1"/>
  <c r="Q102" i="5"/>
  <c r="Q39" i="5" s="1"/>
  <c r="P102" i="5"/>
  <c r="P39" i="5" s="1"/>
  <c r="O102" i="5"/>
  <c r="O39" i="5" s="1"/>
  <c r="N102" i="5"/>
  <c r="N39" i="5" s="1"/>
  <c r="M102" i="5"/>
  <c r="M39" i="5" s="1"/>
  <c r="L102" i="5"/>
  <c r="L39" i="5" s="1"/>
  <c r="K102" i="5"/>
  <c r="K39" i="5" s="1"/>
  <c r="J102" i="5"/>
  <c r="J39" i="5" s="1"/>
  <c r="I102" i="5"/>
  <c r="A102" i="5"/>
  <c r="A101" i="5"/>
  <c r="DS100" i="5"/>
  <c r="DR100" i="5"/>
  <c r="DQ100" i="5"/>
  <c r="DP100" i="5"/>
  <c r="DO100" i="5"/>
  <c r="DN100" i="5"/>
  <c r="DM100" i="5"/>
  <c r="DL100" i="5"/>
  <c r="DK100" i="5"/>
  <c r="DJ100" i="5"/>
  <c r="DI100" i="5"/>
  <c r="DH100" i="5"/>
  <c r="DG100" i="5"/>
  <c r="DF100" i="5"/>
  <c r="DE100" i="5"/>
  <c r="DE163" i="5" s="1"/>
  <c r="DD100" i="5"/>
  <c r="DD163" i="5" s="1"/>
  <c r="DC100" i="5"/>
  <c r="DC163" i="5" s="1"/>
  <c r="DB100" i="5"/>
  <c r="DB163" i="5" s="1"/>
  <c r="DA100" i="5"/>
  <c r="DA163" i="5" s="1"/>
  <c r="CX100" i="5"/>
  <c r="CX163" i="5" s="1"/>
  <c r="CW100" i="5"/>
  <c r="CW163" i="5" s="1"/>
  <c r="CV100" i="5"/>
  <c r="CV163" i="5" s="1"/>
  <c r="CU100" i="5"/>
  <c r="CR100" i="5"/>
  <c r="CR163" i="5" s="1"/>
  <c r="CQ100" i="5"/>
  <c r="CQ163" i="5" s="1"/>
  <c r="CP100" i="5"/>
  <c r="CP163" i="5" s="1"/>
  <c r="CO100" i="5"/>
  <c r="CL100" i="5"/>
  <c r="CL163" i="5" s="1"/>
  <c r="CK100" i="5"/>
  <c r="CK163" i="5" s="1"/>
  <c r="CJ100" i="5"/>
  <c r="CJ163" i="5" s="1"/>
  <c r="CI100" i="5"/>
  <c r="CI163" i="5" s="1"/>
  <c r="CH100" i="5"/>
  <c r="CH163" i="5" s="1"/>
  <c r="CG100" i="5"/>
  <c r="CG163" i="5" s="1"/>
  <c r="CF100" i="5"/>
  <c r="CF163" i="5" s="1"/>
  <c r="CE100" i="5"/>
  <c r="CE163" i="5" s="1"/>
  <c r="CD100" i="5"/>
  <c r="CD163" i="5" s="1"/>
  <c r="CC100" i="5"/>
  <c r="CC163" i="5" s="1"/>
  <c r="CB100" i="5"/>
  <c r="CB163" i="5" s="1"/>
  <c r="CA100" i="5"/>
  <c r="BO100" i="5"/>
  <c r="BN100" i="5"/>
  <c r="BM100" i="5"/>
  <c r="AW100" i="5"/>
  <c r="AI100" i="5"/>
  <c r="U100" i="5"/>
  <c r="A100" i="5"/>
  <c r="DS99" i="5"/>
  <c r="DS162" i="5" s="1"/>
  <c r="DR99" i="5"/>
  <c r="DR162" i="5" s="1"/>
  <c r="DQ99" i="5"/>
  <c r="DQ162" i="5" s="1"/>
  <c r="DP99" i="5"/>
  <c r="DP162" i="5" s="1"/>
  <c r="DO99" i="5"/>
  <c r="DO162" i="5" s="1"/>
  <c r="DN99" i="5"/>
  <c r="DN162" i="5" s="1"/>
  <c r="DM99" i="5"/>
  <c r="DM162" i="5" s="1"/>
  <c r="DL99" i="5"/>
  <c r="DL162" i="5" s="1"/>
  <c r="DK99" i="5"/>
  <c r="DK162" i="5" s="1"/>
  <c r="DJ99" i="5"/>
  <c r="DJ162" i="5" s="1"/>
  <c r="DI99" i="5"/>
  <c r="DI162" i="5" s="1"/>
  <c r="DH99" i="5"/>
  <c r="DH162" i="5" s="1"/>
  <c r="DG99" i="5"/>
  <c r="DG162" i="5" s="1"/>
  <c r="DF99" i="5"/>
  <c r="DF162" i="5" s="1"/>
  <c r="DE99" i="5"/>
  <c r="DE162" i="5" s="1"/>
  <c r="DD99" i="5"/>
  <c r="DD162" i="5" s="1"/>
  <c r="DC99" i="5"/>
  <c r="DC162" i="5" s="1"/>
  <c r="DB99" i="5"/>
  <c r="DB162" i="5" s="1"/>
  <c r="DA99" i="5"/>
  <c r="DA162" i="5" s="1"/>
  <c r="CX99" i="5"/>
  <c r="CX162" i="5" s="1"/>
  <c r="CW99" i="5"/>
  <c r="CW162" i="5" s="1"/>
  <c r="CV99" i="5"/>
  <c r="CV162" i="5" s="1"/>
  <c r="CU99" i="5"/>
  <c r="CR99" i="5"/>
  <c r="CR162" i="5" s="1"/>
  <c r="CQ99" i="5"/>
  <c r="CQ162" i="5" s="1"/>
  <c r="CP99" i="5"/>
  <c r="CP162" i="5" s="1"/>
  <c r="CO99" i="5"/>
  <c r="CL99" i="5"/>
  <c r="CL162" i="5" s="1"/>
  <c r="CK99" i="5"/>
  <c r="CK162" i="5" s="1"/>
  <c r="CJ99" i="5"/>
  <c r="CJ162" i="5" s="1"/>
  <c r="CI99" i="5"/>
  <c r="CI162" i="5" s="1"/>
  <c r="CH99" i="5"/>
  <c r="CH162" i="5" s="1"/>
  <c r="CG99" i="5"/>
  <c r="CG162" i="5" s="1"/>
  <c r="CF99" i="5"/>
  <c r="CF162" i="5" s="1"/>
  <c r="CE99" i="5"/>
  <c r="CE162" i="5" s="1"/>
  <c r="CD99" i="5"/>
  <c r="CD162" i="5" s="1"/>
  <c r="CC99" i="5"/>
  <c r="CC162" i="5" s="1"/>
  <c r="CB99" i="5"/>
  <c r="CB162" i="5" s="1"/>
  <c r="CA99" i="5"/>
  <c r="BO99" i="5"/>
  <c r="BN99" i="5"/>
  <c r="BN97" i="5" s="1"/>
  <c r="BM99" i="5"/>
  <c r="BM97" i="5" s="1"/>
  <c r="AW99" i="5"/>
  <c r="AI99" i="5"/>
  <c r="U99" i="5"/>
  <c r="A99" i="5"/>
  <c r="DS98" i="5"/>
  <c r="DS161" i="5" s="1"/>
  <c r="DS160" i="5" s="1"/>
  <c r="DR98" i="5"/>
  <c r="DR161" i="5" s="1"/>
  <c r="DR160" i="5" s="1"/>
  <c r="DQ98" i="5"/>
  <c r="DQ161" i="5" s="1"/>
  <c r="DQ160" i="5" s="1"/>
  <c r="DP98" i="5"/>
  <c r="DP161" i="5" s="1"/>
  <c r="DP160" i="5" s="1"/>
  <c r="DO98" i="5"/>
  <c r="DO161" i="5" s="1"/>
  <c r="DO160" i="5" s="1"/>
  <c r="DN98" i="5"/>
  <c r="DN161" i="5" s="1"/>
  <c r="DN160" i="5" s="1"/>
  <c r="DM98" i="5"/>
  <c r="DM161" i="5" s="1"/>
  <c r="DM160" i="5" s="1"/>
  <c r="DL98" i="5"/>
  <c r="DL161" i="5" s="1"/>
  <c r="DL160" i="5" s="1"/>
  <c r="DK98" i="5"/>
  <c r="DK161" i="5" s="1"/>
  <c r="DK160" i="5" s="1"/>
  <c r="DJ98" i="5"/>
  <c r="DJ161" i="5" s="1"/>
  <c r="DJ160" i="5" s="1"/>
  <c r="DI98" i="5"/>
  <c r="DI161" i="5" s="1"/>
  <c r="DI160" i="5" s="1"/>
  <c r="DH98" i="5"/>
  <c r="DH161" i="5" s="1"/>
  <c r="DH160" i="5" s="1"/>
  <c r="DG98" i="5"/>
  <c r="DG161" i="5" s="1"/>
  <c r="DG160" i="5" s="1"/>
  <c r="DF98" i="5"/>
  <c r="DF161" i="5" s="1"/>
  <c r="DF160" i="5" s="1"/>
  <c r="DE98" i="5"/>
  <c r="DD98" i="5"/>
  <c r="DC98" i="5"/>
  <c r="DB98" i="5"/>
  <c r="DA98" i="5"/>
  <c r="CX98" i="5"/>
  <c r="CW98" i="5"/>
  <c r="CV98" i="5"/>
  <c r="CU98" i="5"/>
  <c r="CU97" i="5" s="1"/>
  <c r="CR98" i="5"/>
  <c r="CQ98" i="5"/>
  <c r="CP98" i="5"/>
  <c r="CO98" i="5"/>
  <c r="CO97" i="5" s="1"/>
  <c r="CL98" i="5"/>
  <c r="CK98" i="5"/>
  <c r="CJ98" i="5"/>
  <c r="CI98" i="5"/>
  <c r="CH98" i="5"/>
  <c r="CG98" i="5"/>
  <c r="CF98" i="5"/>
  <c r="CE98" i="5"/>
  <c r="CD98" i="5"/>
  <c r="CC98" i="5"/>
  <c r="CB98" i="5"/>
  <c r="CA98" i="5"/>
  <c r="CA97" i="5" s="1"/>
  <c r="BO98" i="5"/>
  <c r="BO97" i="5" s="1"/>
  <c r="BN98" i="5"/>
  <c r="BM98" i="5"/>
  <c r="BJ98" i="5"/>
  <c r="BJ161" i="5" s="1"/>
  <c r="BI98" i="5"/>
  <c r="BI161" i="5" s="1"/>
  <c r="BH98" i="5"/>
  <c r="BH161" i="5" s="1"/>
  <c r="BG98" i="5"/>
  <c r="BG161" i="5" s="1"/>
  <c r="BF98" i="5"/>
  <c r="BF161" i="5" s="1"/>
  <c r="BE98" i="5"/>
  <c r="BE161" i="5" s="1"/>
  <c r="BD98" i="5"/>
  <c r="BD161" i="5" s="1"/>
  <c r="BC98" i="5"/>
  <c r="BC161" i="5" s="1"/>
  <c r="BB98" i="5"/>
  <c r="BB161" i="5" s="1"/>
  <c r="BA98" i="5"/>
  <c r="BA161" i="5" s="1"/>
  <c r="AZ98" i="5"/>
  <c r="AZ161" i="5" s="1"/>
  <c r="AY98" i="5"/>
  <c r="AW98" i="5"/>
  <c r="AI98" i="5"/>
  <c r="U98" i="5"/>
  <c r="A98" i="5"/>
  <c r="AV97" i="5"/>
  <c r="AV34" i="5" s="1"/>
  <c r="AU97" i="5"/>
  <c r="AU34" i="5" s="1"/>
  <c r="AT97" i="5"/>
  <c r="AT34" i="5" s="1"/>
  <c r="AR97" i="5"/>
  <c r="AR34" i="5" s="1"/>
  <c r="AQ97" i="5"/>
  <c r="AQ34" i="5" s="1"/>
  <c r="AP97" i="5"/>
  <c r="AP34" i="5" s="1"/>
  <c r="AO97" i="5"/>
  <c r="AO34" i="5" s="1"/>
  <c r="AN97" i="5"/>
  <c r="AN34" i="5" s="1"/>
  <c r="AM97" i="5"/>
  <c r="AM34" i="5" s="1"/>
  <c r="AL97" i="5"/>
  <c r="AL34" i="5" s="1"/>
  <c r="AK97" i="5"/>
  <c r="AH97" i="5"/>
  <c r="AH34" i="5" s="1"/>
  <c r="AG97" i="5"/>
  <c r="AG34" i="5" s="1"/>
  <c r="AF97" i="5"/>
  <c r="AF34" i="5" s="1"/>
  <c r="AE97" i="5"/>
  <c r="AE34" i="5" s="1"/>
  <c r="AD97" i="5"/>
  <c r="AD34" i="5" s="1"/>
  <c r="AC97" i="5"/>
  <c r="AC34" i="5" s="1"/>
  <c r="AB97" i="5"/>
  <c r="AB34" i="5" s="1"/>
  <c r="AA97" i="5"/>
  <c r="AA34" i="5" s="1"/>
  <c r="Z97" i="5"/>
  <c r="Z34" i="5" s="1"/>
  <c r="Y97" i="5"/>
  <c r="Y34" i="5" s="1"/>
  <c r="X97" i="5"/>
  <c r="X34" i="5" s="1"/>
  <c r="W97" i="5"/>
  <c r="T97" i="5"/>
  <c r="T34" i="5" s="1"/>
  <c r="S97" i="5"/>
  <c r="S34" i="5" s="1"/>
  <c r="R97" i="5"/>
  <c r="R34" i="5" s="1"/>
  <c r="Q97" i="5"/>
  <c r="Q34" i="5" s="1"/>
  <c r="P97" i="5"/>
  <c r="P34" i="5" s="1"/>
  <c r="O97" i="5"/>
  <c r="O34" i="5" s="1"/>
  <c r="N97" i="5"/>
  <c r="N34" i="5" s="1"/>
  <c r="M97" i="5"/>
  <c r="M34" i="5" s="1"/>
  <c r="L97" i="5"/>
  <c r="L34" i="5" s="1"/>
  <c r="K97" i="5"/>
  <c r="K34" i="5" s="1"/>
  <c r="J97" i="5"/>
  <c r="J34" i="5" s="1"/>
  <c r="I97" i="5"/>
  <c r="A97" i="5"/>
  <c r="A96" i="5"/>
  <c r="BO95" i="5"/>
  <c r="BN95" i="5"/>
  <c r="BM95" i="5"/>
  <c r="AW95" i="5"/>
  <c r="AI95" i="5"/>
  <c r="U95" i="5"/>
  <c r="A95" i="5"/>
  <c r="BO94" i="5"/>
  <c r="BN94" i="5"/>
  <c r="BM94" i="5"/>
  <c r="AW94" i="5"/>
  <c r="AI94" i="5"/>
  <c r="U94" i="5"/>
  <c r="A94" i="5"/>
  <c r="BO93" i="5"/>
  <c r="BO156" i="5" s="1"/>
  <c r="BN93" i="5"/>
  <c r="BN156" i="5" s="1"/>
  <c r="BM93" i="5"/>
  <c r="BM156" i="5" s="1"/>
  <c r="AW93" i="5"/>
  <c r="AI93" i="5"/>
  <c r="U93" i="5"/>
  <c r="A93" i="5"/>
  <c r="BO92" i="5"/>
  <c r="BO155" i="5" s="1"/>
  <c r="BN92" i="5"/>
  <c r="BN155" i="5" s="1"/>
  <c r="BM92" i="5"/>
  <c r="BM155" i="5" s="1"/>
  <c r="AW92" i="5"/>
  <c r="AI92" i="5"/>
  <c r="U92" i="5"/>
  <c r="A92" i="5"/>
  <c r="BO91" i="5"/>
  <c r="BO154" i="5" s="1"/>
  <c r="BN91" i="5"/>
  <c r="BN154" i="5" s="1"/>
  <c r="BM91" i="5"/>
  <c r="BM154" i="5" s="1"/>
  <c r="AW91" i="5"/>
  <c r="AI91" i="5"/>
  <c r="U91" i="5"/>
  <c r="A91" i="5"/>
  <c r="BO90" i="5"/>
  <c r="BO153" i="5" s="1"/>
  <c r="BN90" i="5"/>
  <c r="BN153" i="5" s="1"/>
  <c r="BM90" i="5"/>
  <c r="BM153" i="5" s="1"/>
  <c r="AW90" i="5"/>
  <c r="AI90" i="5"/>
  <c r="U90" i="5"/>
  <c r="A90" i="5"/>
  <c r="BO89" i="5"/>
  <c r="BO152" i="5" s="1"/>
  <c r="BN89" i="5"/>
  <c r="BN152" i="5" s="1"/>
  <c r="BM89" i="5"/>
  <c r="BM152" i="5" s="1"/>
  <c r="AW89" i="5"/>
  <c r="AI89" i="5"/>
  <c r="U89" i="5"/>
  <c r="A89" i="5"/>
  <c r="BO88" i="5"/>
  <c r="BN88" i="5"/>
  <c r="BM88" i="5"/>
  <c r="AW88" i="5"/>
  <c r="AI88" i="5"/>
  <c r="U88" i="5"/>
  <c r="A88" i="5"/>
  <c r="AV87" i="5"/>
  <c r="AU87" i="5"/>
  <c r="AT87" i="5"/>
  <c r="AR87" i="5"/>
  <c r="AQ87" i="5"/>
  <c r="AP87" i="5"/>
  <c r="AO87" i="5"/>
  <c r="AN87" i="5"/>
  <c r="AM87" i="5"/>
  <c r="AL87" i="5"/>
  <c r="AK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T87" i="5"/>
  <c r="S87" i="5"/>
  <c r="R87" i="5"/>
  <c r="Q87" i="5"/>
  <c r="P87" i="5"/>
  <c r="O87" i="5"/>
  <c r="N87" i="5"/>
  <c r="M87" i="5"/>
  <c r="L87" i="5"/>
  <c r="K87" i="5"/>
  <c r="J87" i="5"/>
  <c r="I87" i="5"/>
  <c r="A87" i="5"/>
  <c r="A86" i="5"/>
  <c r="A85" i="5"/>
  <c r="DU84" i="5"/>
  <c r="DW84" i="5" s="1"/>
  <c r="CY83" i="5"/>
  <c r="CS83" i="5"/>
  <c r="CM83" i="5"/>
  <c r="BY83" i="5"/>
  <c r="BI83" i="5"/>
  <c r="BG83" i="5"/>
  <c r="BE83" i="5"/>
  <c r="BD83" i="5"/>
  <c r="BC83" i="5"/>
  <c r="BB83" i="5"/>
  <c r="BA83" i="5"/>
  <c r="AZ83" i="5"/>
  <c r="AY83" i="5"/>
  <c r="BK83" i="5" s="1"/>
  <c r="AU83" i="5"/>
  <c r="AR83" i="5"/>
  <c r="AQ83" i="5"/>
  <c r="AN83" i="5"/>
  <c r="AM83" i="5"/>
  <c r="AK83" i="5"/>
  <c r="AW83" i="5" s="1"/>
  <c r="AI83" i="5"/>
  <c r="U83" i="5"/>
  <c r="CY82" i="5"/>
  <c r="CS82" i="5"/>
  <c r="CM82" i="5"/>
  <c r="BY82" i="5"/>
  <c r="BK82" i="5"/>
  <c r="AW82" i="5"/>
  <c r="AI82" i="5"/>
  <c r="U82" i="5"/>
  <c r="CY81" i="5"/>
  <c r="CS81" i="5"/>
  <c r="CM81" i="5"/>
  <c r="BY81" i="5"/>
  <c r="BK81" i="5"/>
  <c r="AW81" i="5"/>
  <c r="AI81" i="5"/>
  <c r="U81" i="5"/>
  <c r="AV75" i="5"/>
  <c r="AV137" i="5" s="1"/>
  <c r="AU75" i="5"/>
  <c r="AU137" i="5" s="1"/>
  <c r="AT75" i="5"/>
  <c r="AT137" i="5" s="1"/>
  <c r="AR75" i="5"/>
  <c r="AR137" i="5" s="1"/>
  <c r="AQ75" i="5"/>
  <c r="AQ137" i="5" s="1"/>
  <c r="AP75" i="5"/>
  <c r="AP137" i="5" s="1"/>
  <c r="AO75" i="5"/>
  <c r="AO137" i="5" s="1"/>
  <c r="AN75" i="5"/>
  <c r="AN137" i="5" s="1"/>
  <c r="AM75" i="5"/>
  <c r="AM137" i="5" s="1"/>
  <c r="AL75" i="5"/>
  <c r="AL137" i="5" s="1"/>
  <c r="AK75" i="5"/>
  <c r="AK137" i="5" s="1"/>
  <c r="AH75" i="5"/>
  <c r="AH137" i="5" s="1"/>
  <c r="AG75" i="5"/>
  <c r="AG137" i="5" s="1"/>
  <c r="AF75" i="5"/>
  <c r="AF137" i="5" s="1"/>
  <c r="AE75" i="5"/>
  <c r="AE137" i="5" s="1"/>
  <c r="AD75" i="5"/>
  <c r="AD137" i="5" s="1"/>
  <c r="AC75" i="5"/>
  <c r="AC137" i="5" s="1"/>
  <c r="AB75" i="5"/>
  <c r="AB137" i="5" s="1"/>
  <c r="AA75" i="5"/>
  <c r="AA137" i="5" s="1"/>
  <c r="Z75" i="5"/>
  <c r="Z137" i="5" s="1"/>
  <c r="Y75" i="5"/>
  <c r="Y137" i="5" s="1"/>
  <c r="X75" i="5"/>
  <c r="X137" i="5" s="1"/>
  <c r="W75" i="5"/>
  <c r="W137" i="5" s="1"/>
  <c r="T75" i="5"/>
  <c r="T137" i="5" s="1"/>
  <c r="S75" i="5"/>
  <c r="S137" i="5" s="1"/>
  <c r="R75" i="5"/>
  <c r="R137" i="5" s="1"/>
  <c r="Q75" i="5"/>
  <c r="Q137" i="5" s="1"/>
  <c r="P75" i="5"/>
  <c r="P137" i="5" s="1"/>
  <c r="O75" i="5"/>
  <c r="O137" i="5" s="1"/>
  <c r="N75" i="5"/>
  <c r="N137" i="5" s="1"/>
  <c r="M75" i="5"/>
  <c r="M137" i="5" s="1"/>
  <c r="L75" i="5"/>
  <c r="L137" i="5" s="1"/>
  <c r="K75" i="5"/>
  <c r="K137" i="5" s="1"/>
  <c r="J75" i="5"/>
  <c r="J137" i="5" s="1"/>
  <c r="I75" i="5"/>
  <c r="I137" i="5" s="1"/>
  <c r="CR70" i="5"/>
  <c r="CP70" i="5"/>
  <c r="CO70" i="5"/>
  <c r="AV70" i="5"/>
  <c r="AU70" i="5"/>
  <c r="AT70" i="5"/>
  <c r="AP70" i="5"/>
  <c r="AO70" i="5"/>
  <c r="AN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T70" i="5"/>
  <c r="S70" i="5"/>
  <c r="R70" i="5"/>
  <c r="Q70" i="5"/>
  <c r="P70" i="5"/>
  <c r="O70" i="5"/>
  <c r="N70" i="5"/>
  <c r="M70" i="5"/>
  <c r="L70" i="5"/>
  <c r="K70" i="5"/>
  <c r="J70" i="5"/>
  <c r="I70" i="5"/>
  <c r="AV69" i="5"/>
  <c r="AU69" i="5"/>
  <c r="AT69" i="5"/>
  <c r="AP69" i="5"/>
  <c r="AO69" i="5"/>
  <c r="AN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T69" i="5"/>
  <c r="S69" i="5"/>
  <c r="R69" i="5"/>
  <c r="Q69" i="5"/>
  <c r="P69" i="5"/>
  <c r="O69" i="5"/>
  <c r="N69" i="5"/>
  <c r="M69" i="5"/>
  <c r="L69" i="5"/>
  <c r="K69" i="5"/>
  <c r="J69" i="5"/>
  <c r="I69" i="5"/>
  <c r="AV68" i="5"/>
  <c r="AU68" i="5"/>
  <c r="AT68" i="5"/>
  <c r="AP68" i="5"/>
  <c r="AO68" i="5"/>
  <c r="AN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T68" i="5"/>
  <c r="S68" i="5"/>
  <c r="R68" i="5"/>
  <c r="Q68" i="5"/>
  <c r="P68" i="5"/>
  <c r="O68" i="5"/>
  <c r="N68" i="5"/>
  <c r="M68" i="5"/>
  <c r="L68" i="5"/>
  <c r="K68" i="5"/>
  <c r="J68" i="5"/>
  <c r="I68" i="5"/>
  <c r="AV67" i="5"/>
  <c r="AU67" i="5"/>
  <c r="AT67" i="5"/>
  <c r="AP67" i="5"/>
  <c r="AO67" i="5"/>
  <c r="AN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T67" i="5"/>
  <c r="S67" i="5"/>
  <c r="R67" i="5"/>
  <c r="Q67" i="5"/>
  <c r="P67" i="5"/>
  <c r="O67" i="5"/>
  <c r="N67" i="5"/>
  <c r="M67" i="5"/>
  <c r="L67" i="5"/>
  <c r="K67" i="5"/>
  <c r="J67" i="5"/>
  <c r="I67" i="5"/>
  <c r="AV66" i="5"/>
  <c r="AU66" i="5"/>
  <c r="AT66" i="5"/>
  <c r="AP66" i="5"/>
  <c r="AO66" i="5"/>
  <c r="AN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T66" i="5"/>
  <c r="S66" i="5"/>
  <c r="R66" i="5"/>
  <c r="Q66" i="5"/>
  <c r="P66" i="5"/>
  <c r="O66" i="5"/>
  <c r="N66" i="5"/>
  <c r="M66" i="5"/>
  <c r="L66" i="5"/>
  <c r="K66" i="5"/>
  <c r="J66" i="5"/>
  <c r="I66" i="5"/>
  <c r="AV65" i="5"/>
  <c r="AU65" i="5"/>
  <c r="AT65" i="5"/>
  <c r="AP65" i="5"/>
  <c r="AO65" i="5"/>
  <c r="AN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T65" i="5"/>
  <c r="S65" i="5"/>
  <c r="R65" i="5"/>
  <c r="Q65" i="5"/>
  <c r="P65" i="5"/>
  <c r="O65" i="5"/>
  <c r="N65" i="5"/>
  <c r="M65" i="5"/>
  <c r="L65" i="5"/>
  <c r="K65" i="5"/>
  <c r="J65" i="5"/>
  <c r="I65" i="5"/>
  <c r="AV64" i="5"/>
  <c r="AU64" i="5"/>
  <c r="AT64" i="5"/>
  <c r="AP64" i="5"/>
  <c r="AO64" i="5"/>
  <c r="AN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T64" i="5"/>
  <c r="S64" i="5"/>
  <c r="R64" i="5"/>
  <c r="Q64" i="5"/>
  <c r="P64" i="5"/>
  <c r="O64" i="5"/>
  <c r="N64" i="5"/>
  <c r="M64" i="5"/>
  <c r="L64" i="5"/>
  <c r="K64" i="5"/>
  <c r="J64" i="5"/>
  <c r="I64" i="5"/>
  <c r="AV63" i="5"/>
  <c r="AU63" i="5"/>
  <c r="AT63" i="5"/>
  <c r="AP63" i="5"/>
  <c r="AO63" i="5"/>
  <c r="AN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T63" i="5"/>
  <c r="S63" i="5"/>
  <c r="R63" i="5"/>
  <c r="Q63" i="5"/>
  <c r="P63" i="5"/>
  <c r="O63" i="5"/>
  <c r="N63" i="5"/>
  <c r="M63" i="5"/>
  <c r="L63" i="5"/>
  <c r="K63" i="5"/>
  <c r="J63" i="5"/>
  <c r="I63" i="5"/>
  <c r="AV62" i="5"/>
  <c r="AU62" i="5"/>
  <c r="AT62" i="5"/>
  <c r="AP62" i="5"/>
  <c r="AO62" i="5"/>
  <c r="AN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T62" i="5"/>
  <c r="S62" i="5"/>
  <c r="R62" i="5"/>
  <c r="Q62" i="5"/>
  <c r="P62" i="5"/>
  <c r="O62" i="5"/>
  <c r="N62" i="5"/>
  <c r="M62" i="5"/>
  <c r="L62" i="5"/>
  <c r="K62" i="5"/>
  <c r="J62" i="5"/>
  <c r="I62" i="5"/>
  <c r="AV61" i="5"/>
  <c r="AU61" i="5"/>
  <c r="AT61" i="5"/>
  <c r="AP61" i="5"/>
  <c r="AO61" i="5"/>
  <c r="AN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T61" i="5"/>
  <c r="S61" i="5"/>
  <c r="R61" i="5"/>
  <c r="Q61" i="5"/>
  <c r="P61" i="5"/>
  <c r="O61" i="5"/>
  <c r="N61" i="5"/>
  <c r="M61" i="5"/>
  <c r="L61" i="5"/>
  <c r="K61" i="5"/>
  <c r="J61" i="5"/>
  <c r="I61" i="5"/>
  <c r="AV60" i="5"/>
  <c r="AU60" i="5"/>
  <c r="AT60" i="5"/>
  <c r="AP60" i="5"/>
  <c r="AO60" i="5"/>
  <c r="AN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T60" i="5"/>
  <c r="S60" i="5"/>
  <c r="R60" i="5"/>
  <c r="Q60" i="5"/>
  <c r="P60" i="5"/>
  <c r="O60" i="5"/>
  <c r="N60" i="5"/>
  <c r="M60" i="5"/>
  <c r="L60" i="5"/>
  <c r="K60" i="5"/>
  <c r="J60" i="5"/>
  <c r="I60" i="5"/>
  <c r="AV56" i="5"/>
  <c r="AU56" i="5"/>
  <c r="AT56" i="5"/>
  <c r="AP56" i="5"/>
  <c r="AO56" i="5"/>
  <c r="AN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T56" i="5"/>
  <c r="S56" i="5"/>
  <c r="R56" i="5"/>
  <c r="Q56" i="5"/>
  <c r="P56" i="5"/>
  <c r="O56" i="5"/>
  <c r="N56" i="5"/>
  <c r="M56" i="5"/>
  <c r="L56" i="5"/>
  <c r="K56" i="5"/>
  <c r="J56" i="5"/>
  <c r="I56" i="5"/>
  <c r="AV55" i="5"/>
  <c r="AU55" i="5"/>
  <c r="AT55" i="5"/>
  <c r="AP55" i="5"/>
  <c r="AO55" i="5"/>
  <c r="AN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T55" i="5"/>
  <c r="S55" i="5"/>
  <c r="R55" i="5"/>
  <c r="Q55" i="5"/>
  <c r="P55" i="5"/>
  <c r="O55" i="5"/>
  <c r="N55" i="5"/>
  <c r="M55" i="5"/>
  <c r="L55" i="5"/>
  <c r="K55" i="5"/>
  <c r="J55" i="5"/>
  <c r="I55" i="5"/>
  <c r="AV54" i="5"/>
  <c r="AU54" i="5"/>
  <c r="AT54" i="5"/>
  <c r="AR54" i="5"/>
  <c r="AQ54" i="5"/>
  <c r="AP54" i="5"/>
  <c r="AO54" i="5"/>
  <c r="AN54" i="5"/>
  <c r="AM54" i="5"/>
  <c r="AL54" i="5"/>
  <c r="AK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T54" i="5"/>
  <c r="S54" i="5"/>
  <c r="R54" i="5"/>
  <c r="Q54" i="5"/>
  <c r="P54" i="5"/>
  <c r="O54" i="5"/>
  <c r="N54" i="5"/>
  <c r="M54" i="5"/>
  <c r="L54" i="5"/>
  <c r="K54" i="5"/>
  <c r="J54" i="5"/>
  <c r="I54" i="5"/>
  <c r="AV52" i="5"/>
  <c r="AU52" i="5"/>
  <c r="AT52" i="5"/>
  <c r="AR52" i="5"/>
  <c r="AQ52" i="5"/>
  <c r="AP52" i="5"/>
  <c r="AO52" i="5"/>
  <c r="AN52" i="5"/>
  <c r="AM52" i="5"/>
  <c r="AL52" i="5"/>
  <c r="AK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T52" i="5"/>
  <c r="S52" i="5"/>
  <c r="R52" i="5"/>
  <c r="Q52" i="5"/>
  <c r="P52" i="5"/>
  <c r="O52" i="5"/>
  <c r="N52" i="5"/>
  <c r="M52" i="5"/>
  <c r="L52" i="5"/>
  <c r="K52" i="5"/>
  <c r="J52" i="5"/>
  <c r="I52" i="5"/>
  <c r="AV51" i="5"/>
  <c r="AU51" i="5"/>
  <c r="AT51" i="5"/>
  <c r="AR51" i="5"/>
  <c r="AQ51" i="5"/>
  <c r="AP51" i="5"/>
  <c r="AO51" i="5"/>
  <c r="AN51" i="5"/>
  <c r="AM51" i="5"/>
  <c r="AL51" i="5"/>
  <c r="AK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T51" i="5"/>
  <c r="S51" i="5"/>
  <c r="R51" i="5"/>
  <c r="Q51" i="5"/>
  <c r="P51" i="5"/>
  <c r="O51" i="5"/>
  <c r="N51" i="5"/>
  <c r="M51" i="5"/>
  <c r="L51" i="5"/>
  <c r="K51" i="5"/>
  <c r="J51" i="5"/>
  <c r="I51" i="5"/>
  <c r="AV50" i="5"/>
  <c r="AU50" i="5"/>
  <c r="AT50" i="5"/>
  <c r="AR50" i="5"/>
  <c r="AQ50" i="5"/>
  <c r="AP50" i="5"/>
  <c r="AO50" i="5"/>
  <c r="AN50" i="5"/>
  <c r="AM50" i="5"/>
  <c r="AL50" i="5"/>
  <c r="AK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T50" i="5"/>
  <c r="S50" i="5"/>
  <c r="R50" i="5"/>
  <c r="Q50" i="5"/>
  <c r="P50" i="5"/>
  <c r="O50" i="5"/>
  <c r="N50" i="5"/>
  <c r="M50" i="5"/>
  <c r="L50" i="5"/>
  <c r="K50" i="5"/>
  <c r="J50" i="5"/>
  <c r="I50" i="5"/>
  <c r="AV49" i="5"/>
  <c r="AU49" i="5"/>
  <c r="AT49" i="5"/>
  <c r="AR49" i="5"/>
  <c r="AQ49" i="5"/>
  <c r="AP49" i="5"/>
  <c r="AO49" i="5"/>
  <c r="AN49" i="5"/>
  <c r="AM49" i="5"/>
  <c r="AL49" i="5"/>
  <c r="AK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T49" i="5"/>
  <c r="S49" i="5"/>
  <c r="R49" i="5"/>
  <c r="Q49" i="5"/>
  <c r="P49" i="5"/>
  <c r="O49" i="5"/>
  <c r="N49" i="5"/>
  <c r="M49" i="5"/>
  <c r="L49" i="5"/>
  <c r="K49" i="5"/>
  <c r="J49" i="5"/>
  <c r="I49" i="5"/>
  <c r="AV48" i="5"/>
  <c r="AU48" i="5"/>
  <c r="AT48" i="5"/>
  <c r="AR48" i="5"/>
  <c r="AQ48" i="5"/>
  <c r="AP48" i="5"/>
  <c r="AO48" i="5"/>
  <c r="AN48" i="5"/>
  <c r="AM48" i="5"/>
  <c r="AL48" i="5"/>
  <c r="AK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T48" i="5"/>
  <c r="S48" i="5"/>
  <c r="R48" i="5"/>
  <c r="Q48" i="5"/>
  <c r="P48" i="5"/>
  <c r="O48" i="5"/>
  <c r="N48" i="5"/>
  <c r="M48" i="5"/>
  <c r="L48" i="5"/>
  <c r="K48" i="5"/>
  <c r="J48" i="5"/>
  <c r="I48" i="5"/>
  <c r="AV47" i="5"/>
  <c r="AU47" i="5"/>
  <c r="AT47" i="5"/>
  <c r="AR47" i="5"/>
  <c r="AQ47" i="5"/>
  <c r="AP47" i="5"/>
  <c r="AO47" i="5"/>
  <c r="AN47" i="5"/>
  <c r="AM47" i="5"/>
  <c r="AL47" i="5"/>
  <c r="AK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T47" i="5"/>
  <c r="S47" i="5"/>
  <c r="R47" i="5"/>
  <c r="Q47" i="5"/>
  <c r="P47" i="5"/>
  <c r="O47" i="5"/>
  <c r="N47" i="5"/>
  <c r="M47" i="5"/>
  <c r="L47" i="5"/>
  <c r="K47" i="5"/>
  <c r="J47" i="5"/>
  <c r="I47" i="5"/>
  <c r="AV46" i="5"/>
  <c r="AU46" i="5"/>
  <c r="AT46" i="5"/>
  <c r="AR46" i="5"/>
  <c r="AQ46" i="5"/>
  <c r="AP46" i="5"/>
  <c r="AO46" i="5"/>
  <c r="AN46" i="5"/>
  <c r="AM46" i="5"/>
  <c r="AL46" i="5"/>
  <c r="AK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T46" i="5"/>
  <c r="S46" i="5"/>
  <c r="R46" i="5"/>
  <c r="Q46" i="5"/>
  <c r="P46" i="5"/>
  <c r="O46" i="5"/>
  <c r="N46" i="5"/>
  <c r="M46" i="5"/>
  <c r="L46" i="5"/>
  <c r="K46" i="5"/>
  <c r="J46" i="5"/>
  <c r="I46" i="5"/>
  <c r="AV45" i="5"/>
  <c r="AU45" i="5"/>
  <c r="AT45" i="5"/>
  <c r="AR45" i="5"/>
  <c r="AQ45" i="5"/>
  <c r="AP45" i="5"/>
  <c r="AO45" i="5"/>
  <c r="AN45" i="5"/>
  <c r="AM45" i="5"/>
  <c r="AL45" i="5"/>
  <c r="AK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T45" i="5"/>
  <c r="S45" i="5"/>
  <c r="R45" i="5"/>
  <c r="Q45" i="5"/>
  <c r="P45" i="5"/>
  <c r="O45" i="5"/>
  <c r="N45" i="5"/>
  <c r="M45" i="5"/>
  <c r="L45" i="5"/>
  <c r="K45" i="5"/>
  <c r="J45" i="5"/>
  <c r="I45" i="5"/>
  <c r="AY44" i="5"/>
  <c r="J44" i="5"/>
  <c r="I44" i="5"/>
  <c r="AH41" i="5"/>
  <c r="AG41" i="5"/>
  <c r="AF41" i="5"/>
  <c r="AE41" i="5"/>
  <c r="AD41" i="5"/>
  <c r="AC41" i="5"/>
  <c r="AB41" i="5"/>
  <c r="AA41" i="5"/>
  <c r="Z41" i="5"/>
  <c r="Y41" i="5"/>
  <c r="X41" i="5"/>
  <c r="W41" i="5"/>
  <c r="T41" i="5"/>
  <c r="S41" i="5"/>
  <c r="R41" i="5"/>
  <c r="Q41" i="5"/>
  <c r="P41" i="5"/>
  <c r="O41" i="5"/>
  <c r="N41" i="5"/>
  <c r="M41" i="5"/>
  <c r="L41" i="5"/>
  <c r="K41" i="5"/>
  <c r="J41" i="5"/>
  <c r="I41" i="5"/>
  <c r="AH40" i="5"/>
  <c r="AG40" i="5"/>
  <c r="AF40" i="5"/>
  <c r="AE40" i="5"/>
  <c r="AD40" i="5"/>
  <c r="AC40" i="5"/>
  <c r="AB40" i="5"/>
  <c r="AA40" i="5"/>
  <c r="Z40" i="5"/>
  <c r="Y40" i="5"/>
  <c r="X40" i="5"/>
  <c r="W40" i="5"/>
  <c r="T40" i="5"/>
  <c r="S40" i="5"/>
  <c r="R40" i="5"/>
  <c r="Q40" i="5"/>
  <c r="P40" i="5"/>
  <c r="O40" i="5"/>
  <c r="N40" i="5"/>
  <c r="M40" i="5"/>
  <c r="L40" i="5"/>
  <c r="K40" i="5"/>
  <c r="J40" i="5"/>
  <c r="I40" i="5"/>
  <c r="AV37" i="5"/>
  <c r="AU37" i="5"/>
  <c r="AT37" i="5"/>
  <c r="AP37" i="5"/>
  <c r="AO37" i="5"/>
  <c r="AN37" i="5"/>
  <c r="AM37" i="5"/>
  <c r="AL37" i="5"/>
  <c r="AK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T37" i="5"/>
  <c r="S37" i="5"/>
  <c r="R37" i="5"/>
  <c r="Q37" i="5"/>
  <c r="P37" i="5"/>
  <c r="O37" i="5"/>
  <c r="N37" i="5"/>
  <c r="M37" i="5"/>
  <c r="L37" i="5"/>
  <c r="K37" i="5"/>
  <c r="J37" i="5"/>
  <c r="I37" i="5"/>
  <c r="AV36" i="5"/>
  <c r="AU36" i="5"/>
  <c r="AT36" i="5"/>
  <c r="AP36" i="5"/>
  <c r="AO36" i="5"/>
  <c r="AN36" i="5"/>
  <c r="AM36" i="5"/>
  <c r="AL36" i="5"/>
  <c r="AK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T36" i="5"/>
  <c r="S36" i="5"/>
  <c r="R36" i="5"/>
  <c r="Q36" i="5"/>
  <c r="P36" i="5"/>
  <c r="O36" i="5"/>
  <c r="N36" i="5"/>
  <c r="M36" i="5"/>
  <c r="L36" i="5"/>
  <c r="K36" i="5"/>
  <c r="J36" i="5"/>
  <c r="I36" i="5"/>
  <c r="AH35" i="5"/>
  <c r="AG35" i="5"/>
  <c r="AF35" i="5"/>
  <c r="AE35" i="5"/>
  <c r="AD35" i="5"/>
  <c r="AC35" i="5"/>
  <c r="AB35" i="5"/>
  <c r="AA35" i="5"/>
  <c r="Z35" i="5"/>
  <c r="Y35" i="5"/>
  <c r="X35" i="5"/>
  <c r="W35" i="5"/>
  <c r="T35" i="5"/>
  <c r="S35" i="5"/>
  <c r="R35" i="5"/>
  <c r="Q35" i="5"/>
  <c r="P35" i="5"/>
  <c r="O35" i="5"/>
  <c r="N35" i="5"/>
  <c r="M35" i="5"/>
  <c r="L35" i="5"/>
  <c r="K35" i="5"/>
  <c r="J35" i="5"/>
  <c r="I35" i="5"/>
  <c r="AI32" i="5"/>
  <c r="U32" i="5"/>
  <c r="DS17" i="5"/>
  <c r="DR17" i="5"/>
  <c r="DQ17" i="5"/>
  <c r="DP17" i="5"/>
  <c r="DO17" i="5"/>
  <c r="DN17" i="5"/>
  <c r="DM17" i="5"/>
  <c r="DL17" i="5"/>
  <c r="DK17" i="5"/>
  <c r="DJ17" i="5"/>
  <c r="DI17" i="5"/>
  <c r="DH17" i="5"/>
  <c r="DG17" i="5"/>
  <c r="DF17" i="5"/>
  <c r="DE17" i="5"/>
  <c r="DD17" i="5"/>
  <c r="DC17" i="5"/>
  <c r="DB17" i="5"/>
  <c r="DA17" i="5"/>
  <c r="CX17" i="5"/>
  <c r="CW17" i="5"/>
  <c r="CV17" i="5"/>
  <c r="CU17" i="5"/>
  <c r="CY17" i="5" s="1"/>
  <c r="CR17" i="5"/>
  <c r="CQ17" i="5"/>
  <c r="CP17" i="5"/>
  <c r="CO17" i="5"/>
  <c r="CS17" i="5" s="1"/>
  <c r="CL17" i="5"/>
  <c r="CK17" i="5"/>
  <c r="CJ17" i="5"/>
  <c r="CI17" i="5"/>
  <c r="CH17" i="5"/>
  <c r="CG17" i="5"/>
  <c r="CF17" i="5"/>
  <c r="CE17" i="5"/>
  <c r="CD17" i="5"/>
  <c r="CC17" i="5"/>
  <c r="CB17" i="5"/>
  <c r="CA17" i="5"/>
  <c r="CM17" i="5" s="1"/>
  <c r="BX17" i="5"/>
  <c r="BW17" i="5"/>
  <c r="BV17" i="5"/>
  <c r="BU17" i="5"/>
  <c r="BT17" i="5"/>
  <c r="BS17" i="5"/>
  <c r="BR17" i="5"/>
  <c r="BQ17" i="5"/>
  <c r="BP17" i="5"/>
  <c r="BO17" i="5"/>
  <c r="BN17" i="5"/>
  <c r="BM17" i="5"/>
  <c r="BY17" i="5" s="1"/>
  <c r="AV17" i="5"/>
  <c r="AU17" i="5"/>
  <c r="AT17" i="5"/>
  <c r="AW17" i="5" s="1"/>
  <c r="AI17" i="5"/>
  <c r="U17" i="5"/>
  <c r="DS16" i="5"/>
  <c r="DR16" i="5"/>
  <c r="DQ16" i="5"/>
  <c r="DP16" i="5"/>
  <c r="DO16" i="5"/>
  <c r="DN16" i="5"/>
  <c r="DM16" i="5"/>
  <c r="DL16" i="5"/>
  <c r="DK16" i="5"/>
  <c r="DJ16" i="5"/>
  <c r="DI16" i="5"/>
  <c r="DH16" i="5"/>
  <c r="DG16" i="5"/>
  <c r="DF16" i="5"/>
  <c r="DE16" i="5"/>
  <c r="DD16" i="5"/>
  <c r="DC16" i="5"/>
  <c r="DB16" i="5"/>
  <c r="DA16" i="5"/>
  <c r="CX16" i="5"/>
  <c r="CW16" i="5"/>
  <c r="CV16" i="5"/>
  <c r="CU16" i="5"/>
  <c r="CR16" i="5"/>
  <c r="CQ16" i="5"/>
  <c r="CP16" i="5"/>
  <c r="CO16" i="5"/>
  <c r="CL16" i="5"/>
  <c r="CK16" i="5"/>
  <c r="CJ16" i="5"/>
  <c r="CI16" i="5"/>
  <c r="CH16" i="5"/>
  <c r="CG16" i="5"/>
  <c r="CF16" i="5"/>
  <c r="CE16" i="5"/>
  <c r="CD16" i="5"/>
  <c r="CC16" i="5"/>
  <c r="CB16" i="5"/>
  <c r="CA16" i="5"/>
  <c r="AV16" i="5"/>
  <c r="AU16" i="5"/>
  <c r="AT16" i="5"/>
  <c r="AR16" i="5"/>
  <c r="AQ16" i="5"/>
  <c r="AP16" i="5"/>
  <c r="AO16" i="5"/>
  <c r="AN16" i="5"/>
  <c r="AM16" i="5"/>
  <c r="AL16" i="5"/>
  <c r="AK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T16" i="5"/>
  <c r="S16" i="5"/>
  <c r="R16" i="5"/>
  <c r="Q16" i="5"/>
  <c r="P16" i="5"/>
  <c r="O16" i="5"/>
  <c r="N16" i="5"/>
  <c r="M16" i="5"/>
  <c r="L16" i="5"/>
  <c r="K16" i="5"/>
  <c r="J16" i="5"/>
  <c r="I16" i="5"/>
  <c r="CY15" i="5"/>
  <c r="CS15" i="5"/>
  <c r="CM15" i="5"/>
  <c r="BX15" i="5"/>
  <c r="BW15" i="5"/>
  <c r="BV15" i="5"/>
  <c r="BU15" i="5"/>
  <c r="BT15" i="5"/>
  <c r="BS15" i="5"/>
  <c r="BR15" i="5"/>
  <c r="BQ15" i="5"/>
  <c r="BP15" i="5"/>
  <c r="BO15" i="5"/>
  <c r="BO16" i="5" s="1"/>
  <c r="BN15" i="5"/>
  <c r="BN16" i="5" s="1"/>
  <c r="BM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W15" i="5"/>
  <c r="AI15" i="5"/>
  <c r="U15" i="5"/>
  <c r="CY13" i="5"/>
  <c r="CS13" i="5"/>
  <c r="CM13" i="5"/>
  <c r="BX13" i="5"/>
  <c r="BW13" i="5"/>
  <c r="BV13" i="5"/>
  <c r="BU13" i="5"/>
  <c r="BT13" i="5"/>
  <c r="BS13" i="5"/>
  <c r="BR13" i="5"/>
  <c r="BQ13" i="5"/>
  <c r="BP13" i="5"/>
  <c r="BO13" i="5"/>
  <c r="BN13" i="5"/>
  <c r="BM13" i="5"/>
  <c r="BY13" i="5" s="1"/>
  <c r="BJ13" i="5"/>
  <c r="BI13" i="5"/>
  <c r="BH13" i="5"/>
  <c r="BG13" i="5"/>
  <c r="BF13" i="5"/>
  <c r="BE13" i="5"/>
  <c r="BD13" i="5"/>
  <c r="BC13" i="5"/>
  <c r="BB13" i="5"/>
  <c r="BA13" i="5"/>
  <c r="AZ13" i="5"/>
  <c r="AY13" i="5"/>
  <c r="BK13" i="5" s="1"/>
  <c r="AW13" i="5"/>
  <c r="AI13" i="5"/>
  <c r="U13" i="5"/>
  <c r="CY12" i="5"/>
  <c r="CS12" i="5"/>
  <c r="CM12" i="5"/>
  <c r="BX12" i="5"/>
  <c r="BX137" i="5" s="1"/>
  <c r="BX133" i="5" s="1"/>
  <c r="BW12" i="5"/>
  <c r="BW137" i="5" s="1"/>
  <c r="BW133" i="5" s="1"/>
  <c r="BV12" i="5"/>
  <c r="BV137" i="5" s="1"/>
  <c r="BV133" i="5" s="1"/>
  <c r="BU12" i="5"/>
  <c r="BU137" i="5" s="1"/>
  <c r="BU133" i="5" s="1"/>
  <c r="BT12" i="5"/>
  <c r="BT137" i="5" s="1"/>
  <c r="BT133" i="5" s="1"/>
  <c r="BS12" i="5"/>
  <c r="BS137" i="5" s="1"/>
  <c r="BS133" i="5" s="1"/>
  <c r="BR12" i="5"/>
  <c r="BR137" i="5" s="1"/>
  <c r="BR133" i="5" s="1"/>
  <c r="BQ12" i="5"/>
  <c r="BQ137" i="5" s="1"/>
  <c r="BQ133" i="5" s="1"/>
  <c r="BP12" i="5"/>
  <c r="BP137" i="5" s="1"/>
  <c r="BP133" i="5" s="1"/>
  <c r="BO12" i="5"/>
  <c r="BO75" i="5" s="1"/>
  <c r="BO137" i="5" s="1"/>
  <c r="BN12" i="5"/>
  <c r="BN75" i="5" s="1"/>
  <c r="BN137" i="5" s="1"/>
  <c r="BM12" i="5"/>
  <c r="BJ12" i="5"/>
  <c r="BJ137" i="5" s="1"/>
  <c r="BJ133" i="5" s="1"/>
  <c r="BI12" i="5"/>
  <c r="BI137" i="5" s="1"/>
  <c r="BI133" i="5" s="1"/>
  <c r="BH12" i="5"/>
  <c r="BH137" i="5" s="1"/>
  <c r="BH133" i="5" s="1"/>
  <c r="BG12" i="5"/>
  <c r="BG137" i="5" s="1"/>
  <c r="BG133" i="5" s="1"/>
  <c r="BF12" i="5"/>
  <c r="BF137" i="5" s="1"/>
  <c r="BF133" i="5" s="1"/>
  <c r="BE12" i="5"/>
  <c r="BE137" i="5" s="1"/>
  <c r="BE133" i="5" s="1"/>
  <c r="BD12" i="5"/>
  <c r="BD137" i="5" s="1"/>
  <c r="BD133" i="5" s="1"/>
  <c r="BC12" i="5"/>
  <c r="BC137" i="5" s="1"/>
  <c r="BC133" i="5" s="1"/>
  <c r="BB12" i="5"/>
  <c r="BB137" i="5" s="1"/>
  <c r="BB133" i="5" s="1"/>
  <c r="BA12" i="5"/>
  <c r="BA137" i="5" s="1"/>
  <c r="BA133" i="5" s="1"/>
  <c r="AZ12" i="5"/>
  <c r="AZ137" i="5" s="1"/>
  <c r="AZ133" i="5" s="1"/>
  <c r="AY12" i="5"/>
  <c r="AW12" i="5"/>
  <c r="AW75" i="5" s="1"/>
  <c r="AW137" i="5" s="1"/>
  <c r="AI12" i="5"/>
  <c r="AI75" i="5" s="1"/>
  <c r="AI137" i="5" s="1"/>
  <c r="U12" i="5"/>
  <c r="U75" i="5" s="1"/>
  <c r="U137" i="5" s="1"/>
  <c r="DS10" i="5"/>
  <c r="DR10" i="5"/>
  <c r="DQ10" i="5"/>
  <c r="DP10" i="5"/>
  <c r="DO10" i="5"/>
  <c r="DN10" i="5"/>
  <c r="DM10" i="5"/>
  <c r="DL10" i="5"/>
  <c r="DK10" i="5"/>
  <c r="DJ10" i="5"/>
  <c r="DI10" i="5"/>
  <c r="DH10" i="5"/>
  <c r="DG10" i="5"/>
  <c r="DF10" i="5"/>
  <c r="DE10" i="5"/>
  <c r="DD10" i="5"/>
  <c r="DC10" i="5"/>
  <c r="DB10" i="5"/>
  <c r="DA10" i="5"/>
  <c r="CX10" i="5"/>
  <c r="CW10" i="5"/>
  <c r="CV10" i="5"/>
  <c r="CU10" i="5"/>
  <c r="CR10" i="5"/>
  <c r="CR88" i="5" s="1"/>
  <c r="CR151" i="5" s="1"/>
  <c r="CQ10" i="5"/>
  <c r="CQ88" i="5" s="1"/>
  <c r="CQ151" i="5" s="1"/>
  <c r="CP10" i="5"/>
  <c r="CP88" i="5" s="1"/>
  <c r="CP151" i="5" s="1"/>
  <c r="CO10" i="5"/>
  <c r="CO88" i="5" s="1"/>
  <c r="CL10" i="5"/>
  <c r="CK10" i="5"/>
  <c r="CJ10" i="5"/>
  <c r="CI10" i="5"/>
  <c r="CH10" i="5"/>
  <c r="CG10" i="5"/>
  <c r="CF10" i="5"/>
  <c r="CE10" i="5"/>
  <c r="CD10" i="5"/>
  <c r="CC10" i="5"/>
  <c r="CB10" i="5"/>
  <c r="CA10" i="5"/>
  <c r="AV10" i="5"/>
  <c r="AU10" i="5"/>
  <c r="AT10" i="5"/>
  <c r="AR10" i="5"/>
  <c r="AQ10" i="5"/>
  <c r="AP10" i="5"/>
  <c r="AO10" i="5"/>
  <c r="AN10" i="5"/>
  <c r="AM10" i="5"/>
  <c r="AL10" i="5"/>
  <c r="AK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T10" i="5"/>
  <c r="S10" i="5"/>
  <c r="R10" i="5"/>
  <c r="Q10" i="5"/>
  <c r="P10" i="5"/>
  <c r="O10" i="5"/>
  <c r="N10" i="5"/>
  <c r="M10" i="5"/>
  <c r="L10" i="5"/>
  <c r="K10" i="5"/>
  <c r="J10" i="5"/>
  <c r="J25" i="5" s="1"/>
  <c r="I10" i="5"/>
  <c r="I25" i="5" s="1"/>
  <c r="CY9" i="5"/>
  <c r="CS9" i="5"/>
  <c r="CM9" i="5"/>
  <c r="BX9" i="5"/>
  <c r="BW9" i="5"/>
  <c r="BV9" i="5"/>
  <c r="BU9" i="5"/>
  <c r="BT9" i="5"/>
  <c r="BS9" i="5"/>
  <c r="BR9" i="5"/>
  <c r="BQ9" i="5"/>
  <c r="BP9" i="5"/>
  <c r="BO9" i="5"/>
  <c r="BN9" i="5"/>
  <c r="BM9" i="5"/>
  <c r="BJ9" i="5"/>
  <c r="BI9" i="5"/>
  <c r="BH9" i="5"/>
  <c r="BG9" i="5"/>
  <c r="BF9" i="5"/>
  <c r="BE9" i="5"/>
  <c r="BD9" i="5"/>
  <c r="BC9" i="5"/>
  <c r="BB9" i="5"/>
  <c r="BA9" i="5"/>
  <c r="AZ9" i="5"/>
  <c r="AY9" i="5"/>
  <c r="AW9" i="5"/>
  <c r="AI9" i="5"/>
  <c r="U9" i="5"/>
  <c r="CY8" i="5"/>
  <c r="CS8" i="5"/>
  <c r="CM8" i="5"/>
  <c r="BX8" i="5"/>
  <c r="BW8" i="5"/>
  <c r="BV8" i="5"/>
  <c r="BU8" i="5"/>
  <c r="BT8" i="5"/>
  <c r="BS8" i="5"/>
  <c r="BR8" i="5"/>
  <c r="BQ8" i="5"/>
  <c r="BP8" i="5"/>
  <c r="BO8" i="5"/>
  <c r="BN8" i="5"/>
  <c r="BM8" i="5"/>
  <c r="BJ8" i="5"/>
  <c r="BI8" i="5"/>
  <c r="BH8" i="5"/>
  <c r="BG8" i="5"/>
  <c r="BF8" i="5"/>
  <c r="BE8" i="5"/>
  <c r="BD8" i="5"/>
  <c r="BC8" i="5"/>
  <c r="BB8" i="5"/>
  <c r="BA8" i="5"/>
  <c r="AZ8" i="5"/>
  <c r="AY8" i="5"/>
  <c r="AW8" i="5"/>
  <c r="AI8" i="5"/>
  <c r="U8" i="5"/>
  <c r="CY7" i="5"/>
  <c r="CS7" i="5"/>
  <c r="CM7" i="5"/>
  <c r="BX7" i="5"/>
  <c r="BW7" i="5"/>
  <c r="BV7" i="5"/>
  <c r="BU7" i="5"/>
  <c r="BT7" i="5"/>
  <c r="BS7" i="5"/>
  <c r="BR7" i="5"/>
  <c r="BQ7" i="5"/>
  <c r="BP7" i="5"/>
  <c r="BO7" i="5"/>
  <c r="BN7" i="5"/>
  <c r="BM7" i="5"/>
  <c r="BK7" i="5"/>
  <c r="AW7" i="5"/>
  <c r="AI7" i="5"/>
  <c r="U7" i="5"/>
  <c r="CY6" i="5"/>
  <c r="CS6" i="5"/>
  <c r="CM6" i="5"/>
  <c r="BX100" i="5"/>
  <c r="BX163" i="5" s="1"/>
  <c r="BW100" i="5"/>
  <c r="BW163" i="5" s="1"/>
  <c r="BV100" i="5"/>
  <c r="BV163" i="5" s="1"/>
  <c r="BU100" i="5"/>
  <c r="BU163" i="5" s="1"/>
  <c r="BT100" i="5"/>
  <c r="BT163" i="5" s="1"/>
  <c r="BS100" i="5"/>
  <c r="BS163" i="5" s="1"/>
  <c r="BR100" i="5"/>
  <c r="BR163" i="5" s="1"/>
  <c r="BQ100" i="5"/>
  <c r="BQ163" i="5" s="1"/>
  <c r="DW163" i="5" s="1"/>
  <c r="BP100" i="5"/>
  <c r="BP163" i="5" s="1"/>
  <c r="BY6" i="5"/>
  <c r="BJ6" i="5"/>
  <c r="BJ100" i="5" s="1"/>
  <c r="BJ163" i="5" s="1"/>
  <c r="BI6" i="5"/>
  <c r="BI100" i="5" s="1"/>
  <c r="BI163" i="5" s="1"/>
  <c r="BH6" i="5"/>
  <c r="BH100" i="5" s="1"/>
  <c r="BH163" i="5" s="1"/>
  <c r="BG6" i="5"/>
  <c r="BG100" i="5" s="1"/>
  <c r="BG163" i="5" s="1"/>
  <c r="BF6" i="5"/>
  <c r="BF100" i="5" s="1"/>
  <c r="BF163" i="5" s="1"/>
  <c r="BE6" i="5"/>
  <c r="BE100" i="5" s="1"/>
  <c r="BE163" i="5" s="1"/>
  <c r="BD6" i="5"/>
  <c r="BD100" i="5" s="1"/>
  <c r="BD163" i="5" s="1"/>
  <c r="BC6" i="5"/>
  <c r="BC100" i="5" s="1"/>
  <c r="BC163" i="5" s="1"/>
  <c r="BB6" i="5"/>
  <c r="BB100" i="5" s="1"/>
  <c r="BB163" i="5" s="1"/>
  <c r="BA6" i="5"/>
  <c r="BA100" i="5" s="1"/>
  <c r="BA163" i="5" s="1"/>
  <c r="AZ6" i="5"/>
  <c r="AZ100" i="5" s="1"/>
  <c r="AZ163" i="5" s="1"/>
  <c r="AY6" i="5"/>
  <c r="AW6" i="5"/>
  <c r="AI6" i="5"/>
  <c r="U6" i="5"/>
  <c r="CY5" i="5"/>
  <c r="CS5" i="5"/>
  <c r="CM5" i="5"/>
  <c r="BX99" i="5"/>
  <c r="BX162" i="5" s="1"/>
  <c r="BW99" i="5"/>
  <c r="BW162" i="5" s="1"/>
  <c r="BV99" i="5"/>
  <c r="BV162" i="5" s="1"/>
  <c r="BU99" i="5"/>
  <c r="BU162" i="5" s="1"/>
  <c r="BT99" i="5"/>
  <c r="BT162" i="5" s="1"/>
  <c r="BS99" i="5"/>
  <c r="BS162" i="5" s="1"/>
  <c r="BR99" i="5"/>
  <c r="BR162" i="5" s="1"/>
  <c r="BQ99" i="5"/>
  <c r="BQ162" i="5" s="1"/>
  <c r="DW162" i="5" s="1"/>
  <c r="BP99" i="5"/>
  <c r="BP162" i="5" s="1"/>
  <c r="BY5" i="5"/>
  <c r="BJ5" i="5"/>
  <c r="BJ99" i="5" s="1"/>
  <c r="BI5" i="5"/>
  <c r="BI99" i="5" s="1"/>
  <c r="BH5" i="5"/>
  <c r="BH99" i="5" s="1"/>
  <c r="BG5" i="5"/>
  <c r="BG99" i="5" s="1"/>
  <c r="BF5" i="5"/>
  <c r="BF99" i="5" s="1"/>
  <c r="BE5" i="5"/>
  <c r="BE99" i="5" s="1"/>
  <c r="BD5" i="5"/>
  <c r="BD99" i="5" s="1"/>
  <c r="BC5" i="5"/>
  <c r="BC99" i="5" s="1"/>
  <c r="BB5" i="5"/>
  <c r="BB99" i="5" s="1"/>
  <c r="BA5" i="5"/>
  <c r="BA99" i="5" s="1"/>
  <c r="AZ5" i="5"/>
  <c r="AZ99" i="5" s="1"/>
  <c r="AY5" i="5"/>
  <c r="AW5" i="5"/>
  <c r="AI5" i="5"/>
  <c r="U5" i="5"/>
  <c r="CL4" i="5"/>
  <c r="CI4" i="5"/>
  <c r="CF4" i="5"/>
  <c r="CC4" i="5"/>
  <c r="DU3" i="5"/>
  <c r="CY3" i="5"/>
  <c r="CS3" i="5"/>
  <c r="CM3" i="5"/>
  <c r="AW3" i="5"/>
  <c r="AI3" i="5"/>
  <c r="U3" i="5"/>
  <c r="DD180" i="6" l="1"/>
  <c r="DE180" i="6"/>
  <c r="DX82" i="6"/>
  <c r="CQ160" i="6"/>
  <c r="DJ165" i="6"/>
  <c r="CQ165" i="6"/>
  <c r="CE165" i="6"/>
  <c r="CJ165" i="6"/>
  <c r="DG165" i="6"/>
  <c r="DA165" i="6"/>
  <c r="DB165" i="6"/>
  <c r="DP165" i="6"/>
  <c r="CR165" i="6"/>
  <c r="DK165" i="6"/>
  <c r="DO165" i="6"/>
  <c r="CH165" i="6"/>
  <c r="CC165" i="6"/>
  <c r="CW165" i="6"/>
  <c r="DM165" i="6"/>
  <c r="CD165" i="6"/>
  <c r="CX165" i="6"/>
  <c r="DN165" i="6"/>
  <c r="CG165" i="6"/>
  <c r="DC165" i="6"/>
  <c r="DD165" i="6"/>
  <c r="CF165" i="6"/>
  <c r="CB165" i="6"/>
  <c r="CV165" i="6"/>
  <c r="DL165" i="6"/>
  <c r="CK165" i="6"/>
  <c r="DH165" i="6"/>
  <c r="CP165" i="6"/>
  <c r="DI165" i="6"/>
  <c r="DA162" i="6"/>
  <c r="DJ180" i="6"/>
  <c r="DK180" i="6"/>
  <c r="DM180" i="6"/>
  <c r="DN180" i="6"/>
  <c r="DL180" i="6"/>
  <c r="DX180" i="6" s="1"/>
  <c r="DA180" i="6"/>
  <c r="DO180" i="6"/>
  <c r="DB180" i="6"/>
  <c r="DP180" i="6"/>
  <c r="DI180" i="6"/>
  <c r="CV180" i="6"/>
  <c r="CW180" i="6"/>
  <c r="CQ180" i="6"/>
  <c r="CR180" i="6"/>
  <c r="CF180" i="6"/>
  <c r="CG180" i="6"/>
  <c r="CH180" i="6"/>
  <c r="CK180" i="6"/>
  <c r="CL180" i="6"/>
  <c r="CB180" i="6"/>
  <c r="CH170" i="6"/>
  <c r="CM172" i="6"/>
  <c r="AW145" i="7"/>
  <c r="AR174" i="7"/>
  <c r="AQ148" i="7"/>
  <c r="AQ148" i="8"/>
  <c r="DX55" i="8"/>
  <c r="DX54" i="8"/>
  <c r="DX16" i="8"/>
  <c r="DX56" i="8"/>
  <c r="DX72" i="8"/>
  <c r="DX22" i="8"/>
  <c r="DX28" i="8"/>
  <c r="DX24" i="8"/>
  <c r="DX25" i="8"/>
  <c r="DX26" i="8"/>
  <c r="DX27" i="8"/>
  <c r="DX29" i="8"/>
  <c r="DX30" i="8"/>
  <c r="DX31" i="8"/>
  <c r="DX32" i="8"/>
  <c r="DX43" i="8"/>
  <c r="DX45" i="8"/>
  <c r="DX44" i="8"/>
  <c r="DX52" i="8"/>
  <c r="DX51" i="8"/>
  <c r="DX50" i="8"/>
  <c r="DX49" i="8"/>
  <c r="DX48" i="8"/>
  <c r="DX47" i="8"/>
  <c r="DX46" i="8"/>
  <c r="DX74" i="8"/>
  <c r="DX70" i="8"/>
  <c r="DX58" i="8"/>
  <c r="DX59" i="8"/>
  <c r="DX60" i="8"/>
  <c r="DX61" i="8"/>
  <c r="DX62" i="8"/>
  <c r="DX63" i="8"/>
  <c r="DX68" i="8"/>
  <c r="DX64" i="8"/>
  <c r="DX65" i="8"/>
  <c r="DX66" i="8"/>
  <c r="DX67" i="8"/>
  <c r="DX69" i="8"/>
  <c r="DX41" i="8"/>
  <c r="DX40" i="8"/>
  <c r="DX39" i="8"/>
  <c r="DX35" i="8"/>
  <c r="DX36" i="8"/>
  <c r="DX34" i="8"/>
  <c r="DX54" i="7"/>
  <c r="DX16" i="7"/>
  <c r="DX55" i="7"/>
  <c r="DX56" i="7"/>
  <c r="DX30" i="7"/>
  <c r="DX27" i="7"/>
  <c r="DX32" i="7"/>
  <c r="DX29" i="7"/>
  <c r="DX26" i="7"/>
  <c r="DX24" i="7"/>
  <c r="DX22" i="7"/>
  <c r="DX43" i="7"/>
  <c r="DX72" i="7"/>
  <c r="DX25" i="7"/>
  <c r="DX28" i="7"/>
  <c r="DX31" i="7"/>
  <c r="DX49" i="7"/>
  <c r="DX45" i="7"/>
  <c r="DX48" i="7"/>
  <c r="DX51" i="7"/>
  <c r="DX47" i="7"/>
  <c r="DX52" i="7"/>
  <c r="DX44" i="7"/>
  <c r="DX50" i="7"/>
  <c r="DX46" i="7"/>
  <c r="DX65" i="7"/>
  <c r="DX70" i="7"/>
  <c r="DX63" i="7"/>
  <c r="DX58" i="7"/>
  <c r="DX74" i="7"/>
  <c r="DX61" i="7"/>
  <c r="DX69" i="7"/>
  <c r="DX68" i="7"/>
  <c r="DX67" i="7"/>
  <c r="DX64" i="7"/>
  <c r="DX59" i="7"/>
  <c r="DX66" i="7"/>
  <c r="DX62" i="7"/>
  <c r="DX60" i="7"/>
  <c r="DX35" i="7"/>
  <c r="DX41" i="7"/>
  <c r="DX39" i="7"/>
  <c r="DX40" i="7"/>
  <c r="DX36" i="7"/>
  <c r="DX34" i="7"/>
  <c r="DX55" i="5"/>
  <c r="DX16" i="5"/>
  <c r="DX56" i="5"/>
  <c r="DX54" i="5"/>
  <c r="DX72" i="5"/>
  <c r="DX29" i="5"/>
  <c r="DX24" i="5"/>
  <c r="DX30" i="5"/>
  <c r="DX31" i="5"/>
  <c r="DX27" i="5"/>
  <c r="DX32" i="5"/>
  <c r="DX43" i="5"/>
  <c r="DX22" i="5"/>
  <c r="DX26" i="5"/>
  <c r="DX28" i="5"/>
  <c r="DX25" i="5"/>
  <c r="DX51" i="5"/>
  <c r="DX45" i="5"/>
  <c r="DX49" i="5"/>
  <c r="DX44" i="5"/>
  <c r="DX50" i="5"/>
  <c r="DX46" i="5"/>
  <c r="DX47" i="5"/>
  <c r="DX52" i="5"/>
  <c r="DX48" i="5"/>
  <c r="DX69" i="5"/>
  <c r="DX66" i="5"/>
  <c r="DX74" i="5"/>
  <c r="DX67" i="5"/>
  <c r="DX61" i="5"/>
  <c r="DX70" i="5"/>
  <c r="DX60" i="5"/>
  <c r="DX63" i="5"/>
  <c r="DX68" i="5"/>
  <c r="DX59" i="5"/>
  <c r="DX62" i="5"/>
  <c r="DX58" i="5"/>
  <c r="DX64" i="5"/>
  <c r="DX65" i="5"/>
  <c r="DX35" i="5"/>
  <c r="DX40" i="5"/>
  <c r="DX39" i="5"/>
  <c r="DX41" i="5"/>
  <c r="DX34" i="5"/>
  <c r="DX36" i="5"/>
  <c r="AQ180" i="6"/>
  <c r="AQ169" i="6" s="1"/>
  <c r="AQ198" i="6" s="1"/>
  <c r="AW145" i="6"/>
  <c r="AR174" i="6"/>
  <c r="DX16" i="6"/>
  <c r="DX41" i="6"/>
  <c r="DQ182" i="10"/>
  <c r="DQ180" i="10" s="1"/>
  <c r="DQ117" i="10"/>
  <c r="DP182" i="10"/>
  <c r="DP180" i="10" s="1"/>
  <c r="DP117" i="10"/>
  <c r="DO182" i="10"/>
  <c r="DO180" i="10" s="1"/>
  <c r="DO117" i="10"/>
  <c r="DN182" i="10"/>
  <c r="DN180" i="10" s="1"/>
  <c r="DN117" i="10"/>
  <c r="DM182" i="10"/>
  <c r="DM180" i="10" s="1"/>
  <c r="DM117" i="10"/>
  <c r="DL182" i="10"/>
  <c r="DL180" i="10" s="1"/>
  <c r="DL117" i="10"/>
  <c r="DK182" i="10"/>
  <c r="DK180" i="10" s="1"/>
  <c r="DK117" i="10"/>
  <c r="DJ182" i="10"/>
  <c r="DJ180" i="10" s="1"/>
  <c r="DJ117" i="10"/>
  <c r="DI182" i="10"/>
  <c r="DI180" i="10" s="1"/>
  <c r="DI117" i="10"/>
  <c r="DH182" i="10"/>
  <c r="DH180" i="10" s="1"/>
  <c r="DH117" i="10"/>
  <c r="DG182" i="10"/>
  <c r="DG180" i="10" s="1"/>
  <c r="DG117" i="10"/>
  <c r="DF182" i="10"/>
  <c r="DF180" i="10" s="1"/>
  <c r="DF117" i="10"/>
  <c r="DE182" i="10"/>
  <c r="DE180" i="10" s="1"/>
  <c r="DE117" i="10"/>
  <c r="DD182" i="10"/>
  <c r="DD180" i="10" s="1"/>
  <c r="DD117" i="10"/>
  <c r="DC182" i="10"/>
  <c r="DC180" i="10" s="1"/>
  <c r="DC117" i="10"/>
  <c r="DB182" i="10"/>
  <c r="DB180" i="10" s="1"/>
  <c r="DB117" i="10"/>
  <c r="DA182" i="10"/>
  <c r="DA180" i="10" s="1"/>
  <c r="DA117" i="10"/>
  <c r="CX160" i="10"/>
  <c r="CP160" i="10"/>
  <c r="CS100" i="10"/>
  <c r="CO163" i="10"/>
  <c r="CS163" i="10" s="1"/>
  <c r="CS99" i="10"/>
  <c r="CO162" i="10"/>
  <c r="CS162" i="10" s="1"/>
  <c r="CJ121" i="10"/>
  <c r="CJ196" i="10"/>
  <c r="CD121" i="10"/>
  <c r="CD196" i="10"/>
  <c r="CG161" i="10"/>
  <c r="CG160" i="10" s="1"/>
  <c r="CG97" i="10"/>
  <c r="CA117" i="10"/>
  <c r="BM87" i="10"/>
  <c r="BO87" i="10"/>
  <c r="BN97" i="10"/>
  <c r="BN102" i="10"/>
  <c r="BO102" i="10"/>
  <c r="BM107" i="10"/>
  <c r="BN117" i="10"/>
  <c r="BO117" i="10"/>
  <c r="BN87" i="10"/>
  <c r="BM97" i="10"/>
  <c r="BO97" i="10"/>
  <c r="BM102" i="10"/>
  <c r="BN107" i="10"/>
  <c r="BO107" i="10"/>
  <c r="BM117" i="10"/>
  <c r="BL24" i="10"/>
  <c r="BM24" i="10"/>
  <c r="BN24" i="10"/>
  <c r="BO24" i="10"/>
  <c r="BL44" i="10"/>
  <c r="BY117" i="10"/>
  <c r="BL121" i="10"/>
  <c r="BL122" i="10"/>
  <c r="BM121" i="10"/>
  <c r="BM122" i="10"/>
  <c r="BN121" i="10"/>
  <c r="BN122" i="10"/>
  <c r="BO121" i="10"/>
  <c r="BO122" i="10"/>
  <c r="BN196" i="10"/>
  <c r="BN184" i="10" s="1"/>
  <c r="BO196" i="10"/>
  <c r="CL182" i="10"/>
  <c r="CL180" i="10" s="1"/>
  <c r="CL117" i="10"/>
  <c r="CK182" i="10"/>
  <c r="CK180" i="10" s="1"/>
  <c r="CK117" i="10"/>
  <c r="CJ182" i="10"/>
  <c r="CJ180" i="10" s="1"/>
  <c r="CJ117" i="10"/>
  <c r="CI182" i="10"/>
  <c r="CI180" i="10" s="1"/>
  <c r="CI117" i="10"/>
  <c r="CH182" i="10"/>
  <c r="CH180" i="10" s="1"/>
  <c r="CH117" i="10"/>
  <c r="CG182" i="10"/>
  <c r="CG180" i="10" s="1"/>
  <c r="CG117" i="10"/>
  <c r="CF182" i="10"/>
  <c r="CF180" i="10" s="1"/>
  <c r="CF117" i="10"/>
  <c r="CE182" i="10"/>
  <c r="CE180" i="10" s="1"/>
  <c r="CE117" i="10"/>
  <c r="CD182" i="10"/>
  <c r="CD180" i="10" s="1"/>
  <c r="CD117" i="10"/>
  <c r="CC182" i="10"/>
  <c r="CC180" i="10" s="1"/>
  <c r="CC117" i="10"/>
  <c r="CB182" i="10"/>
  <c r="CB180" i="10" s="1"/>
  <c r="CB117" i="10"/>
  <c r="CU121" i="10"/>
  <c r="CY121" i="10" s="1"/>
  <c r="CY58" i="10" s="1"/>
  <c r="CX185" i="10"/>
  <c r="CW185" i="10"/>
  <c r="CV185" i="10"/>
  <c r="CR196" i="10"/>
  <c r="CQ196" i="10"/>
  <c r="CP196" i="10"/>
  <c r="CL90" i="10"/>
  <c r="CL153" i="10" s="1"/>
  <c r="CL89" i="10"/>
  <c r="CL152" i="10" s="1"/>
  <c r="CL88" i="10"/>
  <c r="CL151" i="10" s="1"/>
  <c r="CK90" i="10"/>
  <c r="CK153" i="10" s="1"/>
  <c r="CK89" i="10"/>
  <c r="CK152" i="10" s="1"/>
  <c r="CK88" i="10"/>
  <c r="CK151" i="10" s="1"/>
  <c r="CJ89" i="10"/>
  <c r="CJ152" i="10" s="1"/>
  <c r="CJ88" i="10"/>
  <c r="CJ151" i="10" s="1"/>
  <c r="CI89" i="10"/>
  <c r="CI152" i="10" s="1"/>
  <c r="CI88" i="10"/>
  <c r="CI151" i="10" s="1"/>
  <c r="CH89" i="10"/>
  <c r="CH152" i="10" s="1"/>
  <c r="CH88" i="10"/>
  <c r="CH151" i="10" s="1"/>
  <c r="CG89" i="10"/>
  <c r="CG152" i="10" s="1"/>
  <c r="CG88" i="10"/>
  <c r="CG151" i="10" s="1"/>
  <c r="CF89" i="10"/>
  <c r="CF152" i="10" s="1"/>
  <c r="CF88" i="10"/>
  <c r="CF151" i="10" s="1"/>
  <c r="CE89" i="10"/>
  <c r="CE152" i="10" s="1"/>
  <c r="CE88" i="10"/>
  <c r="CE151" i="10" s="1"/>
  <c r="CD89" i="10"/>
  <c r="CD152" i="10" s="1"/>
  <c r="CD88" i="10"/>
  <c r="CD151" i="10" s="1"/>
  <c r="CC89" i="10"/>
  <c r="CC152" i="10" s="1"/>
  <c r="CC88" i="10"/>
  <c r="CC151" i="10" s="1"/>
  <c r="CB89" i="10"/>
  <c r="CB152" i="10" s="1"/>
  <c r="CB88" i="10"/>
  <c r="CB151" i="10" s="1"/>
  <c r="DS196" i="10"/>
  <c r="DS70" i="10"/>
  <c r="DR196" i="10"/>
  <c r="DR70" i="10"/>
  <c r="DQ196" i="10"/>
  <c r="DQ184" i="10" s="1"/>
  <c r="DP196" i="10"/>
  <c r="DP184" i="10" s="1"/>
  <c r="DO196" i="10"/>
  <c r="DO184" i="10" s="1"/>
  <c r="DN196" i="10"/>
  <c r="DN184" i="10" s="1"/>
  <c r="DM196" i="10"/>
  <c r="DM184" i="10" s="1"/>
  <c r="DL196" i="10"/>
  <c r="DL184" i="10" s="1"/>
  <c r="DK196" i="10"/>
  <c r="DK184" i="10" s="1"/>
  <c r="DJ196" i="10"/>
  <c r="DJ184" i="10" s="1"/>
  <c r="DS185" i="10"/>
  <c r="DS59" i="10"/>
  <c r="DR185" i="10"/>
  <c r="DR59" i="10"/>
  <c r="DQ185" i="10"/>
  <c r="DP185" i="10"/>
  <c r="DO185" i="10"/>
  <c r="DN185" i="10"/>
  <c r="DM185" i="10"/>
  <c r="DL185" i="10"/>
  <c r="DK185" i="10"/>
  <c r="DJ185" i="10"/>
  <c r="DI185" i="10"/>
  <c r="DH185" i="10"/>
  <c r="DG185" i="10"/>
  <c r="DF185" i="10"/>
  <c r="DE185" i="10"/>
  <c r="DD185" i="10"/>
  <c r="DC185" i="10"/>
  <c r="DB185" i="10"/>
  <c r="DA185" i="10"/>
  <c r="DR165" i="10"/>
  <c r="CY110" i="10"/>
  <c r="CY47" i="10" s="1"/>
  <c r="CU173" i="10"/>
  <c r="CY173" i="10" s="1"/>
  <c r="CY109" i="10"/>
  <c r="CY46" i="10" s="1"/>
  <c r="CU172" i="10"/>
  <c r="CY172" i="10" s="1"/>
  <c r="CY108" i="10"/>
  <c r="CY45" i="10" s="1"/>
  <c r="CU171" i="10"/>
  <c r="CY171" i="10" s="1"/>
  <c r="CY104" i="10"/>
  <c r="CY41" i="10" s="1"/>
  <c r="CU167" i="10"/>
  <c r="CY167" i="10" s="1"/>
  <c r="CY103" i="10"/>
  <c r="CY40" i="10" s="1"/>
  <c r="CU166" i="10"/>
  <c r="CY100" i="10"/>
  <c r="CY37" i="10" s="1"/>
  <c r="CU163" i="10"/>
  <c r="CY163" i="10" s="1"/>
  <c r="CY99" i="10"/>
  <c r="CY36" i="10" s="1"/>
  <c r="CU162" i="10"/>
  <c r="CY162" i="10" s="1"/>
  <c r="CY98" i="10"/>
  <c r="CY35" i="10" s="1"/>
  <c r="CU161" i="10"/>
  <c r="CR186" i="10"/>
  <c r="CR121" i="10"/>
  <c r="CQ186" i="10"/>
  <c r="CQ121" i="10"/>
  <c r="CP186" i="10"/>
  <c r="CP121" i="10"/>
  <c r="CO122" i="10"/>
  <c r="CO121" i="10"/>
  <c r="CR185" i="10"/>
  <c r="CQ185" i="10"/>
  <c r="CP185" i="10"/>
  <c r="CS110" i="10"/>
  <c r="CS47" i="10" s="1"/>
  <c r="CO173" i="10"/>
  <c r="CS173" i="10" s="1"/>
  <c r="CS109" i="10"/>
  <c r="CS46" i="10" s="1"/>
  <c r="CO172" i="10"/>
  <c r="CS172" i="10" s="1"/>
  <c r="CS108" i="10"/>
  <c r="CS45" i="10" s="1"/>
  <c r="CO171" i="10"/>
  <c r="CS171" i="10" s="1"/>
  <c r="CS104" i="10"/>
  <c r="CS41" i="10" s="1"/>
  <c r="CO167" i="10"/>
  <c r="CS167" i="10" s="1"/>
  <c r="CS103" i="10"/>
  <c r="CS40" i="10" s="1"/>
  <c r="CO166" i="10"/>
  <c r="CS98" i="10"/>
  <c r="CS35" i="10" s="1"/>
  <c r="CO161" i="10"/>
  <c r="CS37" i="10"/>
  <c r="CS36" i="10"/>
  <c r="CA97" i="10"/>
  <c r="CA132" i="10"/>
  <c r="CA131" i="10"/>
  <c r="CA126" i="10"/>
  <c r="CA129" i="10"/>
  <c r="CA127" i="10"/>
  <c r="CA130" i="10"/>
  <c r="CA128" i="10"/>
  <c r="CA122" i="10"/>
  <c r="CA121" i="10"/>
  <c r="CA10" i="10"/>
  <c r="CM8" i="10"/>
  <c r="CA88" i="10"/>
  <c r="CA89" i="10"/>
  <c r="CM100" i="10"/>
  <c r="CM37" i="10" s="1"/>
  <c r="CL185" i="10"/>
  <c r="CK185" i="10"/>
  <c r="CJ185" i="10"/>
  <c r="CI185" i="10"/>
  <c r="CH185" i="10"/>
  <c r="CG185" i="10"/>
  <c r="CF185" i="10"/>
  <c r="CE185" i="10"/>
  <c r="CD185" i="10"/>
  <c r="CC185" i="10"/>
  <c r="CB185" i="10"/>
  <c r="CM121" i="10"/>
  <c r="CM58" i="10" s="1"/>
  <c r="CM104" i="10"/>
  <c r="CM41" i="10" s="1"/>
  <c r="CA167" i="10"/>
  <c r="CM167" i="10" s="1"/>
  <c r="CM103" i="10"/>
  <c r="CM40" i="10" s="1"/>
  <c r="CA166" i="10"/>
  <c r="CM99" i="10"/>
  <c r="CM36" i="10" s="1"/>
  <c r="CA162" i="10"/>
  <c r="CM162" i="10" s="1"/>
  <c r="CM98" i="10"/>
  <c r="CM35" i="10" s="1"/>
  <c r="CA161" i="10"/>
  <c r="CJ165" i="10"/>
  <c r="DW174" i="10"/>
  <c r="W148" i="10"/>
  <c r="AI165" i="10"/>
  <c r="I148" i="10"/>
  <c r="U148" i="10" s="1"/>
  <c r="U165" i="10"/>
  <c r="AK148" i="10"/>
  <c r="AW148" i="10" s="1"/>
  <c r="AW160" i="10"/>
  <c r="AI160" i="10"/>
  <c r="AE148" i="10"/>
  <c r="AW150" i="10"/>
  <c r="AK198" i="10"/>
  <c r="AW198" i="10" s="1"/>
  <c r="AI150" i="10"/>
  <c r="W198" i="10"/>
  <c r="I198" i="10"/>
  <c r="U198" i="10" s="1"/>
  <c r="U150" i="10"/>
  <c r="DU145" i="10"/>
  <c r="BY145" i="10"/>
  <c r="DW145" i="10"/>
  <c r="CY133" i="10"/>
  <c r="CU196" i="10"/>
  <c r="CY196" i="10" s="1"/>
  <c r="CS133" i="10"/>
  <c r="CO196" i="10"/>
  <c r="CS196" i="10" s="1"/>
  <c r="CA196" i="10"/>
  <c r="CM196" i="10" s="1"/>
  <c r="CM133" i="10"/>
  <c r="BM196" i="10"/>
  <c r="BY133" i="10"/>
  <c r="CU195" i="10"/>
  <c r="CY195" i="10" s="1"/>
  <c r="CY132" i="10"/>
  <c r="CY69" i="10" s="1"/>
  <c r="CO195" i="10"/>
  <c r="CS195" i="10" s="1"/>
  <c r="CS132" i="10"/>
  <c r="CS69" i="10" s="1"/>
  <c r="CA195" i="10"/>
  <c r="CM195" i="10" s="1"/>
  <c r="CM132" i="10"/>
  <c r="CM69" i="10" s="1"/>
  <c r="BM195" i="10"/>
  <c r="CU194" i="10"/>
  <c r="CY194" i="10" s="1"/>
  <c r="CY131" i="10"/>
  <c r="CY68" i="10" s="1"/>
  <c r="CO194" i="10"/>
  <c r="CS194" i="10" s="1"/>
  <c r="CS131" i="10"/>
  <c r="CS68" i="10" s="1"/>
  <c r="CM131" i="10"/>
  <c r="CM68" i="10" s="1"/>
  <c r="CA194" i="10"/>
  <c r="CM194" i="10" s="1"/>
  <c r="BM194" i="10"/>
  <c r="CU193" i="10"/>
  <c r="CY193" i="10" s="1"/>
  <c r="CY130" i="10"/>
  <c r="CY67" i="10" s="1"/>
  <c r="CO193" i="10"/>
  <c r="CS193" i="10" s="1"/>
  <c r="CS130" i="10"/>
  <c r="CS67" i="10" s="1"/>
  <c r="CA193" i="10"/>
  <c r="CM193" i="10" s="1"/>
  <c r="CM130" i="10"/>
  <c r="CM67" i="10" s="1"/>
  <c r="BM193" i="10"/>
  <c r="CY129" i="10"/>
  <c r="CY66" i="10" s="1"/>
  <c r="CU192" i="10"/>
  <c r="CY192" i="10" s="1"/>
  <c r="CO192" i="10"/>
  <c r="CS192" i="10" s="1"/>
  <c r="CS129" i="10"/>
  <c r="CS66" i="10" s="1"/>
  <c r="CA192" i="10"/>
  <c r="CM192" i="10" s="1"/>
  <c r="CM129" i="10"/>
  <c r="CM66" i="10" s="1"/>
  <c r="BM192" i="10"/>
  <c r="CU191" i="10"/>
  <c r="CY191" i="10" s="1"/>
  <c r="CY128" i="10"/>
  <c r="CY65" i="10" s="1"/>
  <c r="CS128" i="10"/>
  <c r="CS65" i="10" s="1"/>
  <c r="CO191" i="10"/>
  <c r="CS191" i="10" s="1"/>
  <c r="CA191" i="10"/>
  <c r="CM191" i="10" s="1"/>
  <c r="CM128" i="10"/>
  <c r="CM65" i="10" s="1"/>
  <c r="BM191" i="10"/>
  <c r="CY127" i="10"/>
  <c r="CY64" i="10" s="1"/>
  <c r="CU190" i="10"/>
  <c r="CY190" i="10" s="1"/>
  <c r="CO190" i="10"/>
  <c r="CS190" i="10" s="1"/>
  <c r="CS127" i="10"/>
  <c r="CS64" i="10" s="1"/>
  <c r="CA190" i="10"/>
  <c r="CM190" i="10" s="1"/>
  <c r="CM127" i="10"/>
  <c r="CM64" i="10" s="1"/>
  <c r="BM190" i="10"/>
  <c r="CY126" i="10"/>
  <c r="CY63" i="10" s="1"/>
  <c r="CU189" i="10"/>
  <c r="CY189" i="10" s="1"/>
  <c r="CO189" i="10"/>
  <c r="CS189" i="10" s="1"/>
  <c r="CS126" i="10"/>
  <c r="CS63" i="10" s="1"/>
  <c r="CM126" i="10"/>
  <c r="CM63" i="10" s="1"/>
  <c r="CA189" i="10"/>
  <c r="CM189" i="10" s="1"/>
  <c r="BY126" i="10"/>
  <c r="BM189" i="10"/>
  <c r="BY189" i="10" s="1"/>
  <c r="AY189" i="10"/>
  <c r="BK189" i="10" s="1"/>
  <c r="BK126" i="10"/>
  <c r="CU188" i="10"/>
  <c r="CY188" i="10" s="1"/>
  <c r="CY125" i="10"/>
  <c r="CY62" i="10" s="1"/>
  <c r="CO188" i="10"/>
  <c r="CS188" i="10" s="1"/>
  <c r="CS125" i="10"/>
  <c r="CS62" i="10" s="1"/>
  <c r="CM125" i="10"/>
  <c r="CM62" i="10" s="1"/>
  <c r="CA188" i="10"/>
  <c r="CM188" i="10" s="1"/>
  <c r="BY125" i="10"/>
  <c r="BM188" i="10"/>
  <c r="BY188" i="10" s="1"/>
  <c r="BK125" i="10"/>
  <c r="AY188" i="10"/>
  <c r="BK188" i="10" s="1"/>
  <c r="CY124" i="10"/>
  <c r="CY61" i="10" s="1"/>
  <c r="CU187" i="10"/>
  <c r="CY187" i="10" s="1"/>
  <c r="CS124" i="10"/>
  <c r="CS61" i="10" s="1"/>
  <c r="CO187" i="10"/>
  <c r="CS187" i="10" s="1"/>
  <c r="CM124" i="10"/>
  <c r="CM61" i="10" s="1"/>
  <c r="CA187" i="10"/>
  <c r="CM187" i="10" s="1"/>
  <c r="BY124" i="10"/>
  <c r="BM187" i="10"/>
  <c r="BY187" i="10" s="1"/>
  <c r="BK124" i="10"/>
  <c r="AY187" i="10"/>
  <c r="BK187" i="10" s="1"/>
  <c r="CY123" i="10"/>
  <c r="CY60" i="10" s="1"/>
  <c r="CU186" i="10"/>
  <c r="CS123" i="10"/>
  <c r="CS60" i="10" s="1"/>
  <c r="CO186" i="10"/>
  <c r="CM123" i="10"/>
  <c r="CM60" i="10" s="1"/>
  <c r="CA186" i="10"/>
  <c r="BO184" i="10"/>
  <c r="BM186" i="10"/>
  <c r="BY123" i="10"/>
  <c r="BK123" i="10"/>
  <c r="AY186" i="10"/>
  <c r="CU185" i="10"/>
  <c r="CY185" i="10" s="1"/>
  <c r="CY122" i="10"/>
  <c r="CO185" i="10"/>
  <c r="CS185" i="10" s="1"/>
  <c r="CS122" i="10"/>
  <c r="CM122" i="10"/>
  <c r="CA185" i="10"/>
  <c r="CM185" i="10" s="1"/>
  <c r="BM185" i="10"/>
  <c r="AK185" i="10"/>
  <c r="AW185" i="10" s="1"/>
  <c r="AW122" i="10"/>
  <c r="AI59" i="10"/>
  <c r="AI74" i="10"/>
  <c r="U59" i="10"/>
  <c r="U74" i="10"/>
  <c r="CU182" i="10"/>
  <c r="CY182" i="10" s="1"/>
  <c r="CY119" i="10"/>
  <c r="CY56" i="10" s="1"/>
  <c r="CO182" i="10"/>
  <c r="CS182" i="10" s="1"/>
  <c r="CS119" i="10"/>
  <c r="CS56" i="10" s="1"/>
  <c r="CM119" i="10"/>
  <c r="CM56" i="10" s="1"/>
  <c r="CA182" i="10"/>
  <c r="CM182" i="10" s="1"/>
  <c r="BM182" i="10"/>
  <c r="BY182" i="10" s="1"/>
  <c r="BY119" i="10"/>
  <c r="AY182" i="10"/>
  <c r="BK182" i="10" s="1"/>
  <c r="BK119" i="10"/>
  <c r="CU181" i="10"/>
  <c r="CY118" i="10"/>
  <c r="CY55" i="10" s="1"/>
  <c r="CS118" i="10"/>
  <c r="CS55" i="10" s="1"/>
  <c r="CO181" i="10"/>
  <c r="CA181" i="10"/>
  <c r="CM118" i="10"/>
  <c r="CM55" i="10" s="1"/>
  <c r="BQ180" i="10"/>
  <c r="DW180" i="10" s="1"/>
  <c r="BO180" i="10"/>
  <c r="DU180" i="10" s="1"/>
  <c r="BY118" i="10"/>
  <c r="BM181" i="10"/>
  <c r="AY181" i="10"/>
  <c r="BK118" i="10"/>
  <c r="BK117" i="10"/>
  <c r="DU117" i="10" s="1"/>
  <c r="DW117" i="10" s="1"/>
  <c r="AY54" i="10"/>
  <c r="AV106" i="10"/>
  <c r="AV54" i="10"/>
  <c r="AU106" i="10"/>
  <c r="AU54" i="10"/>
  <c r="AT106" i="10"/>
  <c r="AT54" i="10"/>
  <c r="AR106" i="10"/>
  <c r="AR54" i="10"/>
  <c r="AQ106" i="10"/>
  <c r="AQ54" i="10"/>
  <c r="AP106" i="10"/>
  <c r="AP54" i="10"/>
  <c r="AO54" i="10"/>
  <c r="AO106" i="10"/>
  <c r="AN106" i="10"/>
  <c r="AN54" i="10"/>
  <c r="AM54" i="10"/>
  <c r="AM106" i="10"/>
  <c r="AL54" i="10"/>
  <c r="AL106" i="10"/>
  <c r="AW117" i="10"/>
  <c r="AW54" i="10" s="1"/>
  <c r="AK54" i="10"/>
  <c r="AK106" i="10"/>
  <c r="AH54" i="10"/>
  <c r="AH106" i="10"/>
  <c r="AG106" i="10"/>
  <c r="AG54" i="10"/>
  <c r="AF106" i="10"/>
  <c r="AF54" i="10"/>
  <c r="AE106" i="10"/>
  <c r="AE54" i="10"/>
  <c r="AD106" i="10"/>
  <c r="AD54" i="10"/>
  <c r="AC106" i="10"/>
  <c r="AC54" i="10"/>
  <c r="AB106" i="10"/>
  <c r="AB54" i="10"/>
  <c r="AA106" i="10"/>
  <c r="AA54" i="10"/>
  <c r="Z106" i="10"/>
  <c r="Z54" i="10"/>
  <c r="Y54" i="10"/>
  <c r="Y106" i="10"/>
  <c r="X106" i="10"/>
  <c r="X54" i="10"/>
  <c r="W106" i="10"/>
  <c r="W54" i="10"/>
  <c r="AI117" i="10"/>
  <c r="AI54" i="10" s="1"/>
  <c r="T54" i="10"/>
  <c r="T106" i="10"/>
  <c r="S54" i="10"/>
  <c r="S106" i="10"/>
  <c r="R54" i="10"/>
  <c r="R106" i="10"/>
  <c r="Q54" i="10"/>
  <c r="Q106" i="10"/>
  <c r="P106" i="10"/>
  <c r="P54" i="10"/>
  <c r="O54" i="10"/>
  <c r="O106" i="10"/>
  <c r="N54" i="10"/>
  <c r="N106" i="10"/>
  <c r="M106" i="10"/>
  <c r="M54" i="10"/>
  <c r="L106" i="10"/>
  <c r="L54" i="10"/>
  <c r="K106" i="10"/>
  <c r="K54" i="10"/>
  <c r="J106" i="10"/>
  <c r="J54" i="10"/>
  <c r="I106" i="10"/>
  <c r="I54" i="10"/>
  <c r="U117" i="10"/>
  <c r="U54" i="10" s="1"/>
  <c r="CU178" i="10"/>
  <c r="CY178" i="10" s="1"/>
  <c r="CY115" i="10"/>
  <c r="CY52" i="10" s="1"/>
  <c r="CO178" i="10"/>
  <c r="CS178" i="10" s="1"/>
  <c r="CS115" i="10"/>
  <c r="CS52" i="10" s="1"/>
  <c r="BO178" i="10"/>
  <c r="BN178" i="10"/>
  <c r="BM178" i="10"/>
  <c r="BY178" i="10" s="1"/>
  <c r="BY115" i="10"/>
  <c r="BK115" i="10"/>
  <c r="AY178" i="10"/>
  <c r="BK178" i="10" s="1"/>
  <c r="CU177" i="10"/>
  <c r="CY177" i="10" s="1"/>
  <c r="CY114" i="10"/>
  <c r="CY51" i="10" s="1"/>
  <c r="CS114" i="10"/>
  <c r="CS51" i="10" s="1"/>
  <c r="CO177" i="10"/>
  <c r="CS177" i="10" s="1"/>
  <c r="BO177" i="10"/>
  <c r="BN177" i="10"/>
  <c r="BM177" i="10"/>
  <c r="BY114" i="10"/>
  <c r="BK114" i="10"/>
  <c r="AY177" i="10"/>
  <c r="BK177" i="10" s="1"/>
  <c r="CY113" i="10"/>
  <c r="CY50" i="10" s="1"/>
  <c r="CU176" i="10"/>
  <c r="CY176" i="10" s="1"/>
  <c r="CS113" i="10"/>
  <c r="CS50" i="10" s="1"/>
  <c r="CO176" i="10"/>
  <c r="CS176" i="10" s="1"/>
  <c r="BO176" i="10"/>
  <c r="BN176" i="10"/>
  <c r="BM176" i="10"/>
  <c r="BY176" i="10" s="1"/>
  <c r="BY113" i="10"/>
  <c r="AY176" i="10"/>
  <c r="BK176" i="10" s="1"/>
  <c r="BK113" i="10"/>
  <c r="CY112" i="10"/>
  <c r="CY49" i="10" s="1"/>
  <c r="CU175" i="10"/>
  <c r="CY175" i="10" s="1"/>
  <c r="CS112" i="10"/>
  <c r="CS49" i="10" s="1"/>
  <c r="CO175" i="10"/>
  <c r="CS175" i="10" s="1"/>
  <c r="BO175" i="10"/>
  <c r="BN175" i="10"/>
  <c r="BM175" i="10"/>
  <c r="BY175" i="10" s="1"/>
  <c r="BY112" i="10"/>
  <c r="AY175" i="10"/>
  <c r="BK175" i="10" s="1"/>
  <c r="BK112" i="10"/>
  <c r="DS107" i="10"/>
  <c r="DS174" i="10"/>
  <c r="DS170" i="10" s="1"/>
  <c r="DS169" i="10" s="1"/>
  <c r="DR174" i="10"/>
  <c r="DR170" i="10" s="1"/>
  <c r="DR169" i="10" s="1"/>
  <c r="DR107" i="10"/>
  <c r="DQ107" i="10"/>
  <c r="DQ174" i="10"/>
  <c r="DQ170" i="10" s="1"/>
  <c r="DP107" i="10"/>
  <c r="DP174" i="10"/>
  <c r="DP170" i="10" s="1"/>
  <c r="DO174" i="10"/>
  <c r="DO170" i="10" s="1"/>
  <c r="DO107" i="10"/>
  <c r="DN107" i="10"/>
  <c r="DN174" i="10"/>
  <c r="DN170" i="10" s="1"/>
  <c r="DM107" i="10"/>
  <c r="DM174" i="10"/>
  <c r="DM170" i="10" s="1"/>
  <c r="DL174" i="10"/>
  <c r="DL170" i="10" s="1"/>
  <c r="DL107" i="10"/>
  <c r="DK174" i="10"/>
  <c r="DK170" i="10" s="1"/>
  <c r="DK107" i="10"/>
  <c r="DJ174" i="10"/>
  <c r="DJ170" i="10" s="1"/>
  <c r="DJ107" i="10"/>
  <c r="DI107" i="10"/>
  <c r="DI174" i="10"/>
  <c r="DI170" i="10" s="1"/>
  <c r="DI169" i="10" s="1"/>
  <c r="DH107" i="10"/>
  <c r="DH174" i="10"/>
  <c r="DH170" i="10" s="1"/>
  <c r="DH169" i="10" s="1"/>
  <c r="DG174" i="10"/>
  <c r="DG170" i="10" s="1"/>
  <c r="DG169" i="10" s="1"/>
  <c r="DG107" i="10"/>
  <c r="DF107" i="10"/>
  <c r="DF174" i="10"/>
  <c r="DF170" i="10" s="1"/>
  <c r="DF169" i="10" s="1"/>
  <c r="DE174" i="10"/>
  <c r="DE170" i="10" s="1"/>
  <c r="DE169" i="10" s="1"/>
  <c r="DE107" i="10"/>
  <c r="DD107" i="10"/>
  <c r="DD174" i="10"/>
  <c r="DD170" i="10" s="1"/>
  <c r="DD169" i="10" s="1"/>
  <c r="DC174" i="10"/>
  <c r="DC170" i="10" s="1"/>
  <c r="DC107" i="10"/>
  <c r="DB174" i="10"/>
  <c r="DB170" i="10" s="1"/>
  <c r="DB107" i="10"/>
  <c r="DA174" i="10"/>
  <c r="DA170" i="10" s="1"/>
  <c r="DA107" i="10"/>
  <c r="CX174" i="10"/>
  <c r="CX170" i="10" s="1"/>
  <c r="CX107" i="10"/>
  <c r="CW107" i="10"/>
  <c r="CW174" i="10"/>
  <c r="CW170" i="10" s="1"/>
  <c r="CV107" i="10"/>
  <c r="CV174" i="10"/>
  <c r="CV170" i="10" s="1"/>
  <c r="CU107" i="10"/>
  <c r="CY111" i="10"/>
  <c r="CY48" i="10" s="1"/>
  <c r="CU174" i="10"/>
  <c r="CR107" i="10"/>
  <c r="CR174" i="10"/>
  <c r="CR170" i="10" s="1"/>
  <c r="CQ107" i="10"/>
  <c r="CQ174" i="10"/>
  <c r="CQ170" i="10" s="1"/>
  <c r="CP107" i="10"/>
  <c r="CP174" i="10"/>
  <c r="CP170" i="10" s="1"/>
  <c r="CO107" i="10"/>
  <c r="CS111" i="10"/>
  <c r="CS48" i="10" s="1"/>
  <c r="CO174" i="10"/>
  <c r="CL174" i="10"/>
  <c r="CL170" i="10" s="1"/>
  <c r="CL107" i="10"/>
  <c r="CK174" i="10"/>
  <c r="CK170" i="10" s="1"/>
  <c r="CK107" i="10"/>
  <c r="CJ174" i="10"/>
  <c r="CJ170" i="10" s="1"/>
  <c r="CJ107" i="10"/>
  <c r="CI174" i="10"/>
  <c r="CI170" i="10" s="1"/>
  <c r="CI107" i="10"/>
  <c r="CH107" i="10"/>
  <c r="CH174" i="10"/>
  <c r="CH170" i="10" s="1"/>
  <c r="CG107" i="10"/>
  <c r="CG174" i="10"/>
  <c r="CG170" i="10" s="1"/>
  <c r="CF174" i="10"/>
  <c r="CF170" i="10" s="1"/>
  <c r="CF107" i="10"/>
  <c r="CE107" i="10"/>
  <c r="CE174" i="10"/>
  <c r="CE170" i="10" s="1"/>
  <c r="CD107" i="10"/>
  <c r="CD174" i="10"/>
  <c r="CD170" i="10" s="1"/>
  <c r="CC107" i="10"/>
  <c r="CC174" i="10"/>
  <c r="CC170" i="10" s="1"/>
  <c r="CB107" i="10"/>
  <c r="CB174" i="10"/>
  <c r="CB170" i="10" s="1"/>
  <c r="BO174" i="10"/>
  <c r="BN174" i="10"/>
  <c r="BN170" i="10" s="1"/>
  <c r="BM174" i="10"/>
  <c r="BY111" i="10"/>
  <c r="CY102" i="10"/>
  <c r="CY39" i="10" s="1"/>
  <c r="CS102" i="10"/>
  <c r="CS39" i="10" s="1"/>
  <c r="CM102" i="10"/>
  <c r="CM39" i="10" s="1"/>
  <c r="BK102" i="10"/>
  <c r="BK39" i="10" s="1"/>
  <c r="AY39" i="10"/>
  <c r="AW102" i="10"/>
  <c r="AW39" i="10" s="1"/>
  <c r="AK39" i="10"/>
  <c r="AI102" i="10"/>
  <c r="AI39" i="10" s="1"/>
  <c r="W39" i="10"/>
  <c r="U102" i="10"/>
  <c r="U39" i="10" s="1"/>
  <c r="I39" i="10"/>
  <c r="BY100" i="10"/>
  <c r="BY99" i="10"/>
  <c r="CY97" i="10"/>
  <c r="CY34" i="10" s="1"/>
  <c r="CS97" i="10"/>
  <c r="CS34" i="10" s="1"/>
  <c r="CM97" i="10"/>
  <c r="CM34" i="10" s="1"/>
  <c r="AW97" i="10"/>
  <c r="AW34" i="10" s="1"/>
  <c r="AK34" i="10"/>
  <c r="W34" i="10"/>
  <c r="AI97" i="10"/>
  <c r="AI34" i="10" s="1"/>
  <c r="U97" i="10"/>
  <c r="U34" i="10" s="1"/>
  <c r="I34" i="10"/>
  <c r="BO158" i="10"/>
  <c r="BN158" i="10"/>
  <c r="BM158" i="10"/>
  <c r="BO157" i="10"/>
  <c r="BN157" i="10"/>
  <c r="BM157" i="10"/>
  <c r="BO156" i="10"/>
  <c r="BN156" i="10"/>
  <c r="BM156" i="10"/>
  <c r="BO155" i="10"/>
  <c r="BN155" i="10"/>
  <c r="BM155" i="10"/>
  <c r="BO154" i="10"/>
  <c r="BN154" i="10"/>
  <c r="BM154" i="10"/>
  <c r="CY90" i="10"/>
  <c r="CU153" i="10"/>
  <c r="CY153" i="10" s="1"/>
  <c r="CS90" i="10"/>
  <c r="CO153" i="10"/>
  <c r="CS153" i="10" s="1"/>
  <c r="BO153" i="10"/>
  <c r="BN153" i="10"/>
  <c r="BM153" i="10"/>
  <c r="CY89" i="10"/>
  <c r="CU152" i="10"/>
  <c r="CY152" i="10" s="1"/>
  <c r="CO152" i="10"/>
  <c r="CS152" i="10" s="1"/>
  <c r="CS89" i="10"/>
  <c r="CM89" i="10"/>
  <c r="CA152" i="10"/>
  <c r="CM152" i="10" s="1"/>
  <c r="BO152" i="10"/>
  <c r="BN152" i="10"/>
  <c r="BM152" i="10"/>
  <c r="CY88" i="10"/>
  <c r="CU151" i="10"/>
  <c r="CO151" i="10"/>
  <c r="CS88" i="10"/>
  <c r="CM88" i="10"/>
  <c r="CA151" i="10"/>
  <c r="BO151" i="10"/>
  <c r="BN151" i="10"/>
  <c r="BN150" i="10" s="1"/>
  <c r="BM151" i="10"/>
  <c r="AV135" i="10"/>
  <c r="AV72" i="10" s="1"/>
  <c r="AV24" i="10"/>
  <c r="AU135" i="10"/>
  <c r="AU72" i="10" s="1"/>
  <c r="AU24" i="10"/>
  <c r="AT24" i="10"/>
  <c r="AT135" i="10"/>
  <c r="AT72" i="10" s="1"/>
  <c r="AR24" i="10"/>
  <c r="AR135" i="10"/>
  <c r="AR72" i="10" s="1"/>
  <c r="AQ24" i="10"/>
  <c r="AQ135" i="10"/>
  <c r="AQ72" i="10" s="1"/>
  <c r="AP135" i="10"/>
  <c r="AP72" i="10" s="1"/>
  <c r="AP24" i="10"/>
  <c r="AO24" i="10"/>
  <c r="AO135" i="10"/>
  <c r="AO72" i="10" s="1"/>
  <c r="AN24" i="10"/>
  <c r="AN135" i="10"/>
  <c r="AN72" i="10" s="1"/>
  <c r="AM135" i="10"/>
  <c r="AM72" i="10" s="1"/>
  <c r="AM24" i="10"/>
  <c r="AL135" i="10"/>
  <c r="AL72" i="10" s="1"/>
  <c r="AL24" i="10"/>
  <c r="AK135" i="10"/>
  <c r="AK24" i="10"/>
  <c r="AW87" i="10"/>
  <c r="AH135" i="10"/>
  <c r="AH24" i="10"/>
  <c r="AG135" i="10"/>
  <c r="AG24" i="10"/>
  <c r="AF135" i="10"/>
  <c r="AF24" i="10"/>
  <c r="AE135" i="10"/>
  <c r="AE24" i="10"/>
  <c r="AD24" i="10"/>
  <c r="AD135" i="10"/>
  <c r="AC24" i="10"/>
  <c r="AC135" i="10"/>
  <c r="AB135" i="10"/>
  <c r="AB24" i="10"/>
  <c r="AA135" i="10"/>
  <c r="AA24" i="10"/>
  <c r="Z24" i="10"/>
  <c r="Z135" i="10"/>
  <c r="Y24" i="10"/>
  <c r="Y135" i="10"/>
  <c r="X24" i="10"/>
  <c r="X135" i="10"/>
  <c r="W24" i="10"/>
  <c r="W135" i="10"/>
  <c r="AI87" i="10"/>
  <c r="T24" i="10"/>
  <c r="T135" i="10"/>
  <c r="T72" i="10" s="1"/>
  <c r="S24" i="10"/>
  <c r="S135" i="10"/>
  <c r="S72" i="10" s="1"/>
  <c r="R24" i="10"/>
  <c r="R135" i="10"/>
  <c r="R72" i="10" s="1"/>
  <c r="Q24" i="10"/>
  <c r="Q135" i="10"/>
  <c r="Q72" i="10" s="1"/>
  <c r="P24" i="10"/>
  <c r="P135" i="10"/>
  <c r="P72" i="10" s="1"/>
  <c r="O135" i="10"/>
  <c r="O72" i="10" s="1"/>
  <c r="O24" i="10"/>
  <c r="N135" i="10"/>
  <c r="N72" i="10" s="1"/>
  <c r="N24" i="10"/>
  <c r="M24" i="10"/>
  <c r="M135" i="10"/>
  <c r="M72" i="10" s="1"/>
  <c r="L135" i="10"/>
  <c r="L72" i="10" s="1"/>
  <c r="L24" i="10"/>
  <c r="K24" i="10"/>
  <c r="K135" i="10"/>
  <c r="K72" i="10" s="1"/>
  <c r="J24" i="10"/>
  <c r="J135" i="10"/>
  <c r="J72" i="10" s="1"/>
  <c r="I24" i="10"/>
  <c r="I135" i="10"/>
  <c r="U87" i="10"/>
  <c r="BM16" i="10"/>
  <c r="BY15" i="10"/>
  <c r="BY54" i="10" s="1"/>
  <c r="BJ17" i="10"/>
  <c r="BJ16" i="10"/>
  <c r="BI16" i="10"/>
  <c r="BI17" i="10"/>
  <c r="BH17" i="10"/>
  <c r="BH16" i="10"/>
  <c r="BG17" i="10"/>
  <c r="BG16" i="10"/>
  <c r="BF17" i="10"/>
  <c r="BF16" i="10"/>
  <c r="BE16" i="10"/>
  <c r="BE17" i="10"/>
  <c r="BD16" i="10"/>
  <c r="BD17" i="10"/>
  <c r="BC16" i="10"/>
  <c r="BC17" i="10"/>
  <c r="BB16" i="10"/>
  <c r="BB17" i="10"/>
  <c r="BA16" i="10"/>
  <c r="BA17" i="10"/>
  <c r="AZ17" i="10"/>
  <c r="AZ16" i="10"/>
  <c r="AY17" i="10"/>
  <c r="BK17" i="10" s="1"/>
  <c r="DU17" i="10" s="1"/>
  <c r="AY16" i="10"/>
  <c r="BK15" i="10"/>
  <c r="BK16" i="10" s="1"/>
  <c r="BX196" i="10"/>
  <c r="BW196" i="10"/>
  <c r="BV196" i="10"/>
  <c r="BU196" i="10"/>
  <c r="BT196" i="10"/>
  <c r="BS196" i="10"/>
  <c r="BR196" i="10"/>
  <c r="BQ196" i="10"/>
  <c r="BP196" i="10"/>
  <c r="BY12" i="10"/>
  <c r="BJ196" i="10"/>
  <c r="BJ70" i="10"/>
  <c r="BI196" i="10"/>
  <c r="BI70" i="10"/>
  <c r="BH196" i="10"/>
  <c r="BH70" i="10"/>
  <c r="BG196" i="10"/>
  <c r="BG70" i="10"/>
  <c r="BF196" i="10"/>
  <c r="BF70" i="10"/>
  <c r="BE196" i="10"/>
  <c r="BE70" i="10"/>
  <c r="BD196" i="10"/>
  <c r="BD70" i="10"/>
  <c r="BC196" i="10"/>
  <c r="BC70" i="10"/>
  <c r="BB196" i="10"/>
  <c r="BB70" i="10"/>
  <c r="BA196" i="10"/>
  <c r="BA70" i="10"/>
  <c r="AZ196" i="10"/>
  <c r="AZ70" i="10"/>
  <c r="AY137" i="10"/>
  <c r="AY133" i="10" s="1"/>
  <c r="BK12" i="10"/>
  <c r="DS94" i="10"/>
  <c r="DS157" i="10" s="1"/>
  <c r="DS91" i="10"/>
  <c r="DS95" i="10"/>
  <c r="DS158" i="10" s="1"/>
  <c r="DS92" i="10"/>
  <c r="DS155" i="10" s="1"/>
  <c r="DS93" i="10"/>
  <c r="DS156" i="10" s="1"/>
  <c r="DR93" i="10"/>
  <c r="DR156" i="10" s="1"/>
  <c r="DR92" i="10"/>
  <c r="DR155" i="10" s="1"/>
  <c r="DR95" i="10"/>
  <c r="DR158" i="10" s="1"/>
  <c r="DR91" i="10"/>
  <c r="DR94" i="10"/>
  <c r="DR157" i="10" s="1"/>
  <c r="DQ91" i="10"/>
  <c r="DQ93" i="10"/>
  <c r="DQ156" i="10" s="1"/>
  <c r="DQ92" i="10"/>
  <c r="DQ155" i="10" s="1"/>
  <c r="DQ94" i="10"/>
  <c r="DQ157" i="10" s="1"/>
  <c r="DQ95" i="10"/>
  <c r="DQ158" i="10" s="1"/>
  <c r="DP92" i="10"/>
  <c r="DP155" i="10" s="1"/>
  <c r="DP93" i="10"/>
  <c r="DP156" i="10" s="1"/>
  <c r="DP91" i="10"/>
  <c r="DP95" i="10"/>
  <c r="DP158" i="10" s="1"/>
  <c r="DP94" i="10"/>
  <c r="DP157" i="10" s="1"/>
  <c r="DO93" i="10"/>
  <c r="DO156" i="10" s="1"/>
  <c r="DO94" i="10"/>
  <c r="DO157" i="10" s="1"/>
  <c r="DO91" i="10"/>
  <c r="DO92" i="10"/>
  <c r="DO155" i="10" s="1"/>
  <c r="DO95" i="10"/>
  <c r="DO158" i="10" s="1"/>
  <c r="DN92" i="10"/>
  <c r="DN155" i="10" s="1"/>
  <c r="DN95" i="10"/>
  <c r="DN158" i="10" s="1"/>
  <c r="DN93" i="10"/>
  <c r="DN156" i="10" s="1"/>
  <c r="DN94" i="10"/>
  <c r="DN157" i="10" s="1"/>
  <c r="DN91" i="10"/>
  <c r="DM91" i="10"/>
  <c r="DM93" i="10"/>
  <c r="DM156" i="10" s="1"/>
  <c r="DM95" i="10"/>
  <c r="DM158" i="10" s="1"/>
  <c r="DM92" i="10"/>
  <c r="DM155" i="10" s="1"/>
  <c r="DM94" i="10"/>
  <c r="DM157" i="10" s="1"/>
  <c r="DL94" i="10"/>
  <c r="DL157" i="10" s="1"/>
  <c r="DL93" i="10"/>
  <c r="DL156" i="10" s="1"/>
  <c r="DL91" i="10"/>
  <c r="DL95" i="10"/>
  <c r="DL158" i="10" s="1"/>
  <c r="DL92" i="10"/>
  <c r="DL155" i="10" s="1"/>
  <c r="DK94" i="10"/>
  <c r="DK157" i="10" s="1"/>
  <c r="DK92" i="10"/>
  <c r="DK155" i="10" s="1"/>
  <c r="DK93" i="10"/>
  <c r="DK156" i="10" s="1"/>
  <c r="DK91" i="10"/>
  <c r="DK95" i="10"/>
  <c r="DK158" i="10" s="1"/>
  <c r="DJ92" i="10"/>
  <c r="DJ155" i="10" s="1"/>
  <c r="DJ93" i="10"/>
  <c r="DJ156" i="10" s="1"/>
  <c r="DJ91" i="10"/>
  <c r="DJ94" i="10"/>
  <c r="DJ157" i="10" s="1"/>
  <c r="DJ95" i="10"/>
  <c r="DJ158" i="10" s="1"/>
  <c r="DI92" i="10"/>
  <c r="DI155" i="10" s="1"/>
  <c r="DI93" i="10"/>
  <c r="DI156" i="10" s="1"/>
  <c r="DI95" i="10"/>
  <c r="DI158" i="10" s="1"/>
  <c r="DI94" i="10"/>
  <c r="DI157" i="10" s="1"/>
  <c r="DI91" i="10"/>
  <c r="DH95" i="10"/>
  <c r="DH158" i="10" s="1"/>
  <c r="DH94" i="10"/>
  <c r="DH157" i="10" s="1"/>
  <c r="DH91" i="10"/>
  <c r="DH93" i="10"/>
  <c r="DH156" i="10" s="1"/>
  <c r="DH92" i="10"/>
  <c r="DH155" i="10" s="1"/>
  <c r="DG94" i="10"/>
  <c r="DG157" i="10" s="1"/>
  <c r="DG93" i="10"/>
  <c r="DG156" i="10" s="1"/>
  <c r="DG91" i="10"/>
  <c r="DG95" i="10"/>
  <c r="DG158" i="10" s="1"/>
  <c r="DG92" i="10"/>
  <c r="DG155" i="10" s="1"/>
  <c r="DF93" i="10"/>
  <c r="DF156" i="10" s="1"/>
  <c r="DF94" i="10"/>
  <c r="DF157" i="10" s="1"/>
  <c r="DF91" i="10"/>
  <c r="DF95" i="10"/>
  <c r="DF158" i="10" s="1"/>
  <c r="DF92" i="10"/>
  <c r="DF155" i="10" s="1"/>
  <c r="DE94" i="10"/>
  <c r="DE157" i="10" s="1"/>
  <c r="DE95" i="10"/>
  <c r="DE158" i="10" s="1"/>
  <c r="DE93" i="10"/>
  <c r="DE156" i="10" s="1"/>
  <c r="DE91" i="10"/>
  <c r="DE92" i="10"/>
  <c r="DE155" i="10" s="1"/>
  <c r="DD92" i="10"/>
  <c r="DD155" i="10" s="1"/>
  <c r="DD91" i="10"/>
  <c r="DD95" i="10"/>
  <c r="DD158" i="10" s="1"/>
  <c r="DD94" i="10"/>
  <c r="DD157" i="10" s="1"/>
  <c r="DD93" i="10"/>
  <c r="DD156" i="10" s="1"/>
  <c r="DC93" i="10"/>
  <c r="DC156" i="10" s="1"/>
  <c r="DC95" i="10"/>
  <c r="DC158" i="10" s="1"/>
  <c r="DC92" i="10"/>
  <c r="DC155" i="10" s="1"/>
  <c r="DC94" i="10"/>
  <c r="DC157" i="10" s="1"/>
  <c r="DC91" i="10"/>
  <c r="DB91" i="10"/>
  <c r="DB95" i="10"/>
  <c r="DB158" i="10" s="1"/>
  <c r="DB94" i="10"/>
  <c r="DB157" i="10" s="1"/>
  <c r="DB93" i="10"/>
  <c r="DB156" i="10" s="1"/>
  <c r="DB92" i="10"/>
  <c r="DB155" i="10" s="1"/>
  <c r="DA95" i="10"/>
  <c r="DA158" i="10" s="1"/>
  <c r="DA92" i="10"/>
  <c r="DA155" i="10" s="1"/>
  <c r="DA94" i="10"/>
  <c r="DA157" i="10" s="1"/>
  <c r="DA91" i="10"/>
  <c r="DA93" i="10"/>
  <c r="DA156" i="10" s="1"/>
  <c r="CX95" i="10"/>
  <c r="CX158" i="10" s="1"/>
  <c r="CX94" i="10"/>
  <c r="CX157" i="10" s="1"/>
  <c r="CX93" i="10"/>
  <c r="CX156" i="10" s="1"/>
  <c r="CX91" i="10"/>
  <c r="CX92" i="10"/>
  <c r="CX155" i="10" s="1"/>
  <c r="CW95" i="10"/>
  <c r="CW158" i="10" s="1"/>
  <c r="CW93" i="10"/>
  <c r="CW156" i="10" s="1"/>
  <c r="CW92" i="10"/>
  <c r="CW155" i="10" s="1"/>
  <c r="CW94" i="10"/>
  <c r="CW157" i="10" s="1"/>
  <c r="CW91" i="10"/>
  <c r="CV91" i="10"/>
  <c r="CV92" i="10"/>
  <c r="CV155" i="10" s="1"/>
  <c r="CV94" i="10"/>
  <c r="CV157" i="10" s="1"/>
  <c r="CV93" i="10"/>
  <c r="CV156" i="10" s="1"/>
  <c r="CV95" i="10"/>
  <c r="CV158" i="10" s="1"/>
  <c r="CY10" i="10"/>
  <c r="CU91" i="10"/>
  <c r="CU92" i="10"/>
  <c r="CU93" i="10"/>
  <c r="CU94" i="10"/>
  <c r="CU95" i="10"/>
  <c r="CR92" i="10"/>
  <c r="CR155" i="10" s="1"/>
  <c r="CR94" i="10"/>
  <c r="CR157" i="10" s="1"/>
  <c r="CR95" i="10"/>
  <c r="CR158" i="10" s="1"/>
  <c r="CR91" i="10"/>
  <c r="CR93" i="10"/>
  <c r="CR156" i="10" s="1"/>
  <c r="CQ91" i="10"/>
  <c r="CQ95" i="10"/>
  <c r="CQ158" i="10" s="1"/>
  <c r="CQ94" i="10"/>
  <c r="CQ157" i="10" s="1"/>
  <c r="CQ93" i="10"/>
  <c r="CQ156" i="10" s="1"/>
  <c r="CQ92" i="10"/>
  <c r="CQ155" i="10" s="1"/>
  <c r="CP93" i="10"/>
  <c r="CP156" i="10" s="1"/>
  <c r="CP92" i="10"/>
  <c r="CP155" i="10" s="1"/>
  <c r="CP95" i="10"/>
  <c r="CP158" i="10" s="1"/>
  <c r="CP94" i="10"/>
  <c r="CP157" i="10" s="1"/>
  <c r="CP91" i="10"/>
  <c r="CO92" i="10"/>
  <c r="CS10" i="10"/>
  <c r="CO95" i="10"/>
  <c r="CO94" i="10"/>
  <c r="CO91" i="10"/>
  <c r="CO93" i="10"/>
  <c r="CL93" i="10"/>
  <c r="CL156" i="10" s="1"/>
  <c r="CL92" i="10"/>
  <c r="CL155" i="10" s="1"/>
  <c r="CL95" i="10"/>
  <c r="CL158" i="10" s="1"/>
  <c r="CL94" i="10"/>
  <c r="CL157" i="10" s="1"/>
  <c r="CL91" i="10"/>
  <c r="CK94" i="10"/>
  <c r="CK157" i="10" s="1"/>
  <c r="CK92" i="10"/>
  <c r="CK155" i="10" s="1"/>
  <c r="CK93" i="10"/>
  <c r="CK156" i="10" s="1"/>
  <c r="CK95" i="10"/>
  <c r="CK158" i="10" s="1"/>
  <c r="CK91" i="10"/>
  <c r="CJ92" i="10"/>
  <c r="CJ155" i="10" s="1"/>
  <c r="CJ94" i="10"/>
  <c r="CJ157" i="10" s="1"/>
  <c r="CJ93" i="10"/>
  <c r="CJ156" i="10" s="1"/>
  <c r="CJ95" i="10"/>
  <c r="CJ158" i="10" s="1"/>
  <c r="CJ91" i="10"/>
  <c r="CJ154" i="10" s="1"/>
  <c r="CJ90" i="10"/>
  <c r="CI92" i="10"/>
  <c r="CI155" i="10" s="1"/>
  <c r="CI94" i="10"/>
  <c r="CI157" i="10" s="1"/>
  <c r="CI95" i="10"/>
  <c r="CI158" i="10" s="1"/>
  <c r="CI90" i="10"/>
  <c r="CI93" i="10"/>
  <c r="CI156" i="10" s="1"/>
  <c r="CI91" i="10"/>
  <c r="CI154" i="10" s="1"/>
  <c r="CH94" i="10"/>
  <c r="CH157" i="10" s="1"/>
  <c r="CH92" i="10"/>
  <c r="CH155" i="10" s="1"/>
  <c r="CH93" i="10"/>
  <c r="CH156" i="10" s="1"/>
  <c r="CH95" i="10"/>
  <c r="CH158" i="10" s="1"/>
  <c r="CH90" i="10"/>
  <c r="CH91" i="10"/>
  <c r="CH154" i="10" s="1"/>
  <c r="CG91" i="10"/>
  <c r="CG154" i="10" s="1"/>
  <c r="CG94" i="10"/>
  <c r="CG157" i="10" s="1"/>
  <c r="CG93" i="10"/>
  <c r="CG156" i="10" s="1"/>
  <c r="CG92" i="10"/>
  <c r="CG155" i="10" s="1"/>
  <c r="CG90" i="10"/>
  <c r="CG95" i="10"/>
  <c r="CG158" i="10" s="1"/>
  <c r="CF92" i="10"/>
  <c r="CF155" i="10" s="1"/>
  <c r="CF91" i="10"/>
  <c r="CF154" i="10" s="1"/>
  <c r="CF94" i="10"/>
  <c r="CF157" i="10" s="1"/>
  <c r="CF93" i="10"/>
  <c r="CF156" i="10" s="1"/>
  <c r="CF90" i="10"/>
  <c r="CF95" i="10"/>
  <c r="CF158" i="10" s="1"/>
  <c r="CE92" i="10"/>
  <c r="CE155" i="10" s="1"/>
  <c r="CE91" i="10"/>
  <c r="CE154" i="10" s="1"/>
  <c r="CE95" i="10"/>
  <c r="CE158" i="10" s="1"/>
  <c r="CE93" i="10"/>
  <c r="CE156" i="10" s="1"/>
  <c r="CE94" i="10"/>
  <c r="CE157" i="10" s="1"/>
  <c r="CE90" i="10"/>
  <c r="CD93" i="10"/>
  <c r="CD156" i="10" s="1"/>
  <c r="CD90" i="10"/>
  <c r="CD92" i="10"/>
  <c r="CD155" i="10" s="1"/>
  <c r="CD91" i="10"/>
  <c r="CD154" i="10" s="1"/>
  <c r="CD94" i="10"/>
  <c r="CD157" i="10" s="1"/>
  <c r="CD95" i="10"/>
  <c r="CD158" i="10" s="1"/>
  <c r="CC94" i="10"/>
  <c r="CC157" i="10" s="1"/>
  <c r="CC95" i="10"/>
  <c r="CC158" i="10" s="1"/>
  <c r="CC93" i="10"/>
  <c r="CC156" i="10" s="1"/>
  <c r="CC91" i="10"/>
  <c r="CC154" i="10" s="1"/>
  <c r="CC92" i="10"/>
  <c r="CC155" i="10" s="1"/>
  <c r="CC90" i="10"/>
  <c r="CB91" i="10"/>
  <c r="CB154" i="10" s="1"/>
  <c r="CB92" i="10"/>
  <c r="CB155" i="10" s="1"/>
  <c r="CB93" i="10"/>
  <c r="CB156" i="10" s="1"/>
  <c r="CB95" i="10"/>
  <c r="CB158" i="10" s="1"/>
  <c r="CB90" i="10"/>
  <c r="CB94" i="10"/>
  <c r="CB157" i="10" s="1"/>
  <c r="AR27" i="10"/>
  <c r="AR30" i="10"/>
  <c r="AR25" i="10"/>
  <c r="AR26" i="10"/>
  <c r="AR28" i="10"/>
  <c r="AR29" i="10"/>
  <c r="AR32" i="10"/>
  <c r="AR31" i="10"/>
  <c r="AQ25" i="10"/>
  <c r="AQ27" i="10"/>
  <c r="AQ30" i="10"/>
  <c r="AQ28" i="10"/>
  <c r="AQ32" i="10"/>
  <c r="AQ31" i="10"/>
  <c r="AQ29" i="10"/>
  <c r="AQ26" i="10"/>
  <c r="AP30" i="10"/>
  <c r="AP32" i="10"/>
  <c r="AP29" i="10"/>
  <c r="AP31" i="10"/>
  <c r="AP28" i="10"/>
  <c r="AP27" i="10"/>
  <c r="AP26" i="10"/>
  <c r="AP25" i="10"/>
  <c r="AO27" i="10"/>
  <c r="AO25" i="10"/>
  <c r="AO28" i="10"/>
  <c r="AO32" i="10"/>
  <c r="AO29" i="10"/>
  <c r="AO31" i="10"/>
  <c r="AO30" i="10"/>
  <c r="AO26" i="10"/>
  <c r="AN25" i="10"/>
  <c r="AN28" i="10"/>
  <c r="AN32" i="10"/>
  <c r="AN29" i="10"/>
  <c r="AN31" i="10"/>
  <c r="AN30" i="10"/>
  <c r="AN26" i="10"/>
  <c r="AN27" i="10"/>
  <c r="AM30" i="10"/>
  <c r="AM25" i="10"/>
  <c r="AM27" i="10"/>
  <c r="AM31" i="10"/>
  <c r="AM28" i="10"/>
  <c r="AM29" i="10"/>
  <c r="AM32" i="10"/>
  <c r="AM26" i="10"/>
  <c r="AL27" i="10"/>
  <c r="AL28" i="10"/>
  <c r="AL30" i="10"/>
  <c r="AL25" i="10"/>
  <c r="AL26" i="10"/>
  <c r="AL31" i="10"/>
  <c r="AL32" i="10"/>
  <c r="AL29" i="10"/>
  <c r="AK28" i="10"/>
  <c r="AK30" i="10"/>
  <c r="AK32" i="10"/>
  <c r="AW32" i="10" s="1"/>
  <c r="AK26" i="10"/>
  <c r="AW10" i="10"/>
  <c r="AK25" i="10"/>
  <c r="AK31" i="10"/>
  <c r="AK27" i="10"/>
  <c r="AK29" i="10"/>
  <c r="AH28" i="10"/>
  <c r="AH30" i="10"/>
  <c r="AH26" i="10"/>
  <c r="AH29" i="10"/>
  <c r="AH25" i="10"/>
  <c r="AH31" i="10"/>
  <c r="AH27" i="10"/>
  <c r="AG28" i="10"/>
  <c r="AG30" i="10"/>
  <c r="AG26" i="10"/>
  <c r="AG25" i="10"/>
  <c r="AG31" i="10"/>
  <c r="AG27" i="10"/>
  <c r="AG29" i="10"/>
  <c r="AF30" i="10"/>
  <c r="AF31" i="10"/>
  <c r="AF28" i="10"/>
  <c r="AF25" i="10"/>
  <c r="AF27" i="10"/>
  <c r="AF29" i="10"/>
  <c r="AF26" i="10"/>
  <c r="AE27" i="10"/>
  <c r="AE25" i="10"/>
  <c r="AE28" i="10"/>
  <c r="AE29" i="10"/>
  <c r="AE30" i="10"/>
  <c r="AE26" i="10"/>
  <c r="AE31" i="10"/>
  <c r="AD28" i="10"/>
  <c r="AD31" i="10"/>
  <c r="AD29" i="10"/>
  <c r="AD30" i="10"/>
  <c r="AD25" i="10"/>
  <c r="AD26" i="10"/>
  <c r="AD27" i="10"/>
  <c r="AC27" i="10"/>
  <c r="AC28" i="10"/>
  <c r="AC29" i="10"/>
  <c r="AC30" i="10"/>
  <c r="AC31" i="10"/>
  <c r="AC25" i="10"/>
  <c r="AC26" i="10"/>
  <c r="AB29" i="10"/>
  <c r="AB27" i="10"/>
  <c r="AB28" i="10"/>
  <c r="AB25" i="10"/>
  <c r="AB31" i="10"/>
  <c r="AB30" i="10"/>
  <c r="AB26" i="10"/>
  <c r="AA27" i="10"/>
  <c r="AA25" i="10"/>
  <c r="AA26" i="10"/>
  <c r="AA31" i="10"/>
  <c r="AA30" i="10"/>
  <c r="AA28" i="10"/>
  <c r="AA29" i="10"/>
  <c r="Z26" i="10"/>
  <c r="Z31" i="10"/>
  <c r="Z28" i="10"/>
  <c r="Z27" i="10"/>
  <c r="Z30" i="10"/>
  <c r="Z25" i="10"/>
  <c r="Z29" i="10"/>
  <c r="Y30" i="10"/>
  <c r="Y27" i="10"/>
  <c r="Y28" i="10"/>
  <c r="Y31" i="10"/>
  <c r="Y29" i="10"/>
  <c r="Y25" i="10"/>
  <c r="Y26" i="10"/>
  <c r="X31" i="10"/>
  <c r="X30" i="10"/>
  <c r="X29" i="10"/>
  <c r="X27" i="10"/>
  <c r="X28" i="10"/>
  <c r="X26" i="10"/>
  <c r="X25" i="10"/>
  <c r="W26" i="10"/>
  <c r="W30" i="10"/>
  <c r="W31" i="10"/>
  <c r="W28" i="10"/>
  <c r="W25" i="10"/>
  <c r="W29" i="10"/>
  <c r="AI10" i="10"/>
  <c r="W27" i="10"/>
  <c r="T26" i="10"/>
  <c r="T31" i="10"/>
  <c r="T25" i="10"/>
  <c r="T30" i="10"/>
  <c r="T27" i="10"/>
  <c r="T28" i="10"/>
  <c r="T29" i="10"/>
  <c r="S31" i="10"/>
  <c r="S26" i="10"/>
  <c r="S25" i="10"/>
  <c r="S27" i="10"/>
  <c r="S29" i="10"/>
  <c r="S28" i="10"/>
  <c r="S30" i="10"/>
  <c r="R28" i="10"/>
  <c r="R30" i="10"/>
  <c r="R31" i="10"/>
  <c r="R27" i="10"/>
  <c r="R26" i="10"/>
  <c r="R25" i="10"/>
  <c r="R29" i="10"/>
  <c r="Q26" i="10"/>
  <c r="Q30" i="10"/>
  <c r="Q29" i="10"/>
  <c r="Q28" i="10"/>
  <c r="Q25" i="10"/>
  <c r="Q31" i="10"/>
  <c r="Q27" i="10"/>
  <c r="P29" i="10"/>
  <c r="P26" i="10"/>
  <c r="P27" i="10"/>
  <c r="P28" i="10"/>
  <c r="P30" i="10"/>
  <c r="P25" i="10"/>
  <c r="P31" i="10"/>
  <c r="O29" i="10"/>
  <c r="O26" i="10"/>
  <c r="O30" i="10"/>
  <c r="O27" i="10"/>
  <c r="O28" i="10"/>
  <c r="O25" i="10"/>
  <c r="O31" i="10"/>
  <c r="N25" i="10"/>
  <c r="N26" i="10"/>
  <c r="N27" i="10"/>
  <c r="N28" i="10"/>
  <c r="N30" i="10"/>
  <c r="N29" i="10"/>
  <c r="N31" i="10"/>
  <c r="M25" i="10"/>
  <c r="M26" i="10"/>
  <c r="M30" i="10"/>
  <c r="M27" i="10"/>
  <c r="M29" i="10"/>
  <c r="M31" i="10"/>
  <c r="M28" i="10"/>
  <c r="L29" i="10"/>
  <c r="L26" i="10"/>
  <c r="L30" i="10"/>
  <c r="L28" i="10"/>
  <c r="L25" i="10"/>
  <c r="L27" i="10"/>
  <c r="L31" i="10"/>
  <c r="K26" i="10"/>
  <c r="K30" i="10"/>
  <c r="K29" i="10"/>
  <c r="K28" i="10"/>
  <c r="K27" i="10"/>
  <c r="K31" i="10"/>
  <c r="K25" i="10"/>
  <c r="J31" i="10"/>
  <c r="J26" i="10"/>
  <c r="J30" i="10"/>
  <c r="J29" i="10"/>
  <c r="J25" i="10"/>
  <c r="J28" i="10"/>
  <c r="J27" i="10"/>
  <c r="I25" i="10"/>
  <c r="I27" i="10"/>
  <c r="I30" i="10"/>
  <c r="I26" i="10"/>
  <c r="U10" i="10"/>
  <c r="I31" i="10"/>
  <c r="I29" i="10"/>
  <c r="I28" i="10"/>
  <c r="BX108" i="10"/>
  <c r="BX110" i="10"/>
  <c r="BX173" i="10" s="1"/>
  <c r="BX109" i="10"/>
  <c r="BX172" i="10" s="1"/>
  <c r="BW108" i="10"/>
  <c r="BW110" i="10"/>
  <c r="BW173" i="10" s="1"/>
  <c r="BW109" i="10"/>
  <c r="BW172" i="10" s="1"/>
  <c r="BV108" i="10"/>
  <c r="BV110" i="10"/>
  <c r="BV173" i="10" s="1"/>
  <c r="BV109" i="10"/>
  <c r="BV172" i="10" s="1"/>
  <c r="BU110" i="10"/>
  <c r="BU173" i="10" s="1"/>
  <c r="BU109" i="10"/>
  <c r="BU172" i="10" s="1"/>
  <c r="BU108" i="10"/>
  <c r="BT110" i="10"/>
  <c r="BT173" i="10" s="1"/>
  <c r="BT109" i="10"/>
  <c r="BT172" i="10" s="1"/>
  <c r="BT108" i="10"/>
  <c r="BS110" i="10"/>
  <c r="BS173" i="10" s="1"/>
  <c r="BS109" i="10"/>
  <c r="BS172" i="10" s="1"/>
  <c r="BS108" i="10"/>
  <c r="BR108" i="10"/>
  <c r="BR110" i="10"/>
  <c r="BR173" i="10" s="1"/>
  <c r="BR109" i="10"/>
  <c r="BR172" i="10" s="1"/>
  <c r="BQ110" i="10"/>
  <c r="BQ173" i="10" s="1"/>
  <c r="BQ108" i="10"/>
  <c r="BQ109" i="10"/>
  <c r="BQ172" i="10" s="1"/>
  <c r="BP108" i="10"/>
  <c r="BP110" i="10"/>
  <c r="BP109" i="10"/>
  <c r="BY9" i="10"/>
  <c r="BJ108" i="10"/>
  <c r="BJ109" i="10"/>
  <c r="BJ172" i="10" s="1"/>
  <c r="BJ110" i="10"/>
  <c r="BJ173" i="10" s="1"/>
  <c r="BI108" i="10"/>
  <c r="BI109" i="10"/>
  <c r="BI172" i="10" s="1"/>
  <c r="BI110" i="10"/>
  <c r="BI173" i="10" s="1"/>
  <c r="BH108" i="10"/>
  <c r="BH110" i="10"/>
  <c r="BH173" i="10" s="1"/>
  <c r="BH109" i="10"/>
  <c r="BH172" i="10" s="1"/>
  <c r="BG108" i="10"/>
  <c r="BG110" i="10"/>
  <c r="BG173" i="10" s="1"/>
  <c r="BG109" i="10"/>
  <c r="BG172" i="10" s="1"/>
  <c r="BF110" i="10"/>
  <c r="BF173" i="10" s="1"/>
  <c r="BF108" i="10"/>
  <c r="BF111" i="10"/>
  <c r="BF174" i="10" s="1"/>
  <c r="BF109" i="10"/>
  <c r="BF172" i="10" s="1"/>
  <c r="BE109" i="10"/>
  <c r="BE172" i="10" s="1"/>
  <c r="BE110" i="10"/>
  <c r="BE173" i="10" s="1"/>
  <c r="BE108" i="10"/>
  <c r="BE111" i="10"/>
  <c r="BE174" i="10" s="1"/>
  <c r="BD108" i="10"/>
  <c r="BD109" i="10"/>
  <c r="BD172" i="10" s="1"/>
  <c r="BD110" i="10"/>
  <c r="BD173" i="10" s="1"/>
  <c r="BD111" i="10"/>
  <c r="BD174" i="10" s="1"/>
  <c r="BC108" i="10"/>
  <c r="BC111" i="10"/>
  <c r="BC174" i="10" s="1"/>
  <c r="BC109" i="10"/>
  <c r="BC172" i="10" s="1"/>
  <c r="BC110" i="10"/>
  <c r="BC173" i="10" s="1"/>
  <c r="BB110" i="10"/>
  <c r="BB173" i="10" s="1"/>
  <c r="BB108" i="10"/>
  <c r="BB109" i="10"/>
  <c r="BB172" i="10" s="1"/>
  <c r="BB111" i="10"/>
  <c r="BB174" i="10" s="1"/>
  <c r="BA110" i="10"/>
  <c r="BA173" i="10" s="1"/>
  <c r="BA108" i="10"/>
  <c r="BA111" i="10"/>
  <c r="BA174" i="10" s="1"/>
  <c r="BA109" i="10"/>
  <c r="BA172" i="10" s="1"/>
  <c r="AZ109" i="10"/>
  <c r="AZ172" i="10" s="1"/>
  <c r="AZ108" i="10"/>
  <c r="AZ110" i="10"/>
  <c r="AZ173" i="10" s="1"/>
  <c r="AZ111" i="10"/>
  <c r="AZ174" i="10" s="1"/>
  <c r="AY109" i="10"/>
  <c r="AY110" i="10"/>
  <c r="BK9" i="10"/>
  <c r="AY108" i="10"/>
  <c r="AY111" i="10"/>
  <c r="AW47" i="10"/>
  <c r="AW48" i="10"/>
  <c r="AW45" i="10"/>
  <c r="AW46" i="10"/>
  <c r="AI46" i="10"/>
  <c r="AI48" i="10"/>
  <c r="AI47" i="10"/>
  <c r="AI45" i="10"/>
  <c r="U46" i="10"/>
  <c r="U48" i="10"/>
  <c r="U47" i="10"/>
  <c r="U45" i="10"/>
  <c r="BX130" i="10"/>
  <c r="BX193" i="10" s="1"/>
  <c r="BX127" i="10"/>
  <c r="BX128" i="10"/>
  <c r="BX191" i="10" s="1"/>
  <c r="BX131" i="10"/>
  <c r="BX194" i="10" s="1"/>
  <c r="BX132" i="10"/>
  <c r="BX195" i="10" s="1"/>
  <c r="BX129" i="10"/>
  <c r="BX192" i="10" s="1"/>
  <c r="BW129" i="10"/>
  <c r="BW192" i="10" s="1"/>
  <c r="BW128" i="10"/>
  <c r="BW191" i="10" s="1"/>
  <c r="BW130" i="10"/>
  <c r="BW193" i="10" s="1"/>
  <c r="BW131" i="10"/>
  <c r="BW194" i="10" s="1"/>
  <c r="BW127" i="10"/>
  <c r="BW132" i="10"/>
  <c r="BW195" i="10" s="1"/>
  <c r="BV131" i="10"/>
  <c r="BV194" i="10" s="1"/>
  <c r="BV127" i="10"/>
  <c r="BV128" i="10"/>
  <c r="BV191" i="10" s="1"/>
  <c r="BV129" i="10"/>
  <c r="BV192" i="10" s="1"/>
  <c r="BV130" i="10"/>
  <c r="BV193" i="10" s="1"/>
  <c r="BV132" i="10"/>
  <c r="BV195" i="10" s="1"/>
  <c r="BU131" i="10"/>
  <c r="BU194" i="10" s="1"/>
  <c r="BU128" i="10"/>
  <c r="BU191" i="10" s="1"/>
  <c r="BU127" i="10"/>
  <c r="BU129" i="10"/>
  <c r="BU192" i="10" s="1"/>
  <c r="BU132" i="10"/>
  <c r="BU195" i="10" s="1"/>
  <c r="BU130" i="10"/>
  <c r="BU193" i="10" s="1"/>
  <c r="BT131" i="10"/>
  <c r="BT194" i="10" s="1"/>
  <c r="BT127" i="10"/>
  <c r="BT128" i="10"/>
  <c r="BT191" i="10" s="1"/>
  <c r="BT132" i="10"/>
  <c r="BT195" i="10" s="1"/>
  <c r="BT130" i="10"/>
  <c r="BT193" i="10" s="1"/>
  <c r="BT129" i="10"/>
  <c r="BT192" i="10" s="1"/>
  <c r="BS128" i="10"/>
  <c r="BS191" i="10" s="1"/>
  <c r="BS131" i="10"/>
  <c r="BS194" i="10" s="1"/>
  <c r="BS127" i="10"/>
  <c r="BS132" i="10"/>
  <c r="BS195" i="10" s="1"/>
  <c r="BS130" i="10"/>
  <c r="BS193" i="10" s="1"/>
  <c r="BS129" i="10"/>
  <c r="BS192" i="10" s="1"/>
  <c r="BR131" i="10"/>
  <c r="BR194" i="10" s="1"/>
  <c r="BR132" i="10"/>
  <c r="BR195" i="10" s="1"/>
  <c r="BR130" i="10"/>
  <c r="BR193" i="10" s="1"/>
  <c r="BR129" i="10"/>
  <c r="BR192" i="10" s="1"/>
  <c r="BR128" i="10"/>
  <c r="BR191" i="10" s="1"/>
  <c r="BR127" i="10"/>
  <c r="BQ132" i="10"/>
  <c r="BQ195" i="10" s="1"/>
  <c r="BQ130" i="10"/>
  <c r="BQ193" i="10" s="1"/>
  <c r="BQ128" i="10"/>
  <c r="BQ191" i="10" s="1"/>
  <c r="BQ129" i="10"/>
  <c r="BQ192" i="10" s="1"/>
  <c r="BQ131" i="10"/>
  <c r="BQ194" i="10" s="1"/>
  <c r="BQ127" i="10"/>
  <c r="BP132" i="10"/>
  <c r="BP130" i="10"/>
  <c r="BP128" i="10"/>
  <c r="BP129" i="10"/>
  <c r="BP131" i="10"/>
  <c r="BP127" i="10"/>
  <c r="BY127" i="10" s="1"/>
  <c r="BY8" i="10"/>
  <c r="BJ132" i="10"/>
  <c r="BJ195" i="10" s="1"/>
  <c r="BJ131" i="10"/>
  <c r="BJ194" i="10" s="1"/>
  <c r="BJ128" i="10"/>
  <c r="BJ191" i="10" s="1"/>
  <c r="BJ130" i="10"/>
  <c r="BJ193" i="10" s="1"/>
  <c r="BJ129" i="10"/>
  <c r="BJ192" i="10" s="1"/>
  <c r="BJ10" i="10"/>
  <c r="BJ127" i="10"/>
  <c r="BI127" i="10"/>
  <c r="BI128" i="10"/>
  <c r="BI191" i="10" s="1"/>
  <c r="BI132" i="10"/>
  <c r="BI195" i="10" s="1"/>
  <c r="BI130" i="10"/>
  <c r="BI193" i="10" s="1"/>
  <c r="BI10" i="10"/>
  <c r="BI129" i="10"/>
  <c r="BI192" i="10" s="1"/>
  <c r="BI131" i="10"/>
  <c r="BI194" i="10" s="1"/>
  <c r="BH10" i="10"/>
  <c r="BH130" i="10"/>
  <c r="BH193" i="10" s="1"/>
  <c r="BH127" i="10"/>
  <c r="BH132" i="10"/>
  <c r="BH195" i="10" s="1"/>
  <c r="BH131" i="10"/>
  <c r="BH194" i="10" s="1"/>
  <c r="BH129" i="10"/>
  <c r="BH192" i="10" s="1"/>
  <c r="BH128" i="10"/>
  <c r="BH191" i="10" s="1"/>
  <c r="BG130" i="10"/>
  <c r="BG193" i="10" s="1"/>
  <c r="BG132" i="10"/>
  <c r="BG195" i="10" s="1"/>
  <c r="BG129" i="10"/>
  <c r="BG192" i="10" s="1"/>
  <c r="BG128" i="10"/>
  <c r="BG191" i="10" s="1"/>
  <c r="BG127" i="10"/>
  <c r="BG131" i="10"/>
  <c r="BG194" i="10" s="1"/>
  <c r="BG10" i="10"/>
  <c r="BF130" i="10"/>
  <c r="BF193" i="10" s="1"/>
  <c r="BF132" i="10"/>
  <c r="BF195" i="10" s="1"/>
  <c r="BF129" i="10"/>
  <c r="BF192" i="10" s="1"/>
  <c r="BF128" i="10"/>
  <c r="BF191" i="10" s="1"/>
  <c r="BF127" i="10"/>
  <c r="BF131" i="10"/>
  <c r="BF194" i="10" s="1"/>
  <c r="BF10" i="10"/>
  <c r="BE130" i="10"/>
  <c r="BE193" i="10" s="1"/>
  <c r="BE127" i="10"/>
  <c r="BE128" i="10"/>
  <c r="BE191" i="10" s="1"/>
  <c r="BE129" i="10"/>
  <c r="BE192" i="10" s="1"/>
  <c r="BE131" i="10"/>
  <c r="BE194" i="10" s="1"/>
  <c r="BE132" i="10"/>
  <c r="BE195" i="10" s="1"/>
  <c r="BE10" i="10"/>
  <c r="BD129" i="10"/>
  <c r="BD192" i="10" s="1"/>
  <c r="BD132" i="10"/>
  <c r="BD195" i="10" s="1"/>
  <c r="BD131" i="10"/>
  <c r="BD194" i="10" s="1"/>
  <c r="BD127" i="10"/>
  <c r="BD130" i="10"/>
  <c r="BD193" i="10" s="1"/>
  <c r="BD10" i="10"/>
  <c r="BD128" i="10"/>
  <c r="BD191" i="10" s="1"/>
  <c r="BC129" i="10"/>
  <c r="BC192" i="10" s="1"/>
  <c r="BC132" i="10"/>
  <c r="BC195" i="10" s="1"/>
  <c r="BC131" i="10"/>
  <c r="BC194" i="10" s="1"/>
  <c r="BC127" i="10"/>
  <c r="BC10" i="10"/>
  <c r="BC130" i="10"/>
  <c r="BC193" i="10" s="1"/>
  <c r="BC128" i="10"/>
  <c r="BC191" i="10" s="1"/>
  <c r="BB132" i="10"/>
  <c r="BB195" i="10" s="1"/>
  <c r="BB129" i="10"/>
  <c r="BB192" i="10" s="1"/>
  <c r="BB131" i="10"/>
  <c r="BB194" i="10" s="1"/>
  <c r="BB10" i="10"/>
  <c r="BB127" i="10"/>
  <c r="BB128" i="10"/>
  <c r="BB191" i="10" s="1"/>
  <c r="BB130" i="10"/>
  <c r="BB193" i="10" s="1"/>
  <c r="BA131" i="10"/>
  <c r="BA194" i="10" s="1"/>
  <c r="BA132" i="10"/>
  <c r="BA195" i="10" s="1"/>
  <c r="BA130" i="10"/>
  <c r="BA193" i="10" s="1"/>
  <c r="BA129" i="10"/>
  <c r="BA192" i="10" s="1"/>
  <c r="BA10" i="10"/>
  <c r="BA127" i="10"/>
  <c r="BA128" i="10"/>
  <c r="BA191" i="10" s="1"/>
  <c r="AZ127" i="10"/>
  <c r="AZ132" i="10"/>
  <c r="AZ195" i="10" s="1"/>
  <c r="AZ129" i="10"/>
  <c r="AZ192" i="10" s="1"/>
  <c r="AZ10" i="10"/>
  <c r="AZ131" i="10"/>
  <c r="AZ194" i="10" s="1"/>
  <c r="AZ130" i="10"/>
  <c r="AZ193" i="10" s="1"/>
  <c r="AZ128" i="10"/>
  <c r="AZ191" i="10" s="1"/>
  <c r="AY10" i="10"/>
  <c r="AY127" i="10"/>
  <c r="AY132" i="10"/>
  <c r="AY128" i="10"/>
  <c r="AY131" i="10"/>
  <c r="BK8" i="10"/>
  <c r="AY130" i="10"/>
  <c r="AY129" i="10"/>
  <c r="BX104" i="10"/>
  <c r="BX167" i="10" s="1"/>
  <c r="BX103" i="10"/>
  <c r="BX98" i="10"/>
  <c r="BW104" i="10"/>
  <c r="BW167" i="10" s="1"/>
  <c r="BW98" i="10"/>
  <c r="BW103" i="10"/>
  <c r="BV104" i="10"/>
  <c r="BV167" i="10" s="1"/>
  <c r="BV98" i="10"/>
  <c r="BV103" i="10"/>
  <c r="BU98" i="10"/>
  <c r="BU103" i="10"/>
  <c r="BU104" i="10"/>
  <c r="BU167" i="10" s="1"/>
  <c r="BT98" i="10"/>
  <c r="BT103" i="10"/>
  <c r="BT104" i="10"/>
  <c r="BT167" i="10" s="1"/>
  <c r="BS98" i="10"/>
  <c r="BS103" i="10"/>
  <c r="BS104" i="10"/>
  <c r="BS167" i="10" s="1"/>
  <c r="BR103" i="10"/>
  <c r="BR98" i="10"/>
  <c r="BR104" i="10"/>
  <c r="BR167" i="10" s="1"/>
  <c r="BQ98" i="10"/>
  <c r="BQ103" i="10"/>
  <c r="BQ104" i="10"/>
  <c r="BQ167" i="10" s="1"/>
  <c r="BP98" i="10"/>
  <c r="BY98" i="10" s="1"/>
  <c r="BP103" i="10"/>
  <c r="BY103" i="10" s="1"/>
  <c r="BP104" i="10"/>
  <c r="AY100" i="10"/>
  <c r="BK6" i="10"/>
  <c r="DU6" i="10" s="1"/>
  <c r="BJ162" i="10"/>
  <c r="BJ160" i="10" s="1"/>
  <c r="BJ97" i="10"/>
  <c r="BJ34" i="10" s="1"/>
  <c r="BI162" i="10"/>
  <c r="BI160" i="10" s="1"/>
  <c r="BI97" i="10"/>
  <c r="BI34" i="10" s="1"/>
  <c r="BH162" i="10"/>
  <c r="BH160" i="10" s="1"/>
  <c r="BH97" i="10"/>
  <c r="BH34" i="10" s="1"/>
  <c r="BG162" i="10"/>
  <c r="BG160" i="10" s="1"/>
  <c r="BG97" i="10"/>
  <c r="BG34" i="10" s="1"/>
  <c r="BF162" i="10"/>
  <c r="BF160" i="10" s="1"/>
  <c r="BF97" i="10"/>
  <c r="BF34" i="10" s="1"/>
  <c r="BE162" i="10"/>
  <c r="BE160" i="10" s="1"/>
  <c r="BE97" i="10"/>
  <c r="BE34" i="10" s="1"/>
  <c r="BD162" i="10"/>
  <c r="BD160" i="10" s="1"/>
  <c r="BD97" i="10"/>
  <c r="BD34" i="10" s="1"/>
  <c r="BC162" i="10"/>
  <c r="BC160" i="10" s="1"/>
  <c r="BC97" i="10"/>
  <c r="BC34" i="10" s="1"/>
  <c r="BB162" i="10"/>
  <c r="BB160" i="10" s="1"/>
  <c r="BB97" i="10"/>
  <c r="BB34" i="10" s="1"/>
  <c r="BA162" i="10"/>
  <c r="BA160" i="10" s="1"/>
  <c r="BA97" i="10"/>
  <c r="BA34" i="10" s="1"/>
  <c r="AZ162" i="10"/>
  <c r="AZ160" i="10" s="1"/>
  <c r="AZ97" i="10"/>
  <c r="AZ34" i="10" s="1"/>
  <c r="BK5" i="10"/>
  <c r="DU5" i="10" s="1"/>
  <c r="AY99" i="10"/>
  <c r="DC184" i="10"/>
  <c r="DB184" i="10"/>
  <c r="DA184" i="10"/>
  <c r="CX184" i="10"/>
  <c r="CW184" i="10"/>
  <c r="CV184" i="10"/>
  <c r="CR184" i="10"/>
  <c r="CQ184" i="10"/>
  <c r="CP184" i="10"/>
  <c r="CL184" i="10"/>
  <c r="CK184" i="10"/>
  <c r="CJ184" i="10"/>
  <c r="CI184" i="10"/>
  <c r="CH184" i="10"/>
  <c r="CG184" i="10"/>
  <c r="CF184" i="10"/>
  <c r="CE184" i="10"/>
  <c r="CD184" i="10"/>
  <c r="CC184" i="10"/>
  <c r="CB184" i="10"/>
  <c r="DU83" i="10"/>
  <c r="DW83" i="10" s="1"/>
  <c r="DU13" i="10"/>
  <c r="BJ119" i="7"/>
  <c r="BJ182" i="7" s="1"/>
  <c r="BJ118" i="7"/>
  <c r="BI118" i="7"/>
  <c r="BI119" i="7"/>
  <c r="BI182" i="7" s="1"/>
  <c r="BH119" i="7"/>
  <c r="BH182" i="7" s="1"/>
  <c r="BH118" i="7"/>
  <c r="BG119" i="7"/>
  <c r="BG182" i="7" s="1"/>
  <c r="BG118" i="7"/>
  <c r="BF119" i="7"/>
  <c r="BF182" i="7" s="1"/>
  <c r="BF118" i="7"/>
  <c r="BE119" i="7"/>
  <c r="BE182" i="7" s="1"/>
  <c r="BE118" i="7"/>
  <c r="BD119" i="7"/>
  <c r="BD182" i="7" s="1"/>
  <c r="BD118" i="7"/>
  <c r="BC119" i="7"/>
  <c r="BC182" i="7" s="1"/>
  <c r="BC118" i="7"/>
  <c r="BB119" i="7"/>
  <c r="BB182" i="7" s="1"/>
  <c r="BB118" i="7"/>
  <c r="BA119" i="7"/>
  <c r="BA182" i="7" s="1"/>
  <c r="BA118" i="7"/>
  <c r="AZ118" i="7"/>
  <c r="AZ119" i="7"/>
  <c r="AZ182" i="7" s="1"/>
  <c r="AY119" i="7"/>
  <c r="AY118" i="7"/>
  <c r="AY117" i="7" s="1"/>
  <c r="BJ119" i="6"/>
  <c r="BJ182" i="6" s="1"/>
  <c r="BJ118" i="6"/>
  <c r="BI119" i="6"/>
  <c r="BI182" i="6" s="1"/>
  <c r="BI118" i="6"/>
  <c r="BH118" i="6"/>
  <c r="BH119" i="6"/>
  <c r="BH182" i="6" s="1"/>
  <c r="BG119" i="6"/>
  <c r="BG182" i="6" s="1"/>
  <c r="BG118" i="6"/>
  <c r="BF118" i="6"/>
  <c r="BF119" i="6"/>
  <c r="BF182" i="6" s="1"/>
  <c r="BE118" i="6"/>
  <c r="BE119" i="6"/>
  <c r="BE182" i="6" s="1"/>
  <c r="BD118" i="6"/>
  <c r="BD119" i="6"/>
  <c r="BD182" i="6" s="1"/>
  <c r="BC118" i="6"/>
  <c r="BC119" i="6"/>
  <c r="BC182" i="6" s="1"/>
  <c r="BB118" i="6"/>
  <c r="BB119" i="6"/>
  <c r="BB182" i="6" s="1"/>
  <c r="BA119" i="6"/>
  <c r="BA182" i="6" s="1"/>
  <c r="BA118" i="6"/>
  <c r="AZ119" i="6"/>
  <c r="AZ182" i="6" s="1"/>
  <c r="AZ118" i="6"/>
  <c r="AY118" i="6"/>
  <c r="AY119" i="6"/>
  <c r="DN165" i="8"/>
  <c r="DM165" i="8"/>
  <c r="DI165" i="8"/>
  <c r="DE165" i="8"/>
  <c r="DA165" i="8"/>
  <c r="DK165" i="8"/>
  <c r="DG165" i="8"/>
  <c r="DC165" i="8"/>
  <c r="DS161" i="8"/>
  <c r="DS160" i="8" s="1"/>
  <c r="DS97" i="8"/>
  <c r="DS34" i="8" s="1"/>
  <c r="DR161" i="8"/>
  <c r="DR160" i="8" s="1"/>
  <c r="DR97" i="8"/>
  <c r="DR34" i="8" s="1"/>
  <c r="DQ161" i="8"/>
  <c r="DQ160" i="8" s="1"/>
  <c r="DQ97" i="8"/>
  <c r="DQ34" i="8" s="1"/>
  <c r="DP161" i="8"/>
  <c r="DP160" i="8" s="1"/>
  <c r="DP97" i="8"/>
  <c r="DP34" i="8" s="1"/>
  <c r="DO161" i="8"/>
  <c r="DO160" i="8" s="1"/>
  <c r="DO97" i="8"/>
  <c r="DO34" i="8" s="1"/>
  <c r="DN161" i="8"/>
  <c r="DN97" i="8"/>
  <c r="DN34" i="8" s="1"/>
  <c r="DM161" i="8"/>
  <c r="DM97" i="8"/>
  <c r="DM34" i="8" s="1"/>
  <c r="DL161" i="8"/>
  <c r="DL97" i="8"/>
  <c r="DL34" i="8" s="1"/>
  <c r="DK161" i="8"/>
  <c r="DK97" i="8"/>
  <c r="DK34" i="8" s="1"/>
  <c r="DJ161" i="8"/>
  <c r="DJ97" i="8"/>
  <c r="DJ34" i="8" s="1"/>
  <c r="DI161" i="8"/>
  <c r="DI97" i="8"/>
  <c r="DI34" i="8" s="1"/>
  <c r="DH161" i="8"/>
  <c r="DH97" i="8"/>
  <c r="DH34" i="8" s="1"/>
  <c r="DG161" i="8"/>
  <c r="DG97" i="8"/>
  <c r="DG34" i="8" s="1"/>
  <c r="DF161" i="8"/>
  <c r="DF97" i="8"/>
  <c r="DF34" i="8" s="1"/>
  <c r="DE161" i="8"/>
  <c r="DE97" i="8"/>
  <c r="DE34" i="8" s="1"/>
  <c r="DD161" i="8"/>
  <c r="DD97" i="8"/>
  <c r="DD34" i="8" s="1"/>
  <c r="DC161" i="8"/>
  <c r="DC97" i="8"/>
  <c r="DC34" i="8" s="1"/>
  <c r="DB161" i="8"/>
  <c r="DB97" i="8"/>
  <c r="DB34" i="8" s="1"/>
  <c r="DA161" i="8"/>
  <c r="DA97" i="8"/>
  <c r="DA34" i="8" s="1"/>
  <c r="DS92" i="8"/>
  <c r="DS155" i="8" s="1"/>
  <c r="DS91" i="8"/>
  <c r="DS154" i="8" s="1"/>
  <c r="DS95" i="8"/>
  <c r="DS158" i="8" s="1"/>
  <c r="DS94" i="8"/>
  <c r="DS157" i="8" s="1"/>
  <c r="DS90" i="8"/>
  <c r="DS153" i="8" s="1"/>
  <c r="DS93" i="8"/>
  <c r="DS156" i="8" s="1"/>
  <c r="DR91" i="8"/>
  <c r="DR154" i="8" s="1"/>
  <c r="DR90" i="8"/>
  <c r="DR153" i="8" s="1"/>
  <c r="DR92" i="8"/>
  <c r="DR155" i="8" s="1"/>
  <c r="DR95" i="8"/>
  <c r="DR158" i="8" s="1"/>
  <c r="DR94" i="8"/>
  <c r="DR157" i="8" s="1"/>
  <c r="DR93" i="8"/>
  <c r="DR156" i="8" s="1"/>
  <c r="DQ91" i="8"/>
  <c r="DQ154" i="8" s="1"/>
  <c r="DQ90" i="8"/>
  <c r="DQ153" i="8" s="1"/>
  <c r="DQ93" i="8"/>
  <c r="DQ156" i="8" s="1"/>
  <c r="DQ95" i="8"/>
  <c r="DQ158" i="8" s="1"/>
  <c r="DQ92" i="8"/>
  <c r="DQ155" i="8" s="1"/>
  <c r="DQ94" i="8"/>
  <c r="DQ157" i="8" s="1"/>
  <c r="DP91" i="8"/>
  <c r="DP154" i="8" s="1"/>
  <c r="DP90" i="8"/>
  <c r="DP153" i="8" s="1"/>
  <c r="DP94" i="8"/>
  <c r="DP157" i="8" s="1"/>
  <c r="DP93" i="8"/>
  <c r="DP156" i="8" s="1"/>
  <c r="DP92" i="8"/>
  <c r="DP155" i="8" s="1"/>
  <c r="DP95" i="8"/>
  <c r="DP158" i="8" s="1"/>
  <c r="DO91" i="8"/>
  <c r="DO154" i="8" s="1"/>
  <c r="DO95" i="8"/>
  <c r="DO158" i="8" s="1"/>
  <c r="DO92" i="8"/>
  <c r="DO155" i="8" s="1"/>
  <c r="DO93" i="8"/>
  <c r="DO156" i="8" s="1"/>
  <c r="DO94" i="8"/>
  <c r="DO157" i="8" s="1"/>
  <c r="DO90" i="8"/>
  <c r="DO153" i="8" s="1"/>
  <c r="DN91" i="8"/>
  <c r="DN154" i="8" s="1"/>
  <c r="DN92" i="8"/>
  <c r="DN155" i="8" s="1"/>
  <c r="DN94" i="8"/>
  <c r="DN157" i="8" s="1"/>
  <c r="DN93" i="8"/>
  <c r="DN156" i="8" s="1"/>
  <c r="DN95" i="8"/>
  <c r="DN158" i="8" s="1"/>
  <c r="DN90" i="8"/>
  <c r="DN153" i="8" s="1"/>
  <c r="DM92" i="8"/>
  <c r="DM155" i="8" s="1"/>
  <c r="DM95" i="8"/>
  <c r="DM158" i="8" s="1"/>
  <c r="DM94" i="8"/>
  <c r="DM157" i="8" s="1"/>
  <c r="DM93" i="8"/>
  <c r="DM156" i="8" s="1"/>
  <c r="DM91" i="8"/>
  <c r="DM154" i="8" s="1"/>
  <c r="DM90" i="8"/>
  <c r="DM153" i="8" s="1"/>
  <c r="DL92" i="8"/>
  <c r="DL155" i="8" s="1"/>
  <c r="DL91" i="8"/>
  <c r="DL154" i="8" s="1"/>
  <c r="DL93" i="8"/>
  <c r="DL156" i="8" s="1"/>
  <c r="DL90" i="8"/>
  <c r="DL153" i="8" s="1"/>
  <c r="DL95" i="8"/>
  <c r="DL158" i="8" s="1"/>
  <c r="DL94" i="8"/>
  <c r="DL157" i="8" s="1"/>
  <c r="DK93" i="8"/>
  <c r="DK156" i="8" s="1"/>
  <c r="DK94" i="8"/>
  <c r="DK157" i="8" s="1"/>
  <c r="DK95" i="8"/>
  <c r="DK158" i="8" s="1"/>
  <c r="DK90" i="8"/>
  <c r="DK153" i="8" s="1"/>
  <c r="DK91" i="8"/>
  <c r="DK154" i="8" s="1"/>
  <c r="DK92" i="8"/>
  <c r="DK155" i="8" s="1"/>
  <c r="DJ91" i="8"/>
  <c r="DJ154" i="8" s="1"/>
  <c r="DJ95" i="8"/>
  <c r="DJ158" i="8" s="1"/>
  <c r="DJ94" i="8"/>
  <c r="DJ157" i="8" s="1"/>
  <c r="DJ92" i="8"/>
  <c r="DJ155" i="8" s="1"/>
  <c r="DJ93" i="8"/>
  <c r="DJ156" i="8" s="1"/>
  <c r="DJ90" i="8"/>
  <c r="DJ153" i="8" s="1"/>
  <c r="DI93" i="8"/>
  <c r="DI156" i="8" s="1"/>
  <c r="DI92" i="8"/>
  <c r="DI155" i="8" s="1"/>
  <c r="DI91" i="8"/>
  <c r="DI154" i="8" s="1"/>
  <c r="DI90" i="8"/>
  <c r="DI153" i="8" s="1"/>
  <c r="DI95" i="8"/>
  <c r="DI158" i="8" s="1"/>
  <c r="DI94" i="8"/>
  <c r="DI157" i="8" s="1"/>
  <c r="DH94" i="8"/>
  <c r="DH157" i="8" s="1"/>
  <c r="DH91" i="8"/>
  <c r="DH154" i="8" s="1"/>
  <c r="DH90" i="8"/>
  <c r="DH153" i="8" s="1"/>
  <c r="DH95" i="8"/>
  <c r="DH158" i="8" s="1"/>
  <c r="DH93" i="8"/>
  <c r="DH156" i="8" s="1"/>
  <c r="DH92" i="8"/>
  <c r="DH155" i="8" s="1"/>
  <c r="DG94" i="8"/>
  <c r="DG157" i="8" s="1"/>
  <c r="DG93" i="8"/>
  <c r="DG156" i="8" s="1"/>
  <c r="DG90" i="8"/>
  <c r="DG153" i="8" s="1"/>
  <c r="DG91" i="8"/>
  <c r="DG154" i="8" s="1"/>
  <c r="DG92" i="8"/>
  <c r="DG155" i="8" s="1"/>
  <c r="DG95" i="8"/>
  <c r="DG158" i="8" s="1"/>
  <c r="DF92" i="8"/>
  <c r="DF155" i="8" s="1"/>
  <c r="DF95" i="8"/>
  <c r="DF158" i="8" s="1"/>
  <c r="DF93" i="8"/>
  <c r="DF156" i="8" s="1"/>
  <c r="DF91" i="8"/>
  <c r="DF154" i="8" s="1"/>
  <c r="DF94" i="8"/>
  <c r="DF157" i="8" s="1"/>
  <c r="DF90" i="8"/>
  <c r="DF153" i="8" s="1"/>
  <c r="DE92" i="8"/>
  <c r="DE155" i="8" s="1"/>
  <c r="DE95" i="8"/>
  <c r="DE158" i="8" s="1"/>
  <c r="DE93" i="8"/>
  <c r="DE156" i="8" s="1"/>
  <c r="DE91" i="8"/>
  <c r="DE154" i="8" s="1"/>
  <c r="DE94" i="8"/>
  <c r="DE157" i="8" s="1"/>
  <c r="DE90" i="8"/>
  <c r="DE153" i="8" s="1"/>
  <c r="DD90" i="8"/>
  <c r="DD153" i="8" s="1"/>
  <c r="DD93" i="8"/>
  <c r="DD156" i="8" s="1"/>
  <c r="DD92" i="8"/>
  <c r="DD155" i="8" s="1"/>
  <c r="DD94" i="8"/>
  <c r="DD157" i="8" s="1"/>
  <c r="DD91" i="8"/>
  <c r="DD154" i="8" s="1"/>
  <c r="DD95" i="8"/>
  <c r="DD158" i="8" s="1"/>
  <c r="DC93" i="8"/>
  <c r="DC156" i="8" s="1"/>
  <c r="DC90" i="8"/>
  <c r="DC153" i="8" s="1"/>
  <c r="DC91" i="8"/>
  <c r="DC154" i="8" s="1"/>
  <c r="DC95" i="8"/>
  <c r="DC158" i="8" s="1"/>
  <c r="DC94" i="8"/>
  <c r="DC157" i="8" s="1"/>
  <c r="DC92" i="8"/>
  <c r="DC155" i="8" s="1"/>
  <c r="DB93" i="8"/>
  <c r="DB156" i="8" s="1"/>
  <c r="DB91" i="8"/>
  <c r="DB154" i="8" s="1"/>
  <c r="DB94" i="8"/>
  <c r="DB157" i="8" s="1"/>
  <c r="DB95" i="8"/>
  <c r="DB158" i="8" s="1"/>
  <c r="DB90" i="8"/>
  <c r="DB153" i="8" s="1"/>
  <c r="DB92" i="8"/>
  <c r="DB155" i="8" s="1"/>
  <c r="DA94" i="8"/>
  <c r="DA157" i="8" s="1"/>
  <c r="DA93" i="8"/>
  <c r="DA156" i="8" s="1"/>
  <c r="DA92" i="8"/>
  <c r="DA155" i="8" s="1"/>
  <c r="DA95" i="8"/>
  <c r="DA158" i="8" s="1"/>
  <c r="DA91" i="8"/>
  <c r="DA154" i="8" s="1"/>
  <c r="DA90" i="8"/>
  <c r="DA153" i="8" s="1"/>
  <c r="CY125" i="8"/>
  <c r="CY62" i="8" s="1"/>
  <c r="CU188" i="8"/>
  <c r="CY188" i="8" s="1"/>
  <c r="CY124" i="8"/>
  <c r="CY61" i="8" s="1"/>
  <c r="CU187" i="8"/>
  <c r="CY187" i="8" s="1"/>
  <c r="CY123" i="8"/>
  <c r="CY60" i="8" s="1"/>
  <c r="CU186" i="8"/>
  <c r="CY186" i="8" s="1"/>
  <c r="CY115" i="8"/>
  <c r="CY52" i="8" s="1"/>
  <c r="CU178" i="8"/>
  <c r="CY178" i="8" s="1"/>
  <c r="CY114" i="8"/>
  <c r="CY51" i="8" s="1"/>
  <c r="CU177" i="8"/>
  <c r="CY177" i="8" s="1"/>
  <c r="CY112" i="8"/>
  <c r="CY49" i="8" s="1"/>
  <c r="CU175" i="8"/>
  <c r="CY175" i="8" s="1"/>
  <c r="CY111" i="8"/>
  <c r="CY48" i="8" s="1"/>
  <c r="CU174" i="8"/>
  <c r="CY174" i="8" s="1"/>
  <c r="CY110" i="8"/>
  <c r="CY47" i="8" s="1"/>
  <c r="CU173" i="8"/>
  <c r="CY173" i="8" s="1"/>
  <c r="CY109" i="8"/>
  <c r="CY46" i="8" s="1"/>
  <c r="CU172" i="8"/>
  <c r="CY172" i="8" s="1"/>
  <c r="CY108" i="8"/>
  <c r="CY45" i="8" s="1"/>
  <c r="CU171" i="8"/>
  <c r="CY171" i="8" s="1"/>
  <c r="CY104" i="8"/>
  <c r="CY41" i="8" s="1"/>
  <c r="CU167" i="8"/>
  <c r="CY167" i="8" s="1"/>
  <c r="CY102" i="8"/>
  <c r="CY39" i="8" s="1"/>
  <c r="CU39" i="8"/>
  <c r="CX161" i="8"/>
  <c r="CX97" i="8"/>
  <c r="CX34" i="8" s="1"/>
  <c r="CW161" i="8"/>
  <c r="CW97" i="8"/>
  <c r="CW34" i="8" s="1"/>
  <c r="CV161" i="8"/>
  <c r="CV97" i="8"/>
  <c r="CV34" i="8" s="1"/>
  <c r="CS112" i="8"/>
  <c r="CS49" i="8" s="1"/>
  <c r="CS125" i="8"/>
  <c r="CS62" i="8" s="1"/>
  <c r="CO188" i="8"/>
  <c r="CS188" i="8" s="1"/>
  <c r="CS124" i="8"/>
  <c r="CS61" i="8" s="1"/>
  <c r="CO187" i="8"/>
  <c r="CS187" i="8" s="1"/>
  <c r="CS123" i="8"/>
  <c r="CS60" i="8" s="1"/>
  <c r="CO186" i="8"/>
  <c r="CS186" i="8" s="1"/>
  <c r="CS115" i="8"/>
  <c r="CS52" i="8" s="1"/>
  <c r="CO178" i="8"/>
  <c r="CS178" i="8" s="1"/>
  <c r="CS114" i="8"/>
  <c r="CS51" i="8" s="1"/>
  <c r="CO177" i="8"/>
  <c r="CS177" i="8" s="1"/>
  <c r="CS111" i="8"/>
  <c r="CS48" i="8" s="1"/>
  <c r="CO174" i="8"/>
  <c r="CS174" i="8" s="1"/>
  <c r="CS110" i="8"/>
  <c r="CS47" i="8" s="1"/>
  <c r="CO173" i="8"/>
  <c r="CS173" i="8" s="1"/>
  <c r="CS109" i="8"/>
  <c r="CS46" i="8" s="1"/>
  <c r="CO172" i="8"/>
  <c r="CS172" i="8" s="1"/>
  <c r="CS108" i="8"/>
  <c r="CS45" i="8" s="1"/>
  <c r="CO171" i="8"/>
  <c r="CS107" i="8"/>
  <c r="CS44" i="8" s="1"/>
  <c r="CO44" i="8"/>
  <c r="CS104" i="8"/>
  <c r="CS41" i="8" s="1"/>
  <c r="CO167" i="8"/>
  <c r="CS167" i="8" s="1"/>
  <c r="CP166" i="8"/>
  <c r="CP102" i="8"/>
  <c r="CR95" i="8"/>
  <c r="CR158" i="8" s="1"/>
  <c r="CR94" i="8"/>
  <c r="CR157" i="8" s="1"/>
  <c r="CR93" i="8"/>
  <c r="CR156" i="8" s="1"/>
  <c r="CR91" i="8"/>
  <c r="CR154" i="8" s="1"/>
  <c r="CR90" i="8"/>
  <c r="CR153" i="8" s="1"/>
  <c r="CR92" i="8"/>
  <c r="CR155" i="8" s="1"/>
  <c r="CQ95" i="8"/>
  <c r="CQ158" i="8" s="1"/>
  <c r="CQ94" i="8"/>
  <c r="CQ157" i="8" s="1"/>
  <c r="CQ91" i="8"/>
  <c r="CQ154" i="8" s="1"/>
  <c r="CQ90" i="8"/>
  <c r="CQ153" i="8" s="1"/>
  <c r="CQ92" i="8"/>
  <c r="CQ155" i="8" s="1"/>
  <c r="CQ93" i="8"/>
  <c r="CQ156" i="8" s="1"/>
  <c r="CP95" i="8"/>
  <c r="CP158" i="8" s="1"/>
  <c r="CP94" i="8"/>
  <c r="CP157" i="8" s="1"/>
  <c r="CP92" i="8"/>
  <c r="CP155" i="8" s="1"/>
  <c r="CP91" i="8"/>
  <c r="CP154" i="8" s="1"/>
  <c r="CP93" i="8"/>
  <c r="CP156" i="8" s="1"/>
  <c r="CP90" i="8"/>
  <c r="CP153" i="8" s="1"/>
  <c r="CO95" i="8"/>
  <c r="CO94" i="8"/>
  <c r="CO92" i="8"/>
  <c r="CO91" i="8"/>
  <c r="CO90" i="8"/>
  <c r="CO93" i="8"/>
  <c r="CM62" i="8"/>
  <c r="CM61" i="8"/>
  <c r="CM60" i="8"/>
  <c r="CM52" i="8"/>
  <c r="CM51" i="8"/>
  <c r="CM50" i="8"/>
  <c r="CM49" i="8"/>
  <c r="CM48" i="8"/>
  <c r="CM47" i="8"/>
  <c r="CM125" i="8"/>
  <c r="CA188" i="8"/>
  <c r="CM188" i="8" s="1"/>
  <c r="CM124" i="8"/>
  <c r="CA187" i="8"/>
  <c r="CM187" i="8" s="1"/>
  <c r="CM123" i="8"/>
  <c r="CA186" i="8"/>
  <c r="CM186" i="8" s="1"/>
  <c r="CM115" i="8"/>
  <c r="CA178" i="8"/>
  <c r="CM178" i="8" s="1"/>
  <c r="CM114" i="8"/>
  <c r="CA177" i="8"/>
  <c r="CM177" i="8" s="1"/>
  <c r="CM112" i="8"/>
  <c r="CA175" i="8"/>
  <c r="CM175" i="8" s="1"/>
  <c r="CM111" i="8"/>
  <c r="CA174" i="8"/>
  <c r="CM110" i="8"/>
  <c r="CA173" i="8"/>
  <c r="CM173" i="8" s="1"/>
  <c r="CM109" i="8"/>
  <c r="CM46" i="8" s="1"/>
  <c r="CA172" i="8"/>
  <c r="CM172" i="8" s="1"/>
  <c r="CM108" i="8"/>
  <c r="CM45" i="8" s="1"/>
  <c r="CA171" i="8"/>
  <c r="CM107" i="8"/>
  <c r="CM44" i="8" s="1"/>
  <c r="CA44" i="8"/>
  <c r="CM104" i="8"/>
  <c r="CM41" i="8" s="1"/>
  <c r="CA167" i="8"/>
  <c r="CM167" i="8" s="1"/>
  <c r="CM102" i="8"/>
  <c r="CM39" i="8" s="1"/>
  <c r="CA39" i="8"/>
  <c r="CL95" i="8"/>
  <c r="CL158" i="8" s="1"/>
  <c r="CL92" i="8"/>
  <c r="CL155" i="8" s="1"/>
  <c r="CL90" i="8"/>
  <c r="CL153" i="8" s="1"/>
  <c r="CL94" i="8"/>
  <c r="CL157" i="8" s="1"/>
  <c r="CL91" i="8"/>
  <c r="CL154" i="8" s="1"/>
  <c r="CL93" i="8"/>
  <c r="CL156" i="8" s="1"/>
  <c r="CK95" i="8"/>
  <c r="CK158" i="8" s="1"/>
  <c r="CK90" i="8"/>
  <c r="CK153" i="8" s="1"/>
  <c r="CK94" i="8"/>
  <c r="CK157" i="8" s="1"/>
  <c r="CK92" i="8"/>
  <c r="CK155" i="8" s="1"/>
  <c r="CK93" i="8"/>
  <c r="CK156" i="8" s="1"/>
  <c r="CK91" i="8"/>
  <c r="CK154" i="8" s="1"/>
  <c r="CJ95" i="8"/>
  <c r="CJ158" i="8" s="1"/>
  <c r="CJ92" i="8"/>
  <c r="CJ155" i="8" s="1"/>
  <c r="CJ94" i="8"/>
  <c r="CJ157" i="8" s="1"/>
  <c r="CJ91" i="8"/>
  <c r="CJ154" i="8" s="1"/>
  <c r="CJ93" i="8"/>
  <c r="CJ156" i="8" s="1"/>
  <c r="CJ90" i="8"/>
  <c r="CJ153" i="8" s="1"/>
  <c r="CI95" i="8"/>
  <c r="CI158" i="8" s="1"/>
  <c r="CI93" i="8"/>
  <c r="CI156" i="8" s="1"/>
  <c r="CI91" i="8"/>
  <c r="CI154" i="8" s="1"/>
  <c r="CI94" i="8"/>
  <c r="CI157" i="8" s="1"/>
  <c r="CI92" i="8"/>
  <c r="CI155" i="8" s="1"/>
  <c r="CI90" i="8"/>
  <c r="CI153" i="8" s="1"/>
  <c r="CH95" i="8"/>
  <c r="CH158" i="8" s="1"/>
  <c r="CH91" i="8"/>
  <c r="CH154" i="8" s="1"/>
  <c r="CH94" i="8"/>
  <c r="CH157" i="8" s="1"/>
  <c r="CH93" i="8"/>
  <c r="CH156" i="8" s="1"/>
  <c r="CH92" i="8"/>
  <c r="CH155" i="8" s="1"/>
  <c r="CH90" i="8"/>
  <c r="CH153" i="8" s="1"/>
  <c r="CG95" i="8"/>
  <c r="CG158" i="8" s="1"/>
  <c r="CG93" i="8"/>
  <c r="CG156" i="8" s="1"/>
  <c r="CG94" i="8"/>
  <c r="CG157" i="8" s="1"/>
  <c r="CG91" i="8"/>
  <c r="CG154" i="8" s="1"/>
  <c r="CG92" i="8"/>
  <c r="CG155" i="8" s="1"/>
  <c r="CG90" i="8"/>
  <c r="CG153" i="8" s="1"/>
  <c r="CF95" i="8"/>
  <c r="CF158" i="8" s="1"/>
  <c r="CF92" i="8"/>
  <c r="CF155" i="8" s="1"/>
  <c r="CF90" i="8"/>
  <c r="CF153" i="8" s="1"/>
  <c r="CF91" i="8"/>
  <c r="CF154" i="8" s="1"/>
  <c r="CF94" i="8"/>
  <c r="CF157" i="8" s="1"/>
  <c r="CF93" i="8"/>
  <c r="CF156" i="8" s="1"/>
  <c r="CE95" i="8"/>
  <c r="CE158" i="8" s="1"/>
  <c r="CE91" i="8"/>
  <c r="CE154" i="8" s="1"/>
  <c r="CE94" i="8"/>
  <c r="CE157" i="8" s="1"/>
  <c r="CE93" i="8"/>
  <c r="CE156" i="8" s="1"/>
  <c r="CE92" i="8"/>
  <c r="CE155" i="8" s="1"/>
  <c r="CE90" i="8"/>
  <c r="CE153" i="8" s="1"/>
  <c r="CD92" i="8"/>
  <c r="CD155" i="8" s="1"/>
  <c r="CD91" i="8"/>
  <c r="CD154" i="8" s="1"/>
  <c r="CD94" i="8"/>
  <c r="CD157" i="8" s="1"/>
  <c r="CD90" i="8"/>
  <c r="CD153" i="8" s="1"/>
  <c r="CD93" i="8"/>
  <c r="CD156" i="8" s="1"/>
  <c r="CD95" i="8"/>
  <c r="CD158" i="8" s="1"/>
  <c r="CC92" i="8"/>
  <c r="CC155" i="8" s="1"/>
  <c r="CC93" i="8"/>
  <c r="CC156" i="8" s="1"/>
  <c r="CC94" i="8"/>
  <c r="CC157" i="8" s="1"/>
  <c r="CC90" i="8"/>
  <c r="CC153" i="8" s="1"/>
  <c r="CC91" i="8"/>
  <c r="CC154" i="8" s="1"/>
  <c r="CC95" i="8"/>
  <c r="CC158" i="8" s="1"/>
  <c r="CB92" i="8"/>
  <c r="CB155" i="8" s="1"/>
  <c r="CB93" i="8"/>
  <c r="CB156" i="8" s="1"/>
  <c r="CB94" i="8"/>
  <c r="CB157" i="8" s="1"/>
  <c r="CB90" i="8"/>
  <c r="CB153" i="8" s="1"/>
  <c r="CB95" i="8"/>
  <c r="CB158" i="8" s="1"/>
  <c r="CB91" i="8"/>
  <c r="CB154" i="8" s="1"/>
  <c r="CA92" i="8"/>
  <c r="CA90" i="8"/>
  <c r="CA94" i="8"/>
  <c r="CA93" i="8"/>
  <c r="CA91" i="8"/>
  <c r="CA95" i="8"/>
  <c r="DS102" i="7"/>
  <c r="DS39" i="7" s="1"/>
  <c r="DS167" i="7"/>
  <c r="DS165" i="7" s="1"/>
  <c r="DR167" i="7"/>
  <c r="DR165" i="7" s="1"/>
  <c r="DR102" i="7"/>
  <c r="DR39" i="7" s="1"/>
  <c r="DQ167" i="7"/>
  <c r="DQ165" i="7" s="1"/>
  <c r="DQ102" i="7"/>
  <c r="DQ39" i="7" s="1"/>
  <c r="DP167" i="7"/>
  <c r="DP165" i="7" s="1"/>
  <c r="DP102" i="7"/>
  <c r="DP39" i="7" s="1"/>
  <c r="DO167" i="7"/>
  <c r="DO165" i="7" s="1"/>
  <c r="DO102" i="7"/>
  <c r="DO39" i="7" s="1"/>
  <c r="DN167" i="7"/>
  <c r="DN165" i="7" s="1"/>
  <c r="DN102" i="7"/>
  <c r="DN39" i="7" s="1"/>
  <c r="DM167" i="7"/>
  <c r="DM165" i="7" s="1"/>
  <c r="DM102" i="7"/>
  <c r="DM39" i="7" s="1"/>
  <c r="DL167" i="7"/>
  <c r="DL165" i="7" s="1"/>
  <c r="DL102" i="7"/>
  <c r="DL39" i="7" s="1"/>
  <c r="DK167" i="7"/>
  <c r="DK165" i="7" s="1"/>
  <c r="DK102" i="7"/>
  <c r="DK39" i="7" s="1"/>
  <c r="DJ167" i="7"/>
  <c r="DJ165" i="7" s="1"/>
  <c r="DJ102" i="7"/>
  <c r="DJ39" i="7" s="1"/>
  <c r="DI167" i="7"/>
  <c r="DI165" i="7" s="1"/>
  <c r="DI102" i="7"/>
  <c r="DI39" i="7" s="1"/>
  <c r="DH167" i="7"/>
  <c r="DH165" i="7" s="1"/>
  <c r="DH102" i="7"/>
  <c r="DH39" i="7" s="1"/>
  <c r="DG167" i="7"/>
  <c r="DG165" i="7" s="1"/>
  <c r="DG102" i="7"/>
  <c r="DG39" i="7" s="1"/>
  <c r="CX192" i="7"/>
  <c r="CX122" i="7"/>
  <c r="CX90" i="7"/>
  <c r="CX153" i="7" s="1"/>
  <c r="CX94" i="7"/>
  <c r="CX157" i="7" s="1"/>
  <c r="CX92" i="7"/>
  <c r="CX155" i="7" s="1"/>
  <c r="CX91" i="7"/>
  <c r="CX154" i="7" s="1"/>
  <c r="CX93" i="7"/>
  <c r="CX156" i="7" s="1"/>
  <c r="CX89" i="7"/>
  <c r="CX152" i="7" s="1"/>
  <c r="CX95" i="7"/>
  <c r="CX158" i="7" s="1"/>
  <c r="CX88" i="7"/>
  <c r="CW93" i="7"/>
  <c r="CW156" i="7" s="1"/>
  <c r="CW94" i="7"/>
  <c r="CW157" i="7" s="1"/>
  <c r="CW92" i="7"/>
  <c r="CW155" i="7" s="1"/>
  <c r="CW91" i="7"/>
  <c r="CW154" i="7" s="1"/>
  <c r="CW90" i="7"/>
  <c r="CW153" i="7" s="1"/>
  <c r="CW89" i="7"/>
  <c r="CW152" i="7" s="1"/>
  <c r="CW88" i="7"/>
  <c r="CW95" i="7"/>
  <c r="CW158" i="7" s="1"/>
  <c r="CV95" i="7"/>
  <c r="CV158" i="7" s="1"/>
  <c r="CV92" i="7"/>
  <c r="CV155" i="7" s="1"/>
  <c r="CV90" i="7"/>
  <c r="CV153" i="7" s="1"/>
  <c r="CV93" i="7"/>
  <c r="CV156" i="7" s="1"/>
  <c r="CV94" i="7"/>
  <c r="CV157" i="7" s="1"/>
  <c r="CV88" i="7"/>
  <c r="CV91" i="7"/>
  <c r="CV154" i="7" s="1"/>
  <c r="CV89" i="7"/>
  <c r="CV152" i="7" s="1"/>
  <c r="CY10" i="7"/>
  <c r="CU93" i="7"/>
  <c r="CU89" i="7"/>
  <c r="CU94" i="7"/>
  <c r="CU90" i="7"/>
  <c r="CU88" i="7"/>
  <c r="CU95" i="7"/>
  <c r="CU92" i="7"/>
  <c r="CU91" i="7"/>
  <c r="CS111" i="7"/>
  <c r="CS48" i="7" s="1"/>
  <c r="CS112" i="7"/>
  <c r="CS49" i="7" s="1"/>
  <c r="CO175" i="7"/>
  <c r="CS104" i="7"/>
  <c r="CS41" i="7" s="1"/>
  <c r="CO167" i="7"/>
  <c r="CS103" i="7"/>
  <c r="CS40" i="7" s="1"/>
  <c r="CO166" i="7"/>
  <c r="CP165" i="7"/>
  <c r="CM104" i="7"/>
  <c r="CM112" i="7"/>
  <c r="CA175" i="7"/>
  <c r="CM111" i="7"/>
  <c r="CA174" i="7"/>
  <c r="CM174" i="7" s="1"/>
  <c r="CM108" i="7"/>
  <c r="CA171" i="7"/>
  <c r="CM171" i="7" s="1"/>
  <c r="CM103" i="7"/>
  <c r="CA166" i="7"/>
  <c r="CM167" i="7"/>
  <c r="AI169" i="8"/>
  <c r="W148" i="8"/>
  <c r="AI148" i="8" s="1"/>
  <c r="U169" i="8"/>
  <c r="I148" i="8"/>
  <c r="U148" i="8" s="1"/>
  <c r="AW167" i="8"/>
  <c r="AK165" i="8"/>
  <c r="AW150" i="8"/>
  <c r="AK198" i="8"/>
  <c r="W198" i="8"/>
  <c r="AI150" i="8"/>
  <c r="I198" i="8"/>
  <c r="U198" i="8" s="1"/>
  <c r="U150" i="8"/>
  <c r="CY146" i="8"/>
  <c r="CU182" i="8"/>
  <c r="CO182" i="8"/>
  <c r="CS146" i="8"/>
  <c r="CA182" i="8"/>
  <c r="CM146" i="8"/>
  <c r="BO182" i="8"/>
  <c r="DU146" i="8"/>
  <c r="BY146" i="8"/>
  <c r="BM182" i="8"/>
  <c r="AW146" i="8"/>
  <c r="AO182" i="8"/>
  <c r="CH174" i="8"/>
  <c r="CM145" i="8"/>
  <c r="DW145" i="8"/>
  <c r="DU145" i="8"/>
  <c r="BY145" i="8"/>
  <c r="AW145" i="8"/>
  <c r="AR174" i="8"/>
  <c r="AO163" i="8"/>
  <c r="AW163" i="8" s="1"/>
  <c r="AW144" i="8"/>
  <c r="AW143" i="8"/>
  <c r="AO162" i="8"/>
  <c r="AK72" i="8"/>
  <c r="AW135" i="8"/>
  <c r="AI135" i="8"/>
  <c r="W72" i="8"/>
  <c r="U135" i="8"/>
  <c r="I72" i="8"/>
  <c r="DS70" i="8"/>
  <c r="DS196" i="8"/>
  <c r="DR196" i="8"/>
  <c r="DR70" i="8"/>
  <c r="DQ70" i="8"/>
  <c r="DQ196" i="8"/>
  <c r="DP70" i="8"/>
  <c r="DP196" i="8"/>
  <c r="DO70" i="8"/>
  <c r="DO196" i="8"/>
  <c r="DN196" i="8"/>
  <c r="DN70" i="8"/>
  <c r="DM196" i="8"/>
  <c r="DM70" i="8"/>
  <c r="DL196" i="8"/>
  <c r="DL70" i="8"/>
  <c r="DK70" i="8"/>
  <c r="DK196" i="8"/>
  <c r="DJ196" i="8"/>
  <c r="DJ70" i="8"/>
  <c r="DI196" i="8"/>
  <c r="DI70" i="8"/>
  <c r="DH70" i="8"/>
  <c r="DH196" i="8"/>
  <c r="DG196" i="8"/>
  <c r="DG70" i="8"/>
  <c r="DF70" i="8"/>
  <c r="DF196" i="8"/>
  <c r="DE70" i="8"/>
  <c r="DE196" i="8"/>
  <c r="DD70" i="8"/>
  <c r="DD196" i="8"/>
  <c r="DC70" i="8"/>
  <c r="DC196" i="8"/>
  <c r="DB70" i="8"/>
  <c r="DB196" i="8"/>
  <c r="DA196" i="8"/>
  <c r="DA70" i="8"/>
  <c r="CX196" i="8"/>
  <c r="CX70" i="8"/>
  <c r="CW196" i="8"/>
  <c r="CW70" i="8"/>
  <c r="CV196" i="8"/>
  <c r="CV70" i="8"/>
  <c r="CY133" i="8"/>
  <c r="CU196" i="8"/>
  <c r="CY196" i="8" s="1"/>
  <c r="CU70" i="8"/>
  <c r="CR196" i="8"/>
  <c r="CR70" i="8"/>
  <c r="CQ70" i="8"/>
  <c r="CQ196" i="8"/>
  <c r="CP196" i="8"/>
  <c r="CP70" i="8"/>
  <c r="CO70" i="8"/>
  <c r="CO196" i="8"/>
  <c r="CS133" i="8"/>
  <c r="CL196" i="8"/>
  <c r="CL70" i="8"/>
  <c r="CK196" i="8"/>
  <c r="CK70" i="8"/>
  <c r="CJ196" i="8"/>
  <c r="CJ70" i="8"/>
  <c r="CI196" i="8"/>
  <c r="CI70" i="8"/>
  <c r="CH196" i="8"/>
  <c r="CH70" i="8"/>
  <c r="CG70" i="8"/>
  <c r="CG196" i="8"/>
  <c r="CF70" i="8"/>
  <c r="CF196" i="8"/>
  <c r="CE70" i="8"/>
  <c r="CE196" i="8"/>
  <c r="CD196" i="8"/>
  <c r="CD70" i="8"/>
  <c r="CC196" i="8"/>
  <c r="CC70" i="8"/>
  <c r="CB196" i="8"/>
  <c r="CB70" i="8"/>
  <c r="CA196" i="8"/>
  <c r="CM196" i="8" s="1"/>
  <c r="CM133" i="8"/>
  <c r="CA70" i="8"/>
  <c r="BX196" i="8"/>
  <c r="BX70" i="8"/>
  <c r="BW70" i="8"/>
  <c r="BW196" i="8"/>
  <c r="BV70" i="8"/>
  <c r="BV196" i="8"/>
  <c r="BU70" i="8"/>
  <c r="BU196" i="8"/>
  <c r="BT196" i="8"/>
  <c r="BT70" i="8"/>
  <c r="BS70" i="8"/>
  <c r="BS196" i="8"/>
  <c r="BR196" i="8"/>
  <c r="BR70" i="8"/>
  <c r="BQ196" i="8"/>
  <c r="BQ70" i="8"/>
  <c r="BP196" i="8"/>
  <c r="BP70" i="8"/>
  <c r="BO196" i="8"/>
  <c r="BO70" i="8"/>
  <c r="BO75" i="8"/>
  <c r="BO137" i="8" s="1"/>
  <c r="BN196" i="8"/>
  <c r="BN70" i="8"/>
  <c r="BN75" i="8"/>
  <c r="BN137" i="8" s="1"/>
  <c r="BM196" i="8"/>
  <c r="BY196" i="8" s="1"/>
  <c r="BY133" i="8"/>
  <c r="BM70" i="8"/>
  <c r="BM75" i="8"/>
  <c r="BM137" i="8" s="1"/>
  <c r="BJ70" i="8"/>
  <c r="BJ196" i="8"/>
  <c r="BI70" i="8"/>
  <c r="BI196" i="8"/>
  <c r="BH70" i="8"/>
  <c r="BH196" i="8"/>
  <c r="BG70" i="8"/>
  <c r="BG196" i="8"/>
  <c r="BF70" i="8"/>
  <c r="BF196" i="8"/>
  <c r="BE196" i="8"/>
  <c r="BE70" i="8"/>
  <c r="BD70" i="8"/>
  <c r="BD196" i="8"/>
  <c r="BC70" i="8"/>
  <c r="BC196" i="8"/>
  <c r="BB196" i="8"/>
  <c r="BB70" i="8"/>
  <c r="BA70" i="8"/>
  <c r="BA196" i="8"/>
  <c r="AZ70" i="8"/>
  <c r="AZ196" i="8"/>
  <c r="AY196" i="8"/>
  <c r="BK196" i="8" s="1"/>
  <c r="BK133" i="8"/>
  <c r="AY70" i="8"/>
  <c r="AW70" i="8"/>
  <c r="AW75" i="8"/>
  <c r="AW137" i="8" s="1"/>
  <c r="AI75" i="8"/>
  <c r="AI137" i="8" s="1"/>
  <c r="AI70" i="8"/>
  <c r="U70" i="8"/>
  <c r="U75" i="8"/>
  <c r="U137" i="8" s="1"/>
  <c r="CU195" i="8"/>
  <c r="CY195" i="8" s="1"/>
  <c r="CY132" i="8"/>
  <c r="CY69" i="8" s="1"/>
  <c r="CS132" i="8"/>
  <c r="CS69" i="8" s="1"/>
  <c r="CO195" i="8"/>
  <c r="CS195" i="8" s="1"/>
  <c r="CM132" i="8"/>
  <c r="CM69" i="8" s="1"/>
  <c r="CA195" i="8"/>
  <c r="CM195" i="8" s="1"/>
  <c r="BO195" i="8"/>
  <c r="BO69" i="8"/>
  <c r="BN195" i="8"/>
  <c r="BN69" i="8"/>
  <c r="BM69" i="8"/>
  <c r="BM195" i="8"/>
  <c r="BY195" i="8" s="1"/>
  <c r="BY132" i="8"/>
  <c r="BK132" i="8"/>
  <c r="AY195" i="8"/>
  <c r="BK195" i="8" s="1"/>
  <c r="CY131" i="8"/>
  <c r="CY68" i="8" s="1"/>
  <c r="CU194" i="8"/>
  <c r="CY194" i="8" s="1"/>
  <c r="CO194" i="8"/>
  <c r="CS194" i="8" s="1"/>
  <c r="CS131" i="8"/>
  <c r="CS68" i="8" s="1"/>
  <c r="CA194" i="8"/>
  <c r="CM194" i="8" s="1"/>
  <c r="CM131" i="8"/>
  <c r="CM68" i="8" s="1"/>
  <c r="BO68" i="8"/>
  <c r="BO194" i="8"/>
  <c r="BN194" i="8"/>
  <c r="BN68" i="8"/>
  <c r="BM68" i="8"/>
  <c r="BY131" i="8"/>
  <c r="BM194" i="8"/>
  <c r="BY194" i="8" s="1"/>
  <c r="BK131" i="8"/>
  <c r="AY194" i="8"/>
  <c r="BK194" i="8" s="1"/>
  <c r="CU193" i="8"/>
  <c r="CY193" i="8" s="1"/>
  <c r="CY130" i="8"/>
  <c r="CY67" i="8" s="1"/>
  <c r="CO193" i="8"/>
  <c r="CS193" i="8" s="1"/>
  <c r="CS130" i="8"/>
  <c r="CS67" i="8" s="1"/>
  <c r="CA193" i="8"/>
  <c r="CM193" i="8" s="1"/>
  <c r="CM130" i="8"/>
  <c r="CM67" i="8" s="1"/>
  <c r="BO67" i="8"/>
  <c r="BO193" i="8"/>
  <c r="BN67" i="8"/>
  <c r="BN193" i="8"/>
  <c r="BM193" i="8"/>
  <c r="BY193" i="8" s="1"/>
  <c r="BM67" i="8"/>
  <c r="BY130" i="8"/>
  <c r="AY193" i="8"/>
  <c r="BK193" i="8" s="1"/>
  <c r="BK130" i="8"/>
  <c r="CU192" i="8"/>
  <c r="CY192" i="8" s="1"/>
  <c r="CY129" i="8"/>
  <c r="CY66" i="8" s="1"/>
  <c r="CS129" i="8"/>
  <c r="CS66" i="8" s="1"/>
  <c r="CO192" i="8"/>
  <c r="CS192" i="8" s="1"/>
  <c r="CM129" i="8"/>
  <c r="CM66" i="8" s="1"/>
  <c r="CA192" i="8"/>
  <c r="CM192" i="8" s="1"/>
  <c r="BO192" i="8"/>
  <c r="BO66" i="8"/>
  <c r="BN66" i="8"/>
  <c r="BN192" i="8"/>
  <c r="BM66" i="8"/>
  <c r="BY129" i="8"/>
  <c r="BM192" i="8"/>
  <c r="BY192" i="8" s="1"/>
  <c r="AY192" i="8"/>
  <c r="BK192" i="8" s="1"/>
  <c r="BK129" i="8"/>
  <c r="CU191" i="8"/>
  <c r="CY191" i="8" s="1"/>
  <c r="CY128" i="8"/>
  <c r="CY65" i="8" s="1"/>
  <c r="CS128" i="8"/>
  <c r="CS65" i="8" s="1"/>
  <c r="CO191" i="8"/>
  <c r="CS191" i="8" s="1"/>
  <c r="CM128" i="8"/>
  <c r="CM65" i="8" s="1"/>
  <c r="CA191" i="8"/>
  <c r="CM191" i="8" s="1"/>
  <c r="BO191" i="8"/>
  <c r="BO65" i="8"/>
  <c r="BN191" i="8"/>
  <c r="BN65" i="8"/>
  <c r="BY128" i="8"/>
  <c r="BM191" i="8"/>
  <c r="BY191" i="8" s="1"/>
  <c r="BM65" i="8"/>
  <c r="BK128" i="8"/>
  <c r="AY191" i="8"/>
  <c r="BK191" i="8" s="1"/>
  <c r="CY127" i="8"/>
  <c r="CY64" i="8" s="1"/>
  <c r="CU190" i="8"/>
  <c r="CY190" i="8" s="1"/>
  <c r="CS127" i="8"/>
  <c r="CS64" i="8" s="1"/>
  <c r="CO190" i="8"/>
  <c r="CS190" i="8" s="1"/>
  <c r="CM127" i="8"/>
  <c r="CM64" i="8" s="1"/>
  <c r="CA190" i="8"/>
  <c r="CM190" i="8" s="1"/>
  <c r="BO190" i="8"/>
  <c r="BO64" i="8"/>
  <c r="BN64" i="8"/>
  <c r="BN190" i="8"/>
  <c r="BY127" i="8"/>
  <c r="BM64" i="8"/>
  <c r="BM190" i="8"/>
  <c r="BY190" i="8" s="1"/>
  <c r="AY190" i="8"/>
  <c r="BK190" i="8" s="1"/>
  <c r="BK127" i="8"/>
  <c r="DQ189" i="8"/>
  <c r="DQ184" i="8" s="1"/>
  <c r="DQ121" i="8"/>
  <c r="DQ58" i="8" s="1"/>
  <c r="DQ122" i="8"/>
  <c r="DP122" i="8"/>
  <c r="DP121" i="8"/>
  <c r="DP58" i="8" s="1"/>
  <c r="DP189" i="8"/>
  <c r="DP184" i="8" s="1"/>
  <c r="DO189" i="8"/>
  <c r="DO184" i="8" s="1"/>
  <c r="DO122" i="8"/>
  <c r="DO121" i="8"/>
  <c r="DO58" i="8" s="1"/>
  <c r="DN122" i="8"/>
  <c r="DN121" i="8"/>
  <c r="DN58" i="8" s="1"/>
  <c r="DN189" i="8"/>
  <c r="DN184" i="8" s="1"/>
  <c r="DM189" i="8"/>
  <c r="DM184" i="8" s="1"/>
  <c r="DM122" i="8"/>
  <c r="DM121" i="8"/>
  <c r="DM58" i="8" s="1"/>
  <c r="DL122" i="8"/>
  <c r="DL189" i="8"/>
  <c r="DL184" i="8" s="1"/>
  <c r="DL121" i="8"/>
  <c r="DL58" i="8" s="1"/>
  <c r="DK189" i="8"/>
  <c r="DK184" i="8" s="1"/>
  <c r="DK122" i="8"/>
  <c r="DK121" i="8"/>
  <c r="DK58" i="8" s="1"/>
  <c r="DJ122" i="8"/>
  <c r="DJ189" i="8"/>
  <c r="DJ184" i="8" s="1"/>
  <c r="DJ121" i="8"/>
  <c r="DJ58" i="8" s="1"/>
  <c r="DI122" i="8"/>
  <c r="DI121" i="8"/>
  <c r="DI58" i="8" s="1"/>
  <c r="DI189" i="8"/>
  <c r="DI184" i="8" s="1"/>
  <c r="DH122" i="8"/>
  <c r="DH121" i="8"/>
  <c r="DH58" i="8" s="1"/>
  <c r="DH189" i="8"/>
  <c r="DH184" i="8" s="1"/>
  <c r="DG122" i="8"/>
  <c r="DG121" i="8"/>
  <c r="DG58" i="8" s="1"/>
  <c r="DG189" i="8"/>
  <c r="DG184" i="8" s="1"/>
  <c r="DF189" i="8"/>
  <c r="DF184" i="8" s="1"/>
  <c r="DF121" i="8"/>
  <c r="DF58" i="8" s="1"/>
  <c r="DF122" i="8"/>
  <c r="DE189" i="8"/>
  <c r="DE184" i="8" s="1"/>
  <c r="DE122" i="8"/>
  <c r="DE121" i="8"/>
  <c r="DE58" i="8" s="1"/>
  <c r="DD189" i="8"/>
  <c r="DD121" i="8"/>
  <c r="DD58" i="8" s="1"/>
  <c r="DD122" i="8"/>
  <c r="DC121" i="8"/>
  <c r="DC58" i="8" s="1"/>
  <c r="DC122" i="8"/>
  <c r="DC189" i="8"/>
  <c r="DC184" i="8" s="1"/>
  <c r="DB121" i="8"/>
  <c r="DB58" i="8" s="1"/>
  <c r="DB189" i="8"/>
  <c r="DB184" i="8" s="1"/>
  <c r="DB122" i="8"/>
  <c r="DA121" i="8"/>
  <c r="DA58" i="8" s="1"/>
  <c r="DA122" i="8"/>
  <c r="DA189" i="8"/>
  <c r="DA184" i="8" s="1"/>
  <c r="CX121" i="8"/>
  <c r="CX58" i="8" s="1"/>
  <c r="CX122" i="8"/>
  <c r="CX189" i="8"/>
  <c r="CX184" i="8" s="1"/>
  <c r="CW121" i="8"/>
  <c r="CW58" i="8" s="1"/>
  <c r="CW122" i="8"/>
  <c r="CW189" i="8"/>
  <c r="CW184" i="8" s="1"/>
  <c r="CV122" i="8"/>
  <c r="CV189" i="8"/>
  <c r="CV184" i="8" s="1"/>
  <c r="CV121" i="8"/>
  <c r="CV58" i="8" s="1"/>
  <c r="CU121" i="8"/>
  <c r="CY126" i="8"/>
  <c r="CY63" i="8" s="1"/>
  <c r="CU189" i="8"/>
  <c r="CU122" i="8"/>
  <c r="CR189" i="8"/>
  <c r="CR184" i="8" s="1"/>
  <c r="CR169" i="8" s="1"/>
  <c r="CR121" i="8"/>
  <c r="CR122" i="8"/>
  <c r="CQ189" i="8"/>
  <c r="CQ184" i="8" s="1"/>
  <c r="CQ169" i="8" s="1"/>
  <c r="CQ121" i="8"/>
  <c r="CQ122" i="8"/>
  <c r="CP122" i="8"/>
  <c r="CP189" i="8"/>
  <c r="CP184" i="8" s="1"/>
  <c r="CP169" i="8" s="1"/>
  <c r="CP121" i="8"/>
  <c r="CO189" i="8"/>
  <c r="CS126" i="8"/>
  <c r="CS63" i="8" s="1"/>
  <c r="CO122" i="8"/>
  <c r="CO121" i="8"/>
  <c r="CL189" i="8"/>
  <c r="CL184" i="8" s="1"/>
  <c r="CL169" i="8" s="1"/>
  <c r="CL122" i="8"/>
  <c r="CL121" i="8"/>
  <c r="CK122" i="8"/>
  <c r="CK121" i="8"/>
  <c r="CK189" i="8"/>
  <c r="CK184" i="8" s="1"/>
  <c r="CK169" i="8" s="1"/>
  <c r="CJ122" i="8"/>
  <c r="CJ189" i="8"/>
  <c r="CJ184" i="8" s="1"/>
  <c r="CJ169" i="8" s="1"/>
  <c r="CJ121" i="8"/>
  <c r="CI122" i="8"/>
  <c r="CI121" i="8"/>
  <c r="CI189" i="8"/>
  <c r="CI184" i="8" s="1"/>
  <c r="CI169" i="8" s="1"/>
  <c r="CH121" i="8"/>
  <c r="CH189" i="8"/>
  <c r="CH184" i="8" s="1"/>
  <c r="CH122" i="8"/>
  <c r="CG121" i="8"/>
  <c r="CG189" i="8"/>
  <c r="CG184" i="8" s="1"/>
  <c r="CG169" i="8" s="1"/>
  <c r="CG122" i="8"/>
  <c r="CF121" i="8"/>
  <c r="CF122" i="8"/>
  <c r="CF189" i="8"/>
  <c r="CF184" i="8" s="1"/>
  <c r="CF169" i="8" s="1"/>
  <c r="CE121" i="8"/>
  <c r="CE122" i="8"/>
  <c r="CE189" i="8"/>
  <c r="CE184" i="8" s="1"/>
  <c r="CE169" i="8" s="1"/>
  <c r="CD121" i="8"/>
  <c r="CD122" i="8"/>
  <c r="CD189" i="8"/>
  <c r="CD184" i="8" s="1"/>
  <c r="CD169" i="8" s="1"/>
  <c r="CC122" i="8"/>
  <c r="CC189" i="8"/>
  <c r="CC184" i="8" s="1"/>
  <c r="CC169" i="8" s="1"/>
  <c r="CC121" i="8"/>
  <c r="CB121" i="8"/>
  <c r="CB122" i="8"/>
  <c r="CB189" i="8"/>
  <c r="CB184" i="8" s="1"/>
  <c r="CB169" i="8" s="1"/>
  <c r="CA189" i="8"/>
  <c r="CA121" i="8"/>
  <c r="CM126" i="8"/>
  <c r="CM63" i="8" s="1"/>
  <c r="CA122" i="8"/>
  <c r="BO189" i="8"/>
  <c r="BO121" i="8"/>
  <c r="BO63" i="8"/>
  <c r="BO122" i="8"/>
  <c r="BN122" i="8"/>
  <c r="BN189" i="8"/>
  <c r="BN184" i="8" s="1"/>
  <c r="BN169" i="8" s="1"/>
  <c r="BN63" i="8"/>
  <c r="BN121" i="8"/>
  <c r="BM189" i="8"/>
  <c r="BM63" i="8"/>
  <c r="BM121" i="8"/>
  <c r="BM122" i="8"/>
  <c r="BY126" i="8"/>
  <c r="AY189" i="8"/>
  <c r="BK189" i="8" s="1"/>
  <c r="BK126" i="8"/>
  <c r="BK63" i="8" s="1"/>
  <c r="DS188" i="8"/>
  <c r="DS184" i="8" s="1"/>
  <c r="DS122" i="8"/>
  <c r="DS121" i="8"/>
  <c r="DS58" i="8" s="1"/>
  <c r="DR122" i="8"/>
  <c r="DR121" i="8"/>
  <c r="DR58" i="8" s="1"/>
  <c r="DR188" i="8"/>
  <c r="DR184" i="8" s="1"/>
  <c r="AW59" i="8"/>
  <c r="AW74" i="8"/>
  <c r="AI59" i="8"/>
  <c r="AI74" i="8"/>
  <c r="U74" i="8"/>
  <c r="U59" i="8"/>
  <c r="CU166" i="8"/>
  <c r="CY103" i="8"/>
  <c r="CY40" i="8" s="1"/>
  <c r="CO166" i="8"/>
  <c r="CS103" i="8"/>
  <c r="CS40" i="8" s="1"/>
  <c r="CA166" i="8"/>
  <c r="CM103" i="8"/>
  <c r="CM40" i="8" s="1"/>
  <c r="BO165" i="8"/>
  <c r="BY103" i="8"/>
  <c r="BM166" i="8"/>
  <c r="BK103" i="8"/>
  <c r="BK40" i="8" s="1"/>
  <c r="AY166" i="8"/>
  <c r="CY100" i="8"/>
  <c r="CY37" i="8" s="1"/>
  <c r="CU163" i="8"/>
  <c r="CY163" i="8" s="1"/>
  <c r="CO163" i="8"/>
  <c r="CS163" i="8" s="1"/>
  <c r="CS100" i="8"/>
  <c r="CS37" i="8" s="1"/>
  <c r="CA163" i="8"/>
  <c r="CM163" i="8" s="1"/>
  <c r="CM100" i="8"/>
  <c r="CM37" i="8" s="1"/>
  <c r="BM163" i="8"/>
  <c r="BY163" i="8" s="1"/>
  <c r="BY100" i="8"/>
  <c r="CU162" i="8"/>
  <c r="CY162" i="8" s="1"/>
  <c r="CY99" i="8"/>
  <c r="CY36" i="8" s="1"/>
  <c r="CO162" i="8"/>
  <c r="CS162" i="8" s="1"/>
  <c r="CS99" i="8"/>
  <c r="CS36" i="8" s="1"/>
  <c r="CM99" i="8"/>
  <c r="CM36" i="8" s="1"/>
  <c r="CA162" i="8"/>
  <c r="CM162" i="8" s="1"/>
  <c r="BM162" i="8"/>
  <c r="BY162" i="8" s="1"/>
  <c r="BY99" i="8"/>
  <c r="CU161" i="8"/>
  <c r="CY98" i="8"/>
  <c r="CY35" i="8" s="1"/>
  <c r="CS98" i="8"/>
  <c r="CS35" i="8" s="1"/>
  <c r="CO161" i="8"/>
  <c r="CM98" i="8"/>
  <c r="CM35" i="8" s="1"/>
  <c r="CA161" i="8"/>
  <c r="BO160" i="8"/>
  <c r="DU160" i="8" s="1"/>
  <c r="BM161" i="8"/>
  <c r="BY98" i="8"/>
  <c r="BK98" i="8"/>
  <c r="BK35" i="8" s="1"/>
  <c r="AY161" i="8"/>
  <c r="CU34" i="8"/>
  <c r="CY97" i="8"/>
  <c r="CY34" i="8" s="1"/>
  <c r="CO34" i="8"/>
  <c r="CS97" i="8"/>
  <c r="CS34" i="8" s="1"/>
  <c r="CM97" i="8"/>
  <c r="CM34" i="8" s="1"/>
  <c r="CA34" i="8"/>
  <c r="BM34" i="8"/>
  <c r="AV85" i="8"/>
  <c r="AV22" i="8" s="1"/>
  <c r="AV34" i="8"/>
  <c r="AU34" i="8"/>
  <c r="AU85" i="8"/>
  <c r="AU22" i="8" s="1"/>
  <c r="AT85" i="8"/>
  <c r="AT22" i="8" s="1"/>
  <c r="AT34" i="8"/>
  <c r="AR85" i="8"/>
  <c r="AR22" i="8" s="1"/>
  <c r="AR34" i="8"/>
  <c r="AQ85" i="8"/>
  <c r="AQ22" i="8" s="1"/>
  <c r="AQ34" i="8"/>
  <c r="AP34" i="8"/>
  <c r="AP85" i="8"/>
  <c r="AP22" i="8" s="1"/>
  <c r="AO85" i="8"/>
  <c r="AO22" i="8" s="1"/>
  <c r="AO34" i="8"/>
  <c r="AN85" i="8"/>
  <c r="AN22" i="8" s="1"/>
  <c r="AN34" i="8"/>
  <c r="AM34" i="8"/>
  <c r="AM85" i="8"/>
  <c r="AM22" i="8" s="1"/>
  <c r="AL85" i="8"/>
  <c r="AL22" i="8" s="1"/>
  <c r="AL34" i="8"/>
  <c r="AK85" i="8"/>
  <c r="AK34" i="8"/>
  <c r="AW97" i="8"/>
  <c r="AW34" i="8" s="1"/>
  <c r="AH34" i="8"/>
  <c r="AH85" i="8"/>
  <c r="AH22" i="8" s="1"/>
  <c r="AG34" i="8"/>
  <c r="AG85" i="8"/>
  <c r="AG22" i="8" s="1"/>
  <c r="W34" i="8"/>
  <c r="AI97" i="8"/>
  <c r="AI34" i="8" s="1"/>
  <c r="I34" i="8"/>
  <c r="U97" i="8"/>
  <c r="U34" i="8" s="1"/>
  <c r="CU158" i="8"/>
  <c r="CY158" i="8" s="1"/>
  <c r="CY95" i="8"/>
  <c r="CO158" i="8"/>
  <c r="CS158" i="8" s="1"/>
  <c r="CS95" i="8"/>
  <c r="BO158" i="8"/>
  <c r="BO32" i="8"/>
  <c r="BN32" i="8"/>
  <c r="BN158" i="8"/>
  <c r="BM158" i="8"/>
  <c r="CU157" i="8"/>
  <c r="CY157" i="8" s="1"/>
  <c r="CY94" i="8"/>
  <c r="CO157" i="8"/>
  <c r="CS157" i="8" s="1"/>
  <c r="CS94" i="8"/>
  <c r="BO31" i="8"/>
  <c r="BO157" i="8"/>
  <c r="BN157" i="8"/>
  <c r="BN31" i="8"/>
  <c r="BM157" i="8"/>
  <c r="CY93" i="8"/>
  <c r="CU156" i="8"/>
  <c r="CY156" i="8" s="1"/>
  <c r="CO156" i="8"/>
  <c r="CS156" i="8" s="1"/>
  <c r="CS93" i="8"/>
  <c r="BO156" i="8"/>
  <c r="BO30" i="8"/>
  <c r="BN156" i="8"/>
  <c r="BN30" i="8"/>
  <c r="BM156" i="8"/>
  <c r="CY92" i="8"/>
  <c r="CU155" i="8"/>
  <c r="CY155" i="8" s="1"/>
  <c r="CS92" i="8"/>
  <c r="CO155" i="8"/>
  <c r="CS155" i="8" s="1"/>
  <c r="BO29" i="8"/>
  <c r="BO155" i="8"/>
  <c r="BN155" i="8"/>
  <c r="BN29" i="8"/>
  <c r="BM155" i="8"/>
  <c r="CU154" i="8"/>
  <c r="CY154" i="8" s="1"/>
  <c r="CY91" i="8"/>
  <c r="CO154" i="8"/>
  <c r="CS154" i="8" s="1"/>
  <c r="CS91" i="8"/>
  <c r="BO154" i="8"/>
  <c r="BO28" i="8"/>
  <c r="BN154" i="8"/>
  <c r="BN28" i="8"/>
  <c r="BM154" i="8"/>
  <c r="CY90" i="8"/>
  <c r="CU153" i="8"/>
  <c r="CY153" i="8" s="1"/>
  <c r="CO153" i="8"/>
  <c r="CS153" i="8" s="1"/>
  <c r="CS90" i="8"/>
  <c r="BO153" i="8"/>
  <c r="BO87" i="8"/>
  <c r="BO27" i="8"/>
  <c r="BN87" i="8"/>
  <c r="BN153" i="8"/>
  <c r="BN150" i="8" s="1"/>
  <c r="BN27" i="8"/>
  <c r="BM87" i="8"/>
  <c r="BM153" i="8"/>
  <c r="AK24" i="8"/>
  <c r="AW87" i="8"/>
  <c r="AW24" i="8" s="1"/>
  <c r="AI87" i="8"/>
  <c r="AI24" i="8" s="1"/>
  <c r="W24" i="8"/>
  <c r="U87" i="8"/>
  <c r="U24" i="8" s="1"/>
  <c r="I24" i="8"/>
  <c r="W22" i="8"/>
  <c r="AI85" i="8"/>
  <c r="AI22" i="8" s="1"/>
  <c r="U85" i="8"/>
  <c r="U22" i="8" s="1"/>
  <c r="I22" i="8"/>
  <c r="BX118" i="8"/>
  <c r="BX16" i="8"/>
  <c r="BX119" i="8"/>
  <c r="BX182" i="8" s="1"/>
  <c r="BW118" i="8"/>
  <c r="BW16" i="8"/>
  <c r="BW119" i="8"/>
  <c r="BW182" i="8" s="1"/>
  <c r="BV119" i="8"/>
  <c r="BV182" i="8" s="1"/>
  <c r="BV16" i="8"/>
  <c r="BV118" i="8"/>
  <c r="BU16" i="8"/>
  <c r="BU118" i="8"/>
  <c r="BU119" i="8"/>
  <c r="BU182" i="8" s="1"/>
  <c r="BT118" i="8"/>
  <c r="BT119" i="8"/>
  <c r="BT182" i="8" s="1"/>
  <c r="BT16" i="8"/>
  <c r="BS118" i="8"/>
  <c r="BS119" i="8"/>
  <c r="BS182" i="8" s="1"/>
  <c r="BS16" i="8"/>
  <c r="BR118" i="8"/>
  <c r="BR16" i="8"/>
  <c r="BR119" i="8"/>
  <c r="BR182" i="8" s="1"/>
  <c r="BQ118" i="8"/>
  <c r="BQ16" i="8"/>
  <c r="BQ119" i="8"/>
  <c r="BQ182" i="8" s="1"/>
  <c r="DW182" i="8" s="1"/>
  <c r="BP118" i="8"/>
  <c r="BP16" i="8"/>
  <c r="BP119" i="8"/>
  <c r="BY15" i="8"/>
  <c r="BM16" i="8"/>
  <c r="BJ17" i="8"/>
  <c r="BJ119" i="8"/>
  <c r="BJ182" i="8" s="1"/>
  <c r="BJ118" i="8"/>
  <c r="BJ16" i="8"/>
  <c r="BI17" i="8"/>
  <c r="BI118" i="8"/>
  <c r="BI16" i="8"/>
  <c r="BI119" i="8"/>
  <c r="BI182" i="8" s="1"/>
  <c r="BH17" i="8"/>
  <c r="BH16" i="8"/>
  <c r="BH118" i="8"/>
  <c r="BH119" i="8"/>
  <c r="BH182" i="8" s="1"/>
  <c r="BG16" i="8"/>
  <c r="BG118" i="8"/>
  <c r="BG119" i="8"/>
  <c r="BG182" i="8" s="1"/>
  <c r="BG17" i="8"/>
  <c r="BF118" i="8"/>
  <c r="BF16" i="8"/>
  <c r="BF119" i="8"/>
  <c r="BF182" i="8" s="1"/>
  <c r="BF17" i="8"/>
  <c r="BE118" i="8"/>
  <c r="BE119" i="8"/>
  <c r="BE182" i="8" s="1"/>
  <c r="BE17" i="8"/>
  <c r="BE16" i="8"/>
  <c r="BD17" i="8"/>
  <c r="BD118" i="8"/>
  <c r="BD119" i="8"/>
  <c r="BD182" i="8" s="1"/>
  <c r="BD16" i="8"/>
  <c r="BC118" i="8"/>
  <c r="BC17" i="8"/>
  <c r="BC119" i="8"/>
  <c r="BC182" i="8" s="1"/>
  <c r="BC16" i="8"/>
  <c r="BB17" i="8"/>
  <c r="BB118" i="8"/>
  <c r="BB16" i="8"/>
  <c r="BB119" i="8"/>
  <c r="BB182" i="8" s="1"/>
  <c r="BA17" i="8"/>
  <c r="BA16" i="8"/>
  <c r="BA118" i="8"/>
  <c r="BA119" i="8"/>
  <c r="BA182" i="8" s="1"/>
  <c r="AZ17" i="8"/>
  <c r="AZ118" i="8"/>
  <c r="AZ16" i="8"/>
  <c r="AZ119" i="8"/>
  <c r="AZ182" i="8" s="1"/>
  <c r="AY17" i="8"/>
  <c r="AY118" i="8"/>
  <c r="AY16" i="8"/>
  <c r="AY119" i="8"/>
  <c r="BK15" i="8"/>
  <c r="BK16" i="8" s="1"/>
  <c r="DU12" i="8"/>
  <c r="DS176" i="8"/>
  <c r="DS170" i="8" s="1"/>
  <c r="DS107" i="8"/>
  <c r="DR176" i="8"/>
  <c r="DR170" i="8" s="1"/>
  <c r="DR107" i="8"/>
  <c r="DQ176" i="8"/>
  <c r="DQ170" i="8" s="1"/>
  <c r="DQ107" i="8"/>
  <c r="DP176" i="8"/>
  <c r="DP170" i="8" s="1"/>
  <c r="DP107" i="8"/>
  <c r="DO176" i="8"/>
  <c r="DO170" i="8" s="1"/>
  <c r="DO107" i="8"/>
  <c r="DN176" i="8"/>
  <c r="DN170" i="8" s="1"/>
  <c r="DN107" i="8"/>
  <c r="DM176" i="8"/>
  <c r="DM170" i="8" s="1"/>
  <c r="DM107" i="8"/>
  <c r="DL176" i="8"/>
  <c r="DL170" i="8" s="1"/>
  <c r="DL107" i="8"/>
  <c r="DK176" i="8"/>
  <c r="DK170" i="8" s="1"/>
  <c r="DK107" i="8"/>
  <c r="DJ176" i="8"/>
  <c r="DJ170" i="8" s="1"/>
  <c r="DJ107" i="8"/>
  <c r="DI176" i="8"/>
  <c r="DI170" i="8" s="1"/>
  <c r="DI107" i="8"/>
  <c r="DH176" i="8"/>
  <c r="DH170" i="8" s="1"/>
  <c r="DH107" i="8"/>
  <c r="DG176" i="8"/>
  <c r="DG170" i="8" s="1"/>
  <c r="DG107" i="8"/>
  <c r="DF176" i="8"/>
  <c r="DF170" i="8" s="1"/>
  <c r="DF107" i="8"/>
  <c r="DE176" i="8"/>
  <c r="DE170" i="8" s="1"/>
  <c r="DE107" i="8"/>
  <c r="DD176" i="8"/>
  <c r="DD170" i="8" s="1"/>
  <c r="DD107" i="8"/>
  <c r="DC176" i="8"/>
  <c r="DC170" i="8" s="1"/>
  <c r="DC107" i="8"/>
  <c r="DB176" i="8"/>
  <c r="DB170" i="8" s="1"/>
  <c r="DB107" i="8"/>
  <c r="DA176" i="8"/>
  <c r="DA170" i="8" s="1"/>
  <c r="DA107" i="8"/>
  <c r="CX176" i="8"/>
  <c r="CX170" i="8" s="1"/>
  <c r="CX107" i="8"/>
  <c r="CW176" i="8"/>
  <c r="CW170" i="8" s="1"/>
  <c r="CW107" i="8"/>
  <c r="CV176" i="8"/>
  <c r="CV170" i="8" s="1"/>
  <c r="CV107" i="8"/>
  <c r="CY113" i="8"/>
  <c r="CY50" i="8" s="1"/>
  <c r="CU176" i="8"/>
  <c r="CU107" i="8"/>
  <c r="DS89" i="8"/>
  <c r="DS152" i="8" s="1"/>
  <c r="DS88" i="8"/>
  <c r="DR88" i="8"/>
  <c r="DR89" i="8"/>
  <c r="DR152" i="8" s="1"/>
  <c r="DQ88" i="8"/>
  <c r="DQ89" i="8"/>
  <c r="DQ152" i="8" s="1"/>
  <c r="DP89" i="8"/>
  <c r="DP152" i="8" s="1"/>
  <c r="DP88" i="8"/>
  <c r="DO88" i="8"/>
  <c r="DO89" i="8"/>
  <c r="DO152" i="8" s="1"/>
  <c r="DN89" i="8"/>
  <c r="DN152" i="8" s="1"/>
  <c r="DN88" i="8"/>
  <c r="DM89" i="8"/>
  <c r="DM152" i="8" s="1"/>
  <c r="DM88" i="8"/>
  <c r="DL88" i="8"/>
  <c r="DL89" i="8"/>
  <c r="DL152" i="8" s="1"/>
  <c r="DK88" i="8"/>
  <c r="DK89" i="8"/>
  <c r="DK152" i="8" s="1"/>
  <c r="DJ88" i="8"/>
  <c r="DJ89" i="8"/>
  <c r="DJ152" i="8" s="1"/>
  <c r="DI88" i="8"/>
  <c r="DI89" i="8"/>
  <c r="DI152" i="8" s="1"/>
  <c r="DH89" i="8"/>
  <c r="DH152" i="8" s="1"/>
  <c r="DH88" i="8"/>
  <c r="DG89" i="8"/>
  <c r="DG152" i="8" s="1"/>
  <c r="DG88" i="8"/>
  <c r="DF88" i="8"/>
  <c r="DF89" i="8"/>
  <c r="DF152" i="8" s="1"/>
  <c r="DE89" i="8"/>
  <c r="DE152" i="8" s="1"/>
  <c r="DE88" i="8"/>
  <c r="DD89" i="8"/>
  <c r="DD152" i="8" s="1"/>
  <c r="DD88" i="8"/>
  <c r="DC88" i="8"/>
  <c r="DC89" i="8"/>
  <c r="DC152" i="8" s="1"/>
  <c r="DB89" i="8"/>
  <c r="DB152" i="8" s="1"/>
  <c r="DB88" i="8"/>
  <c r="DA89" i="8"/>
  <c r="DA152" i="8" s="1"/>
  <c r="DA88" i="8"/>
  <c r="CX89" i="8"/>
  <c r="CX152" i="8" s="1"/>
  <c r="CX88" i="8"/>
  <c r="CW89" i="8"/>
  <c r="CW152" i="8" s="1"/>
  <c r="CW88" i="8"/>
  <c r="CV89" i="8"/>
  <c r="CV152" i="8" s="1"/>
  <c r="CV88" i="8"/>
  <c r="CU88" i="8"/>
  <c r="CY10" i="8"/>
  <c r="CU89" i="8"/>
  <c r="CR88" i="8"/>
  <c r="CR89" i="8"/>
  <c r="CR152" i="8" s="1"/>
  <c r="CQ89" i="8"/>
  <c r="CQ152" i="8" s="1"/>
  <c r="CQ88" i="8"/>
  <c r="CP88" i="8"/>
  <c r="CP89" i="8"/>
  <c r="CP152" i="8" s="1"/>
  <c r="CO88" i="8"/>
  <c r="CS10" i="8"/>
  <c r="CO89" i="8"/>
  <c r="CL88" i="8"/>
  <c r="CL89" i="8"/>
  <c r="CL152" i="8" s="1"/>
  <c r="CK88" i="8"/>
  <c r="CK89" i="8"/>
  <c r="CK152" i="8" s="1"/>
  <c r="CJ88" i="8"/>
  <c r="CJ89" i="8"/>
  <c r="CJ152" i="8" s="1"/>
  <c r="CI88" i="8"/>
  <c r="CI89" i="8"/>
  <c r="CI152" i="8" s="1"/>
  <c r="CH88" i="8"/>
  <c r="CH89" i="8"/>
  <c r="CH152" i="8" s="1"/>
  <c r="CG89" i="8"/>
  <c r="CG152" i="8" s="1"/>
  <c r="CG88" i="8"/>
  <c r="CF89" i="8"/>
  <c r="CF152" i="8" s="1"/>
  <c r="CF88" i="8"/>
  <c r="CE89" i="8"/>
  <c r="CE152" i="8" s="1"/>
  <c r="CE88" i="8"/>
  <c r="CD88" i="8"/>
  <c r="CD89" i="8"/>
  <c r="CD152" i="8" s="1"/>
  <c r="CC88" i="8"/>
  <c r="CC89" i="8"/>
  <c r="CC152" i="8" s="1"/>
  <c r="CB88" i="8"/>
  <c r="CB89" i="8"/>
  <c r="CB152" i="8" s="1"/>
  <c r="CM10" i="8"/>
  <c r="CA88" i="8"/>
  <c r="CA89" i="8"/>
  <c r="AR32" i="8"/>
  <c r="AR31" i="8"/>
  <c r="AR30" i="8"/>
  <c r="AR26" i="8"/>
  <c r="AR29" i="8"/>
  <c r="AR28" i="8"/>
  <c r="AR27" i="8"/>
  <c r="AR25" i="8"/>
  <c r="AQ27" i="8"/>
  <c r="AQ29" i="8"/>
  <c r="AQ25" i="8"/>
  <c r="AQ28" i="8"/>
  <c r="AQ30" i="8"/>
  <c r="AQ32" i="8"/>
  <c r="AQ31" i="8"/>
  <c r="AQ26" i="8"/>
  <c r="AP29" i="8"/>
  <c r="AP28" i="8"/>
  <c r="AP30" i="8"/>
  <c r="AP32" i="8"/>
  <c r="AP26" i="8"/>
  <c r="AP31" i="8"/>
  <c r="AP25" i="8"/>
  <c r="AP27" i="8"/>
  <c r="AO28" i="8"/>
  <c r="AO29" i="8"/>
  <c r="AO26" i="8"/>
  <c r="AO32" i="8"/>
  <c r="AO30" i="8"/>
  <c r="AO31" i="8"/>
  <c r="AO25" i="8"/>
  <c r="AO27" i="8"/>
  <c r="AN31" i="8"/>
  <c r="AN28" i="8"/>
  <c r="AN29" i="8"/>
  <c r="AN25" i="8"/>
  <c r="AN26" i="8"/>
  <c r="AN32" i="8"/>
  <c r="AN30" i="8"/>
  <c r="AN27" i="8"/>
  <c r="AM31" i="8"/>
  <c r="AM30" i="8"/>
  <c r="AM26" i="8"/>
  <c r="AM25" i="8"/>
  <c r="AM27" i="8"/>
  <c r="AM32" i="8"/>
  <c r="AM29" i="8"/>
  <c r="AM28" i="8"/>
  <c r="AL31" i="8"/>
  <c r="AL26" i="8"/>
  <c r="AL32" i="8"/>
  <c r="AL27" i="8"/>
  <c r="AL29" i="8"/>
  <c r="AL30" i="8"/>
  <c r="AL25" i="8"/>
  <c r="AL28" i="8"/>
  <c r="AK31" i="8"/>
  <c r="AK27" i="8"/>
  <c r="AK26" i="8"/>
  <c r="AK30" i="8"/>
  <c r="AW10" i="8"/>
  <c r="AK32" i="8"/>
  <c r="AW32" i="8" s="1"/>
  <c r="AK25" i="8"/>
  <c r="AK28" i="8"/>
  <c r="AK29" i="8"/>
  <c r="AH31" i="8"/>
  <c r="AH30" i="8"/>
  <c r="AH28" i="8"/>
  <c r="AH25" i="8"/>
  <c r="AH29" i="8"/>
  <c r="AH26" i="8"/>
  <c r="AH27" i="8"/>
  <c r="AG31" i="8"/>
  <c r="AG26" i="8"/>
  <c r="AG30" i="8"/>
  <c r="AG28" i="8"/>
  <c r="AG25" i="8"/>
  <c r="AG27" i="8"/>
  <c r="AG29" i="8"/>
  <c r="AF31" i="8"/>
  <c r="AF30" i="8"/>
  <c r="AF25" i="8"/>
  <c r="AF29" i="8"/>
  <c r="AF27" i="8"/>
  <c r="AF28" i="8"/>
  <c r="AF26" i="8"/>
  <c r="AE29" i="8"/>
  <c r="AE27" i="8"/>
  <c r="AE25" i="8"/>
  <c r="AE31" i="8"/>
  <c r="AE28" i="8"/>
  <c r="AE26" i="8"/>
  <c r="AE30" i="8"/>
  <c r="AD25" i="8"/>
  <c r="AD31" i="8"/>
  <c r="AD30" i="8"/>
  <c r="AD29" i="8"/>
  <c r="AD28" i="8"/>
  <c r="AD27" i="8"/>
  <c r="AD26" i="8"/>
  <c r="AC25" i="8"/>
  <c r="AC30" i="8"/>
  <c r="AC31" i="8"/>
  <c r="AC27" i="8"/>
  <c r="AC29" i="8"/>
  <c r="AC26" i="8"/>
  <c r="AC28" i="8"/>
  <c r="AB31" i="8"/>
  <c r="AB29" i="8"/>
  <c r="AB30" i="8"/>
  <c r="AB25" i="8"/>
  <c r="AB27" i="8"/>
  <c r="AB26" i="8"/>
  <c r="AB28" i="8"/>
  <c r="AA25" i="8"/>
  <c r="AA27" i="8"/>
  <c r="AA30" i="8"/>
  <c r="AA26" i="8"/>
  <c r="AA31" i="8"/>
  <c r="AA28" i="8"/>
  <c r="AA29" i="8"/>
  <c r="Z29" i="8"/>
  <c r="Z31" i="8"/>
  <c r="Z27" i="8"/>
  <c r="Z30" i="8"/>
  <c r="Z25" i="8"/>
  <c r="Z26" i="8"/>
  <c r="Z28" i="8"/>
  <c r="Y30" i="8"/>
  <c r="Y26" i="8"/>
  <c r="Y31" i="8"/>
  <c r="Y28" i="8"/>
  <c r="Y27" i="8"/>
  <c r="Y25" i="8"/>
  <c r="Y29" i="8"/>
  <c r="X31" i="8"/>
  <c r="X26" i="8"/>
  <c r="X30" i="8"/>
  <c r="X28" i="8"/>
  <c r="X27" i="8"/>
  <c r="X25" i="8"/>
  <c r="X29" i="8"/>
  <c r="W29" i="8"/>
  <c r="W30" i="8"/>
  <c r="W26" i="8"/>
  <c r="AI10" i="8"/>
  <c r="W25" i="8"/>
  <c r="W31" i="8"/>
  <c r="W28" i="8"/>
  <c r="W27" i="8"/>
  <c r="T25" i="8"/>
  <c r="T29" i="8"/>
  <c r="T27" i="8"/>
  <c r="T31" i="8"/>
  <c r="T26" i="8"/>
  <c r="T30" i="8"/>
  <c r="T28" i="8"/>
  <c r="S27" i="8"/>
  <c r="S25" i="8"/>
  <c r="S31" i="8"/>
  <c r="S30" i="8"/>
  <c r="S28" i="8"/>
  <c r="S26" i="8"/>
  <c r="S29" i="8"/>
  <c r="R27" i="8"/>
  <c r="R25" i="8"/>
  <c r="R30" i="8"/>
  <c r="R26" i="8"/>
  <c r="R28" i="8"/>
  <c r="R31" i="8"/>
  <c r="R29" i="8"/>
  <c r="Q27" i="8"/>
  <c r="Q26" i="8"/>
  <c r="Q30" i="8"/>
  <c r="Q28" i="8"/>
  <c r="Q31" i="8"/>
  <c r="Q29" i="8"/>
  <c r="Q25" i="8"/>
  <c r="P26" i="8"/>
  <c r="P27" i="8"/>
  <c r="P28" i="8"/>
  <c r="P31" i="8"/>
  <c r="P29" i="8"/>
  <c r="P25" i="8"/>
  <c r="P30" i="8"/>
  <c r="O31" i="8"/>
  <c r="O26" i="8"/>
  <c r="O27" i="8"/>
  <c r="O29" i="8"/>
  <c r="O25" i="8"/>
  <c r="O30" i="8"/>
  <c r="O28" i="8"/>
  <c r="N26" i="8"/>
  <c r="N30" i="8"/>
  <c r="N31" i="8"/>
  <c r="N27" i="8"/>
  <c r="N25" i="8"/>
  <c r="N28" i="8"/>
  <c r="N29" i="8"/>
  <c r="M30" i="8"/>
  <c r="M25" i="8"/>
  <c r="M26" i="8"/>
  <c r="M27" i="8"/>
  <c r="M31" i="8"/>
  <c r="M29" i="8"/>
  <c r="M28" i="8"/>
  <c r="L29" i="8"/>
  <c r="L25" i="8"/>
  <c r="L26" i="8"/>
  <c r="L30" i="8"/>
  <c r="L31" i="8"/>
  <c r="L27" i="8"/>
  <c r="L28" i="8"/>
  <c r="K29" i="8"/>
  <c r="K25" i="8"/>
  <c r="K30" i="8"/>
  <c r="K27" i="8"/>
  <c r="K31" i="8"/>
  <c r="K26" i="8"/>
  <c r="K28" i="8"/>
  <c r="J30" i="8"/>
  <c r="J31" i="8"/>
  <c r="J28" i="8"/>
  <c r="J29" i="8"/>
  <c r="J26" i="8"/>
  <c r="J27" i="8"/>
  <c r="J25" i="8"/>
  <c r="I30" i="8"/>
  <c r="I31" i="8"/>
  <c r="I26" i="8"/>
  <c r="I29" i="8"/>
  <c r="I28" i="8"/>
  <c r="I25" i="8"/>
  <c r="U10" i="8"/>
  <c r="I27" i="8"/>
  <c r="BX108" i="8"/>
  <c r="BX113" i="8"/>
  <c r="BX176" i="8" s="1"/>
  <c r="BX115" i="8"/>
  <c r="BX178" i="8" s="1"/>
  <c r="BX110" i="8"/>
  <c r="BX173" i="8" s="1"/>
  <c r="BX114" i="8"/>
  <c r="BX177" i="8" s="1"/>
  <c r="BX109" i="8"/>
  <c r="BX172" i="8" s="1"/>
  <c r="BX111" i="8"/>
  <c r="BX174" i="8" s="1"/>
  <c r="BX112" i="8"/>
  <c r="BX175" i="8" s="1"/>
  <c r="BW110" i="8"/>
  <c r="BW173" i="8" s="1"/>
  <c r="BW111" i="8"/>
  <c r="BW174" i="8" s="1"/>
  <c r="BW113" i="8"/>
  <c r="BW176" i="8" s="1"/>
  <c r="BW109" i="8"/>
  <c r="BW172" i="8" s="1"/>
  <c r="BW114" i="8"/>
  <c r="BW177" i="8" s="1"/>
  <c r="BW108" i="8"/>
  <c r="BW115" i="8"/>
  <c r="BW178" i="8" s="1"/>
  <c r="BW112" i="8"/>
  <c r="BW175" i="8" s="1"/>
  <c r="BV110" i="8"/>
  <c r="BV173" i="8" s="1"/>
  <c r="BV111" i="8"/>
  <c r="BV174" i="8" s="1"/>
  <c r="BV113" i="8"/>
  <c r="BV176" i="8" s="1"/>
  <c r="BV115" i="8"/>
  <c r="BV178" i="8" s="1"/>
  <c r="BV114" i="8"/>
  <c r="BV177" i="8" s="1"/>
  <c r="BV108" i="8"/>
  <c r="BV109" i="8"/>
  <c r="BV172" i="8" s="1"/>
  <c r="BV112" i="8"/>
  <c r="BV175" i="8" s="1"/>
  <c r="BU110" i="8"/>
  <c r="BU173" i="8" s="1"/>
  <c r="BU109" i="8"/>
  <c r="BU172" i="8" s="1"/>
  <c r="BU111" i="8"/>
  <c r="BU174" i="8" s="1"/>
  <c r="BU114" i="8"/>
  <c r="BU177" i="8" s="1"/>
  <c r="BU115" i="8"/>
  <c r="BU178" i="8" s="1"/>
  <c r="BU113" i="8"/>
  <c r="BU176" i="8" s="1"/>
  <c r="BU108" i="8"/>
  <c r="BU112" i="8"/>
  <c r="BU175" i="8" s="1"/>
  <c r="BT114" i="8"/>
  <c r="BT177" i="8" s="1"/>
  <c r="BT110" i="8"/>
  <c r="BT173" i="8" s="1"/>
  <c r="BT109" i="8"/>
  <c r="BT172" i="8" s="1"/>
  <c r="BT108" i="8"/>
  <c r="BT111" i="8"/>
  <c r="BT174" i="8" s="1"/>
  <c r="BT115" i="8"/>
  <c r="BT178" i="8" s="1"/>
  <c r="BT113" i="8"/>
  <c r="BT176" i="8" s="1"/>
  <c r="BT112" i="8"/>
  <c r="BT175" i="8" s="1"/>
  <c r="BS111" i="8"/>
  <c r="BS174" i="8" s="1"/>
  <c r="BS114" i="8"/>
  <c r="BS177" i="8" s="1"/>
  <c r="BS109" i="8"/>
  <c r="BS172" i="8" s="1"/>
  <c r="BS110" i="8"/>
  <c r="BS173" i="8" s="1"/>
  <c r="BS115" i="8"/>
  <c r="BS178" i="8" s="1"/>
  <c r="BS113" i="8"/>
  <c r="BS176" i="8" s="1"/>
  <c r="BS108" i="8"/>
  <c r="BS112" i="8"/>
  <c r="BS175" i="8" s="1"/>
  <c r="BR115" i="8"/>
  <c r="BR178" i="8" s="1"/>
  <c r="BR109" i="8"/>
  <c r="BR172" i="8" s="1"/>
  <c r="BR111" i="8"/>
  <c r="BR174" i="8" s="1"/>
  <c r="BR113" i="8"/>
  <c r="BR176" i="8" s="1"/>
  <c r="BR110" i="8"/>
  <c r="BR173" i="8" s="1"/>
  <c r="BR114" i="8"/>
  <c r="BR177" i="8" s="1"/>
  <c r="BR108" i="8"/>
  <c r="BR112" i="8"/>
  <c r="BR175" i="8" s="1"/>
  <c r="BQ115" i="8"/>
  <c r="BQ178" i="8" s="1"/>
  <c r="BQ109" i="8"/>
  <c r="BQ172" i="8" s="1"/>
  <c r="BQ108" i="8"/>
  <c r="BQ111" i="8"/>
  <c r="BQ174" i="8" s="1"/>
  <c r="DW174" i="8" s="1"/>
  <c r="BQ110" i="8"/>
  <c r="BQ173" i="8" s="1"/>
  <c r="BQ114" i="8"/>
  <c r="BQ177" i="8" s="1"/>
  <c r="BQ113" i="8"/>
  <c r="BQ176" i="8" s="1"/>
  <c r="BQ112" i="8"/>
  <c r="BQ175" i="8" s="1"/>
  <c r="BP109" i="8"/>
  <c r="BP108" i="8"/>
  <c r="BP113" i="8"/>
  <c r="BP114" i="8"/>
  <c r="BP115" i="8"/>
  <c r="BP112" i="8"/>
  <c r="BP111" i="8"/>
  <c r="BP110" i="8"/>
  <c r="BJ112" i="8"/>
  <c r="BJ175" i="8" s="1"/>
  <c r="BJ109" i="8"/>
  <c r="BJ172" i="8" s="1"/>
  <c r="BJ110" i="8"/>
  <c r="BJ173" i="8" s="1"/>
  <c r="BJ114" i="8"/>
  <c r="BJ177" i="8" s="1"/>
  <c r="BJ115" i="8"/>
  <c r="BJ178" i="8" s="1"/>
  <c r="BJ113" i="8"/>
  <c r="BJ176" i="8" s="1"/>
  <c r="BJ111" i="8"/>
  <c r="BJ174" i="8" s="1"/>
  <c r="BJ108" i="8"/>
  <c r="BI112" i="8"/>
  <c r="BI175" i="8" s="1"/>
  <c r="BI111" i="8"/>
  <c r="BI174" i="8" s="1"/>
  <c r="BI113" i="8"/>
  <c r="BI176" i="8" s="1"/>
  <c r="BI109" i="8"/>
  <c r="BI172" i="8" s="1"/>
  <c r="BI108" i="8"/>
  <c r="BI110" i="8"/>
  <c r="BI173" i="8" s="1"/>
  <c r="BI114" i="8"/>
  <c r="BI177" i="8" s="1"/>
  <c r="BI115" i="8"/>
  <c r="BI178" i="8" s="1"/>
  <c r="BH112" i="8"/>
  <c r="BH175" i="8" s="1"/>
  <c r="BH113" i="8"/>
  <c r="BH176" i="8" s="1"/>
  <c r="BH108" i="8"/>
  <c r="BH111" i="8"/>
  <c r="BH174" i="8" s="1"/>
  <c r="BH114" i="8"/>
  <c r="BH177" i="8" s="1"/>
  <c r="BH115" i="8"/>
  <c r="BH178" i="8" s="1"/>
  <c r="BH109" i="8"/>
  <c r="BH172" i="8" s="1"/>
  <c r="BH110" i="8"/>
  <c r="BH173" i="8" s="1"/>
  <c r="BG112" i="8"/>
  <c r="BG175" i="8" s="1"/>
  <c r="BG114" i="8"/>
  <c r="BG177" i="8" s="1"/>
  <c r="BG110" i="8"/>
  <c r="BG173" i="8" s="1"/>
  <c r="BG109" i="8"/>
  <c r="BG172" i="8" s="1"/>
  <c r="BG111" i="8"/>
  <c r="BG174" i="8" s="1"/>
  <c r="BG115" i="8"/>
  <c r="BG178" i="8" s="1"/>
  <c r="BG108" i="8"/>
  <c r="BG113" i="8"/>
  <c r="BG176" i="8" s="1"/>
  <c r="BF112" i="8"/>
  <c r="BF175" i="8" s="1"/>
  <c r="BF114" i="8"/>
  <c r="BF177" i="8" s="1"/>
  <c r="BF110" i="8"/>
  <c r="BF173" i="8" s="1"/>
  <c r="BF113" i="8"/>
  <c r="BF176" i="8" s="1"/>
  <c r="BF109" i="8"/>
  <c r="BF172" i="8" s="1"/>
  <c r="BF111" i="8"/>
  <c r="BF174" i="8" s="1"/>
  <c r="BF108" i="8"/>
  <c r="BF115" i="8"/>
  <c r="BF178" i="8" s="1"/>
  <c r="BE112" i="8"/>
  <c r="BE175" i="8" s="1"/>
  <c r="BE115" i="8"/>
  <c r="BE178" i="8" s="1"/>
  <c r="BE108" i="8"/>
  <c r="BE110" i="8"/>
  <c r="BE173" i="8" s="1"/>
  <c r="BE113" i="8"/>
  <c r="BE176" i="8" s="1"/>
  <c r="BE109" i="8"/>
  <c r="BE172" i="8" s="1"/>
  <c r="BE111" i="8"/>
  <c r="BE174" i="8" s="1"/>
  <c r="BE114" i="8"/>
  <c r="BE177" i="8" s="1"/>
  <c r="BD111" i="8"/>
  <c r="BD174" i="8" s="1"/>
  <c r="BD110" i="8"/>
  <c r="BD173" i="8" s="1"/>
  <c r="BD114" i="8"/>
  <c r="BD177" i="8" s="1"/>
  <c r="BD115" i="8"/>
  <c r="BD178" i="8" s="1"/>
  <c r="BD108" i="8"/>
  <c r="BD109" i="8"/>
  <c r="BD172" i="8" s="1"/>
  <c r="BD113" i="8"/>
  <c r="BD176" i="8" s="1"/>
  <c r="BD112" i="8"/>
  <c r="BD175" i="8" s="1"/>
  <c r="BC109" i="8"/>
  <c r="BC172" i="8" s="1"/>
  <c r="BC113" i="8"/>
  <c r="BC176" i="8" s="1"/>
  <c r="BC114" i="8"/>
  <c r="BC177" i="8" s="1"/>
  <c r="BC111" i="8"/>
  <c r="BC174" i="8" s="1"/>
  <c r="BC112" i="8"/>
  <c r="BC175" i="8" s="1"/>
  <c r="BC108" i="8"/>
  <c r="BC115" i="8"/>
  <c r="BC178" i="8" s="1"/>
  <c r="BC110" i="8"/>
  <c r="BC173" i="8" s="1"/>
  <c r="BB114" i="8"/>
  <c r="BB177" i="8" s="1"/>
  <c r="BB111" i="8"/>
  <c r="BB174" i="8" s="1"/>
  <c r="BB112" i="8"/>
  <c r="BB175" i="8" s="1"/>
  <c r="BB108" i="8"/>
  <c r="BB113" i="8"/>
  <c r="BB176" i="8" s="1"/>
  <c r="BB115" i="8"/>
  <c r="BB178" i="8" s="1"/>
  <c r="BB109" i="8"/>
  <c r="BB172" i="8" s="1"/>
  <c r="BB110" i="8"/>
  <c r="BB173" i="8" s="1"/>
  <c r="BA111" i="8"/>
  <c r="BA174" i="8" s="1"/>
  <c r="BA114" i="8"/>
  <c r="BA177" i="8" s="1"/>
  <c r="BA112" i="8"/>
  <c r="BA175" i="8" s="1"/>
  <c r="BA108" i="8"/>
  <c r="BA113" i="8"/>
  <c r="BA176" i="8" s="1"/>
  <c r="BA115" i="8"/>
  <c r="BA178" i="8" s="1"/>
  <c r="BA109" i="8"/>
  <c r="BA172" i="8" s="1"/>
  <c r="BA110" i="8"/>
  <c r="BA173" i="8" s="1"/>
  <c r="AZ108" i="8"/>
  <c r="AZ111" i="8"/>
  <c r="AZ174" i="8" s="1"/>
  <c r="AZ114" i="8"/>
  <c r="AZ177" i="8" s="1"/>
  <c r="AZ113" i="8"/>
  <c r="AZ176" i="8" s="1"/>
  <c r="AZ112" i="8"/>
  <c r="AZ175" i="8" s="1"/>
  <c r="AZ109" i="8"/>
  <c r="AZ172" i="8" s="1"/>
  <c r="AZ110" i="8"/>
  <c r="AZ173" i="8" s="1"/>
  <c r="AZ115" i="8"/>
  <c r="AZ178" i="8" s="1"/>
  <c r="BK9" i="8"/>
  <c r="DU9" i="8" s="1"/>
  <c r="AY113" i="8"/>
  <c r="AY114" i="8"/>
  <c r="AY115" i="8"/>
  <c r="AY108" i="8"/>
  <c r="AY109" i="8"/>
  <c r="AY110" i="8"/>
  <c r="AY111" i="8"/>
  <c r="AY112" i="8"/>
  <c r="BX125" i="8"/>
  <c r="BX188" i="8" s="1"/>
  <c r="BX123" i="8"/>
  <c r="BX10" i="8"/>
  <c r="BX124" i="8"/>
  <c r="BX187" i="8" s="1"/>
  <c r="BW125" i="8"/>
  <c r="BW188" i="8" s="1"/>
  <c r="BW123" i="8"/>
  <c r="BW10" i="8"/>
  <c r="BW124" i="8"/>
  <c r="BW187" i="8" s="1"/>
  <c r="BV123" i="8"/>
  <c r="BV125" i="8"/>
  <c r="BV188" i="8" s="1"/>
  <c r="BV10" i="8"/>
  <c r="BV124" i="8"/>
  <c r="BV187" i="8" s="1"/>
  <c r="BU125" i="8"/>
  <c r="BU188" i="8" s="1"/>
  <c r="BU10" i="8"/>
  <c r="BU123" i="8"/>
  <c r="BU124" i="8"/>
  <c r="BU187" i="8" s="1"/>
  <c r="BT125" i="8"/>
  <c r="BT188" i="8" s="1"/>
  <c r="BT124" i="8"/>
  <c r="BT187" i="8" s="1"/>
  <c r="BT10" i="8"/>
  <c r="BT123" i="8"/>
  <c r="BS125" i="8"/>
  <c r="BS188" i="8" s="1"/>
  <c r="BS10" i="8"/>
  <c r="BS123" i="8"/>
  <c r="BS124" i="8"/>
  <c r="BS187" i="8" s="1"/>
  <c r="BR125" i="8"/>
  <c r="BR188" i="8" s="1"/>
  <c r="BR10" i="8"/>
  <c r="BR123" i="8"/>
  <c r="BR124" i="8"/>
  <c r="BR187" i="8" s="1"/>
  <c r="BQ125" i="8"/>
  <c r="BQ188" i="8" s="1"/>
  <c r="BQ10" i="8"/>
  <c r="BQ123" i="8"/>
  <c r="BQ124" i="8"/>
  <c r="BQ187" i="8" s="1"/>
  <c r="BP125" i="8"/>
  <c r="BP124" i="8"/>
  <c r="BP123" i="8"/>
  <c r="BP10" i="8"/>
  <c r="BM10" i="8"/>
  <c r="BY8" i="8"/>
  <c r="DU8" i="8" s="1"/>
  <c r="BJ125" i="8"/>
  <c r="BJ188" i="8" s="1"/>
  <c r="BJ10" i="8"/>
  <c r="BJ124" i="8"/>
  <c r="BJ187" i="8" s="1"/>
  <c r="BJ123" i="8"/>
  <c r="BI124" i="8"/>
  <c r="BI187" i="8" s="1"/>
  <c r="BI123" i="8"/>
  <c r="BI10" i="8"/>
  <c r="BI125" i="8"/>
  <c r="BI188" i="8" s="1"/>
  <c r="BH10" i="8"/>
  <c r="BH124" i="8"/>
  <c r="BH187" i="8" s="1"/>
  <c r="BH125" i="8"/>
  <c r="BH188" i="8" s="1"/>
  <c r="BH123" i="8"/>
  <c r="BG10" i="8"/>
  <c r="BG124" i="8"/>
  <c r="BG187" i="8" s="1"/>
  <c r="BG123" i="8"/>
  <c r="BG125" i="8"/>
  <c r="BG188" i="8" s="1"/>
  <c r="BF124" i="8"/>
  <c r="BF187" i="8" s="1"/>
  <c r="BF125" i="8"/>
  <c r="BF188" i="8" s="1"/>
  <c r="BF123" i="8"/>
  <c r="BF10" i="8"/>
  <c r="BE124" i="8"/>
  <c r="BE187" i="8" s="1"/>
  <c r="BE125" i="8"/>
  <c r="BE188" i="8" s="1"/>
  <c r="BE10" i="8"/>
  <c r="BE123" i="8"/>
  <c r="BD10" i="8"/>
  <c r="BD123" i="8"/>
  <c r="BD125" i="8"/>
  <c r="BD188" i="8" s="1"/>
  <c r="BD124" i="8"/>
  <c r="BD187" i="8" s="1"/>
  <c r="BC123" i="8"/>
  <c r="BC125" i="8"/>
  <c r="BC188" i="8" s="1"/>
  <c r="BC10" i="8"/>
  <c r="BC124" i="8"/>
  <c r="BC187" i="8" s="1"/>
  <c r="BB125" i="8"/>
  <c r="BB188" i="8" s="1"/>
  <c r="BB124" i="8"/>
  <c r="BB187" i="8" s="1"/>
  <c r="BB10" i="8"/>
  <c r="BB123" i="8"/>
  <c r="BA10" i="8"/>
  <c r="BA125" i="8"/>
  <c r="BA188" i="8" s="1"/>
  <c r="BA123" i="8"/>
  <c r="BA124" i="8"/>
  <c r="BA187" i="8" s="1"/>
  <c r="AZ10" i="8"/>
  <c r="AZ125" i="8"/>
  <c r="AZ188" i="8" s="1"/>
  <c r="AZ123" i="8"/>
  <c r="AZ124" i="8"/>
  <c r="AZ187" i="8" s="1"/>
  <c r="AY123" i="8"/>
  <c r="AY125" i="8"/>
  <c r="BK8" i="8"/>
  <c r="AY124" i="8"/>
  <c r="AY10" i="8"/>
  <c r="BX104" i="8"/>
  <c r="BX167" i="8" s="1"/>
  <c r="BX98" i="8"/>
  <c r="BX103" i="8"/>
  <c r="BW104" i="8"/>
  <c r="BW167" i="8" s="1"/>
  <c r="BW98" i="8"/>
  <c r="BW103" i="8"/>
  <c r="BV98" i="8"/>
  <c r="BV103" i="8"/>
  <c r="BV104" i="8"/>
  <c r="BV167" i="8" s="1"/>
  <c r="BU98" i="8"/>
  <c r="BU103" i="8"/>
  <c r="BU104" i="8"/>
  <c r="BU167" i="8" s="1"/>
  <c r="BT104" i="8"/>
  <c r="BT167" i="8" s="1"/>
  <c r="BT98" i="8"/>
  <c r="BT103" i="8"/>
  <c r="BS104" i="8"/>
  <c r="BS167" i="8" s="1"/>
  <c r="BS98" i="8"/>
  <c r="BS103" i="8"/>
  <c r="BR104" i="8"/>
  <c r="BR167" i="8" s="1"/>
  <c r="BR98" i="8"/>
  <c r="BR103" i="8"/>
  <c r="BQ98" i="8"/>
  <c r="BQ103" i="8"/>
  <c r="BQ104" i="8"/>
  <c r="BQ167" i="8" s="1"/>
  <c r="BP98" i="8"/>
  <c r="BP104" i="8"/>
  <c r="BP103" i="8"/>
  <c r="AY100" i="8"/>
  <c r="BK6" i="8"/>
  <c r="DU6" i="8" s="1"/>
  <c r="BJ162" i="8"/>
  <c r="BJ160" i="8" s="1"/>
  <c r="BJ97" i="8"/>
  <c r="BJ34" i="8" s="1"/>
  <c r="BI162" i="8"/>
  <c r="BI160" i="8" s="1"/>
  <c r="BI97" i="8"/>
  <c r="BI34" i="8" s="1"/>
  <c r="BH162" i="8"/>
  <c r="BH160" i="8" s="1"/>
  <c r="BH97" i="8"/>
  <c r="BH34" i="8" s="1"/>
  <c r="BG162" i="8"/>
  <c r="BG160" i="8" s="1"/>
  <c r="BG97" i="8"/>
  <c r="BG34" i="8" s="1"/>
  <c r="BF162" i="8"/>
  <c r="BF160" i="8" s="1"/>
  <c r="BF97" i="8"/>
  <c r="BF34" i="8" s="1"/>
  <c r="BE162" i="8"/>
  <c r="BE160" i="8" s="1"/>
  <c r="BE97" i="8"/>
  <c r="BE34" i="8" s="1"/>
  <c r="BD162" i="8"/>
  <c r="BD160" i="8" s="1"/>
  <c r="BD97" i="8"/>
  <c r="BD34" i="8" s="1"/>
  <c r="BC162" i="8"/>
  <c r="BC160" i="8" s="1"/>
  <c r="BC97" i="8"/>
  <c r="BC34" i="8" s="1"/>
  <c r="BB162" i="8"/>
  <c r="BB160" i="8" s="1"/>
  <c r="BB97" i="8"/>
  <c r="BB34" i="8" s="1"/>
  <c r="BA162" i="8"/>
  <c r="BA160" i="8" s="1"/>
  <c r="BA97" i="8"/>
  <c r="BA34" i="8" s="1"/>
  <c r="AZ162" i="8"/>
  <c r="AZ160" i="8" s="1"/>
  <c r="AZ97" i="8"/>
  <c r="AZ34" i="8" s="1"/>
  <c r="BK5" i="8"/>
  <c r="DU5" i="8" s="1"/>
  <c r="AY99" i="8"/>
  <c r="DN160" i="8"/>
  <c r="DM160" i="8"/>
  <c r="DL160" i="8"/>
  <c r="DK160" i="8"/>
  <c r="DJ160" i="8"/>
  <c r="DI160" i="8"/>
  <c r="DH160" i="8"/>
  <c r="DG160" i="8"/>
  <c r="DF160" i="8"/>
  <c r="DE160" i="8"/>
  <c r="DD160" i="8"/>
  <c r="DC160" i="8"/>
  <c r="DB160" i="8"/>
  <c r="DA160" i="8"/>
  <c r="CX160" i="8"/>
  <c r="CW160" i="8"/>
  <c r="CV160" i="8"/>
  <c r="CR160" i="8"/>
  <c r="CQ160" i="8"/>
  <c r="CP160" i="8"/>
  <c r="CL160" i="8"/>
  <c r="CK160" i="8"/>
  <c r="CJ160" i="8"/>
  <c r="CI160" i="8"/>
  <c r="CH160" i="8"/>
  <c r="CG160" i="8"/>
  <c r="CF160" i="8"/>
  <c r="CE160" i="8"/>
  <c r="CD160" i="8"/>
  <c r="CC160" i="8"/>
  <c r="CB160" i="8"/>
  <c r="BN160" i="8"/>
  <c r="DU13" i="8"/>
  <c r="DU83" i="8"/>
  <c r="DW83" i="8" s="1"/>
  <c r="AU198" i="8"/>
  <c r="AQ198" i="8"/>
  <c r="DR92" i="7"/>
  <c r="DR155" i="7" s="1"/>
  <c r="DR90" i="7"/>
  <c r="DR91" i="7"/>
  <c r="DR154" i="7" s="1"/>
  <c r="DQ92" i="7"/>
  <c r="DQ155" i="7" s="1"/>
  <c r="DQ91" i="7"/>
  <c r="DQ154" i="7" s="1"/>
  <c r="DQ90" i="7"/>
  <c r="DP92" i="7"/>
  <c r="DP155" i="7" s="1"/>
  <c r="DP91" i="7"/>
  <c r="DP154" i="7" s="1"/>
  <c r="DP90" i="7"/>
  <c r="DO92" i="7"/>
  <c r="DO155" i="7" s="1"/>
  <c r="DO91" i="7"/>
  <c r="DO154" i="7" s="1"/>
  <c r="DO90" i="7"/>
  <c r="DN92" i="7"/>
  <c r="DN155" i="7" s="1"/>
  <c r="DN90" i="7"/>
  <c r="DN91" i="7"/>
  <c r="DN154" i="7" s="1"/>
  <c r="DM92" i="7"/>
  <c r="DM155" i="7" s="1"/>
  <c r="DM91" i="7"/>
  <c r="DM154" i="7" s="1"/>
  <c r="DM90" i="7"/>
  <c r="DL90" i="7"/>
  <c r="DL92" i="7"/>
  <c r="DL155" i="7" s="1"/>
  <c r="DL91" i="7"/>
  <c r="DL154" i="7" s="1"/>
  <c r="DK92" i="7"/>
  <c r="DK155" i="7" s="1"/>
  <c r="DK90" i="7"/>
  <c r="DK91" i="7"/>
  <c r="DK154" i="7" s="1"/>
  <c r="DJ91" i="7"/>
  <c r="DJ154" i="7" s="1"/>
  <c r="DJ92" i="7"/>
  <c r="DJ155" i="7" s="1"/>
  <c r="DJ90" i="7"/>
  <c r="DI91" i="7"/>
  <c r="DI154" i="7" s="1"/>
  <c r="DI90" i="7"/>
  <c r="DI92" i="7"/>
  <c r="DI155" i="7" s="1"/>
  <c r="DH91" i="7"/>
  <c r="DH154" i="7" s="1"/>
  <c r="DH90" i="7"/>
  <c r="DH92" i="7"/>
  <c r="DH155" i="7" s="1"/>
  <c r="DG91" i="7"/>
  <c r="DG154" i="7" s="1"/>
  <c r="DG90" i="7"/>
  <c r="DG92" i="7"/>
  <c r="DG155" i="7" s="1"/>
  <c r="DF91" i="7"/>
  <c r="DF154" i="7" s="1"/>
  <c r="DF90" i="7"/>
  <c r="DF92" i="7"/>
  <c r="DF155" i="7" s="1"/>
  <c r="DE91" i="7"/>
  <c r="DE154" i="7" s="1"/>
  <c r="DE90" i="7"/>
  <c r="DE92" i="7"/>
  <c r="DE155" i="7" s="1"/>
  <c r="DD90" i="7"/>
  <c r="DD92" i="7"/>
  <c r="DD155" i="7" s="1"/>
  <c r="DD91" i="7"/>
  <c r="DD154" i="7" s="1"/>
  <c r="DC91" i="7"/>
  <c r="DC154" i="7" s="1"/>
  <c r="DC92" i="7"/>
  <c r="DC155" i="7" s="1"/>
  <c r="DC90" i="7"/>
  <c r="DB91" i="7"/>
  <c r="DB154" i="7" s="1"/>
  <c r="DB90" i="7"/>
  <c r="DB92" i="7"/>
  <c r="DB155" i="7" s="1"/>
  <c r="DA91" i="7"/>
  <c r="DA154" i="7" s="1"/>
  <c r="DA90" i="7"/>
  <c r="DA92" i="7"/>
  <c r="DA155" i="7" s="1"/>
  <c r="CY112" i="7"/>
  <c r="CY49" i="7" s="1"/>
  <c r="CU175" i="7"/>
  <c r="CY175" i="7" s="1"/>
  <c r="CY111" i="7"/>
  <c r="CY48" i="7" s="1"/>
  <c r="CU174" i="7"/>
  <c r="CY174" i="7" s="1"/>
  <c r="CY104" i="7"/>
  <c r="CY41" i="7" s="1"/>
  <c r="CU167" i="7"/>
  <c r="CY167" i="7" s="1"/>
  <c r="CY103" i="7"/>
  <c r="CY40" i="7" s="1"/>
  <c r="CU166" i="7"/>
  <c r="CS174" i="7"/>
  <c r="CS175" i="7"/>
  <c r="CS167" i="7"/>
  <c r="CR195" i="7"/>
  <c r="CR122" i="7"/>
  <c r="CR121" i="7"/>
  <c r="CR58" i="7" s="1"/>
  <c r="CQ195" i="7"/>
  <c r="CQ122" i="7"/>
  <c r="CQ121" i="7"/>
  <c r="CQ58" i="7" s="1"/>
  <c r="CP195" i="7"/>
  <c r="CP122" i="7"/>
  <c r="CP121" i="7"/>
  <c r="CP58" i="7" s="1"/>
  <c r="CO122" i="7"/>
  <c r="CO121" i="7"/>
  <c r="CM49" i="7"/>
  <c r="CM48" i="7"/>
  <c r="CH170" i="7"/>
  <c r="CM45" i="7"/>
  <c r="CM41" i="7"/>
  <c r="CM40" i="7"/>
  <c r="CM175" i="7"/>
  <c r="CL195" i="7"/>
  <c r="CL122" i="7"/>
  <c r="CL121" i="7"/>
  <c r="CL58" i="7" s="1"/>
  <c r="CK195" i="7"/>
  <c r="CK122" i="7"/>
  <c r="CK121" i="7"/>
  <c r="CK58" i="7" s="1"/>
  <c r="CJ195" i="7"/>
  <c r="CJ122" i="7"/>
  <c r="CJ121" i="7"/>
  <c r="CJ58" i="7" s="1"/>
  <c r="CI195" i="7"/>
  <c r="CI122" i="7"/>
  <c r="CI121" i="7"/>
  <c r="CI58" i="7" s="1"/>
  <c r="CH195" i="7"/>
  <c r="CH122" i="7"/>
  <c r="CH121" i="7"/>
  <c r="CH58" i="7" s="1"/>
  <c r="CG195" i="7"/>
  <c r="CG122" i="7"/>
  <c r="CG121" i="7"/>
  <c r="CG58" i="7" s="1"/>
  <c r="CF195" i="7"/>
  <c r="CF122" i="7"/>
  <c r="CF121" i="7"/>
  <c r="CF58" i="7" s="1"/>
  <c r="CE195" i="7"/>
  <c r="CE122" i="7"/>
  <c r="CE121" i="7"/>
  <c r="CE58" i="7" s="1"/>
  <c r="CD195" i="7"/>
  <c r="CD122" i="7"/>
  <c r="CD121" i="7"/>
  <c r="CD58" i="7" s="1"/>
  <c r="CC195" i="7"/>
  <c r="CC122" i="7"/>
  <c r="CC121" i="7"/>
  <c r="CC58" i="7" s="1"/>
  <c r="CB195" i="7"/>
  <c r="CB122" i="7"/>
  <c r="CB121" i="7"/>
  <c r="CB58" i="7" s="1"/>
  <c r="CA122" i="7"/>
  <c r="CA121" i="7"/>
  <c r="CL90" i="7"/>
  <c r="CL153" i="7" s="1"/>
  <c r="CL93" i="7"/>
  <c r="CL156" i="7" s="1"/>
  <c r="CL92" i="7"/>
  <c r="CL155" i="7" s="1"/>
  <c r="CL94" i="7"/>
  <c r="CL157" i="7" s="1"/>
  <c r="CL89" i="7"/>
  <c r="CL152" i="7" s="1"/>
  <c r="CL95" i="7"/>
  <c r="CL158" i="7" s="1"/>
  <c r="CL91" i="7"/>
  <c r="CL154" i="7" s="1"/>
  <c r="CL88" i="7"/>
  <c r="CK93" i="7"/>
  <c r="CK156" i="7" s="1"/>
  <c r="CK92" i="7"/>
  <c r="CK155" i="7" s="1"/>
  <c r="CK94" i="7"/>
  <c r="CK157" i="7" s="1"/>
  <c r="CK91" i="7"/>
  <c r="CK154" i="7" s="1"/>
  <c r="CK95" i="7"/>
  <c r="CK158" i="7" s="1"/>
  <c r="CK88" i="7"/>
  <c r="CK90" i="7"/>
  <c r="CK153" i="7" s="1"/>
  <c r="CK89" i="7"/>
  <c r="CK152" i="7" s="1"/>
  <c r="CJ95" i="7"/>
  <c r="CJ158" i="7" s="1"/>
  <c r="CJ93" i="7"/>
  <c r="CJ156" i="7" s="1"/>
  <c r="CJ92" i="7"/>
  <c r="CJ155" i="7" s="1"/>
  <c r="CJ91" i="7"/>
  <c r="CJ154" i="7" s="1"/>
  <c r="CJ90" i="7"/>
  <c r="CJ153" i="7" s="1"/>
  <c r="CJ88" i="7"/>
  <c r="CJ94" i="7"/>
  <c r="CJ157" i="7" s="1"/>
  <c r="CJ89" i="7"/>
  <c r="CJ152" i="7" s="1"/>
  <c r="CI93" i="7"/>
  <c r="CI156" i="7" s="1"/>
  <c r="CI88" i="7"/>
  <c r="CI92" i="7"/>
  <c r="CI155" i="7" s="1"/>
  <c r="CI91" i="7"/>
  <c r="CI154" i="7" s="1"/>
  <c r="CI94" i="7"/>
  <c r="CI157" i="7" s="1"/>
  <c r="CI89" i="7"/>
  <c r="CI152" i="7" s="1"/>
  <c r="CI95" i="7"/>
  <c r="CI158" i="7" s="1"/>
  <c r="CI90" i="7"/>
  <c r="CI153" i="7" s="1"/>
  <c r="CH93" i="7"/>
  <c r="CH156" i="7" s="1"/>
  <c r="CH94" i="7"/>
  <c r="CH157" i="7" s="1"/>
  <c r="CH92" i="7"/>
  <c r="CH155" i="7" s="1"/>
  <c r="CH91" i="7"/>
  <c r="CH154" i="7" s="1"/>
  <c r="CH90" i="7"/>
  <c r="CH153" i="7" s="1"/>
  <c r="CH89" i="7"/>
  <c r="CH152" i="7" s="1"/>
  <c r="CH88" i="7"/>
  <c r="CH95" i="7"/>
  <c r="CH158" i="7" s="1"/>
  <c r="CG93" i="7"/>
  <c r="CG156" i="7" s="1"/>
  <c r="CG95" i="7"/>
  <c r="CG158" i="7" s="1"/>
  <c r="CG91" i="7"/>
  <c r="CG154" i="7" s="1"/>
  <c r="CG88" i="7"/>
  <c r="CG92" i="7"/>
  <c r="CG155" i="7" s="1"/>
  <c r="CG90" i="7"/>
  <c r="CG153" i="7" s="1"/>
  <c r="CG89" i="7"/>
  <c r="CG152" i="7" s="1"/>
  <c r="CG94" i="7"/>
  <c r="CG157" i="7" s="1"/>
  <c r="CF91" i="7"/>
  <c r="CF154" i="7" s="1"/>
  <c r="CF94" i="7"/>
  <c r="CF157" i="7" s="1"/>
  <c r="CF90" i="7"/>
  <c r="CF153" i="7" s="1"/>
  <c r="CF89" i="7"/>
  <c r="CF152" i="7" s="1"/>
  <c r="CF95" i="7"/>
  <c r="CF158" i="7" s="1"/>
  <c r="CF92" i="7"/>
  <c r="CF155" i="7" s="1"/>
  <c r="CF88" i="7"/>
  <c r="CF93" i="7"/>
  <c r="CF156" i="7" s="1"/>
  <c r="CE88" i="7"/>
  <c r="CE91" i="7"/>
  <c r="CE154" i="7" s="1"/>
  <c r="CE92" i="7"/>
  <c r="CE155" i="7" s="1"/>
  <c r="CE90" i="7"/>
  <c r="CE153" i="7" s="1"/>
  <c r="CE93" i="7"/>
  <c r="CE156" i="7" s="1"/>
  <c r="CE95" i="7"/>
  <c r="CE158" i="7" s="1"/>
  <c r="CE89" i="7"/>
  <c r="CE152" i="7" s="1"/>
  <c r="CE94" i="7"/>
  <c r="CE157" i="7" s="1"/>
  <c r="CD89" i="7"/>
  <c r="CD152" i="7" s="1"/>
  <c r="CD92" i="7"/>
  <c r="CD155" i="7" s="1"/>
  <c r="CD90" i="7"/>
  <c r="CD153" i="7" s="1"/>
  <c r="CD95" i="7"/>
  <c r="CD158" i="7" s="1"/>
  <c r="CD94" i="7"/>
  <c r="CD157" i="7" s="1"/>
  <c r="CD93" i="7"/>
  <c r="CD156" i="7" s="1"/>
  <c r="CD91" i="7"/>
  <c r="CD154" i="7" s="1"/>
  <c r="CD88" i="7"/>
  <c r="CC90" i="7"/>
  <c r="CC153" i="7" s="1"/>
  <c r="CC91" i="7"/>
  <c r="CC154" i="7" s="1"/>
  <c r="CC89" i="7"/>
  <c r="CC152" i="7" s="1"/>
  <c r="CC92" i="7"/>
  <c r="CC155" i="7" s="1"/>
  <c r="CC94" i="7"/>
  <c r="CC157" i="7" s="1"/>
  <c r="CC93" i="7"/>
  <c r="CC156" i="7" s="1"/>
  <c r="CC95" i="7"/>
  <c r="CC158" i="7" s="1"/>
  <c r="CC88" i="7"/>
  <c r="CB90" i="7"/>
  <c r="CB153" i="7" s="1"/>
  <c r="CB91" i="7"/>
  <c r="CB154" i="7" s="1"/>
  <c r="CB95" i="7"/>
  <c r="CB158" i="7" s="1"/>
  <c r="CB93" i="7"/>
  <c r="CB156" i="7" s="1"/>
  <c r="CB92" i="7"/>
  <c r="CB155" i="7" s="1"/>
  <c r="CB94" i="7"/>
  <c r="CB157" i="7" s="1"/>
  <c r="CB89" i="7"/>
  <c r="CB152" i="7" s="1"/>
  <c r="CB88" i="7"/>
  <c r="CM10" i="7"/>
  <c r="CA90" i="7"/>
  <c r="CA91" i="7"/>
  <c r="CA95" i="7"/>
  <c r="CA93" i="7"/>
  <c r="CA92" i="7"/>
  <c r="CA94" i="7"/>
  <c r="CA89" i="7"/>
  <c r="CA88" i="7"/>
  <c r="AI180" i="7"/>
  <c r="W169" i="7"/>
  <c r="I169" i="7"/>
  <c r="U169" i="7" s="1"/>
  <c r="U180" i="7"/>
  <c r="AK170" i="7"/>
  <c r="AW150" i="7"/>
  <c r="W198" i="7"/>
  <c r="AI150" i="7"/>
  <c r="K198" i="7"/>
  <c r="K148" i="7"/>
  <c r="J198" i="7"/>
  <c r="J148" i="7"/>
  <c r="U150" i="7"/>
  <c r="I198" i="7"/>
  <c r="U198" i="7" s="1"/>
  <c r="I148" i="7"/>
  <c r="U148" i="7" s="1"/>
  <c r="DU145" i="7"/>
  <c r="BY145" i="7"/>
  <c r="DW145" i="7"/>
  <c r="DS196" i="7"/>
  <c r="DS70" i="7"/>
  <c r="DR196" i="7"/>
  <c r="DR70" i="7"/>
  <c r="DQ196" i="7"/>
  <c r="DQ70" i="7"/>
  <c r="DP196" i="7"/>
  <c r="DP70" i="7"/>
  <c r="DO196" i="7"/>
  <c r="DO70" i="7"/>
  <c r="DN196" i="7"/>
  <c r="DN70" i="7"/>
  <c r="DM196" i="7"/>
  <c r="DM70" i="7"/>
  <c r="DL196" i="7"/>
  <c r="DL70" i="7"/>
  <c r="DK196" i="7"/>
  <c r="DK70" i="7"/>
  <c r="DJ196" i="7"/>
  <c r="DJ70" i="7"/>
  <c r="DI70" i="7"/>
  <c r="DI196" i="7"/>
  <c r="DH196" i="7"/>
  <c r="DH70" i="7"/>
  <c r="DG196" i="7"/>
  <c r="DG70" i="7"/>
  <c r="DF70" i="7"/>
  <c r="DF196" i="7"/>
  <c r="DE196" i="7"/>
  <c r="DE70" i="7"/>
  <c r="DD196" i="7"/>
  <c r="DD70" i="7"/>
  <c r="DC70" i="7"/>
  <c r="DC196" i="7"/>
  <c r="DB70" i="7"/>
  <c r="DB196" i="7"/>
  <c r="DA70" i="7"/>
  <c r="DA196" i="7"/>
  <c r="CX70" i="7"/>
  <c r="CX196" i="7"/>
  <c r="CW70" i="7"/>
  <c r="CW196" i="7"/>
  <c r="CV70" i="7"/>
  <c r="CV196" i="7"/>
  <c r="CY133" i="7"/>
  <c r="CU70" i="7"/>
  <c r="CU196" i="7"/>
  <c r="CY196" i="7" s="1"/>
  <c r="CR196" i="7"/>
  <c r="CR184" i="7" s="1"/>
  <c r="CR70" i="7"/>
  <c r="CQ70" i="7"/>
  <c r="CQ196" i="7"/>
  <c r="CQ184" i="7" s="1"/>
  <c r="CP70" i="7"/>
  <c r="CP196" i="7"/>
  <c r="CP184" i="7" s="1"/>
  <c r="CO196" i="7"/>
  <c r="CS196" i="7" s="1"/>
  <c r="CO70" i="7"/>
  <c r="CS133" i="7"/>
  <c r="CL70" i="7"/>
  <c r="CL196" i="7"/>
  <c r="CK196" i="7"/>
  <c r="CK70" i="7"/>
  <c r="CJ196" i="7"/>
  <c r="CJ70" i="7"/>
  <c r="CI196" i="7"/>
  <c r="CI70" i="7"/>
  <c r="CH70" i="7"/>
  <c r="CH196" i="7"/>
  <c r="CG70" i="7"/>
  <c r="CG196" i="7"/>
  <c r="CF70" i="7"/>
  <c r="CF196" i="7"/>
  <c r="CE70" i="7"/>
  <c r="CE196" i="7"/>
  <c r="CD70" i="7"/>
  <c r="CD196" i="7"/>
  <c r="CC70" i="7"/>
  <c r="CC196" i="7"/>
  <c r="CB196" i="7"/>
  <c r="CB70" i="7"/>
  <c r="CA196" i="7"/>
  <c r="CM196" i="7" s="1"/>
  <c r="CA70" i="7"/>
  <c r="CM133" i="7"/>
  <c r="BO75" i="7"/>
  <c r="BO137" i="7" s="1"/>
  <c r="BO196" i="7"/>
  <c r="BO70" i="7"/>
  <c r="BN196" i="7"/>
  <c r="BN70" i="7"/>
  <c r="BN75" i="7"/>
  <c r="BN137" i="7" s="1"/>
  <c r="BY133" i="7"/>
  <c r="BM196" i="7"/>
  <c r="BY196" i="7" s="1"/>
  <c r="BM70" i="7"/>
  <c r="BM75" i="7"/>
  <c r="BM137" i="7" s="1"/>
  <c r="AW70" i="7"/>
  <c r="AW75" i="7"/>
  <c r="AW137" i="7" s="1"/>
  <c r="AI75" i="7"/>
  <c r="AI137" i="7" s="1"/>
  <c r="AI70" i="7"/>
  <c r="U75" i="7"/>
  <c r="U137" i="7" s="1"/>
  <c r="U70" i="7"/>
  <c r="CY132" i="7"/>
  <c r="CY69" i="7" s="1"/>
  <c r="CU195" i="7"/>
  <c r="CY195" i="7" s="1"/>
  <c r="CS132" i="7"/>
  <c r="CS69" i="7" s="1"/>
  <c r="CO195" i="7"/>
  <c r="CS195" i="7" s="1"/>
  <c r="CA195" i="7"/>
  <c r="CM195" i="7" s="1"/>
  <c r="CM132" i="7"/>
  <c r="CM69" i="7" s="1"/>
  <c r="BO69" i="7"/>
  <c r="BO195" i="7"/>
  <c r="BN69" i="7"/>
  <c r="BN195" i="7"/>
  <c r="BY132" i="7"/>
  <c r="BM195" i="7"/>
  <c r="BY195" i="7" s="1"/>
  <c r="BM69" i="7"/>
  <c r="CY131" i="7"/>
  <c r="CY68" i="7" s="1"/>
  <c r="CU194" i="7"/>
  <c r="CY194" i="7" s="1"/>
  <c r="CS131" i="7"/>
  <c r="CS68" i="7" s="1"/>
  <c r="CO194" i="7"/>
  <c r="CS194" i="7" s="1"/>
  <c r="CA194" i="7"/>
  <c r="CM194" i="7" s="1"/>
  <c r="CM131" i="7"/>
  <c r="CM68" i="7" s="1"/>
  <c r="BO194" i="7"/>
  <c r="BO68" i="7"/>
  <c r="BN194" i="7"/>
  <c r="BN68" i="7"/>
  <c r="BM68" i="7"/>
  <c r="BM194" i="7"/>
  <c r="BY194" i="7" s="1"/>
  <c r="BY131" i="7"/>
  <c r="CU193" i="7"/>
  <c r="CY193" i="7" s="1"/>
  <c r="CY130" i="7"/>
  <c r="CY67" i="7" s="1"/>
  <c r="CS130" i="7"/>
  <c r="CS67" i="7" s="1"/>
  <c r="CO193" i="7"/>
  <c r="CS193" i="7" s="1"/>
  <c r="CM130" i="7"/>
  <c r="CM67" i="7" s="1"/>
  <c r="CA193" i="7"/>
  <c r="CM193" i="7" s="1"/>
  <c r="BO193" i="7"/>
  <c r="BO67" i="7"/>
  <c r="BN193" i="7"/>
  <c r="BN67" i="7"/>
  <c r="BM67" i="7"/>
  <c r="BM193" i="7"/>
  <c r="BY193" i="7" s="1"/>
  <c r="BY130" i="7"/>
  <c r="CY129" i="7"/>
  <c r="CY66" i="7" s="1"/>
  <c r="CU192" i="7"/>
  <c r="CY192" i="7" s="1"/>
  <c r="CO192" i="7"/>
  <c r="CS192" i="7" s="1"/>
  <c r="CS129" i="7"/>
  <c r="CS66" i="7" s="1"/>
  <c r="CA192" i="7"/>
  <c r="CM192" i="7" s="1"/>
  <c r="CM129" i="7"/>
  <c r="CM66" i="7" s="1"/>
  <c r="BO192" i="7"/>
  <c r="BO66" i="7"/>
  <c r="BN66" i="7"/>
  <c r="BN192" i="7"/>
  <c r="BM192" i="7"/>
  <c r="BY129" i="7"/>
  <c r="BM66" i="7"/>
  <c r="CU191" i="7"/>
  <c r="CY191" i="7" s="1"/>
  <c r="CY128" i="7"/>
  <c r="CY65" i="7" s="1"/>
  <c r="CS128" i="7"/>
  <c r="CS65" i="7" s="1"/>
  <c r="CO191" i="7"/>
  <c r="CS191" i="7" s="1"/>
  <c r="CA191" i="7"/>
  <c r="CM191" i="7" s="1"/>
  <c r="CM128" i="7"/>
  <c r="CM65" i="7" s="1"/>
  <c r="BO191" i="7"/>
  <c r="BO65" i="7"/>
  <c r="BN191" i="7"/>
  <c r="BN65" i="7"/>
  <c r="BM65" i="7"/>
  <c r="BY128" i="7"/>
  <c r="BM191" i="7"/>
  <c r="CY127" i="7"/>
  <c r="CY64" i="7" s="1"/>
  <c r="CU190" i="7"/>
  <c r="CY190" i="7" s="1"/>
  <c r="CO190" i="7"/>
  <c r="CS190" i="7" s="1"/>
  <c r="CS127" i="7"/>
  <c r="CS64" i="7" s="1"/>
  <c r="CA190" i="7"/>
  <c r="CM190" i="7" s="1"/>
  <c r="CM127" i="7"/>
  <c r="CM64" i="7" s="1"/>
  <c r="BO64" i="7"/>
  <c r="BO190" i="7"/>
  <c r="BN190" i="7"/>
  <c r="BN64" i="7"/>
  <c r="BM190" i="7"/>
  <c r="BY190" i="7" s="1"/>
  <c r="BY127" i="7"/>
  <c r="BM64" i="7"/>
  <c r="AY190" i="7"/>
  <c r="BK190" i="7" s="1"/>
  <c r="BK127" i="7"/>
  <c r="BK64" i="7" s="1"/>
  <c r="CU189" i="7"/>
  <c r="CY189" i="7" s="1"/>
  <c r="CY126" i="7"/>
  <c r="CY63" i="7" s="1"/>
  <c r="CS126" i="7"/>
  <c r="CS63" i="7" s="1"/>
  <c r="CO189" i="7"/>
  <c r="CS189" i="7" s="1"/>
  <c r="CA189" i="7"/>
  <c r="CM189" i="7" s="1"/>
  <c r="CM126" i="7"/>
  <c r="CM63" i="7" s="1"/>
  <c r="BO63" i="7"/>
  <c r="BO189" i="7"/>
  <c r="BN63" i="7"/>
  <c r="BN189" i="7"/>
  <c r="BY126" i="7"/>
  <c r="BM63" i="7"/>
  <c r="BM189" i="7"/>
  <c r="BY189" i="7" s="1"/>
  <c r="BK126" i="7"/>
  <c r="BK63" i="7" s="1"/>
  <c r="AY189" i="7"/>
  <c r="BK189" i="7" s="1"/>
  <c r="CY125" i="7"/>
  <c r="CY62" i="7" s="1"/>
  <c r="CU188" i="7"/>
  <c r="CY188" i="7" s="1"/>
  <c r="CO188" i="7"/>
  <c r="CS188" i="7" s="1"/>
  <c r="CS125" i="7"/>
  <c r="CS62" i="7" s="1"/>
  <c r="CM125" i="7"/>
  <c r="CM62" i="7" s="1"/>
  <c r="CA188" i="7"/>
  <c r="CM188" i="7" s="1"/>
  <c r="BO62" i="7"/>
  <c r="BO188" i="7"/>
  <c r="BN188" i="7"/>
  <c r="BN62" i="7"/>
  <c r="BM188" i="7"/>
  <c r="BY188" i="7" s="1"/>
  <c r="BM62" i="7"/>
  <c r="BY125" i="7"/>
  <c r="AY188" i="7"/>
  <c r="BK188" i="7" s="1"/>
  <c r="BK125" i="7"/>
  <c r="BK62" i="7" s="1"/>
  <c r="CY124" i="7"/>
  <c r="CY61" i="7" s="1"/>
  <c r="CU187" i="7"/>
  <c r="CY187" i="7" s="1"/>
  <c r="CO187" i="7"/>
  <c r="CS187" i="7" s="1"/>
  <c r="CS124" i="7"/>
  <c r="CS61" i="7" s="1"/>
  <c r="CA187" i="7"/>
  <c r="CM187" i="7" s="1"/>
  <c r="CM124" i="7"/>
  <c r="CM61" i="7" s="1"/>
  <c r="BO187" i="7"/>
  <c r="BO61" i="7"/>
  <c r="BN187" i="7"/>
  <c r="BN61" i="7"/>
  <c r="BM187" i="7"/>
  <c r="BY187" i="7" s="1"/>
  <c r="BM61" i="7"/>
  <c r="BY124" i="7"/>
  <c r="AY187" i="7"/>
  <c r="BK187" i="7" s="1"/>
  <c r="BK124" i="7"/>
  <c r="BK61" i="7" s="1"/>
  <c r="CY123" i="7"/>
  <c r="CY60" i="7" s="1"/>
  <c r="CU186" i="7"/>
  <c r="CS123" i="7"/>
  <c r="CS60" i="7" s="1"/>
  <c r="CO186" i="7"/>
  <c r="CM123" i="7"/>
  <c r="CM60" i="7" s="1"/>
  <c r="CA186" i="7"/>
  <c r="BO60" i="7"/>
  <c r="BO186" i="7"/>
  <c r="BN186" i="7"/>
  <c r="BN184" i="7" s="1"/>
  <c r="BN60" i="7"/>
  <c r="BM186" i="7"/>
  <c r="BY123" i="7"/>
  <c r="BM60" i="7"/>
  <c r="BK123" i="7"/>
  <c r="BK60" i="7" s="1"/>
  <c r="AY186" i="7"/>
  <c r="DS74" i="7"/>
  <c r="DS185" i="7"/>
  <c r="DS59" i="7"/>
  <c r="DR185" i="7"/>
  <c r="DR59" i="7"/>
  <c r="DR74" i="7"/>
  <c r="DQ59" i="7"/>
  <c r="DQ185" i="7"/>
  <c r="DQ74" i="7"/>
  <c r="DP59" i="7"/>
  <c r="DP185" i="7"/>
  <c r="DP74" i="7"/>
  <c r="DO59" i="7"/>
  <c r="DO185" i="7"/>
  <c r="DO74" i="7"/>
  <c r="DN59" i="7"/>
  <c r="DN74" i="7"/>
  <c r="DN185" i="7"/>
  <c r="DM74" i="7"/>
  <c r="DM59" i="7"/>
  <c r="DM185" i="7"/>
  <c r="DL74" i="7"/>
  <c r="DL59" i="7"/>
  <c r="DL185" i="7"/>
  <c r="DK59" i="7"/>
  <c r="DK185" i="7"/>
  <c r="DK74" i="7"/>
  <c r="DJ59" i="7"/>
  <c r="DJ185" i="7"/>
  <c r="DJ74" i="7"/>
  <c r="DI74" i="7"/>
  <c r="DI59" i="7"/>
  <c r="DI185" i="7"/>
  <c r="DH74" i="7"/>
  <c r="DH185" i="7"/>
  <c r="DH59" i="7"/>
  <c r="DG74" i="7"/>
  <c r="DG185" i="7"/>
  <c r="DG59" i="7"/>
  <c r="DF59" i="7"/>
  <c r="DF185" i="7"/>
  <c r="DF74" i="7"/>
  <c r="DE59" i="7"/>
  <c r="DE74" i="7"/>
  <c r="DE185" i="7"/>
  <c r="DD59" i="7"/>
  <c r="DD74" i="7"/>
  <c r="DD185" i="7"/>
  <c r="DC185" i="7"/>
  <c r="DC59" i="7"/>
  <c r="DC74" i="7"/>
  <c r="DB74" i="7"/>
  <c r="DB59" i="7"/>
  <c r="DB185" i="7"/>
  <c r="DA185" i="7"/>
  <c r="DA74" i="7"/>
  <c r="DA59" i="7"/>
  <c r="CX74" i="7"/>
  <c r="CX59" i="7"/>
  <c r="CX185" i="7"/>
  <c r="CW59" i="7"/>
  <c r="CW185" i="7"/>
  <c r="CW74" i="7"/>
  <c r="CV185" i="7"/>
  <c r="CV74" i="7"/>
  <c r="CV59" i="7"/>
  <c r="CU59" i="7"/>
  <c r="CU74" i="7"/>
  <c r="CY122" i="7"/>
  <c r="CU185" i="7"/>
  <c r="CY185" i="7" s="1"/>
  <c r="CR59" i="7"/>
  <c r="CR74" i="7"/>
  <c r="CR185" i="7"/>
  <c r="CQ59" i="7"/>
  <c r="CQ74" i="7"/>
  <c r="CQ185" i="7"/>
  <c r="CP59" i="7"/>
  <c r="CP74" i="7"/>
  <c r="CP185" i="7"/>
  <c r="CO59" i="7"/>
  <c r="CO74" i="7"/>
  <c r="CS122" i="7"/>
  <c r="CO185" i="7"/>
  <c r="CS185" i="7" s="1"/>
  <c r="CL59" i="7"/>
  <c r="CL185" i="7"/>
  <c r="CL74" i="7"/>
  <c r="CK185" i="7"/>
  <c r="CK59" i="7"/>
  <c r="CK74" i="7"/>
  <c r="CJ185" i="7"/>
  <c r="CJ74" i="7"/>
  <c r="CJ59" i="7"/>
  <c r="CI185" i="7"/>
  <c r="CI74" i="7"/>
  <c r="CI59" i="7"/>
  <c r="CH59" i="7"/>
  <c r="CH185" i="7"/>
  <c r="CH74" i="7"/>
  <c r="CG59" i="7"/>
  <c r="CG74" i="7"/>
  <c r="CG185" i="7"/>
  <c r="CF185" i="7"/>
  <c r="CF74" i="7"/>
  <c r="CF59" i="7"/>
  <c r="CE74" i="7"/>
  <c r="CE185" i="7"/>
  <c r="CE59" i="7"/>
  <c r="CD59" i="7"/>
  <c r="CD74" i="7"/>
  <c r="CD185" i="7"/>
  <c r="CC59" i="7"/>
  <c r="CC74" i="7"/>
  <c r="CC185" i="7"/>
  <c r="CB185" i="7"/>
  <c r="CB74" i="7"/>
  <c r="CB59" i="7"/>
  <c r="CM122" i="7"/>
  <c r="CA59" i="7"/>
  <c r="CA74" i="7"/>
  <c r="CA185" i="7"/>
  <c r="CM185" i="7" s="1"/>
  <c r="BO59" i="7"/>
  <c r="BO74" i="7"/>
  <c r="BO185" i="7"/>
  <c r="BN74" i="7"/>
  <c r="BN59" i="7"/>
  <c r="BN185" i="7"/>
  <c r="BM74" i="7"/>
  <c r="BM59" i="7"/>
  <c r="BM185" i="7"/>
  <c r="AV185" i="7"/>
  <c r="AV74" i="7"/>
  <c r="AV59" i="7"/>
  <c r="AU59" i="7"/>
  <c r="AU74" i="7"/>
  <c r="AU185" i="7"/>
  <c r="AT74" i="7"/>
  <c r="AT185" i="7"/>
  <c r="AT59" i="7"/>
  <c r="AR74" i="7"/>
  <c r="AR185" i="7"/>
  <c r="AR59" i="7"/>
  <c r="AQ74" i="7"/>
  <c r="AQ185" i="7"/>
  <c r="AQ59" i="7"/>
  <c r="AP74" i="7"/>
  <c r="AP185" i="7"/>
  <c r="AP59" i="7"/>
  <c r="AO185" i="7"/>
  <c r="AO74" i="7"/>
  <c r="AO59" i="7"/>
  <c r="AN59" i="7"/>
  <c r="AN74" i="7"/>
  <c r="AN185" i="7"/>
  <c r="AM59" i="7"/>
  <c r="AM74" i="7"/>
  <c r="AM185" i="7"/>
  <c r="AL59" i="7"/>
  <c r="AL185" i="7"/>
  <c r="AL74" i="7"/>
  <c r="AK59" i="7"/>
  <c r="AW122" i="7"/>
  <c r="AK74" i="7"/>
  <c r="AK185" i="7"/>
  <c r="AH74" i="7"/>
  <c r="AH59" i="7"/>
  <c r="AG59" i="7"/>
  <c r="AG74" i="7"/>
  <c r="AF74" i="7"/>
  <c r="AF59" i="7"/>
  <c r="AE59" i="7"/>
  <c r="AE74" i="7"/>
  <c r="AD59" i="7"/>
  <c r="AD74" i="7"/>
  <c r="AC59" i="7"/>
  <c r="AC74" i="7"/>
  <c r="AB74" i="7"/>
  <c r="AB59" i="7"/>
  <c r="AA74" i="7"/>
  <c r="AA59" i="7"/>
  <c r="Z74" i="7"/>
  <c r="Z59" i="7"/>
  <c r="Y74" i="7"/>
  <c r="Y59" i="7"/>
  <c r="X74" i="7"/>
  <c r="X59" i="7"/>
  <c r="AI122" i="7"/>
  <c r="W74" i="7"/>
  <c r="W59" i="7"/>
  <c r="T59" i="7"/>
  <c r="T74" i="7"/>
  <c r="S59" i="7"/>
  <c r="S74" i="7"/>
  <c r="R59" i="7"/>
  <c r="R74" i="7"/>
  <c r="Q59" i="7"/>
  <c r="Q74" i="7"/>
  <c r="P59" i="7"/>
  <c r="P74" i="7"/>
  <c r="O59" i="7"/>
  <c r="O74" i="7"/>
  <c r="N59" i="7"/>
  <c r="N74" i="7"/>
  <c r="M74" i="7"/>
  <c r="M59" i="7"/>
  <c r="L74" i="7"/>
  <c r="L59" i="7"/>
  <c r="K74" i="7"/>
  <c r="K59" i="7"/>
  <c r="J59" i="7"/>
  <c r="J74" i="7"/>
  <c r="U122" i="7"/>
  <c r="I74" i="7"/>
  <c r="I59" i="7"/>
  <c r="CY121" i="7"/>
  <c r="CY58" i="7" s="1"/>
  <c r="CU58" i="7"/>
  <c r="BM58" i="7"/>
  <c r="AW121" i="7"/>
  <c r="AW58" i="7" s="1"/>
  <c r="AK58" i="7"/>
  <c r="W58" i="7"/>
  <c r="AI121" i="7"/>
  <c r="AI58" i="7" s="1"/>
  <c r="U121" i="7"/>
  <c r="U58" i="7" s="1"/>
  <c r="I58" i="7"/>
  <c r="CY119" i="7"/>
  <c r="CY56" i="7" s="1"/>
  <c r="CU182" i="7"/>
  <c r="CY182" i="7" s="1"/>
  <c r="CO182" i="7"/>
  <c r="CS182" i="7" s="1"/>
  <c r="CS119" i="7"/>
  <c r="CS56" i="7" s="1"/>
  <c r="CA182" i="7"/>
  <c r="CM182" i="7" s="1"/>
  <c r="CM119" i="7"/>
  <c r="CM56" i="7" s="1"/>
  <c r="BO182" i="7"/>
  <c r="DU182" i="7" s="1"/>
  <c r="BO56" i="7"/>
  <c r="BN182" i="7"/>
  <c r="BN56" i="7"/>
  <c r="BY119" i="7"/>
  <c r="BM56" i="7"/>
  <c r="BM182" i="7"/>
  <c r="BY182" i="7" s="1"/>
  <c r="BK119" i="7"/>
  <c r="AY182" i="7"/>
  <c r="BK182" i="7" s="1"/>
  <c r="CY118" i="7"/>
  <c r="CY55" i="7" s="1"/>
  <c r="CU181" i="7"/>
  <c r="CS118" i="7"/>
  <c r="CS55" i="7" s="1"/>
  <c r="CO181" i="7"/>
  <c r="CM118" i="7"/>
  <c r="CM55" i="7" s="1"/>
  <c r="CA181" i="7"/>
  <c r="BQ180" i="7"/>
  <c r="DW180" i="7" s="1"/>
  <c r="BO181" i="7"/>
  <c r="BO55" i="7"/>
  <c r="BN181" i="7"/>
  <c r="BN180" i="7" s="1"/>
  <c r="BN55" i="7"/>
  <c r="BM181" i="7"/>
  <c r="BY118" i="7"/>
  <c r="BM55" i="7"/>
  <c r="AY181" i="7"/>
  <c r="BK118" i="7"/>
  <c r="CY117" i="7"/>
  <c r="CY54" i="7" s="1"/>
  <c r="CU54" i="7"/>
  <c r="CS117" i="7"/>
  <c r="CS54" i="7" s="1"/>
  <c r="CO54" i="7"/>
  <c r="CA54" i="7"/>
  <c r="CM117" i="7"/>
  <c r="CM54" i="7" s="1"/>
  <c r="BY117" i="7"/>
  <c r="BM54" i="7"/>
  <c r="AY54" i="7"/>
  <c r="AV106" i="7"/>
  <c r="AV54" i="7"/>
  <c r="AU106" i="7"/>
  <c r="AU54" i="7"/>
  <c r="AT106" i="7"/>
  <c r="AT54" i="7"/>
  <c r="AR54" i="7"/>
  <c r="AR106" i="7"/>
  <c r="AQ54" i="7"/>
  <c r="AQ106" i="7"/>
  <c r="AP106" i="7"/>
  <c r="AP54" i="7"/>
  <c r="AO106" i="7"/>
  <c r="AO54" i="7"/>
  <c r="AN106" i="7"/>
  <c r="AN54" i="7"/>
  <c r="AM106" i="7"/>
  <c r="AM54" i="7"/>
  <c r="AL106" i="7"/>
  <c r="AL54" i="7"/>
  <c r="AK106" i="7"/>
  <c r="AK54" i="7"/>
  <c r="AW117" i="7"/>
  <c r="AW54" i="7" s="1"/>
  <c r="AH106" i="7"/>
  <c r="AH54" i="7"/>
  <c r="AG106" i="7"/>
  <c r="AG54" i="7"/>
  <c r="AF106" i="7"/>
  <c r="AF54" i="7"/>
  <c r="AE106" i="7"/>
  <c r="AE54" i="7"/>
  <c r="AD106" i="7"/>
  <c r="AD54" i="7"/>
  <c r="AC106" i="7"/>
  <c r="AC54" i="7"/>
  <c r="AB106" i="7"/>
  <c r="AB54" i="7"/>
  <c r="AA106" i="7"/>
  <c r="AA54" i="7"/>
  <c r="Z106" i="7"/>
  <c r="Z54" i="7"/>
  <c r="Y106" i="7"/>
  <c r="Y54" i="7"/>
  <c r="X106" i="7"/>
  <c r="X54" i="7"/>
  <c r="W106" i="7"/>
  <c r="AI117" i="7"/>
  <c r="AI54" i="7" s="1"/>
  <c r="W54" i="7"/>
  <c r="T106" i="7"/>
  <c r="T54" i="7"/>
  <c r="S106" i="7"/>
  <c r="S54" i="7"/>
  <c r="R106" i="7"/>
  <c r="R54" i="7"/>
  <c r="Q106" i="7"/>
  <c r="Q54" i="7"/>
  <c r="P106" i="7"/>
  <c r="P54" i="7"/>
  <c r="O106" i="7"/>
  <c r="O54" i="7"/>
  <c r="N106" i="7"/>
  <c r="N54" i="7"/>
  <c r="M54" i="7"/>
  <c r="M106" i="7"/>
  <c r="L54" i="7"/>
  <c r="L106" i="7"/>
  <c r="K106" i="7"/>
  <c r="K54" i="7"/>
  <c r="J54" i="7"/>
  <c r="J106" i="7"/>
  <c r="I54" i="7"/>
  <c r="U117" i="7"/>
  <c r="U54" i="7" s="1"/>
  <c r="I106" i="7"/>
  <c r="CY115" i="7"/>
  <c r="CY52" i="7" s="1"/>
  <c r="CU178" i="7"/>
  <c r="CY178" i="7" s="1"/>
  <c r="CO178" i="7"/>
  <c r="CS178" i="7" s="1"/>
  <c r="CS115" i="7"/>
  <c r="CS52" i="7" s="1"/>
  <c r="CA178" i="7"/>
  <c r="CM178" i="7" s="1"/>
  <c r="CM115" i="7"/>
  <c r="CM52" i="7" s="1"/>
  <c r="BO52" i="7"/>
  <c r="BO178" i="7"/>
  <c r="BN52" i="7"/>
  <c r="BN178" i="7"/>
  <c r="BM52" i="7"/>
  <c r="BY115" i="7"/>
  <c r="BM178" i="7"/>
  <c r="BY178" i="7" s="1"/>
  <c r="AY178" i="7"/>
  <c r="BK178" i="7" s="1"/>
  <c r="BK115" i="7"/>
  <c r="CY114" i="7"/>
  <c r="CY51" i="7" s="1"/>
  <c r="CU177" i="7"/>
  <c r="CY177" i="7" s="1"/>
  <c r="CS114" i="7"/>
  <c r="CS51" i="7" s="1"/>
  <c r="CO177" i="7"/>
  <c r="CS177" i="7" s="1"/>
  <c r="CG107" i="7"/>
  <c r="CG177" i="7"/>
  <c r="CG170" i="7" s="1"/>
  <c r="CF107" i="7"/>
  <c r="CF177" i="7"/>
  <c r="CF170" i="7" s="1"/>
  <c r="CE107" i="7"/>
  <c r="CE177" i="7"/>
  <c r="CE170" i="7" s="1"/>
  <c r="CD177" i="7"/>
  <c r="CD170" i="7" s="1"/>
  <c r="CD107" i="7"/>
  <c r="CC177" i="7"/>
  <c r="CC170" i="7" s="1"/>
  <c r="CC107" i="7"/>
  <c r="CB107" i="7"/>
  <c r="CB177" i="7"/>
  <c r="CB170" i="7" s="1"/>
  <c r="CM114" i="7"/>
  <c r="CM51" i="7" s="1"/>
  <c r="CA177" i="7"/>
  <c r="CM177" i="7" s="1"/>
  <c r="CA107" i="7"/>
  <c r="BO177" i="7"/>
  <c r="BO51" i="7"/>
  <c r="BO107" i="7"/>
  <c r="BN107" i="7"/>
  <c r="BN51" i="7"/>
  <c r="BN177" i="7"/>
  <c r="BN170" i="7" s="1"/>
  <c r="BM177" i="7"/>
  <c r="BY177" i="7" s="1"/>
  <c r="BM51" i="7"/>
  <c r="BY114" i="7"/>
  <c r="BM107" i="7"/>
  <c r="BK114" i="7"/>
  <c r="AY177" i="7"/>
  <c r="BK177" i="7" s="1"/>
  <c r="DS176" i="7"/>
  <c r="DS170" i="7" s="1"/>
  <c r="DS107" i="7"/>
  <c r="DR176" i="7"/>
  <c r="DR170" i="7" s="1"/>
  <c r="DR107" i="7"/>
  <c r="DQ107" i="7"/>
  <c r="DQ176" i="7"/>
  <c r="DQ170" i="7" s="1"/>
  <c r="DP176" i="7"/>
  <c r="DP170" i="7" s="1"/>
  <c r="DP107" i="7"/>
  <c r="DO176" i="7"/>
  <c r="DO170" i="7" s="1"/>
  <c r="DO107" i="7"/>
  <c r="DN107" i="7"/>
  <c r="DN176" i="7"/>
  <c r="DN170" i="7" s="1"/>
  <c r="DM176" i="7"/>
  <c r="DM170" i="7" s="1"/>
  <c r="DM107" i="7"/>
  <c r="DL176" i="7"/>
  <c r="DL170" i="7" s="1"/>
  <c r="DL107" i="7"/>
  <c r="DK176" i="7"/>
  <c r="DK170" i="7" s="1"/>
  <c r="DK107" i="7"/>
  <c r="DJ176" i="7"/>
  <c r="DJ170" i="7" s="1"/>
  <c r="DJ107" i="7"/>
  <c r="DI107" i="7"/>
  <c r="DI176" i="7"/>
  <c r="DI170" i="7" s="1"/>
  <c r="DH176" i="7"/>
  <c r="DH170" i="7" s="1"/>
  <c r="DH107" i="7"/>
  <c r="DG176" i="7"/>
  <c r="DG170" i="7" s="1"/>
  <c r="DG107" i="7"/>
  <c r="DF176" i="7"/>
  <c r="DF170" i="7" s="1"/>
  <c r="DF107" i="7"/>
  <c r="DE176" i="7"/>
  <c r="DE170" i="7" s="1"/>
  <c r="DE107" i="7"/>
  <c r="DD176" i="7"/>
  <c r="DD170" i="7" s="1"/>
  <c r="DD107" i="7"/>
  <c r="DC107" i="7"/>
  <c r="DC176" i="7"/>
  <c r="DC170" i="7" s="1"/>
  <c r="DB107" i="7"/>
  <c r="DB176" i="7"/>
  <c r="DB170" i="7" s="1"/>
  <c r="DA107" i="7"/>
  <c r="DA176" i="7"/>
  <c r="DA170" i="7" s="1"/>
  <c r="CX176" i="7"/>
  <c r="CX170" i="7" s="1"/>
  <c r="CX107" i="7"/>
  <c r="CW176" i="7"/>
  <c r="CW170" i="7" s="1"/>
  <c r="CW107" i="7"/>
  <c r="CV107" i="7"/>
  <c r="CV176" i="7"/>
  <c r="CV170" i="7" s="1"/>
  <c r="CY113" i="7"/>
  <c r="CY50" i="7" s="1"/>
  <c r="CU107" i="7"/>
  <c r="CU176" i="7"/>
  <c r="CY176" i="7" s="1"/>
  <c r="CR176" i="7"/>
  <c r="CR170" i="7" s="1"/>
  <c r="CR107" i="7"/>
  <c r="CQ107" i="7"/>
  <c r="CQ176" i="7"/>
  <c r="CQ170" i="7" s="1"/>
  <c r="CP107" i="7"/>
  <c r="CP176" i="7"/>
  <c r="CP170" i="7" s="1"/>
  <c r="CO176" i="7"/>
  <c r="CS176" i="7" s="1"/>
  <c r="CO107" i="7"/>
  <c r="CS113" i="7"/>
  <c r="CS50" i="7" s="1"/>
  <c r="CL176" i="7"/>
  <c r="CL170" i="7" s="1"/>
  <c r="CL107" i="7"/>
  <c r="CK176" i="7"/>
  <c r="CK170" i="7" s="1"/>
  <c r="CK107" i="7"/>
  <c r="CJ107" i="7"/>
  <c r="CJ176" i="7"/>
  <c r="CJ170" i="7" s="1"/>
  <c r="CI176" i="7"/>
  <c r="CI170" i="7" s="1"/>
  <c r="CI107" i="7"/>
  <c r="CM113" i="7"/>
  <c r="CM50" i="7" s="1"/>
  <c r="CH176" i="7"/>
  <c r="CM176" i="7" s="1"/>
  <c r="CH107" i="7"/>
  <c r="CU173" i="7"/>
  <c r="CY173" i="7" s="1"/>
  <c r="CY110" i="7"/>
  <c r="CY47" i="7" s="1"/>
  <c r="CO173" i="7"/>
  <c r="CS173" i="7" s="1"/>
  <c r="CS110" i="7"/>
  <c r="CS47" i="7" s="1"/>
  <c r="CM110" i="7"/>
  <c r="CM47" i="7" s="1"/>
  <c r="CA173" i="7"/>
  <c r="CM173" i="7" s="1"/>
  <c r="BM173" i="7"/>
  <c r="BY173" i="7" s="1"/>
  <c r="BY110" i="7"/>
  <c r="CY109" i="7"/>
  <c r="CY46" i="7" s="1"/>
  <c r="CU172" i="7"/>
  <c r="CY172" i="7" s="1"/>
  <c r="CS109" i="7"/>
  <c r="CS46" i="7" s="1"/>
  <c r="CO172" i="7"/>
  <c r="CS172" i="7" s="1"/>
  <c r="CA172" i="7"/>
  <c r="CM109" i="7"/>
  <c r="CM46" i="7" s="1"/>
  <c r="BO170" i="7"/>
  <c r="BM172" i="7"/>
  <c r="BY109" i="7"/>
  <c r="CY108" i="7"/>
  <c r="CY45" i="7" s="1"/>
  <c r="CU171" i="7"/>
  <c r="CO171" i="7"/>
  <c r="CS108" i="7"/>
  <c r="CS45" i="7" s="1"/>
  <c r="CY102" i="7"/>
  <c r="CY39" i="7" s="1"/>
  <c r="CU39" i="7"/>
  <c r="CS102" i="7"/>
  <c r="CS39" i="7" s="1"/>
  <c r="CO39" i="7"/>
  <c r="CA39" i="7"/>
  <c r="CM102" i="7"/>
  <c r="CM39" i="7" s="1"/>
  <c r="BM39" i="7"/>
  <c r="AY39" i="7"/>
  <c r="BK102" i="7"/>
  <c r="BK39" i="7" s="1"/>
  <c r="AW102" i="7"/>
  <c r="AW39" i="7" s="1"/>
  <c r="AK39" i="7"/>
  <c r="AI102" i="7"/>
  <c r="AI39" i="7" s="1"/>
  <c r="W39" i="7"/>
  <c r="I39" i="7"/>
  <c r="U102" i="7"/>
  <c r="U39" i="7" s="1"/>
  <c r="CY100" i="7"/>
  <c r="CY37" i="7" s="1"/>
  <c r="CU163" i="7"/>
  <c r="CY163" i="7" s="1"/>
  <c r="CS100" i="7"/>
  <c r="CS37" i="7" s="1"/>
  <c r="CO163" i="7"/>
  <c r="CS163" i="7" s="1"/>
  <c r="CA163" i="7"/>
  <c r="CM163" i="7" s="1"/>
  <c r="CM100" i="7"/>
  <c r="CM37" i="7" s="1"/>
  <c r="BO163" i="7"/>
  <c r="DU163" i="7" s="1"/>
  <c r="BO37" i="7"/>
  <c r="BN37" i="7"/>
  <c r="BN163" i="7"/>
  <c r="BM163" i="7"/>
  <c r="BY163" i="7" s="1"/>
  <c r="BM37" i="7"/>
  <c r="BY100" i="7"/>
  <c r="CU162" i="7"/>
  <c r="CY162" i="7" s="1"/>
  <c r="CY99" i="7"/>
  <c r="CY36" i="7" s="1"/>
  <c r="CO162" i="7"/>
  <c r="CS162" i="7" s="1"/>
  <c r="CS99" i="7"/>
  <c r="CS36" i="7" s="1"/>
  <c r="CA162" i="7"/>
  <c r="CM162" i="7" s="1"/>
  <c r="CM99" i="7"/>
  <c r="CM36" i="7" s="1"/>
  <c r="BO162" i="7"/>
  <c r="DU162" i="7" s="1"/>
  <c r="BO36" i="7"/>
  <c r="BN36" i="7"/>
  <c r="BN162" i="7"/>
  <c r="BY99" i="7"/>
  <c r="BM162" i="7"/>
  <c r="BY162" i="7" s="1"/>
  <c r="BM36" i="7"/>
  <c r="CU161" i="7"/>
  <c r="CY98" i="7"/>
  <c r="CY35" i="7" s="1"/>
  <c r="CS98" i="7"/>
  <c r="CS35" i="7" s="1"/>
  <c r="CO161" i="7"/>
  <c r="CA161" i="7"/>
  <c r="CM98" i="7"/>
  <c r="CM35" i="7" s="1"/>
  <c r="BO35" i="7"/>
  <c r="BO161" i="7"/>
  <c r="BN35" i="7"/>
  <c r="BN161" i="7"/>
  <c r="BN160" i="7" s="1"/>
  <c r="BM35" i="7"/>
  <c r="BM161" i="7"/>
  <c r="BY98" i="7"/>
  <c r="BK98" i="7"/>
  <c r="BK35" i="7" s="1"/>
  <c r="AY161" i="7"/>
  <c r="CU34" i="7"/>
  <c r="CY97" i="7"/>
  <c r="CY34" i="7" s="1"/>
  <c r="CO34" i="7"/>
  <c r="CS97" i="7"/>
  <c r="CS34" i="7" s="1"/>
  <c r="CM97" i="7"/>
  <c r="CM34" i="7" s="1"/>
  <c r="CA34" i="7"/>
  <c r="BM34" i="7"/>
  <c r="AK34" i="7"/>
  <c r="AW97" i="7"/>
  <c r="AW34" i="7" s="1"/>
  <c r="AI97" i="7"/>
  <c r="AI34" i="7" s="1"/>
  <c r="W34" i="7"/>
  <c r="U97" i="7"/>
  <c r="U34" i="7" s="1"/>
  <c r="I34" i="7"/>
  <c r="CU158" i="7"/>
  <c r="CY158" i="7" s="1"/>
  <c r="CY95" i="7"/>
  <c r="CY32" i="7" s="1"/>
  <c r="CS95" i="7"/>
  <c r="CS32" i="7" s="1"/>
  <c r="CO158" i="7"/>
  <c r="CS158" i="7" s="1"/>
  <c r="BO32" i="7"/>
  <c r="BO158" i="7"/>
  <c r="BN32" i="7"/>
  <c r="BN158" i="7"/>
  <c r="BM32" i="7"/>
  <c r="BM158" i="7"/>
  <c r="CY94" i="7"/>
  <c r="CY31" i="7" s="1"/>
  <c r="CU157" i="7"/>
  <c r="CY157" i="7" s="1"/>
  <c r="CS94" i="7"/>
  <c r="CS31" i="7" s="1"/>
  <c r="CO157" i="7"/>
  <c r="CS157" i="7" s="1"/>
  <c r="BO157" i="7"/>
  <c r="BO31" i="7"/>
  <c r="BN31" i="7"/>
  <c r="BN157" i="7"/>
  <c r="BM31" i="7"/>
  <c r="BM157" i="7"/>
  <c r="CY93" i="7"/>
  <c r="CY30" i="7" s="1"/>
  <c r="CU156" i="7"/>
  <c r="CY156" i="7" s="1"/>
  <c r="CO156" i="7"/>
  <c r="CS156" i="7" s="1"/>
  <c r="CS93" i="7"/>
  <c r="CS30" i="7" s="1"/>
  <c r="BO156" i="7"/>
  <c r="BO30" i="7"/>
  <c r="BN30" i="7"/>
  <c r="BN156" i="7"/>
  <c r="BM156" i="7"/>
  <c r="BM30" i="7"/>
  <c r="CY92" i="7"/>
  <c r="CY29" i="7" s="1"/>
  <c r="CU155" i="7"/>
  <c r="CY155" i="7" s="1"/>
  <c r="CS92" i="7"/>
  <c r="CS29" i="7" s="1"/>
  <c r="CO155" i="7"/>
  <c r="CS155" i="7" s="1"/>
  <c r="BO155" i="7"/>
  <c r="BO29" i="7"/>
  <c r="BN29" i="7"/>
  <c r="BN155" i="7"/>
  <c r="BM155" i="7"/>
  <c r="BM29" i="7"/>
  <c r="CU154" i="7"/>
  <c r="CY154" i="7" s="1"/>
  <c r="CY91" i="7"/>
  <c r="CY28" i="7" s="1"/>
  <c r="CS91" i="7"/>
  <c r="CS28" i="7" s="1"/>
  <c r="CO154" i="7"/>
  <c r="CS154" i="7" s="1"/>
  <c r="BO154" i="7"/>
  <c r="BO28" i="7"/>
  <c r="BN28" i="7"/>
  <c r="BN154" i="7"/>
  <c r="BM28" i="7"/>
  <c r="BM154" i="7"/>
  <c r="CU153" i="7"/>
  <c r="CY153" i="7" s="1"/>
  <c r="CY90" i="7"/>
  <c r="CY27" i="7" s="1"/>
  <c r="CS90" i="7"/>
  <c r="CS27" i="7" s="1"/>
  <c r="CO153" i="7"/>
  <c r="CS153" i="7" s="1"/>
  <c r="BO153" i="7"/>
  <c r="BO27" i="7"/>
  <c r="BN153" i="7"/>
  <c r="BN27" i="7"/>
  <c r="BM153" i="7"/>
  <c r="BM27" i="7"/>
  <c r="CU152" i="7"/>
  <c r="CY152" i="7" s="1"/>
  <c r="CY89" i="7"/>
  <c r="CY26" i="7" s="1"/>
  <c r="CO152" i="7"/>
  <c r="CS152" i="7" s="1"/>
  <c r="CS89" i="7"/>
  <c r="CS26" i="7" s="1"/>
  <c r="BO152" i="7"/>
  <c r="BO26" i="7"/>
  <c r="BN26" i="7"/>
  <c r="BN152" i="7"/>
  <c r="BM26" i="7"/>
  <c r="BM152" i="7"/>
  <c r="CU151" i="7"/>
  <c r="CY88" i="7"/>
  <c r="CY25" i="7" s="1"/>
  <c r="CO151" i="7"/>
  <c r="CS88" i="7"/>
  <c r="CS25" i="7" s="1"/>
  <c r="BO151" i="7"/>
  <c r="BO25" i="7"/>
  <c r="BN151" i="7"/>
  <c r="BN150" i="7" s="1"/>
  <c r="BN25" i="7"/>
  <c r="BM151" i="7"/>
  <c r="BM25" i="7"/>
  <c r="DS24" i="7"/>
  <c r="CR24" i="7"/>
  <c r="CQ24" i="7"/>
  <c r="CP24" i="7"/>
  <c r="CO24" i="7"/>
  <c r="CS87" i="7"/>
  <c r="CS24" i="7" s="1"/>
  <c r="BO24" i="7"/>
  <c r="BN24" i="7"/>
  <c r="AV24" i="7"/>
  <c r="AU24" i="7"/>
  <c r="AT24" i="7"/>
  <c r="AR24" i="7"/>
  <c r="AQ24" i="7"/>
  <c r="AP24" i="7"/>
  <c r="AO24" i="7"/>
  <c r="AN24" i="7"/>
  <c r="AM24" i="7"/>
  <c r="AL24" i="7"/>
  <c r="AK24" i="7"/>
  <c r="AW87" i="7"/>
  <c r="AH24" i="7"/>
  <c r="AG24" i="7"/>
  <c r="AF24" i="7"/>
  <c r="AE24" i="7"/>
  <c r="AD24" i="7"/>
  <c r="AC24" i="7"/>
  <c r="AB24" i="7"/>
  <c r="AA24" i="7"/>
  <c r="Z24" i="7"/>
  <c r="Y24" i="7"/>
  <c r="X24" i="7"/>
  <c r="AI87" i="7"/>
  <c r="W24" i="7"/>
  <c r="T24" i="7"/>
  <c r="S24" i="7"/>
  <c r="R24" i="7"/>
  <c r="Q24" i="7"/>
  <c r="P24" i="7"/>
  <c r="O24" i="7"/>
  <c r="N24" i="7"/>
  <c r="M24" i="7"/>
  <c r="L24" i="7"/>
  <c r="K24" i="7"/>
  <c r="J24" i="7"/>
  <c r="I24" i="7"/>
  <c r="U87" i="7"/>
  <c r="BY15" i="7"/>
  <c r="BM16" i="7"/>
  <c r="BJ17" i="7"/>
  <c r="BJ16" i="7"/>
  <c r="BI17" i="7"/>
  <c r="BI16" i="7"/>
  <c r="BH17" i="7"/>
  <c r="BH16" i="7"/>
  <c r="BG17" i="7"/>
  <c r="BG16" i="7"/>
  <c r="BF16" i="7"/>
  <c r="BF17" i="7"/>
  <c r="BE17" i="7"/>
  <c r="BE16" i="7"/>
  <c r="BD16" i="7"/>
  <c r="BD17" i="7"/>
  <c r="BC17" i="7"/>
  <c r="BC16" i="7"/>
  <c r="BB16" i="7"/>
  <c r="BB17" i="7"/>
  <c r="BA17" i="7"/>
  <c r="BA16" i="7"/>
  <c r="AZ17" i="7"/>
  <c r="AZ16" i="7"/>
  <c r="AY17" i="7"/>
  <c r="BK17" i="7" s="1"/>
  <c r="DU17" i="7" s="1"/>
  <c r="AY16" i="7"/>
  <c r="BK15" i="7"/>
  <c r="BK16" i="7" s="1"/>
  <c r="BX196" i="7"/>
  <c r="BX70" i="7"/>
  <c r="BW196" i="7"/>
  <c r="BW70" i="7"/>
  <c r="BV196" i="7"/>
  <c r="BV70" i="7"/>
  <c r="BU196" i="7"/>
  <c r="BU70" i="7"/>
  <c r="BT196" i="7"/>
  <c r="BT70" i="7"/>
  <c r="BS196" i="7"/>
  <c r="BS70" i="7"/>
  <c r="BR196" i="7"/>
  <c r="BR70" i="7"/>
  <c r="BQ196" i="7"/>
  <c r="BQ70" i="7"/>
  <c r="BP196" i="7"/>
  <c r="BP70" i="7"/>
  <c r="BY12" i="7"/>
  <c r="BJ196" i="7"/>
  <c r="BJ70" i="7"/>
  <c r="BI196" i="7"/>
  <c r="BI70" i="7"/>
  <c r="BH196" i="7"/>
  <c r="BH70" i="7"/>
  <c r="BG196" i="7"/>
  <c r="BG70" i="7"/>
  <c r="BF196" i="7"/>
  <c r="BF70" i="7"/>
  <c r="BE196" i="7"/>
  <c r="BE70" i="7"/>
  <c r="BD196" i="7"/>
  <c r="BD70" i="7"/>
  <c r="BC196" i="7"/>
  <c r="BC70" i="7"/>
  <c r="BB196" i="7"/>
  <c r="BB70" i="7"/>
  <c r="BA196" i="7"/>
  <c r="BA70" i="7"/>
  <c r="AZ196" i="7"/>
  <c r="AZ70" i="7"/>
  <c r="AY137" i="7"/>
  <c r="AY133" i="7" s="1"/>
  <c r="BK12" i="7"/>
  <c r="AR28" i="7"/>
  <c r="AR32" i="7"/>
  <c r="AR26" i="7"/>
  <c r="AR29" i="7"/>
  <c r="AR31" i="7"/>
  <c r="AR27" i="7"/>
  <c r="AR30" i="7"/>
  <c r="AR25" i="7"/>
  <c r="AQ28" i="7"/>
  <c r="AQ32" i="7"/>
  <c r="AQ26" i="7"/>
  <c r="AQ29" i="7"/>
  <c r="AQ31" i="7"/>
  <c r="AQ27" i="7"/>
  <c r="AQ30" i="7"/>
  <c r="AQ25" i="7"/>
  <c r="AP32" i="7"/>
  <c r="AP26" i="7"/>
  <c r="AP31" i="7"/>
  <c r="AP28" i="7"/>
  <c r="AP27" i="7"/>
  <c r="AP29" i="7"/>
  <c r="AP30" i="7"/>
  <c r="AP25" i="7"/>
  <c r="AO29" i="7"/>
  <c r="AO32" i="7"/>
  <c r="AO27" i="7"/>
  <c r="AO30" i="7"/>
  <c r="AO26" i="7"/>
  <c r="AO31" i="7"/>
  <c r="AO28" i="7"/>
  <c r="AO25" i="7"/>
  <c r="AN26" i="7"/>
  <c r="AN28" i="7"/>
  <c r="AN29" i="7"/>
  <c r="AN31" i="7"/>
  <c r="AN30" i="7"/>
  <c r="AN27" i="7"/>
  <c r="AN25" i="7"/>
  <c r="AN32" i="7"/>
  <c r="AM25" i="7"/>
  <c r="AM28" i="7"/>
  <c r="AM26" i="7"/>
  <c r="AM31" i="7"/>
  <c r="AM29" i="7"/>
  <c r="AM32" i="7"/>
  <c r="AM27" i="7"/>
  <c r="AM30" i="7"/>
  <c r="AL25" i="7"/>
  <c r="AL26" i="7"/>
  <c r="AL32" i="7"/>
  <c r="AL30" i="7"/>
  <c r="AL31" i="7"/>
  <c r="AL28" i="7"/>
  <c r="AL27" i="7"/>
  <c r="AL29" i="7"/>
  <c r="AK26" i="7"/>
  <c r="AK32" i="7"/>
  <c r="AW32" i="7" s="1"/>
  <c r="AW10" i="7"/>
  <c r="AK25" i="7"/>
  <c r="AK30" i="7"/>
  <c r="AK29" i="7"/>
  <c r="AK27" i="7"/>
  <c r="AK31" i="7"/>
  <c r="AK28" i="7"/>
  <c r="AH26" i="7"/>
  <c r="AH31" i="7"/>
  <c r="AH25" i="7"/>
  <c r="AH30" i="7"/>
  <c r="AH29" i="7"/>
  <c r="AH27" i="7"/>
  <c r="AH28" i="7"/>
  <c r="AG27" i="7"/>
  <c r="AG25" i="7"/>
  <c r="AG31" i="7"/>
  <c r="AG29" i="7"/>
  <c r="AG30" i="7"/>
  <c r="AG26" i="7"/>
  <c r="AG28" i="7"/>
  <c r="AF30" i="7"/>
  <c r="AF25" i="7"/>
  <c r="AF31" i="7"/>
  <c r="AF26" i="7"/>
  <c r="AF28" i="7"/>
  <c r="AF29" i="7"/>
  <c r="AF27" i="7"/>
  <c r="AE30" i="7"/>
  <c r="AE29" i="7"/>
  <c r="AE26" i="7"/>
  <c r="AE31" i="7"/>
  <c r="AE28" i="7"/>
  <c r="AE27" i="7"/>
  <c r="AE25" i="7"/>
  <c r="AD30" i="7"/>
  <c r="AD27" i="7"/>
  <c r="AD29" i="7"/>
  <c r="AD25" i="7"/>
  <c r="AD26" i="7"/>
  <c r="AD28" i="7"/>
  <c r="AD31" i="7"/>
  <c r="AC30" i="7"/>
  <c r="AC27" i="7"/>
  <c r="AC29" i="7"/>
  <c r="AC25" i="7"/>
  <c r="AC28" i="7"/>
  <c r="AC31" i="7"/>
  <c r="AC26" i="7"/>
  <c r="AB25" i="7"/>
  <c r="AB28" i="7"/>
  <c r="AB29" i="7"/>
  <c r="AB27" i="7"/>
  <c r="AB30" i="7"/>
  <c r="AB26" i="7"/>
  <c r="AB31" i="7"/>
  <c r="AA30" i="7"/>
  <c r="AA26" i="7"/>
  <c r="AA31" i="7"/>
  <c r="AA28" i="7"/>
  <c r="AA29" i="7"/>
  <c r="AA25" i="7"/>
  <c r="AA27" i="7"/>
  <c r="Z25" i="7"/>
  <c r="Z28" i="7"/>
  <c r="Z26" i="7"/>
  <c r="Z31" i="7"/>
  <c r="Z29" i="7"/>
  <c r="Z30" i="7"/>
  <c r="Z27" i="7"/>
  <c r="Y28" i="7"/>
  <c r="Y25" i="7"/>
  <c r="Y29" i="7"/>
  <c r="Y31" i="7"/>
  <c r="Y27" i="7"/>
  <c r="Y30" i="7"/>
  <c r="Y26" i="7"/>
  <c r="X28" i="7"/>
  <c r="X29" i="7"/>
  <c r="X26" i="7"/>
  <c r="X31" i="7"/>
  <c r="X27" i="7"/>
  <c r="X30" i="7"/>
  <c r="X25" i="7"/>
  <c r="W26" i="7"/>
  <c r="W27" i="7"/>
  <c r="W30" i="7"/>
  <c r="W25" i="7"/>
  <c r="W31" i="7"/>
  <c r="W29" i="7"/>
  <c r="W28" i="7"/>
  <c r="AI10" i="7"/>
  <c r="T26" i="7"/>
  <c r="T29" i="7"/>
  <c r="T27" i="7"/>
  <c r="T30" i="7"/>
  <c r="T31" i="7"/>
  <c r="T25" i="7"/>
  <c r="T28" i="7"/>
  <c r="S30" i="7"/>
  <c r="S26" i="7"/>
  <c r="S28" i="7"/>
  <c r="S29" i="7"/>
  <c r="S31" i="7"/>
  <c r="S25" i="7"/>
  <c r="S27" i="7"/>
  <c r="R27" i="7"/>
  <c r="R25" i="7"/>
  <c r="R31" i="7"/>
  <c r="R26" i="7"/>
  <c r="R29" i="7"/>
  <c r="R28" i="7"/>
  <c r="R30" i="7"/>
  <c r="Q30" i="7"/>
  <c r="Q27" i="7"/>
  <c r="Q26" i="7"/>
  <c r="Q25" i="7"/>
  <c r="Q31" i="7"/>
  <c r="Q29" i="7"/>
  <c r="Q28" i="7"/>
  <c r="P30" i="7"/>
  <c r="P26" i="7"/>
  <c r="P28" i="7"/>
  <c r="P31" i="7"/>
  <c r="P25" i="7"/>
  <c r="P27" i="7"/>
  <c r="P29" i="7"/>
  <c r="O28" i="7"/>
  <c r="O25" i="7"/>
  <c r="O31" i="7"/>
  <c r="O26" i="7"/>
  <c r="O27" i="7"/>
  <c r="O30" i="7"/>
  <c r="O29" i="7"/>
  <c r="N30" i="7"/>
  <c r="N27" i="7"/>
  <c r="N25" i="7"/>
  <c r="N29" i="7"/>
  <c r="N31" i="7"/>
  <c r="N26" i="7"/>
  <c r="N28" i="7"/>
  <c r="M29" i="7"/>
  <c r="M25" i="7"/>
  <c r="M27" i="7"/>
  <c r="M31" i="7"/>
  <c r="M30" i="7"/>
  <c r="M26" i="7"/>
  <c r="M28" i="7"/>
  <c r="L29" i="7"/>
  <c r="L27" i="7"/>
  <c r="L30" i="7"/>
  <c r="L26" i="7"/>
  <c r="L31" i="7"/>
  <c r="L28" i="7"/>
  <c r="L25" i="7"/>
  <c r="K26" i="7"/>
  <c r="K27" i="7"/>
  <c r="K25" i="7"/>
  <c r="K29" i="7"/>
  <c r="K31" i="7"/>
  <c r="K30" i="7"/>
  <c r="K28" i="7"/>
  <c r="J25" i="7"/>
  <c r="J26" i="7"/>
  <c r="J27" i="7"/>
  <c r="J30" i="7"/>
  <c r="J29" i="7"/>
  <c r="J28" i="7"/>
  <c r="J31" i="7"/>
  <c r="I25" i="7"/>
  <c r="U10" i="7"/>
  <c r="I29" i="7"/>
  <c r="I30" i="7"/>
  <c r="I27" i="7"/>
  <c r="I28" i="7"/>
  <c r="I31" i="7"/>
  <c r="I26" i="7"/>
  <c r="BX108" i="7"/>
  <c r="BX112" i="7"/>
  <c r="BX175" i="7" s="1"/>
  <c r="BX109" i="7"/>
  <c r="BX172" i="7" s="1"/>
  <c r="BX111" i="7"/>
  <c r="BX174" i="7" s="1"/>
  <c r="BX113" i="7"/>
  <c r="BX176" i="7" s="1"/>
  <c r="BX110" i="7"/>
  <c r="BX173" i="7" s="1"/>
  <c r="BW110" i="7"/>
  <c r="BW173" i="7" s="1"/>
  <c r="BW109" i="7"/>
  <c r="BW172" i="7" s="1"/>
  <c r="BW108" i="7"/>
  <c r="BW111" i="7"/>
  <c r="BW174" i="7" s="1"/>
  <c r="BW112" i="7"/>
  <c r="BW175" i="7" s="1"/>
  <c r="BW113" i="7"/>
  <c r="BW176" i="7" s="1"/>
  <c r="BV110" i="7"/>
  <c r="BV173" i="7" s="1"/>
  <c r="BV109" i="7"/>
  <c r="BV172" i="7" s="1"/>
  <c r="BV108" i="7"/>
  <c r="BV111" i="7"/>
  <c r="BV174" i="7" s="1"/>
  <c r="BV112" i="7"/>
  <c r="BV175" i="7" s="1"/>
  <c r="BV113" i="7"/>
  <c r="BV176" i="7" s="1"/>
  <c r="BU110" i="7"/>
  <c r="BU173" i="7" s="1"/>
  <c r="BU111" i="7"/>
  <c r="BU174" i="7" s="1"/>
  <c r="BU108" i="7"/>
  <c r="BU112" i="7"/>
  <c r="BU175" i="7" s="1"/>
  <c r="BU109" i="7"/>
  <c r="BU172" i="7" s="1"/>
  <c r="BU113" i="7"/>
  <c r="BU176" i="7" s="1"/>
  <c r="BT110" i="7"/>
  <c r="BT173" i="7" s="1"/>
  <c r="BT112" i="7"/>
  <c r="BT175" i="7" s="1"/>
  <c r="BT111" i="7"/>
  <c r="BT174" i="7" s="1"/>
  <c r="BT109" i="7"/>
  <c r="BT172" i="7" s="1"/>
  <c r="BT108" i="7"/>
  <c r="BT113" i="7"/>
  <c r="BT176" i="7" s="1"/>
  <c r="BS109" i="7"/>
  <c r="BS172" i="7" s="1"/>
  <c r="BS113" i="7"/>
  <c r="BS176" i="7" s="1"/>
  <c r="BS111" i="7"/>
  <c r="BS174" i="7" s="1"/>
  <c r="BS108" i="7"/>
  <c r="BS112" i="7"/>
  <c r="BS175" i="7" s="1"/>
  <c r="BS110" i="7"/>
  <c r="BS173" i="7" s="1"/>
  <c r="BR110" i="7"/>
  <c r="BR173" i="7" s="1"/>
  <c r="BR113" i="7"/>
  <c r="BR176" i="7" s="1"/>
  <c r="BR108" i="7"/>
  <c r="BR109" i="7"/>
  <c r="BR172" i="7" s="1"/>
  <c r="BR111" i="7"/>
  <c r="BR174" i="7" s="1"/>
  <c r="BR112" i="7"/>
  <c r="BR175" i="7" s="1"/>
  <c r="BQ111" i="7"/>
  <c r="BQ174" i="7" s="1"/>
  <c r="DW174" i="7" s="1"/>
  <c r="BQ109" i="7"/>
  <c r="BQ172" i="7" s="1"/>
  <c r="BQ113" i="7"/>
  <c r="BQ176" i="7" s="1"/>
  <c r="BQ108" i="7"/>
  <c r="BQ112" i="7"/>
  <c r="BQ175" i="7" s="1"/>
  <c r="BQ110" i="7"/>
  <c r="BQ173" i="7" s="1"/>
  <c r="BP109" i="7"/>
  <c r="BP172" i="7" s="1"/>
  <c r="BP108" i="7"/>
  <c r="BP112" i="7"/>
  <c r="BP113" i="7"/>
  <c r="BP111" i="7"/>
  <c r="BP110" i="7"/>
  <c r="BP173" i="7" s="1"/>
  <c r="BO48" i="7"/>
  <c r="BO49" i="7"/>
  <c r="BO50" i="7"/>
  <c r="BN49" i="7"/>
  <c r="BN50" i="7"/>
  <c r="BN48" i="7"/>
  <c r="BY9" i="7"/>
  <c r="BM49" i="7"/>
  <c r="BM48" i="7"/>
  <c r="BM50" i="7"/>
  <c r="BJ109" i="7"/>
  <c r="BJ172" i="7" s="1"/>
  <c r="BJ111" i="7"/>
  <c r="BJ174" i="7" s="1"/>
  <c r="BJ110" i="7"/>
  <c r="BJ173" i="7" s="1"/>
  <c r="BJ112" i="7"/>
  <c r="BJ175" i="7" s="1"/>
  <c r="BJ113" i="7"/>
  <c r="BJ176" i="7" s="1"/>
  <c r="BJ108" i="7"/>
  <c r="BI108" i="7"/>
  <c r="BI112" i="7"/>
  <c r="BI175" i="7" s="1"/>
  <c r="BI110" i="7"/>
  <c r="BI173" i="7" s="1"/>
  <c r="BI109" i="7"/>
  <c r="BI172" i="7" s="1"/>
  <c r="BI113" i="7"/>
  <c r="BI176" i="7" s="1"/>
  <c r="BI111" i="7"/>
  <c r="BI174" i="7" s="1"/>
  <c r="BH112" i="7"/>
  <c r="BH175" i="7" s="1"/>
  <c r="BH109" i="7"/>
  <c r="BH172" i="7" s="1"/>
  <c r="BH110" i="7"/>
  <c r="BH173" i="7" s="1"/>
  <c r="BH113" i="7"/>
  <c r="BH176" i="7" s="1"/>
  <c r="BH108" i="7"/>
  <c r="BH111" i="7"/>
  <c r="BH174" i="7" s="1"/>
  <c r="BG111" i="7"/>
  <c r="BG174" i="7" s="1"/>
  <c r="BG112" i="7"/>
  <c r="BG175" i="7" s="1"/>
  <c r="BG113" i="7"/>
  <c r="BG176" i="7" s="1"/>
  <c r="BG108" i="7"/>
  <c r="BG110" i="7"/>
  <c r="BG173" i="7" s="1"/>
  <c r="BG109" i="7"/>
  <c r="BG172" i="7" s="1"/>
  <c r="BF109" i="7"/>
  <c r="BF172" i="7" s="1"/>
  <c r="BF111" i="7"/>
  <c r="BF174" i="7" s="1"/>
  <c r="BF112" i="7"/>
  <c r="BF175" i="7" s="1"/>
  <c r="BF113" i="7"/>
  <c r="BF176" i="7" s="1"/>
  <c r="BF110" i="7"/>
  <c r="BF173" i="7" s="1"/>
  <c r="BF108" i="7"/>
  <c r="BE109" i="7"/>
  <c r="BE172" i="7" s="1"/>
  <c r="BE113" i="7"/>
  <c r="BE176" i="7" s="1"/>
  <c r="BE112" i="7"/>
  <c r="BE175" i="7" s="1"/>
  <c r="BE110" i="7"/>
  <c r="BE173" i="7" s="1"/>
  <c r="BE108" i="7"/>
  <c r="BE111" i="7"/>
  <c r="BE174" i="7" s="1"/>
  <c r="BD112" i="7"/>
  <c r="BD175" i="7" s="1"/>
  <c r="BD109" i="7"/>
  <c r="BD172" i="7" s="1"/>
  <c r="BD108" i="7"/>
  <c r="BD113" i="7"/>
  <c r="BD176" i="7" s="1"/>
  <c r="BD111" i="7"/>
  <c r="BD174" i="7" s="1"/>
  <c r="BD110" i="7"/>
  <c r="BD173" i="7" s="1"/>
  <c r="BC108" i="7"/>
  <c r="BC109" i="7"/>
  <c r="BC172" i="7" s="1"/>
  <c r="BC111" i="7"/>
  <c r="BC174" i="7" s="1"/>
  <c r="BC113" i="7"/>
  <c r="BC176" i="7" s="1"/>
  <c r="BC110" i="7"/>
  <c r="BC173" i="7" s="1"/>
  <c r="BC112" i="7"/>
  <c r="BC175" i="7" s="1"/>
  <c r="BB108" i="7"/>
  <c r="BB111" i="7"/>
  <c r="BB174" i="7" s="1"/>
  <c r="BB109" i="7"/>
  <c r="BB172" i="7" s="1"/>
  <c r="BB110" i="7"/>
  <c r="BB173" i="7" s="1"/>
  <c r="BB113" i="7"/>
  <c r="BB176" i="7" s="1"/>
  <c r="BB112" i="7"/>
  <c r="BB175" i="7" s="1"/>
  <c r="BA110" i="7"/>
  <c r="BA173" i="7" s="1"/>
  <c r="BA111" i="7"/>
  <c r="BA174" i="7" s="1"/>
  <c r="BA109" i="7"/>
  <c r="BA172" i="7" s="1"/>
  <c r="BA113" i="7"/>
  <c r="BA176" i="7" s="1"/>
  <c r="BA108" i="7"/>
  <c r="BA112" i="7"/>
  <c r="BA175" i="7" s="1"/>
  <c r="AZ110" i="7"/>
  <c r="AZ173" i="7" s="1"/>
  <c r="AZ108" i="7"/>
  <c r="AZ112" i="7"/>
  <c r="AZ175" i="7" s="1"/>
  <c r="AZ111" i="7"/>
  <c r="AZ174" i="7" s="1"/>
  <c r="AZ113" i="7"/>
  <c r="AZ176" i="7" s="1"/>
  <c r="AZ109" i="7"/>
  <c r="AZ172" i="7" s="1"/>
  <c r="AY110" i="7"/>
  <c r="BK9" i="7"/>
  <c r="AY111" i="7"/>
  <c r="AY113" i="7"/>
  <c r="AY109" i="7"/>
  <c r="AY112" i="7"/>
  <c r="AY108" i="7"/>
  <c r="AW48" i="7"/>
  <c r="AW50" i="7"/>
  <c r="AW49" i="7"/>
  <c r="AI49" i="7"/>
  <c r="AI48" i="7"/>
  <c r="AI50" i="7"/>
  <c r="U49" i="7"/>
  <c r="U48" i="7"/>
  <c r="U50" i="7"/>
  <c r="BX132" i="7"/>
  <c r="BX195" i="7" s="1"/>
  <c r="BX129" i="7"/>
  <c r="BX192" i="7" s="1"/>
  <c r="BX128" i="7"/>
  <c r="BX130" i="7"/>
  <c r="BX193" i="7" s="1"/>
  <c r="BX131" i="7"/>
  <c r="BX194" i="7" s="1"/>
  <c r="BX10" i="7"/>
  <c r="BW129" i="7"/>
  <c r="BW192" i="7" s="1"/>
  <c r="BW132" i="7"/>
  <c r="BW195" i="7" s="1"/>
  <c r="BW10" i="7"/>
  <c r="BW128" i="7"/>
  <c r="BW130" i="7"/>
  <c r="BW193" i="7" s="1"/>
  <c r="BW131" i="7"/>
  <c r="BW194" i="7" s="1"/>
  <c r="BV132" i="7"/>
  <c r="BV195" i="7" s="1"/>
  <c r="BV10" i="7"/>
  <c r="BV129" i="7"/>
  <c r="BV192" i="7" s="1"/>
  <c r="BV131" i="7"/>
  <c r="BV194" i="7" s="1"/>
  <c r="BV130" i="7"/>
  <c r="BV193" i="7" s="1"/>
  <c r="BV128" i="7"/>
  <c r="BU10" i="7"/>
  <c r="BU132" i="7"/>
  <c r="BU195" i="7" s="1"/>
  <c r="BU130" i="7"/>
  <c r="BU193" i="7" s="1"/>
  <c r="BU128" i="7"/>
  <c r="BU129" i="7"/>
  <c r="BU192" i="7" s="1"/>
  <c r="BU131" i="7"/>
  <c r="BU194" i="7" s="1"/>
  <c r="BT10" i="7"/>
  <c r="BT130" i="7"/>
  <c r="BT193" i="7" s="1"/>
  <c r="BT131" i="7"/>
  <c r="BT194" i="7" s="1"/>
  <c r="BT128" i="7"/>
  <c r="BT132" i="7"/>
  <c r="BT195" i="7" s="1"/>
  <c r="BT129" i="7"/>
  <c r="BT192" i="7" s="1"/>
  <c r="BS10" i="7"/>
  <c r="BS130" i="7"/>
  <c r="BS193" i="7" s="1"/>
  <c r="BS129" i="7"/>
  <c r="BS192" i="7" s="1"/>
  <c r="BS131" i="7"/>
  <c r="BS194" i="7" s="1"/>
  <c r="BS128" i="7"/>
  <c r="BS132" i="7"/>
  <c r="BS195" i="7" s="1"/>
  <c r="BR10" i="7"/>
  <c r="BR131" i="7"/>
  <c r="BR194" i="7" s="1"/>
  <c r="BR130" i="7"/>
  <c r="BR193" i="7" s="1"/>
  <c r="BR129" i="7"/>
  <c r="BR192" i="7" s="1"/>
  <c r="BR128" i="7"/>
  <c r="BR132" i="7"/>
  <c r="BR195" i="7" s="1"/>
  <c r="BQ128" i="7"/>
  <c r="BQ129" i="7"/>
  <c r="BQ192" i="7" s="1"/>
  <c r="BQ130" i="7"/>
  <c r="BQ193" i="7" s="1"/>
  <c r="BQ132" i="7"/>
  <c r="BQ195" i="7" s="1"/>
  <c r="BQ131" i="7"/>
  <c r="BQ194" i="7" s="1"/>
  <c r="BQ10" i="7"/>
  <c r="BP129" i="7"/>
  <c r="BP192" i="7" s="1"/>
  <c r="BP128" i="7"/>
  <c r="BP130" i="7"/>
  <c r="BP193" i="7" s="1"/>
  <c r="BP132" i="7"/>
  <c r="BP195" i="7" s="1"/>
  <c r="BP10" i="7"/>
  <c r="BP131" i="7"/>
  <c r="BP194" i="7" s="1"/>
  <c r="BY8" i="7"/>
  <c r="BM10" i="7"/>
  <c r="BJ130" i="7"/>
  <c r="BJ193" i="7" s="1"/>
  <c r="BJ128" i="7"/>
  <c r="BJ132" i="7"/>
  <c r="BJ195" i="7" s="1"/>
  <c r="BJ10" i="7"/>
  <c r="BJ131" i="7"/>
  <c r="BJ194" i="7" s="1"/>
  <c r="BJ129" i="7"/>
  <c r="BJ192" i="7" s="1"/>
  <c r="BI132" i="7"/>
  <c r="BI195" i="7" s="1"/>
  <c r="BI131" i="7"/>
  <c r="BI194" i="7" s="1"/>
  <c r="BI128" i="7"/>
  <c r="BI130" i="7"/>
  <c r="BI193" i="7" s="1"/>
  <c r="BI10" i="7"/>
  <c r="BI129" i="7"/>
  <c r="BI192" i="7" s="1"/>
  <c r="BH128" i="7"/>
  <c r="BH132" i="7"/>
  <c r="BH195" i="7" s="1"/>
  <c r="BH10" i="7"/>
  <c r="BH129" i="7"/>
  <c r="BH192" i="7" s="1"/>
  <c r="BH131" i="7"/>
  <c r="BH194" i="7" s="1"/>
  <c r="BH130" i="7"/>
  <c r="BH193" i="7" s="1"/>
  <c r="BG128" i="7"/>
  <c r="BG132" i="7"/>
  <c r="BG195" i="7" s="1"/>
  <c r="BG129" i="7"/>
  <c r="BG192" i="7" s="1"/>
  <c r="BG131" i="7"/>
  <c r="BG194" i="7" s="1"/>
  <c r="BG10" i="7"/>
  <c r="BG130" i="7"/>
  <c r="BG193" i="7" s="1"/>
  <c r="BF129" i="7"/>
  <c r="BF192" i="7" s="1"/>
  <c r="BF10" i="7"/>
  <c r="BF131" i="7"/>
  <c r="BF194" i="7" s="1"/>
  <c r="BF130" i="7"/>
  <c r="BF193" i="7" s="1"/>
  <c r="BF132" i="7"/>
  <c r="BF195" i="7" s="1"/>
  <c r="BF128" i="7"/>
  <c r="BE130" i="7"/>
  <c r="BE193" i="7" s="1"/>
  <c r="BE129" i="7"/>
  <c r="BE192" i="7" s="1"/>
  <c r="BE10" i="7"/>
  <c r="BE131" i="7"/>
  <c r="BE194" i="7" s="1"/>
  <c r="BE132" i="7"/>
  <c r="BE195" i="7" s="1"/>
  <c r="BE128" i="7"/>
  <c r="BD10" i="7"/>
  <c r="BD129" i="7"/>
  <c r="BD192" i="7" s="1"/>
  <c r="BD132" i="7"/>
  <c r="BD195" i="7" s="1"/>
  <c r="BD130" i="7"/>
  <c r="BD193" i="7" s="1"/>
  <c r="BD128" i="7"/>
  <c r="BD131" i="7"/>
  <c r="BD194" i="7" s="1"/>
  <c r="BC131" i="7"/>
  <c r="BC194" i="7" s="1"/>
  <c r="BC132" i="7"/>
  <c r="BC195" i="7" s="1"/>
  <c r="BC130" i="7"/>
  <c r="BC193" i="7" s="1"/>
  <c r="BC10" i="7"/>
  <c r="BC129" i="7"/>
  <c r="BC192" i="7" s="1"/>
  <c r="BC128" i="7"/>
  <c r="BB132" i="7"/>
  <c r="BB195" i="7" s="1"/>
  <c r="BB10" i="7"/>
  <c r="BB129" i="7"/>
  <c r="BB192" i="7" s="1"/>
  <c r="BB131" i="7"/>
  <c r="BB194" i="7" s="1"/>
  <c r="BB130" i="7"/>
  <c r="BB193" i="7" s="1"/>
  <c r="BB128" i="7"/>
  <c r="BA131" i="7"/>
  <c r="BA194" i="7" s="1"/>
  <c r="BA132" i="7"/>
  <c r="BA195" i="7" s="1"/>
  <c r="BA129" i="7"/>
  <c r="BA192" i="7" s="1"/>
  <c r="BA130" i="7"/>
  <c r="BA193" i="7" s="1"/>
  <c r="BA10" i="7"/>
  <c r="BA128" i="7"/>
  <c r="AZ131" i="7"/>
  <c r="AZ194" i="7" s="1"/>
  <c r="AZ10" i="7"/>
  <c r="AZ130" i="7"/>
  <c r="AZ193" i="7" s="1"/>
  <c r="AZ129" i="7"/>
  <c r="AZ192" i="7" s="1"/>
  <c r="AZ132" i="7"/>
  <c r="AZ195" i="7" s="1"/>
  <c r="AZ128" i="7"/>
  <c r="AY129" i="7"/>
  <c r="BK8" i="7"/>
  <c r="AY132" i="7"/>
  <c r="AY10" i="7"/>
  <c r="AY131" i="7"/>
  <c r="AY128" i="7"/>
  <c r="AY130" i="7"/>
  <c r="BX104" i="7"/>
  <c r="BX167" i="7" s="1"/>
  <c r="BX103" i="7"/>
  <c r="BW103" i="7"/>
  <c r="BW104" i="7"/>
  <c r="BW167" i="7" s="1"/>
  <c r="BV103" i="7"/>
  <c r="BV104" i="7"/>
  <c r="BV167" i="7" s="1"/>
  <c r="BU103" i="7"/>
  <c r="BU104" i="7"/>
  <c r="BU167" i="7" s="1"/>
  <c r="BT103" i="7"/>
  <c r="BT104" i="7"/>
  <c r="BT167" i="7" s="1"/>
  <c r="BS104" i="7"/>
  <c r="BS167" i="7" s="1"/>
  <c r="BS103" i="7"/>
  <c r="BR104" i="7"/>
  <c r="BR167" i="7" s="1"/>
  <c r="BR103" i="7"/>
  <c r="BQ104" i="7"/>
  <c r="BQ167" i="7" s="1"/>
  <c r="BQ103" i="7"/>
  <c r="BP103" i="7"/>
  <c r="BP104" i="7"/>
  <c r="AY100" i="7"/>
  <c r="BK6" i="7"/>
  <c r="DU6" i="7" s="1"/>
  <c r="BX162" i="7"/>
  <c r="BX160" i="7" s="1"/>
  <c r="BX97" i="7"/>
  <c r="BX34" i="7" s="1"/>
  <c r="BW162" i="7"/>
  <c r="BW160" i="7" s="1"/>
  <c r="BW97" i="7"/>
  <c r="BW34" i="7" s="1"/>
  <c r="BV162" i="7"/>
  <c r="BV160" i="7" s="1"/>
  <c r="BV97" i="7"/>
  <c r="BV34" i="7" s="1"/>
  <c r="BU162" i="7"/>
  <c r="BU160" i="7" s="1"/>
  <c r="BU97" i="7"/>
  <c r="BU34" i="7" s="1"/>
  <c r="BT162" i="7"/>
  <c r="BT160" i="7" s="1"/>
  <c r="BT97" i="7"/>
  <c r="BT34" i="7" s="1"/>
  <c r="BS162" i="7"/>
  <c r="BS160" i="7" s="1"/>
  <c r="BS97" i="7"/>
  <c r="BS34" i="7" s="1"/>
  <c r="BR162" i="7"/>
  <c r="BR160" i="7" s="1"/>
  <c r="BR97" i="7"/>
  <c r="BR34" i="7" s="1"/>
  <c r="BQ162" i="7"/>
  <c r="BQ97" i="7"/>
  <c r="BQ34" i="7" s="1"/>
  <c r="BP162" i="7"/>
  <c r="BP160" i="7" s="1"/>
  <c r="BP97" i="7"/>
  <c r="BJ162" i="7"/>
  <c r="BJ160" i="7" s="1"/>
  <c r="BJ97" i="7"/>
  <c r="BJ34" i="7" s="1"/>
  <c r="BI162" i="7"/>
  <c r="BI160" i="7" s="1"/>
  <c r="BI97" i="7"/>
  <c r="BI34" i="7" s="1"/>
  <c r="BH162" i="7"/>
  <c r="BH160" i="7" s="1"/>
  <c r="BH97" i="7"/>
  <c r="BH34" i="7" s="1"/>
  <c r="BG162" i="7"/>
  <c r="BG160" i="7" s="1"/>
  <c r="BG97" i="7"/>
  <c r="BG34" i="7" s="1"/>
  <c r="BF162" i="7"/>
  <c r="BF160" i="7" s="1"/>
  <c r="BF97" i="7"/>
  <c r="BF34" i="7" s="1"/>
  <c r="BE162" i="7"/>
  <c r="BE160" i="7" s="1"/>
  <c r="BE97" i="7"/>
  <c r="BE34" i="7" s="1"/>
  <c r="BD162" i="7"/>
  <c r="BD160" i="7" s="1"/>
  <c r="BD97" i="7"/>
  <c r="BD34" i="7" s="1"/>
  <c r="BC162" i="7"/>
  <c r="BC160" i="7" s="1"/>
  <c r="BC97" i="7"/>
  <c r="BC34" i="7" s="1"/>
  <c r="BB162" i="7"/>
  <c r="BB160" i="7" s="1"/>
  <c r="BB97" i="7"/>
  <c r="BB34" i="7" s="1"/>
  <c r="BA162" i="7"/>
  <c r="BA160" i="7" s="1"/>
  <c r="BA97" i="7"/>
  <c r="BA34" i="7" s="1"/>
  <c r="AZ162" i="7"/>
  <c r="AZ160" i="7" s="1"/>
  <c r="AZ97" i="7"/>
  <c r="AZ34" i="7" s="1"/>
  <c r="BK5" i="7"/>
  <c r="DU5" i="7" s="1"/>
  <c r="AY99" i="7"/>
  <c r="DS184" i="7"/>
  <c r="DR184" i="7"/>
  <c r="DQ184" i="7"/>
  <c r="DP184" i="7"/>
  <c r="DO184" i="7"/>
  <c r="DN184" i="7"/>
  <c r="DM184" i="7"/>
  <c r="DL184" i="7"/>
  <c r="DK184" i="7"/>
  <c r="DJ184" i="7"/>
  <c r="DI184" i="7"/>
  <c r="DH184" i="7"/>
  <c r="DG184" i="7"/>
  <c r="DF184" i="7"/>
  <c r="DE184" i="7"/>
  <c r="DD184" i="7"/>
  <c r="DC184" i="7"/>
  <c r="DB184" i="7"/>
  <c r="DA184" i="7"/>
  <c r="CX184" i="7"/>
  <c r="CW184" i="7"/>
  <c r="CV184" i="7"/>
  <c r="CL184" i="7"/>
  <c r="CK184" i="7"/>
  <c r="CJ184" i="7"/>
  <c r="CI184" i="7"/>
  <c r="CH184" i="7"/>
  <c r="CG184" i="7"/>
  <c r="CF184" i="7"/>
  <c r="CE184" i="7"/>
  <c r="CD184" i="7"/>
  <c r="CC184" i="7"/>
  <c r="CB184" i="7"/>
  <c r="DU13" i="7"/>
  <c r="DU83" i="7"/>
  <c r="DW83" i="7" s="1"/>
  <c r="CY100" i="6"/>
  <c r="CY37" i="6" s="1"/>
  <c r="CU163" i="6"/>
  <c r="CY163" i="6" s="1"/>
  <c r="CY99" i="6"/>
  <c r="CY36" i="6" s="1"/>
  <c r="CU162" i="6"/>
  <c r="CS100" i="6"/>
  <c r="CS37" i="6" s="1"/>
  <c r="CO163" i="6"/>
  <c r="CS163" i="6" s="1"/>
  <c r="CS99" i="6"/>
  <c r="CO162" i="6"/>
  <c r="CS162" i="6" s="1"/>
  <c r="DS97" i="6"/>
  <c r="DS34" i="6" s="1"/>
  <c r="DS161" i="6"/>
  <c r="DS160" i="6" s="1"/>
  <c r="DR97" i="6"/>
  <c r="DR34" i="6" s="1"/>
  <c r="DR161" i="6"/>
  <c r="DR160" i="6" s="1"/>
  <c r="DQ97" i="6"/>
  <c r="DQ34" i="6" s="1"/>
  <c r="DQ161" i="6"/>
  <c r="DQ160" i="6" s="1"/>
  <c r="DP97" i="6"/>
  <c r="DP34" i="6" s="1"/>
  <c r="DP161" i="6"/>
  <c r="DP160" i="6" s="1"/>
  <c r="DO97" i="6"/>
  <c r="DO34" i="6" s="1"/>
  <c r="DO161" i="6"/>
  <c r="DO160" i="6" s="1"/>
  <c r="DN97" i="6"/>
  <c r="DN34" i="6" s="1"/>
  <c r="DN161" i="6"/>
  <c r="DN160" i="6" s="1"/>
  <c r="DM97" i="6"/>
  <c r="DM34" i="6" s="1"/>
  <c r="DM161" i="6"/>
  <c r="DM160" i="6" s="1"/>
  <c r="DL97" i="6"/>
  <c r="DL34" i="6" s="1"/>
  <c r="DL161" i="6"/>
  <c r="DL160" i="6" s="1"/>
  <c r="DX160" i="6" s="1"/>
  <c r="DK97" i="6"/>
  <c r="DK34" i="6" s="1"/>
  <c r="DK161" i="6"/>
  <c r="DK160" i="6" s="1"/>
  <c r="DJ97" i="6"/>
  <c r="DJ34" i="6" s="1"/>
  <c r="DJ161" i="6"/>
  <c r="DJ160" i="6" s="1"/>
  <c r="DI97" i="6"/>
  <c r="DI34" i="6" s="1"/>
  <c r="DI161" i="6"/>
  <c r="DI160" i="6" s="1"/>
  <c r="DH97" i="6"/>
  <c r="DH34" i="6" s="1"/>
  <c r="DH161" i="6"/>
  <c r="DH160" i="6" s="1"/>
  <c r="DG97" i="6"/>
  <c r="DG34" i="6" s="1"/>
  <c r="DG161" i="6"/>
  <c r="DG160" i="6" s="1"/>
  <c r="DF97" i="6"/>
  <c r="DF34" i="6" s="1"/>
  <c r="DF161" i="6"/>
  <c r="DF160" i="6" s="1"/>
  <c r="DE97" i="6"/>
  <c r="DE34" i="6" s="1"/>
  <c r="DE161" i="6"/>
  <c r="DE160" i="6" s="1"/>
  <c r="DD97" i="6"/>
  <c r="DD34" i="6" s="1"/>
  <c r="DD161" i="6"/>
  <c r="DD160" i="6" s="1"/>
  <c r="DC97" i="6"/>
  <c r="DC34" i="6" s="1"/>
  <c r="DC161" i="6"/>
  <c r="DC160" i="6" s="1"/>
  <c r="DB97" i="6"/>
  <c r="DB34" i="6" s="1"/>
  <c r="DB161" i="6"/>
  <c r="DB160" i="6" s="1"/>
  <c r="DA97" i="6"/>
  <c r="DA161" i="6"/>
  <c r="DA160" i="6" s="1"/>
  <c r="CU122" i="6"/>
  <c r="CU74" i="6" s="1"/>
  <c r="CS98" i="6"/>
  <c r="CO161" i="6"/>
  <c r="CS161" i="6" s="1"/>
  <c r="CO97" i="6"/>
  <c r="CO122" i="6"/>
  <c r="CO74" i="6" s="1"/>
  <c r="CS112" i="6"/>
  <c r="CS49" i="6" s="1"/>
  <c r="CO175" i="6"/>
  <c r="CS175" i="6" s="1"/>
  <c r="CA122" i="6"/>
  <c r="CA74" i="6" s="1"/>
  <c r="CX190" i="6"/>
  <c r="CX122" i="6"/>
  <c r="CX74" i="6" s="1"/>
  <c r="CW190" i="6"/>
  <c r="CW122" i="6"/>
  <c r="CW74" i="6" s="1"/>
  <c r="CV190" i="6"/>
  <c r="CV122" i="6"/>
  <c r="CV74" i="6" s="1"/>
  <c r="CS111" i="6"/>
  <c r="CO174" i="6"/>
  <c r="CS174" i="6" s="1"/>
  <c r="CS110" i="6"/>
  <c r="CO173" i="6"/>
  <c r="CS173" i="6" s="1"/>
  <c r="CS109" i="6"/>
  <c r="CS46" i="6" s="1"/>
  <c r="CO172" i="6"/>
  <c r="CS172" i="6" s="1"/>
  <c r="CS108" i="6"/>
  <c r="CS45" i="6" s="1"/>
  <c r="CO171" i="6"/>
  <c r="CS171" i="6" s="1"/>
  <c r="CO167" i="6"/>
  <c r="CS167" i="6" s="1"/>
  <c r="CO166" i="6"/>
  <c r="CS102" i="6"/>
  <c r="DX103" i="6" s="1"/>
  <c r="DX40" i="6" s="1"/>
  <c r="CO39" i="6"/>
  <c r="CH191" i="6"/>
  <c r="CH122" i="6"/>
  <c r="CH74" i="6" s="1"/>
  <c r="CG191" i="6"/>
  <c r="CG122" i="6"/>
  <c r="CG74" i="6" s="1"/>
  <c r="CF191" i="6"/>
  <c r="CF122" i="6"/>
  <c r="CF74" i="6" s="1"/>
  <c r="CE191" i="6"/>
  <c r="CE122" i="6"/>
  <c r="CE74" i="6" s="1"/>
  <c r="CD191" i="6"/>
  <c r="CD122" i="6"/>
  <c r="CD74" i="6" s="1"/>
  <c r="CC191" i="6"/>
  <c r="CC122" i="6"/>
  <c r="CC74" i="6" s="1"/>
  <c r="CB191" i="6"/>
  <c r="CB122" i="6"/>
  <c r="CB74" i="6" s="1"/>
  <c r="CL190" i="6"/>
  <c r="CL122" i="6"/>
  <c r="CL74" i="6" s="1"/>
  <c r="CK190" i="6"/>
  <c r="CK122" i="6"/>
  <c r="CK74" i="6" s="1"/>
  <c r="CJ190" i="6"/>
  <c r="CJ122" i="6"/>
  <c r="CJ74" i="6" s="1"/>
  <c r="CL157" i="6"/>
  <c r="CL158" i="6"/>
  <c r="CK158" i="6"/>
  <c r="CK157" i="6"/>
  <c r="CJ157" i="6"/>
  <c r="CJ158" i="6"/>
  <c r="CI158" i="6"/>
  <c r="CI157" i="6"/>
  <c r="CH158" i="6"/>
  <c r="CH157" i="6"/>
  <c r="CG158" i="6"/>
  <c r="CG157" i="6"/>
  <c r="CF157" i="6"/>
  <c r="CF158" i="6"/>
  <c r="CE158" i="6"/>
  <c r="CE157" i="6"/>
  <c r="CD158" i="6"/>
  <c r="CD157" i="6"/>
  <c r="CC158" i="6"/>
  <c r="CC157" i="6"/>
  <c r="CB158" i="6"/>
  <c r="CB157" i="6"/>
  <c r="CL167" i="6"/>
  <c r="CL165" i="6" s="1"/>
  <c r="CL102" i="6"/>
  <c r="CL39" i="6" s="1"/>
  <c r="CM99" i="6"/>
  <c r="CM36" i="6" s="1"/>
  <c r="CA162" i="6"/>
  <c r="CM162" i="6" s="1"/>
  <c r="CM100" i="6"/>
  <c r="CM37" i="6" s="1"/>
  <c r="CA163" i="6"/>
  <c r="CM163" i="6" s="1"/>
  <c r="DS95" i="6"/>
  <c r="DS158" i="6" s="1"/>
  <c r="DS93" i="6"/>
  <c r="DS156" i="6" s="1"/>
  <c r="DS94" i="6"/>
  <c r="DS157" i="6" s="1"/>
  <c r="DR93" i="6"/>
  <c r="DR156" i="6" s="1"/>
  <c r="DR94" i="6"/>
  <c r="DR157" i="6" s="1"/>
  <c r="DR95" i="6"/>
  <c r="DR158" i="6" s="1"/>
  <c r="DQ93" i="6"/>
  <c r="DQ156" i="6" s="1"/>
  <c r="DQ94" i="6"/>
  <c r="DQ157" i="6" s="1"/>
  <c r="DQ95" i="6"/>
  <c r="DQ158" i="6" s="1"/>
  <c r="DP156" i="6"/>
  <c r="DP157" i="6"/>
  <c r="DP158" i="6"/>
  <c r="DO158" i="6"/>
  <c r="DO157" i="6"/>
  <c r="DO156" i="6"/>
  <c r="DN156" i="6"/>
  <c r="DN157" i="6"/>
  <c r="DN158" i="6"/>
  <c r="DM157" i="6"/>
  <c r="DM156" i="6"/>
  <c r="DM158" i="6"/>
  <c r="DL157" i="6"/>
  <c r="DL156" i="6"/>
  <c r="DL158" i="6"/>
  <c r="DK156" i="6"/>
  <c r="DK157" i="6"/>
  <c r="DK158" i="6"/>
  <c r="DJ157" i="6"/>
  <c r="DJ156" i="6"/>
  <c r="DJ158" i="6"/>
  <c r="DI156" i="6"/>
  <c r="DI157" i="6"/>
  <c r="DI158" i="6"/>
  <c r="DH156" i="6"/>
  <c r="DH157" i="6"/>
  <c r="DH158" i="6"/>
  <c r="DG156" i="6"/>
  <c r="DG157" i="6"/>
  <c r="DG158" i="6"/>
  <c r="DF156" i="6"/>
  <c r="DF158" i="6"/>
  <c r="DF157" i="6"/>
  <c r="DE156" i="6"/>
  <c r="DE157" i="6"/>
  <c r="DE158" i="6"/>
  <c r="DD158" i="6"/>
  <c r="DD157" i="6"/>
  <c r="DD156" i="6"/>
  <c r="DC158" i="6"/>
  <c r="DC157" i="6"/>
  <c r="DC156" i="6"/>
  <c r="DB156" i="6"/>
  <c r="DB158" i="6"/>
  <c r="DB157" i="6"/>
  <c r="DA158" i="6"/>
  <c r="DA157" i="6"/>
  <c r="DA156" i="6"/>
  <c r="CY112" i="6"/>
  <c r="CY49" i="6" s="1"/>
  <c r="CU175" i="6"/>
  <c r="CY175" i="6" s="1"/>
  <c r="CY111" i="6"/>
  <c r="CY48" i="6" s="1"/>
  <c r="CU174" i="6"/>
  <c r="CY174" i="6" s="1"/>
  <c r="CY110" i="6"/>
  <c r="CY47" i="6" s="1"/>
  <c r="CU173" i="6"/>
  <c r="CY173" i="6" s="1"/>
  <c r="CY109" i="6"/>
  <c r="CY46" i="6" s="1"/>
  <c r="CU172" i="6"/>
  <c r="CY172" i="6" s="1"/>
  <c r="CY108" i="6"/>
  <c r="CY45" i="6" s="1"/>
  <c r="CU171" i="6"/>
  <c r="CY171" i="6" s="1"/>
  <c r="CY41" i="6"/>
  <c r="CU167" i="6"/>
  <c r="CY167" i="6" s="1"/>
  <c r="CY40" i="6"/>
  <c r="CU166" i="6"/>
  <c r="CY102" i="6"/>
  <c r="CY39" i="6" s="1"/>
  <c r="CU39" i="6"/>
  <c r="CX161" i="6"/>
  <c r="CX160" i="6" s="1"/>
  <c r="CX97" i="6"/>
  <c r="CX34" i="6" s="1"/>
  <c r="CW161" i="6"/>
  <c r="CW160" i="6" s="1"/>
  <c r="CW97" i="6"/>
  <c r="CW34" i="6" s="1"/>
  <c r="CV161" i="6"/>
  <c r="CV160" i="6" s="1"/>
  <c r="CV97" i="6"/>
  <c r="CV34" i="6" s="1"/>
  <c r="CY98" i="6"/>
  <c r="CY35" i="6" s="1"/>
  <c r="CU161" i="6"/>
  <c r="CY161" i="6" s="1"/>
  <c r="CU97" i="6"/>
  <c r="CX158" i="6"/>
  <c r="CX157" i="6"/>
  <c r="CX156" i="6"/>
  <c r="CW158" i="6"/>
  <c r="CW156" i="6"/>
  <c r="CW157" i="6"/>
  <c r="CV158" i="6"/>
  <c r="CV157" i="6"/>
  <c r="CV156" i="6"/>
  <c r="CS48" i="6"/>
  <c r="CS47" i="6"/>
  <c r="CS41" i="6"/>
  <c r="CS40" i="6"/>
  <c r="CS35" i="6"/>
  <c r="CR191" i="6"/>
  <c r="CR122" i="6"/>
  <c r="CR74" i="6" s="1"/>
  <c r="CQ191" i="6"/>
  <c r="CQ122" i="6"/>
  <c r="CQ74" i="6" s="1"/>
  <c r="CP191" i="6"/>
  <c r="CP122" i="6"/>
  <c r="CP74" i="6" s="1"/>
  <c r="CR158" i="6"/>
  <c r="CR157" i="6"/>
  <c r="CQ158" i="6"/>
  <c r="CQ157" i="6"/>
  <c r="CP158" i="6"/>
  <c r="CP157" i="6"/>
  <c r="CM109" i="6"/>
  <c r="CI186" i="6"/>
  <c r="CI122" i="6"/>
  <c r="CI74" i="6" s="1"/>
  <c r="CA177" i="6"/>
  <c r="CM177" i="6" s="1"/>
  <c r="CM114" i="6"/>
  <c r="CM112" i="6"/>
  <c r="CA175" i="6"/>
  <c r="CM175" i="6" s="1"/>
  <c r="CM111" i="6"/>
  <c r="CA174" i="6"/>
  <c r="CM174" i="6" s="1"/>
  <c r="CM110" i="6"/>
  <c r="CA173" i="6"/>
  <c r="CM173" i="6" s="1"/>
  <c r="CM108" i="6"/>
  <c r="CA171" i="6"/>
  <c r="CM171" i="6" s="1"/>
  <c r="CM41" i="6"/>
  <c r="CA167" i="6"/>
  <c r="CM40" i="6"/>
  <c r="CA166" i="6"/>
  <c r="CA39" i="6"/>
  <c r="CL97" i="6"/>
  <c r="CL34" i="6" s="1"/>
  <c r="CL161" i="6"/>
  <c r="CL160" i="6" s="1"/>
  <c r="CK97" i="6"/>
  <c r="CK34" i="6" s="1"/>
  <c r="CK161" i="6"/>
  <c r="CK160" i="6" s="1"/>
  <c r="CJ97" i="6"/>
  <c r="CJ34" i="6" s="1"/>
  <c r="CJ161" i="6"/>
  <c r="CJ160" i="6" s="1"/>
  <c r="CI97" i="6"/>
  <c r="CI34" i="6" s="1"/>
  <c r="CI161" i="6"/>
  <c r="CI160" i="6" s="1"/>
  <c r="CH97" i="6"/>
  <c r="CH34" i="6" s="1"/>
  <c r="CH161" i="6"/>
  <c r="CH160" i="6" s="1"/>
  <c r="CG97" i="6"/>
  <c r="CG34" i="6" s="1"/>
  <c r="CG161" i="6"/>
  <c r="CG160" i="6" s="1"/>
  <c r="CF161" i="6"/>
  <c r="CF160" i="6" s="1"/>
  <c r="CF97" i="6"/>
  <c r="CF34" i="6" s="1"/>
  <c r="CE161" i="6"/>
  <c r="CE160" i="6" s="1"/>
  <c r="CE97" i="6"/>
  <c r="CE34" i="6" s="1"/>
  <c r="CD97" i="6"/>
  <c r="CD34" i="6" s="1"/>
  <c r="CD161" i="6"/>
  <c r="CD160" i="6" s="1"/>
  <c r="CC161" i="6"/>
  <c r="CC160" i="6" s="1"/>
  <c r="CC97" i="6"/>
  <c r="CC34" i="6" s="1"/>
  <c r="CB161" i="6"/>
  <c r="CB97" i="6"/>
  <c r="CB34" i="6" s="1"/>
  <c r="CM98" i="6"/>
  <c r="CM35" i="6" s="1"/>
  <c r="CA97" i="6"/>
  <c r="CA161" i="6"/>
  <c r="AK180" i="6"/>
  <c r="AW181" i="6"/>
  <c r="W148" i="6"/>
  <c r="AI148" i="6" s="1"/>
  <c r="AI165" i="6"/>
  <c r="U165" i="6"/>
  <c r="I148" i="6"/>
  <c r="U148" i="6" s="1"/>
  <c r="AW162" i="6"/>
  <c r="AK160" i="6"/>
  <c r="AW150" i="6"/>
  <c r="AI150" i="6"/>
  <c r="W198" i="6"/>
  <c r="I198" i="6"/>
  <c r="U198" i="6" s="1"/>
  <c r="U150" i="6"/>
  <c r="BY145" i="6"/>
  <c r="DU145" i="6"/>
  <c r="DW145" i="6"/>
  <c r="DS121" i="6"/>
  <c r="DS58" i="6" s="1"/>
  <c r="DS196" i="6"/>
  <c r="DS184" i="6" s="1"/>
  <c r="DS70" i="6"/>
  <c r="DR121" i="6"/>
  <c r="DR58" i="6" s="1"/>
  <c r="DR196" i="6"/>
  <c r="DR184" i="6" s="1"/>
  <c r="DR70" i="6"/>
  <c r="DQ121" i="6"/>
  <c r="DQ58" i="6" s="1"/>
  <c r="DQ196" i="6"/>
  <c r="DQ184" i="6" s="1"/>
  <c r="DQ70" i="6"/>
  <c r="DP196" i="6"/>
  <c r="DP184" i="6" s="1"/>
  <c r="DP70" i="6"/>
  <c r="DP121" i="6"/>
  <c r="DP58" i="6" s="1"/>
  <c r="DO121" i="6"/>
  <c r="DO58" i="6" s="1"/>
  <c r="DO196" i="6"/>
  <c r="DO184" i="6" s="1"/>
  <c r="DO70" i="6"/>
  <c r="DN196" i="6"/>
  <c r="DN184" i="6" s="1"/>
  <c r="DN70" i="6"/>
  <c r="DN121" i="6"/>
  <c r="DN58" i="6" s="1"/>
  <c r="DM121" i="6"/>
  <c r="DM58" i="6" s="1"/>
  <c r="DM196" i="6"/>
  <c r="DM184" i="6" s="1"/>
  <c r="DM70" i="6"/>
  <c r="DL121" i="6"/>
  <c r="DL58" i="6" s="1"/>
  <c r="DL196" i="6"/>
  <c r="DL184" i="6" s="1"/>
  <c r="DL70" i="6"/>
  <c r="DK196" i="6"/>
  <c r="DK184" i="6" s="1"/>
  <c r="DK70" i="6"/>
  <c r="DK121" i="6"/>
  <c r="DK58" i="6" s="1"/>
  <c r="DJ121" i="6"/>
  <c r="DJ58" i="6" s="1"/>
  <c r="DJ196" i="6"/>
  <c r="DJ184" i="6" s="1"/>
  <c r="DJ70" i="6"/>
  <c r="DI196" i="6"/>
  <c r="DI184" i="6" s="1"/>
  <c r="DI70" i="6"/>
  <c r="DI121" i="6"/>
  <c r="DI58" i="6" s="1"/>
  <c r="DH121" i="6"/>
  <c r="DH58" i="6" s="1"/>
  <c r="DH196" i="6"/>
  <c r="DH184" i="6" s="1"/>
  <c r="DH70" i="6"/>
  <c r="DG196" i="6"/>
  <c r="DG184" i="6" s="1"/>
  <c r="DG70" i="6"/>
  <c r="DG121" i="6"/>
  <c r="DG58" i="6" s="1"/>
  <c r="DF196" i="6"/>
  <c r="DF184" i="6" s="1"/>
  <c r="DF70" i="6"/>
  <c r="DF121" i="6"/>
  <c r="DF58" i="6" s="1"/>
  <c r="DE121" i="6"/>
  <c r="DE58" i="6" s="1"/>
  <c r="DE196" i="6"/>
  <c r="DE184" i="6" s="1"/>
  <c r="DE70" i="6"/>
  <c r="DD121" i="6"/>
  <c r="DD58" i="6" s="1"/>
  <c r="DD196" i="6"/>
  <c r="DD184" i="6" s="1"/>
  <c r="DD70" i="6"/>
  <c r="DC196" i="6"/>
  <c r="DC184" i="6" s="1"/>
  <c r="DC70" i="6"/>
  <c r="DC121" i="6"/>
  <c r="DC58" i="6" s="1"/>
  <c r="DB121" i="6"/>
  <c r="DB58" i="6" s="1"/>
  <c r="DB196" i="6"/>
  <c r="DB184" i="6" s="1"/>
  <c r="DB70" i="6"/>
  <c r="DA196" i="6"/>
  <c r="DA184" i="6" s="1"/>
  <c r="DA70" i="6"/>
  <c r="DA121" i="6"/>
  <c r="DA58" i="6" s="1"/>
  <c r="CX196" i="6"/>
  <c r="CX70" i="6"/>
  <c r="CX121" i="6"/>
  <c r="CX58" i="6" s="1"/>
  <c r="CW121" i="6"/>
  <c r="CW58" i="6" s="1"/>
  <c r="CW196" i="6"/>
  <c r="CW70" i="6"/>
  <c r="CV196" i="6"/>
  <c r="CV70" i="6"/>
  <c r="CV121" i="6"/>
  <c r="CV58" i="6" s="1"/>
  <c r="CY133" i="6"/>
  <c r="CU121" i="6"/>
  <c r="CU196" i="6"/>
  <c r="CY196" i="6" s="1"/>
  <c r="CU70" i="6"/>
  <c r="CR121" i="6"/>
  <c r="CR58" i="6" s="1"/>
  <c r="CR196" i="6"/>
  <c r="CR70" i="6"/>
  <c r="CQ196" i="6"/>
  <c r="CQ70" i="6"/>
  <c r="CQ121" i="6"/>
  <c r="CQ58" i="6" s="1"/>
  <c r="CP196" i="6"/>
  <c r="CP70" i="6"/>
  <c r="CP121" i="6"/>
  <c r="CP58" i="6" s="1"/>
  <c r="CS133" i="6"/>
  <c r="CO121" i="6"/>
  <c r="CO196" i="6"/>
  <c r="CO70" i="6"/>
  <c r="CL121" i="6"/>
  <c r="CL58" i="6" s="1"/>
  <c r="CL196" i="6"/>
  <c r="CL70" i="6"/>
  <c r="CK196" i="6"/>
  <c r="CK70" i="6"/>
  <c r="CK121" i="6"/>
  <c r="CK58" i="6" s="1"/>
  <c r="CJ121" i="6"/>
  <c r="CJ58" i="6" s="1"/>
  <c r="CJ196" i="6"/>
  <c r="CJ70" i="6"/>
  <c r="CI196" i="6"/>
  <c r="CI70" i="6"/>
  <c r="CI121" i="6"/>
  <c r="CI58" i="6" s="1"/>
  <c r="CH196" i="6"/>
  <c r="CH70" i="6"/>
  <c r="CH121" i="6"/>
  <c r="CH58" i="6" s="1"/>
  <c r="CG121" i="6"/>
  <c r="CG58" i="6" s="1"/>
  <c r="CG196" i="6"/>
  <c r="CG70" i="6"/>
  <c r="CF196" i="6"/>
  <c r="CF70" i="6"/>
  <c r="CF121" i="6"/>
  <c r="CF58" i="6" s="1"/>
  <c r="CE121" i="6"/>
  <c r="CE58" i="6" s="1"/>
  <c r="CE196" i="6"/>
  <c r="CE70" i="6"/>
  <c r="CD196" i="6"/>
  <c r="CD70" i="6"/>
  <c r="CD121" i="6"/>
  <c r="CD58" i="6" s="1"/>
  <c r="CC196" i="6"/>
  <c r="CC184" i="6" s="1"/>
  <c r="CC70" i="6"/>
  <c r="CC121" i="6"/>
  <c r="CC58" i="6" s="1"/>
  <c r="CB121" i="6"/>
  <c r="CB58" i="6" s="1"/>
  <c r="CB196" i="6"/>
  <c r="CB70" i="6"/>
  <c r="CM133" i="6"/>
  <c r="CA196" i="6"/>
  <c r="CA70" i="6"/>
  <c r="CA121" i="6"/>
  <c r="BY133" i="6"/>
  <c r="BM196" i="6"/>
  <c r="CU195" i="6"/>
  <c r="CY195" i="6" s="1"/>
  <c r="CY132" i="6"/>
  <c r="CY69" i="6" s="1"/>
  <c r="CS132" i="6"/>
  <c r="CO195" i="6"/>
  <c r="CS195" i="6" s="1"/>
  <c r="CM132" i="6"/>
  <c r="CA195" i="6"/>
  <c r="CM195" i="6" s="1"/>
  <c r="BM195" i="6"/>
  <c r="CU194" i="6"/>
  <c r="CY194" i="6" s="1"/>
  <c r="CY131" i="6"/>
  <c r="CY68" i="6" s="1"/>
  <c r="CO194" i="6"/>
  <c r="CS194" i="6" s="1"/>
  <c r="CS131" i="6"/>
  <c r="CS68" i="6" s="1"/>
  <c r="CA194" i="6"/>
  <c r="CM194" i="6" s="1"/>
  <c r="CM131" i="6"/>
  <c r="BM194" i="6"/>
  <c r="CU193" i="6"/>
  <c r="CY193" i="6" s="1"/>
  <c r="CY130" i="6"/>
  <c r="CY67" i="6" s="1"/>
  <c r="CO193" i="6"/>
  <c r="CS193" i="6" s="1"/>
  <c r="CS130" i="6"/>
  <c r="CS67" i="6" s="1"/>
  <c r="CA193" i="6"/>
  <c r="CM193" i="6" s="1"/>
  <c r="CM130" i="6"/>
  <c r="BM193" i="6"/>
  <c r="CU192" i="6"/>
  <c r="CY192" i="6" s="1"/>
  <c r="CY129" i="6"/>
  <c r="CY66" i="6" s="1"/>
  <c r="CO192" i="6"/>
  <c r="CS192" i="6" s="1"/>
  <c r="CS129" i="6"/>
  <c r="CS66" i="6" s="1"/>
  <c r="CA192" i="6"/>
  <c r="CM192" i="6" s="1"/>
  <c r="CM129" i="6"/>
  <c r="BM192" i="6"/>
  <c r="CU191" i="6"/>
  <c r="CY191" i="6" s="1"/>
  <c r="CY128" i="6"/>
  <c r="CY65" i="6" s="1"/>
  <c r="CO191" i="6"/>
  <c r="CS191" i="6" s="1"/>
  <c r="CS128" i="6"/>
  <c r="CS65" i="6" s="1"/>
  <c r="CA191" i="6"/>
  <c r="CM191" i="6" s="1"/>
  <c r="CM128" i="6"/>
  <c r="BM191" i="6"/>
  <c r="CY127" i="6"/>
  <c r="CY64" i="6" s="1"/>
  <c r="CU190" i="6"/>
  <c r="CO190" i="6"/>
  <c r="CS190" i="6" s="1"/>
  <c r="CS127" i="6"/>
  <c r="CS64" i="6" s="1"/>
  <c r="CM127" i="6"/>
  <c r="CA190" i="6"/>
  <c r="BM190" i="6"/>
  <c r="CY126" i="6"/>
  <c r="CY63" i="6" s="1"/>
  <c r="CU189" i="6"/>
  <c r="CY189" i="6" s="1"/>
  <c r="CS126" i="6"/>
  <c r="CS63" i="6" s="1"/>
  <c r="CO189" i="6"/>
  <c r="CS189" i="6" s="1"/>
  <c r="CA189" i="6"/>
  <c r="CM189" i="6" s="1"/>
  <c r="CM126" i="6"/>
  <c r="BM189" i="6"/>
  <c r="CU188" i="6"/>
  <c r="CY188" i="6" s="1"/>
  <c r="CY125" i="6"/>
  <c r="CY62" i="6" s="1"/>
  <c r="CS125" i="6"/>
  <c r="CS62" i="6" s="1"/>
  <c r="CO188" i="6"/>
  <c r="CS188" i="6" s="1"/>
  <c r="CA188" i="6"/>
  <c r="CM188" i="6" s="1"/>
  <c r="CM125" i="6"/>
  <c r="BM188" i="6"/>
  <c r="CU187" i="6"/>
  <c r="CY187" i="6" s="1"/>
  <c r="CY124" i="6"/>
  <c r="CY61" i="6" s="1"/>
  <c r="CS124" i="6"/>
  <c r="CS61" i="6" s="1"/>
  <c r="CO187" i="6"/>
  <c r="CS187" i="6" s="1"/>
  <c r="CM124" i="6"/>
  <c r="CA187" i="6"/>
  <c r="CM187" i="6" s="1"/>
  <c r="BM187" i="6"/>
  <c r="CY123" i="6"/>
  <c r="CY60" i="6" s="1"/>
  <c r="CU186" i="6"/>
  <c r="CS123" i="6"/>
  <c r="CS60" i="6" s="1"/>
  <c r="CO186" i="6"/>
  <c r="CA186" i="6"/>
  <c r="CM123" i="6"/>
  <c r="BO184" i="6"/>
  <c r="BM186" i="6"/>
  <c r="DS185" i="6"/>
  <c r="DS59" i="6"/>
  <c r="DR59" i="6"/>
  <c r="DR185" i="6"/>
  <c r="DQ185" i="6"/>
  <c r="DQ59" i="6"/>
  <c r="DP59" i="6"/>
  <c r="DP185" i="6"/>
  <c r="DO59" i="6"/>
  <c r="DO185" i="6"/>
  <c r="DN59" i="6"/>
  <c r="DN185" i="6"/>
  <c r="DM59" i="6"/>
  <c r="DM185" i="6"/>
  <c r="DL59" i="6"/>
  <c r="DL185" i="6"/>
  <c r="DK59" i="6"/>
  <c r="DK185" i="6"/>
  <c r="DJ185" i="6"/>
  <c r="DJ59" i="6"/>
  <c r="DI185" i="6"/>
  <c r="DI59" i="6"/>
  <c r="DH59" i="6"/>
  <c r="DH185" i="6"/>
  <c r="DG185" i="6"/>
  <c r="DG59" i="6"/>
  <c r="DF59" i="6"/>
  <c r="DF185" i="6"/>
  <c r="DE59" i="6"/>
  <c r="DE185" i="6"/>
  <c r="DD59" i="6"/>
  <c r="DD185" i="6"/>
  <c r="DC59" i="6"/>
  <c r="DC185" i="6"/>
  <c r="DB59" i="6"/>
  <c r="DB185" i="6"/>
  <c r="DA59" i="6"/>
  <c r="DA185" i="6"/>
  <c r="CX59" i="6"/>
  <c r="CU185" i="6"/>
  <c r="CU59" i="6"/>
  <c r="CQ185" i="6"/>
  <c r="CQ59" i="6"/>
  <c r="CJ59" i="6"/>
  <c r="CI59" i="6"/>
  <c r="CE59" i="6"/>
  <c r="CE185" i="6"/>
  <c r="CD59" i="6"/>
  <c r="CD185" i="6"/>
  <c r="CC185" i="6"/>
  <c r="CA59" i="6"/>
  <c r="CA185" i="6"/>
  <c r="BO185" i="6"/>
  <c r="BO59" i="6"/>
  <c r="BN59" i="6"/>
  <c r="BN185" i="6"/>
  <c r="BM59" i="6"/>
  <c r="BM185" i="6"/>
  <c r="AV185" i="6"/>
  <c r="AV59" i="6"/>
  <c r="AU185" i="6"/>
  <c r="AU59" i="6"/>
  <c r="AT185" i="6"/>
  <c r="AT59" i="6"/>
  <c r="AR59" i="6"/>
  <c r="AR185" i="6"/>
  <c r="AQ185" i="6"/>
  <c r="AQ59" i="6"/>
  <c r="AP185" i="6"/>
  <c r="AP59" i="6"/>
  <c r="AO59" i="6"/>
  <c r="AO185" i="6"/>
  <c r="AN59" i="6"/>
  <c r="AN185" i="6"/>
  <c r="AM59" i="6"/>
  <c r="AM185" i="6"/>
  <c r="AL59" i="6"/>
  <c r="AL185" i="6"/>
  <c r="AW122" i="6"/>
  <c r="AK185" i="6"/>
  <c r="AW185" i="6" s="1"/>
  <c r="AK59" i="6"/>
  <c r="AI122" i="6"/>
  <c r="W59" i="6"/>
  <c r="U122" i="6"/>
  <c r="I59" i="6"/>
  <c r="BM58" i="6"/>
  <c r="AK58" i="6"/>
  <c r="AW121" i="6"/>
  <c r="AW58" i="6" s="1"/>
  <c r="W58" i="6"/>
  <c r="AI121" i="6"/>
  <c r="AI58" i="6" s="1"/>
  <c r="I58" i="6"/>
  <c r="U121" i="6"/>
  <c r="U58" i="6" s="1"/>
  <c r="CU182" i="6"/>
  <c r="CY182" i="6" s="1"/>
  <c r="CY119" i="6"/>
  <c r="CY56" i="6" s="1"/>
  <c r="CO182" i="6"/>
  <c r="CS182" i="6" s="1"/>
  <c r="CS56" i="6"/>
  <c r="CA182" i="6"/>
  <c r="CM182" i="6" s="1"/>
  <c r="CM119" i="6"/>
  <c r="BO182" i="6"/>
  <c r="DU182" i="6" s="1"/>
  <c r="BO56" i="6"/>
  <c r="BN56" i="6"/>
  <c r="BN182" i="6"/>
  <c r="BM56" i="6"/>
  <c r="BM182" i="6"/>
  <c r="BY182" i="6" s="1"/>
  <c r="BY119" i="6"/>
  <c r="AY182" i="6"/>
  <c r="BK182" i="6" s="1"/>
  <c r="BK119" i="6"/>
  <c r="CY118" i="6"/>
  <c r="CY55" i="6" s="1"/>
  <c r="CU181" i="6"/>
  <c r="CS55" i="6"/>
  <c r="CO181" i="6"/>
  <c r="CA181" i="6"/>
  <c r="CM118" i="6"/>
  <c r="BQ180" i="6"/>
  <c r="DW180" i="6" s="1"/>
  <c r="BO181" i="6"/>
  <c r="BO55" i="6"/>
  <c r="BN181" i="6"/>
  <c r="BN180" i="6" s="1"/>
  <c r="BN55" i="6"/>
  <c r="BM181" i="6"/>
  <c r="BY118" i="6"/>
  <c r="BM55" i="6"/>
  <c r="AY181" i="6"/>
  <c r="BK118" i="6"/>
  <c r="CU54" i="6"/>
  <c r="CY117" i="6"/>
  <c r="CY54" i="6" s="1"/>
  <c r="CS117" i="6"/>
  <c r="CS54" i="6" s="1"/>
  <c r="CO54" i="6"/>
  <c r="CA54" i="6"/>
  <c r="CM117" i="6"/>
  <c r="BY117" i="6"/>
  <c r="BM54" i="6"/>
  <c r="AV106" i="6"/>
  <c r="AV54" i="6"/>
  <c r="AU106" i="6"/>
  <c r="AU54" i="6"/>
  <c r="AT106" i="6"/>
  <c r="AT54" i="6"/>
  <c r="AR54" i="6"/>
  <c r="AR106" i="6"/>
  <c r="AQ106" i="6"/>
  <c r="AQ54" i="6"/>
  <c r="AP54" i="6"/>
  <c r="AP106" i="6"/>
  <c r="AO54" i="6"/>
  <c r="AO106" i="6"/>
  <c r="AN54" i="6"/>
  <c r="AN106" i="6"/>
  <c r="AM54" i="6"/>
  <c r="AM106" i="6"/>
  <c r="AL54" i="6"/>
  <c r="AL106" i="6"/>
  <c r="AW117" i="6"/>
  <c r="AW54" i="6" s="1"/>
  <c r="AK54" i="6"/>
  <c r="AK106" i="6"/>
  <c r="AH54" i="6"/>
  <c r="AH106" i="6"/>
  <c r="AG54" i="6"/>
  <c r="AG106" i="6"/>
  <c r="AF54" i="6"/>
  <c r="AF106" i="6"/>
  <c r="AE54" i="6"/>
  <c r="AE106" i="6"/>
  <c r="AD106" i="6"/>
  <c r="AD54" i="6"/>
  <c r="AC54" i="6"/>
  <c r="AC106" i="6"/>
  <c r="AB54" i="6"/>
  <c r="AB106" i="6"/>
  <c r="AA106" i="6"/>
  <c r="AA54" i="6"/>
  <c r="Z54" i="6"/>
  <c r="Z106" i="6"/>
  <c r="Y54" i="6"/>
  <c r="Y106" i="6"/>
  <c r="X54" i="6"/>
  <c r="X106" i="6"/>
  <c r="AI117" i="6"/>
  <c r="AI54" i="6" s="1"/>
  <c r="W54" i="6"/>
  <c r="W106" i="6"/>
  <c r="T54" i="6"/>
  <c r="T106" i="6"/>
  <c r="S54" i="6"/>
  <c r="S106" i="6"/>
  <c r="R54" i="6"/>
  <c r="R106" i="6"/>
  <c r="U117" i="6"/>
  <c r="U54" i="6" s="1"/>
  <c r="I106" i="6"/>
  <c r="CU178" i="6"/>
  <c r="CY178" i="6" s="1"/>
  <c r="CY115" i="6"/>
  <c r="CY52" i="6" s="1"/>
  <c r="CO178" i="6"/>
  <c r="CS178" i="6" s="1"/>
  <c r="CS115" i="6"/>
  <c r="CS52" i="6" s="1"/>
  <c r="CL107" i="6"/>
  <c r="CL178" i="6"/>
  <c r="CL170" i="6" s="1"/>
  <c r="CK178" i="6"/>
  <c r="CK170" i="6" s="1"/>
  <c r="CK107" i="6"/>
  <c r="CJ178" i="6"/>
  <c r="CJ170" i="6" s="1"/>
  <c r="CJ107" i="6"/>
  <c r="CI178" i="6"/>
  <c r="CI170" i="6" s="1"/>
  <c r="CI107" i="6"/>
  <c r="CH107" i="6"/>
  <c r="CH178" i="6"/>
  <c r="CG107" i="6"/>
  <c r="CG178" i="6"/>
  <c r="CG170" i="6" s="1"/>
  <c r="CF178" i="6"/>
  <c r="CF170" i="6" s="1"/>
  <c r="CF107" i="6"/>
  <c r="CE107" i="6"/>
  <c r="CE178" i="6"/>
  <c r="CE170" i="6" s="1"/>
  <c r="CD178" i="6"/>
  <c r="CD170" i="6" s="1"/>
  <c r="CD107" i="6"/>
  <c r="CC107" i="6"/>
  <c r="CC178" i="6"/>
  <c r="CC170" i="6" s="1"/>
  <c r="CB107" i="6"/>
  <c r="CB178" i="6"/>
  <c r="CB170" i="6" s="1"/>
  <c r="CA178" i="6"/>
  <c r="CM115" i="6"/>
  <c r="CA107" i="6"/>
  <c r="BO178" i="6"/>
  <c r="BO107" i="6"/>
  <c r="BN178" i="6"/>
  <c r="BN170" i="6" s="1"/>
  <c r="BN169" i="6" s="1"/>
  <c r="BN107" i="6"/>
  <c r="BM178" i="6"/>
  <c r="BY178" i="6" s="1"/>
  <c r="BY115" i="6"/>
  <c r="BM107" i="6"/>
  <c r="AY178" i="6"/>
  <c r="BK178" i="6" s="1"/>
  <c r="BK115" i="6"/>
  <c r="CU177" i="6"/>
  <c r="CY177" i="6" s="1"/>
  <c r="CY114" i="6"/>
  <c r="CY51" i="6" s="1"/>
  <c r="CR107" i="6"/>
  <c r="CR177" i="6"/>
  <c r="CR170" i="6" s="1"/>
  <c r="CQ107" i="6"/>
  <c r="CQ177" i="6"/>
  <c r="CQ170" i="6" s="1"/>
  <c r="CP107" i="6"/>
  <c r="CP177" i="6"/>
  <c r="CP170" i="6" s="1"/>
  <c r="CO107" i="6"/>
  <c r="CS114" i="6"/>
  <c r="CS51" i="6" s="1"/>
  <c r="CO177" i="6"/>
  <c r="CS177" i="6" s="1"/>
  <c r="CS113" i="6"/>
  <c r="CS50" i="6" s="1"/>
  <c r="CO176" i="6"/>
  <c r="CM113" i="6"/>
  <c r="CA176" i="6"/>
  <c r="BO170" i="6"/>
  <c r="BM176" i="6"/>
  <c r="DU100" i="6"/>
  <c r="DW100" i="6" s="1"/>
  <c r="BY37" i="6"/>
  <c r="DU99" i="6"/>
  <c r="DW99" i="6" s="1"/>
  <c r="BY36" i="6"/>
  <c r="BQ160" i="6"/>
  <c r="DW160" i="6" s="1"/>
  <c r="BO160" i="6"/>
  <c r="DU160" i="6" s="1"/>
  <c r="BY98" i="6"/>
  <c r="BM161" i="6"/>
  <c r="BK98" i="6"/>
  <c r="BK35" i="6" s="1"/>
  <c r="AY161" i="6"/>
  <c r="DU97" i="6"/>
  <c r="DW97" i="6" s="1"/>
  <c r="BY34" i="6"/>
  <c r="AW97" i="6"/>
  <c r="AW34" i="6" s="1"/>
  <c r="AK85" i="6"/>
  <c r="AI97" i="6"/>
  <c r="AI34" i="6" s="1"/>
  <c r="W85" i="6"/>
  <c r="U97" i="6"/>
  <c r="U34" i="6" s="1"/>
  <c r="I85" i="6"/>
  <c r="BM158" i="6"/>
  <c r="BO157" i="6"/>
  <c r="BO87" i="6"/>
  <c r="BN157" i="6"/>
  <c r="BN87" i="6"/>
  <c r="BM157" i="6"/>
  <c r="BM87" i="6"/>
  <c r="BM156" i="6"/>
  <c r="BO29" i="6"/>
  <c r="BO155" i="6"/>
  <c r="BN29" i="6"/>
  <c r="BN155" i="6"/>
  <c r="BM155" i="6"/>
  <c r="BO154" i="6"/>
  <c r="BO28" i="6"/>
  <c r="BN154" i="6"/>
  <c r="BN28" i="6"/>
  <c r="BM154" i="6"/>
  <c r="BO153" i="6"/>
  <c r="BO27" i="6"/>
  <c r="BN153" i="6"/>
  <c r="BN27" i="6"/>
  <c r="BM153" i="6"/>
  <c r="BO152" i="6"/>
  <c r="BO26" i="6"/>
  <c r="BN152" i="6"/>
  <c r="BN26" i="6"/>
  <c r="BM152" i="6"/>
  <c r="BO25" i="6"/>
  <c r="BO151" i="6"/>
  <c r="BN151" i="6"/>
  <c r="BN150" i="6" s="1"/>
  <c r="BN25" i="6"/>
  <c r="BM151" i="6"/>
  <c r="AV24" i="6"/>
  <c r="AV135" i="6"/>
  <c r="AV72" i="6" s="1"/>
  <c r="AU24" i="6"/>
  <c r="AU135" i="6"/>
  <c r="AU72" i="6" s="1"/>
  <c r="AT24" i="6"/>
  <c r="AT135" i="6"/>
  <c r="AT72" i="6" s="1"/>
  <c r="AR24" i="6"/>
  <c r="AR135" i="6"/>
  <c r="AR72" i="6" s="1"/>
  <c r="AQ135" i="6"/>
  <c r="AQ72" i="6" s="1"/>
  <c r="AQ24" i="6"/>
  <c r="AP24" i="6"/>
  <c r="AP135" i="6"/>
  <c r="AP72" i="6" s="1"/>
  <c r="AO135" i="6"/>
  <c r="AO72" i="6" s="1"/>
  <c r="AO24" i="6"/>
  <c r="AN24" i="6"/>
  <c r="AN135" i="6"/>
  <c r="AN72" i="6" s="1"/>
  <c r="AM24" i="6"/>
  <c r="AM135" i="6"/>
  <c r="AM72" i="6" s="1"/>
  <c r="AL24" i="6"/>
  <c r="AL135" i="6"/>
  <c r="AL72" i="6" s="1"/>
  <c r="AK24" i="6"/>
  <c r="AK135" i="6"/>
  <c r="AW87" i="6"/>
  <c r="AH24" i="6"/>
  <c r="AH135" i="6"/>
  <c r="AG135" i="6"/>
  <c r="AG24" i="6"/>
  <c r="AF135" i="6"/>
  <c r="AF24" i="6"/>
  <c r="AE24" i="6"/>
  <c r="AE135" i="6"/>
  <c r="AD135" i="6"/>
  <c r="AD24" i="6"/>
  <c r="AC135" i="6"/>
  <c r="AC24" i="6"/>
  <c r="AB135" i="6"/>
  <c r="AB24" i="6"/>
  <c r="AA135" i="6"/>
  <c r="AA24" i="6"/>
  <c r="Z135" i="6"/>
  <c r="Z24" i="6"/>
  <c r="Y135" i="6"/>
  <c r="Y24" i="6"/>
  <c r="X24" i="6"/>
  <c r="X135" i="6"/>
  <c r="W24" i="6"/>
  <c r="W135" i="6"/>
  <c r="AI87" i="6"/>
  <c r="T135" i="6"/>
  <c r="T72" i="6" s="1"/>
  <c r="T24" i="6"/>
  <c r="S24" i="6"/>
  <c r="S135" i="6"/>
  <c r="S72" i="6" s="1"/>
  <c r="R135" i="6"/>
  <c r="R72" i="6" s="1"/>
  <c r="R24" i="6"/>
  <c r="Q24" i="6"/>
  <c r="Q135" i="6"/>
  <c r="Q72" i="6" s="1"/>
  <c r="P24" i="6"/>
  <c r="P135" i="6"/>
  <c r="P72" i="6" s="1"/>
  <c r="O24" i="6"/>
  <c r="O135" i="6"/>
  <c r="O72" i="6" s="1"/>
  <c r="N24" i="6"/>
  <c r="N135" i="6"/>
  <c r="N72" i="6" s="1"/>
  <c r="M24" i="6"/>
  <c r="M135" i="6"/>
  <c r="M72" i="6" s="1"/>
  <c r="L24" i="6"/>
  <c r="L135" i="6"/>
  <c r="L72" i="6" s="1"/>
  <c r="K24" i="6"/>
  <c r="K135" i="6"/>
  <c r="K72" i="6" s="1"/>
  <c r="J24" i="6"/>
  <c r="J135" i="6"/>
  <c r="J72" i="6" s="1"/>
  <c r="I135" i="6"/>
  <c r="I24" i="6"/>
  <c r="U87" i="6"/>
  <c r="BY15" i="6"/>
  <c r="BM16" i="6"/>
  <c r="BJ17" i="6"/>
  <c r="BJ16" i="6"/>
  <c r="BI17" i="6"/>
  <c r="BI16" i="6"/>
  <c r="BH17" i="6"/>
  <c r="BH16" i="6"/>
  <c r="BG16" i="6"/>
  <c r="BG17" i="6"/>
  <c r="BF17" i="6"/>
  <c r="BF16" i="6"/>
  <c r="BE17" i="6"/>
  <c r="BE16" i="6"/>
  <c r="BD17" i="6"/>
  <c r="BD16" i="6"/>
  <c r="BC17" i="6"/>
  <c r="BC16" i="6"/>
  <c r="BB16" i="6"/>
  <c r="BB17" i="6"/>
  <c r="BA16" i="6"/>
  <c r="BA17" i="6"/>
  <c r="AZ16" i="6"/>
  <c r="AZ17" i="6"/>
  <c r="AY16" i="6"/>
  <c r="BK15" i="6"/>
  <c r="BK16" i="6" s="1"/>
  <c r="AY17" i="6"/>
  <c r="BK17" i="6" s="1"/>
  <c r="DU17" i="6" s="1"/>
  <c r="BX196" i="6"/>
  <c r="BX70" i="6"/>
  <c r="BW196" i="6"/>
  <c r="BW70" i="6"/>
  <c r="BV196" i="6"/>
  <c r="BV70" i="6"/>
  <c r="BU196" i="6"/>
  <c r="BU70" i="6"/>
  <c r="BT196" i="6"/>
  <c r="BT70" i="6"/>
  <c r="BS196" i="6"/>
  <c r="BS70" i="6"/>
  <c r="BR196" i="6"/>
  <c r="BR70" i="6"/>
  <c r="BQ196" i="6"/>
  <c r="BQ70" i="6"/>
  <c r="BP196" i="6"/>
  <c r="BP70" i="6"/>
  <c r="BM137" i="6"/>
  <c r="BY12" i="6"/>
  <c r="BJ196" i="6"/>
  <c r="BJ70" i="6"/>
  <c r="BI196" i="6"/>
  <c r="BI70" i="6"/>
  <c r="BH196" i="6"/>
  <c r="BH70" i="6"/>
  <c r="BG196" i="6"/>
  <c r="BG70" i="6"/>
  <c r="BF196" i="6"/>
  <c r="BF70" i="6"/>
  <c r="BE196" i="6"/>
  <c r="BE70" i="6"/>
  <c r="BD196" i="6"/>
  <c r="BD70" i="6"/>
  <c r="BC196" i="6"/>
  <c r="BC70" i="6"/>
  <c r="BB196" i="6"/>
  <c r="BB70" i="6"/>
  <c r="BA196" i="6"/>
  <c r="BA70" i="6"/>
  <c r="AZ196" i="6"/>
  <c r="AZ70" i="6"/>
  <c r="AY137" i="6"/>
  <c r="AY133" i="6" s="1"/>
  <c r="BK12" i="6"/>
  <c r="DS176" i="6"/>
  <c r="DS170" i="6" s="1"/>
  <c r="DS107" i="6"/>
  <c r="DR176" i="6"/>
  <c r="DR170" i="6" s="1"/>
  <c r="DR107" i="6"/>
  <c r="DQ176" i="6"/>
  <c r="DQ170" i="6" s="1"/>
  <c r="DQ107" i="6"/>
  <c r="DP176" i="6"/>
  <c r="DP170" i="6" s="1"/>
  <c r="DP107" i="6"/>
  <c r="DO176" i="6"/>
  <c r="DO170" i="6" s="1"/>
  <c r="DO107" i="6"/>
  <c r="DN176" i="6"/>
  <c r="DN170" i="6" s="1"/>
  <c r="DN107" i="6"/>
  <c r="DM176" i="6"/>
  <c r="DM170" i="6" s="1"/>
  <c r="DM107" i="6"/>
  <c r="DL176" i="6"/>
  <c r="DL170" i="6" s="1"/>
  <c r="DX170" i="6" s="1"/>
  <c r="DL107" i="6"/>
  <c r="DK176" i="6"/>
  <c r="DK170" i="6" s="1"/>
  <c r="DK107" i="6"/>
  <c r="DJ176" i="6"/>
  <c r="DJ170" i="6" s="1"/>
  <c r="DJ107" i="6"/>
  <c r="DI176" i="6"/>
  <c r="DI170" i="6" s="1"/>
  <c r="DI107" i="6"/>
  <c r="DH176" i="6"/>
  <c r="DH170" i="6" s="1"/>
  <c r="DH107" i="6"/>
  <c r="DG176" i="6"/>
  <c r="DG170" i="6" s="1"/>
  <c r="DG107" i="6"/>
  <c r="DF176" i="6"/>
  <c r="DF170" i="6" s="1"/>
  <c r="DF107" i="6"/>
  <c r="DE176" i="6"/>
  <c r="DE170" i="6" s="1"/>
  <c r="DE107" i="6"/>
  <c r="DD176" i="6"/>
  <c r="DD170" i="6" s="1"/>
  <c r="DD107" i="6"/>
  <c r="DC176" i="6"/>
  <c r="DC170" i="6" s="1"/>
  <c r="DC107" i="6"/>
  <c r="DB176" i="6"/>
  <c r="DB170" i="6" s="1"/>
  <c r="DB107" i="6"/>
  <c r="DA176" i="6"/>
  <c r="DA170" i="6" s="1"/>
  <c r="DA107" i="6"/>
  <c r="CX176" i="6"/>
  <c r="CX170" i="6" s="1"/>
  <c r="CX107" i="6"/>
  <c r="CW176" i="6"/>
  <c r="CW170" i="6" s="1"/>
  <c r="CW107" i="6"/>
  <c r="CV176" i="6"/>
  <c r="CV170" i="6" s="1"/>
  <c r="CV107" i="6"/>
  <c r="CY113" i="6"/>
  <c r="CY50" i="6" s="1"/>
  <c r="CU176" i="6"/>
  <c r="CU107" i="6"/>
  <c r="DS91" i="6"/>
  <c r="DS154" i="6" s="1"/>
  <c r="DS89" i="6"/>
  <c r="DS152" i="6" s="1"/>
  <c r="DS92" i="6"/>
  <c r="DS155" i="6" s="1"/>
  <c r="DS88" i="6"/>
  <c r="DS90" i="6"/>
  <c r="DS153" i="6" s="1"/>
  <c r="DR88" i="6"/>
  <c r="DR90" i="6"/>
  <c r="DR153" i="6" s="1"/>
  <c r="DR91" i="6"/>
  <c r="DR154" i="6" s="1"/>
  <c r="DR92" i="6"/>
  <c r="DR155" i="6" s="1"/>
  <c r="DR89" i="6"/>
  <c r="DR152" i="6" s="1"/>
  <c r="DQ88" i="6"/>
  <c r="DQ91" i="6"/>
  <c r="DQ154" i="6" s="1"/>
  <c r="DQ89" i="6"/>
  <c r="DQ152" i="6" s="1"/>
  <c r="DQ90" i="6"/>
  <c r="DQ153" i="6" s="1"/>
  <c r="DQ92" i="6"/>
  <c r="DQ155" i="6" s="1"/>
  <c r="DP152" i="6"/>
  <c r="DP154" i="6"/>
  <c r="DP153" i="6"/>
  <c r="DP155" i="6"/>
  <c r="DO152" i="6"/>
  <c r="DO154" i="6"/>
  <c r="DO153" i="6"/>
  <c r="DO155" i="6"/>
  <c r="DN153" i="6"/>
  <c r="DN152" i="6"/>
  <c r="DN154" i="6"/>
  <c r="DN155" i="6"/>
  <c r="DM152" i="6"/>
  <c r="DM155" i="6"/>
  <c r="DM154" i="6"/>
  <c r="DM153" i="6"/>
  <c r="DL152" i="6"/>
  <c r="DL154" i="6"/>
  <c r="DL153" i="6"/>
  <c r="DL155" i="6"/>
  <c r="DK154" i="6"/>
  <c r="DK152" i="6"/>
  <c r="DK153" i="6"/>
  <c r="DK155" i="6"/>
  <c r="DJ154" i="6"/>
  <c r="DJ152" i="6"/>
  <c r="DJ153" i="6"/>
  <c r="DJ155" i="6"/>
  <c r="DI155" i="6"/>
  <c r="DI154" i="6"/>
  <c r="DI152" i="6"/>
  <c r="DI153" i="6"/>
  <c r="DH155" i="6"/>
  <c r="DH154" i="6"/>
  <c r="DH152" i="6"/>
  <c r="DH153" i="6"/>
  <c r="DG154" i="6"/>
  <c r="DG155" i="6"/>
  <c r="DG152" i="6"/>
  <c r="DG153" i="6"/>
  <c r="DF154" i="6"/>
  <c r="DF152" i="6"/>
  <c r="DF153" i="6"/>
  <c r="DF155" i="6"/>
  <c r="DE154" i="6"/>
  <c r="DE152" i="6"/>
  <c r="DE153" i="6"/>
  <c r="DE155" i="6"/>
  <c r="DD153" i="6"/>
  <c r="DD152" i="6"/>
  <c r="DD154" i="6"/>
  <c r="DD155" i="6"/>
  <c r="DC155" i="6"/>
  <c r="DC153" i="6"/>
  <c r="DC152" i="6"/>
  <c r="DC154" i="6"/>
  <c r="DB155" i="6"/>
  <c r="DB153" i="6"/>
  <c r="DB152" i="6"/>
  <c r="DB154" i="6"/>
  <c r="DA152" i="6"/>
  <c r="DA155" i="6"/>
  <c r="DA153" i="6"/>
  <c r="DA154" i="6"/>
  <c r="CX152" i="6"/>
  <c r="CX155" i="6"/>
  <c r="CX153" i="6"/>
  <c r="CX154" i="6"/>
  <c r="CW152" i="6"/>
  <c r="CW153" i="6"/>
  <c r="CW155" i="6"/>
  <c r="CW154" i="6"/>
  <c r="CV153" i="6"/>
  <c r="CV152" i="6"/>
  <c r="CV155" i="6"/>
  <c r="CV154" i="6"/>
  <c r="CY10" i="6"/>
  <c r="CR153" i="6"/>
  <c r="CR154" i="6"/>
  <c r="CR155" i="6"/>
  <c r="CR152" i="6"/>
  <c r="CR156" i="6"/>
  <c r="CQ152" i="6"/>
  <c r="CQ155" i="6"/>
  <c r="CQ154" i="6"/>
  <c r="CQ156" i="6"/>
  <c r="CQ153" i="6"/>
  <c r="CP152" i="6"/>
  <c r="CP153" i="6"/>
  <c r="CP154" i="6"/>
  <c r="CP155" i="6"/>
  <c r="CP156" i="6"/>
  <c r="CS10" i="6"/>
  <c r="CL153" i="6"/>
  <c r="CL152" i="6"/>
  <c r="CL155" i="6"/>
  <c r="CL154" i="6"/>
  <c r="CL156" i="6"/>
  <c r="CK154" i="6"/>
  <c r="CK155" i="6"/>
  <c r="CK153" i="6"/>
  <c r="CK156" i="6"/>
  <c r="CK152" i="6"/>
  <c r="CJ153" i="6"/>
  <c r="CJ156" i="6"/>
  <c r="CJ152" i="6"/>
  <c r="CJ154" i="6"/>
  <c r="CJ155" i="6"/>
  <c r="CI152" i="6"/>
  <c r="CI155" i="6"/>
  <c r="CI154" i="6"/>
  <c r="CI153" i="6"/>
  <c r="CI156" i="6"/>
  <c r="CH152" i="6"/>
  <c r="CH156" i="6"/>
  <c r="CH155" i="6"/>
  <c r="CH153" i="6"/>
  <c r="CH154" i="6"/>
  <c r="CG152" i="6"/>
  <c r="CG155" i="6"/>
  <c r="CG153" i="6"/>
  <c r="CG154" i="6"/>
  <c r="CG156" i="6"/>
  <c r="CF153" i="6"/>
  <c r="CF156" i="6"/>
  <c r="CF154" i="6"/>
  <c r="CF155" i="6"/>
  <c r="CF152" i="6"/>
  <c r="CE152" i="6"/>
  <c r="CE156" i="6"/>
  <c r="CE155" i="6"/>
  <c r="CE154" i="6"/>
  <c r="CE153" i="6"/>
  <c r="CD156" i="6"/>
  <c r="CD152" i="6"/>
  <c r="CD154" i="6"/>
  <c r="CD155" i="6"/>
  <c r="CD153" i="6"/>
  <c r="CC152" i="6"/>
  <c r="CC156" i="6"/>
  <c r="CC154" i="6"/>
  <c r="CC155" i="6"/>
  <c r="CC153" i="6"/>
  <c r="CB154" i="6"/>
  <c r="CB156" i="6"/>
  <c r="CB155" i="6"/>
  <c r="CB152" i="6"/>
  <c r="CB153" i="6"/>
  <c r="CM10" i="6"/>
  <c r="AR26" i="6"/>
  <c r="AR31" i="6"/>
  <c r="AR25" i="6"/>
  <c r="AR28" i="6"/>
  <c r="AR29" i="6"/>
  <c r="AR27" i="6"/>
  <c r="AR30" i="6"/>
  <c r="AQ31" i="6"/>
  <c r="AQ27" i="6"/>
  <c r="AQ30" i="6"/>
  <c r="AQ26" i="6"/>
  <c r="AQ29" i="6"/>
  <c r="AQ28" i="6"/>
  <c r="AQ25" i="6"/>
  <c r="AP30" i="6"/>
  <c r="AP27" i="6"/>
  <c r="AP28" i="6"/>
  <c r="AP26" i="6"/>
  <c r="AP31" i="6"/>
  <c r="AP29" i="6"/>
  <c r="AP25" i="6"/>
  <c r="AO30" i="6"/>
  <c r="AO27" i="6"/>
  <c r="AO28" i="6"/>
  <c r="AO29" i="6"/>
  <c r="AO31" i="6"/>
  <c r="AO26" i="6"/>
  <c r="AO25" i="6"/>
  <c r="AN28" i="6"/>
  <c r="AN30" i="6"/>
  <c r="AN31" i="6"/>
  <c r="AN29" i="6"/>
  <c r="AN27" i="6"/>
  <c r="AN26" i="6"/>
  <c r="AN25" i="6"/>
  <c r="AM31" i="6"/>
  <c r="AM25" i="6"/>
  <c r="AM26" i="6"/>
  <c r="AM30" i="6"/>
  <c r="AM29" i="6"/>
  <c r="AM28" i="6"/>
  <c r="AM27" i="6"/>
  <c r="AL31" i="6"/>
  <c r="AL27" i="6"/>
  <c r="AL30" i="6"/>
  <c r="AL29" i="6"/>
  <c r="AL28" i="6"/>
  <c r="AL25" i="6"/>
  <c r="AL26" i="6"/>
  <c r="AW10" i="6"/>
  <c r="AK28" i="6"/>
  <c r="AK25" i="6"/>
  <c r="AK26" i="6"/>
  <c r="AK29" i="6"/>
  <c r="AK27" i="6"/>
  <c r="AK30" i="6"/>
  <c r="AK31" i="6"/>
  <c r="AH26" i="6"/>
  <c r="AH31" i="6"/>
  <c r="AH30" i="6"/>
  <c r="AH25" i="6"/>
  <c r="AH27" i="6"/>
  <c r="AH29" i="6"/>
  <c r="AH28" i="6"/>
  <c r="AG27" i="6"/>
  <c r="AG30" i="6"/>
  <c r="AG31" i="6"/>
  <c r="AG26" i="6"/>
  <c r="AG28" i="6"/>
  <c r="AG25" i="6"/>
  <c r="AG29" i="6"/>
  <c r="AF26" i="6"/>
  <c r="AF25" i="6"/>
  <c r="AF31" i="6"/>
  <c r="AF27" i="6"/>
  <c r="AF30" i="6"/>
  <c r="AF29" i="6"/>
  <c r="AF28" i="6"/>
  <c r="AE26" i="6"/>
  <c r="AE30" i="6"/>
  <c r="AE31" i="6"/>
  <c r="AE27" i="6"/>
  <c r="AE25" i="6"/>
  <c r="AE29" i="6"/>
  <c r="AE28" i="6"/>
  <c r="AD26" i="6"/>
  <c r="AD25" i="6"/>
  <c r="AD29" i="6"/>
  <c r="AD31" i="6"/>
  <c r="AD30" i="6"/>
  <c r="AD27" i="6"/>
  <c r="AD28" i="6"/>
  <c r="AC27" i="6"/>
  <c r="AC26" i="6"/>
  <c r="AC31" i="6"/>
  <c r="AC25" i="6"/>
  <c r="AC29" i="6"/>
  <c r="AC30" i="6"/>
  <c r="AC28" i="6"/>
  <c r="AB29" i="6"/>
  <c r="AB26" i="6"/>
  <c r="AB27" i="6"/>
  <c r="AB30" i="6"/>
  <c r="AB31" i="6"/>
  <c r="AB25" i="6"/>
  <c r="AB28" i="6"/>
  <c r="AA26" i="6"/>
  <c r="AA31" i="6"/>
  <c r="AA27" i="6"/>
  <c r="AA25" i="6"/>
  <c r="AA29" i="6"/>
  <c r="AA30" i="6"/>
  <c r="AA28" i="6"/>
  <c r="Z31" i="6"/>
  <c r="Z30" i="6"/>
  <c r="Z26" i="6"/>
  <c r="Z25" i="6"/>
  <c r="Z29" i="6"/>
  <c r="Z27" i="6"/>
  <c r="Z28" i="6"/>
  <c r="Y29" i="6"/>
  <c r="Y31" i="6"/>
  <c r="Y26" i="6"/>
  <c r="Y30" i="6"/>
  <c r="Y25" i="6"/>
  <c r="Y27" i="6"/>
  <c r="Y28" i="6"/>
  <c r="X25" i="6"/>
  <c r="X26" i="6"/>
  <c r="X31" i="6"/>
  <c r="X30" i="6"/>
  <c r="X29" i="6"/>
  <c r="X27" i="6"/>
  <c r="X28" i="6"/>
  <c r="W26" i="6"/>
  <c r="AI10" i="6"/>
  <c r="W30" i="6"/>
  <c r="W31" i="6"/>
  <c r="W27" i="6"/>
  <c r="W29" i="6"/>
  <c r="W25" i="6"/>
  <c r="W28" i="6"/>
  <c r="T30" i="6"/>
  <c r="T25" i="6"/>
  <c r="T26" i="6"/>
  <c r="T29" i="6"/>
  <c r="T27" i="6"/>
  <c r="T31" i="6"/>
  <c r="T28" i="6"/>
  <c r="S29" i="6"/>
  <c r="S27" i="6"/>
  <c r="S31" i="6"/>
  <c r="S25" i="6"/>
  <c r="S26" i="6"/>
  <c r="S30" i="6"/>
  <c r="S28" i="6"/>
  <c r="R25" i="6"/>
  <c r="R27" i="6"/>
  <c r="R31" i="6"/>
  <c r="R26" i="6"/>
  <c r="R29" i="6"/>
  <c r="R30" i="6"/>
  <c r="R28" i="6"/>
  <c r="Q30" i="6"/>
  <c r="Q27" i="6"/>
  <c r="Q28" i="6"/>
  <c r="Q26" i="6"/>
  <c r="Q31" i="6"/>
  <c r="Q25" i="6"/>
  <c r="Q29" i="6"/>
  <c r="P27" i="6"/>
  <c r="P30" i="6"/>
  <c r="P28" i="6"/>
  <c r="P25" i="6"/>
  <c r="P26" i="6"/>
  <c r="P31" i="6"/>
  <c r="P29" i="6"/>
  <c r="O27" i="6"/>
  <c r="O30" i="6"/>
  <c r="O28" i="6"/>
  <c r="O31" i="6"/>
  <c r="O26" i="6"/>
  <c r="O25" i="6"/>
  <c r="O29" i="6"/>
  <c r="N27" i="6"/>
  <c r="N30" i="6"/>
  <c r="N29" i="6"/>
  <c r="N25" i="6"/>
  <c r="N31" i="6"/>
  <c r="N28" i="6"/>
  <c r="N26" i="6"/>
  <c r="M28" i="6"/>
  <c r="M31" i="6"/>
  <c r="M29" i="6"/>
  <c r="M25" i="6"/>
  <c r="M27" i="6"/>
  <c r="M30" i="6"/>
  <c r="M26" i="6"/>
  <c r="L28" i="6"/>
  <c r="L27" i="6"/>
  <c r="L26" i="6"/>
  <c r="L29" i="6"/>
  <c r="L31" i="6"/>
  <c r="L25" i="6"/>
  <c r="L30" i="6"/>
  <c r="K28" i="6"/>
  <c r="K25" i="6"/>
  <c r="K26" i="6"/>
  <c r="K27" i="6"/>
  <c r="K29" i="6"/>
  <c r="K31" i="6"/>
  <c r="K30" i="6"/>
  <c r="J28" i="6"/>
  <c r="J31" i="6"/>
  <c r="J30" i="6"/>
  <c r="J29" i="6"/>
  <c r="J27" i="6"/>
  <c r="J25" i="6"/>
  <c r="J26" i="6"/>
  <c r="I31" i="6"/>
  <c r="I25" i="6"/>
  <c r="I29" i="6"/>
  <c r="U10" i="6"/>
  <c r="I28" i="6"/>
  <c r="I26" i="6"/>
  <c r="I27" i="6"/>
  <c r="I30" i="6"/>
  <c r="BX112" i="6"/>
  <c r="BX175" i="6" s="1"/>
  <c r="BX114" i="6"/>
  <c r="BX177" i="6" s="1"/>
  <c r="BX111" i="6"/>
  <c r="BX174" i="6" s="1"/>
  <c r="BX108" i="6"/>
  <c r="BX110" i="6"/>
  <c r="BX173" i="6" s="1"/>
  <c r="BX113" i="6"/>
  <c r="BX176" i="6" s="1"/>
  <c r="BX109" i="6"/>
  <c r="BX172" i="6" s="1"/>
  <c r="BW109" i="6"/>
  <c r="BW172" i="6" s="1"/>
  <c r="BW110" i="6"/>
  <c r="BW173" i="6" s="1"/>
  <c r="BW111" i="6"/>
  <c r="BW174" i="6" s="1"/>
  <c r="BW108" i="6"/>
  <c r="BW114" i="6"/>
  <c r="BW177" i="6" s="1"/>
  <c r="BW112" i="6"/>
  <c r="BW175" i="6" s="1"/>
  <c r="BW113" i="6"/>
  <c r="BW176" i="6" s="1"/>
  <c r="BV112" i="6"/>
  <c r="BV175" i="6" s="1"/>
  <c r="BV114" i="6"/>
  <c r="BV177" i="6" s="1"/>
  <c r="BV109" i="6"/>
  <c r="BV172" i="6" s="1"/>
  <c r="BV111" i="6"/>
  <c r="BV174" i="6" s="1"/>
  <c r="BV110" i="6"/>
  <c r="BV173" i="6" s="1"/>
  <c r="BV113" i="6"/>
  <c r="BV176" i="6" s="1"/>
  <c r="BV108" i="6"/>
  <c r="BU108" i="6"/>
  <c r="BU110" i="6"/>
  <c r="BU173" i="6" s="1"/>
  <c r="BU114" i="6"/>
  <c r="BU177" i="6" s="1"/>
  <c r="BU112" i="6"/>
  <c r="BU175" i="6" s="1"/>
  <c r="BU111" i="6"/>
  <c r="BU174" i="6" s="1"/>
  <c r="BU113" i="6"/>
  <c r="BU176" i="6" s="1"/>
  <c r="BU109" i="6"/>
  <c r="BU172" i="6" s="1"/>
  <c r="BT114" i="6"/>
  <c r="BT177" i="6" s="1"/>
  <c r="BT108" i="6"/>
  <c r="BT112" i="6"/>
  <c r="BT175" i="6" s="1"/>
  <c r="BT113" i="6"/>
  <c r="BT176" i="6" s="1"/>
  <c r="BT110" i="6"/>
  <c r="BT173" i="6" s="1"/>
  <c r="BT109" i="6"/>
  <c r="BT172" i="6" s="1"/>
  <c r="BT111" i="6"/>
  <c r="BT174" i="6" s="1"/>
  <c r="BS110" i="6"/>
  <c r="BS173" i="6" s="1"/>
  <c r="BS112" i="6"/>
  <c r="BS175" i="6" s="1"/>
  <c r="BS111" i="6"/>
  <c r="BS174" i="6" s="1"/>
  <c r="BS109" i="6"/>
  <c r="BS172" i="6" s="1"/>
  <c r="BS113" i="6"/>
  <c r="BS176" i="6" s="1"/>
  <c r="BS108" i="6"/>
  <c r="BS114" i="6"/>
  <c r="BS177" i="6" s="1"/>
  <c r="BR108" i="6"/>
  <c r="BR113" i="6"/>
  <c r="BR176" i="6" s="1"/>
  <c r="BR112" i="6"/>
  <c r="BR175" i="6" s="1"/>
  <c r="BR110" i="6"/>
  <c r="BR173" i="6" s="1"/>
  <c r="BR111" i="6"/>
  <c r="BR174" i="6" s="1"/>
  <c r="BR109" i="6"/>
  <c r="BR172" i="6" s="1"/>
  <c r="BR114" i="6"/>
  <c r="BR177" i="6" s="1"/>
  <c r="BQ113" i="6"/>
  <c r="BQ176" i="6" s="1"/>
  <c r="BQ109" i="6"/>
  <c r="BQ172" i="6" s="1"/>
  <c r="BQ110" i="6"/>
  <c r="BQ173" i="6" s="1"/>
  <c r="BQ111" i="6"/>
  <c r="BQ174" i="6" s="1"/>
  <c r="DW174" i="6" s="1"/>
  <c r="BQ114" i="6"/>
  <c r="BQ177" i="6" s="1"/>
  <c r="BQ108" i="6"/>
  <c r="BQ112" i="6"/>
  <c r="BQ175" i="6" s="1"/>
  <c r="BP111" i="6"/>
  <c r="BP113" i="6"/>
  <c r="BP109" i="6"/>
  <c r="BP108" i="6"/>
  <c r="BP110" i="6"/>
  <c r="BP114" i="6"/>
  <c r="BP112" i="6"/>
  <c r="BJ109" i="6"/>
  <c r="BJ172" i="6" s="1"/>
  <c r="BJ114" i="6"/>
  <c r="BJ177" i="6" s="1"/>
  <c r="BJ111" i="6"/>
  <c r="BJ174" i="6" s="1"/>
  <c r="BJ110" i="6"/>
  <c r="BJ173" i="6" s="1"/>
  <c r="BJ112" i="6"/>
  <c r="BJ175" i="6" s="1"/>
  <c r="BJ108" i="6"/>
  <c r="BJ113" i="6"/>
  <c r="BJ176" i="6" s="1"/>
  <c r="BI109" i="6"/>
  <c r="BI172" i="6" s="1"/>
  <c r="BI108" i="6"/>
  <c r="BI111" i="6"/>
  <c r="BI174" i="6" s="1"/>
  <c r="BI110" i="6"/>
  <c r="BI173" i="6" s="1"/>
  <c r="BI113" i="6"/>
  <c r="BI176" i="6" s="1"/>
  <c r="BI114" i="6"/>
  <c r="BI177" i="6" s="1"/>
  <c r="BI112" i="6"/>
  <c r="BI175" i="6" s="1"/>
  <c r="BH108" i="6"/>
  <c r="BH112" i="6"/>
  <c r="BH175" i="6" s="1"/>
  <c r="BH114" i="6"/>
  <c r="BH177" i="6" s="1"/>
  <c r="BH111" i="6"/>
  <c r="BH174" i="6" s="1"/>
  <c r="BH110" i="6"/>
  <c r="BH173" i="6" s="1"/>
  <c r="BH109" i="6"/>
  <c r="BH172" i="6" s="1"/>
  <c r="BH113" i="6"/>
  <c r="BH176" i="6" s="1"/>
  <c r="BG112" i="6"/>
  <c r="BG175" i="6" s="1"/>
  <c r="BG109" i="6"/>
  <c r="BG172" i="6" s="1"/>
  <c r="BG113" i="6"/>
  <c r="BG176" i="6" s="1"/>
  <c r="BG108" i="6"/>
  <c r="BG111" i="6"/>
  <c r="BG174" i="6" s="1"/>
  <c r="BG114" i="6"/>
  <c r="BG177" i="6" s="1"/>
  <c r="BG110" i="6"/>
  <c r="BG173" i="6" s="1"/>
  <c r="BF112" i="6"/>
  <c r="BF175" i="6" s="1"/>
  <c r="BF108" i="6"/>
  <c r="BF111" i="6"/>
  <c r="BF174" i="6" s="1"/>
  <c r="BF114" i="6"/>
  <c r="BF177" i="6" s="1"/>
  <c r="BF109" i="6"/>
  <c r="BF172" i="6" s="1"/>
  <c r="BF113" i="6"/>
  <c r="BF176" i="6" s="1"/>
  <c r="BF110" i="6"/>
  <c r="BF173" i="6" s="1"/>
  <c r="BE112" i="6"/>
  <c r="BE175" i="6" s="1"/>
  <c r="BE110" i="6"/>
  <c r="BE173" i="6" s="1"/>
  <c r="BE114" i="6"/>
  <c r="BE177" i="6" s="1"/>
  <c r="BE108" i="6"/>
  <c r="BE109" i="6"/>
  <c r="BE172" i="6" s="1"/>
  <c r="BE113" i="6"/>
  <c r="BE176" i="6" s="1"/>
  <c r="BE111" i="6"/>
  <c r="BE174" i="6" s="1"/>
  <c r="BD112" i="6"/>
  <c r="BD175" i="6" s="1"/>
  <c r="BD114" i="6"/>
  <c r="BD177" i="6" s="1"/>
  <c r="BD113" i="6"/>
  <c r="BD176" i="6" s="1"/>
  <c r="BD110" i="6"/>
  <c r="BD173" i="6" s="1"/>
  <c r="BD108" i="6"/>
  <c r="BD111" i="6"/>
  <c r="BD174" i="6" s="1"/>
  <c r="BD109" i="6"/>
  <c r="BD172" i="6" s="1"/>
  <c r="BC112" i="6"/>
  <c r="BC175" i="6" s="1"/>
  <c r="BC109" i="6"/>
  <c r="BC172" i="6" s="1"/>
  <c r="BC113" i="6"/>
  <c r="BC176" i="6" s="1"/>
  <c r="BC114" i="6"/>
  <c r="BC177" i="6" s="1"/>
  <c r="BC110" i="6"/>
  <c r="BC173" i="6" s="1"/>
  <c r="BC111" i="6"/>
  <c r="BC174" i="6" s="1"/>
  <c r="BC108" i="6"/>
  <c r="BB112" i="6"/>
  <c r="BB175" i="6" s="1"/>
  <c r="BB111" i="6"/>
  <c r="BB174" i="6" s="1"/>
  <c r="BB110" i="6"/>
  <c r="BB173" i="6" s="1"/>
  <c r="BB113" i="6"/>
  <c r="BB176" i="6" s="1"/>
  <c r="BB114" i="6"/>
  <c r="BB177" i="6" s="1"/>
  <c r="BB108" i="6"/>
  <c r="BB109" i="6"/>
  <c r="BB172" i="6" s="1"/>
  <c r="BA112" i="6"/>
  <c r="BA175" i="6" s="1"/>
  <c r="BA113" i="6"/>
  <c r="BA176" i="6" s="1"/>
  <c r="BA114" i="6"/>
  <c r="BA177" i="6" s="1"/>
  <c r="BA108" i="6"/>
  <c r="BA109" i="6"/>
  <c r="BA172" i="6" s="1"/>
  <c r="BA111" i="6"/>
  <c r="BA174" i="6" s="1"/>
  <c r="BA110" i="6"/>
  <c r="BA173" i="6" s="1"/>
  <c r="AZ110" i="6"/>
  <c r="AZ173" i="6" s="1"/>
  <c r="AZ108" i="6"/>
  <c r="AZ113" i="6"/>
  <c r="AZ176" i="6" s="1"/>
  <c r="AZ114" i="6"/>
  <c r="AZ177" i="6" s="1"/>
  <c r="AZ111" i="6"/>
  <c r="AZ174" i="6" s="1"/>
  <c r="AZ109" i="6"/>
  <c r="AZ172" i="6" s="1"/>
  <c r="AZ112" i="6"/>
  <c r="AZ175" i="6" s="1"/>
  <c r="AY108" i="6"/>
  <c r="AY110" i="6"/>
  <c r="BK9" i="6"/>
  <c r="DU9" i="6" s="1"/>
  <c r="AY113" i="6"/>
  <c r="AY111" i="6"/>
  <c r="AY114" i="6"/>
  <c r="AY112" i="6"/>
  <c r="AY109" i="6"/>
  <c r="BX129" i="6"/>
  <c r="BX192" i="6" s="1"/>
  <c r="BX128" i="6"/>
  <c r="BX191" i="6" s="1"/>
  <c r="BX130" i="6"/>
  <c r="BX193" i="6" s="1"/>
  <c r="BX125" i="6"/>
  <c r="BX188" i="6" s="1"/>
  <c r="BX10" i="6"/>
  <c r="BX132" i="6"/>
  <c r="BX195" i="6" s="1"/>
  <c r="BX131" i="6"/>
  <c r="BX194" i="6" s="1"/>
  <c r="BX123" i="6"/>
  <c r="BX124" i="6"/>
  <c r="BX187" i="6" s="1"/>
  <c r="BX126" i="6"/>
  <c r="BX189" i="6" s="1"/>
  <c r="BX127" i="6"/>
  <c r="BX190" i="6" s="1"/>
  <c r="BW132" i="6"/>
  <c r="BW195" i="6" s="1"/>
  <c r="BW125" i="6"/>
  <c r="BW188" i="6" s="1"/>
  <c r="BW130" i="6"/>
  <c r="BW193" i="6" s="1"/>
  <c r="BW129" i="6"/>
  <c r="BW192" i="6" s="1"/>
  <c r="BW127" i="6"/>
  <c r="BW190" i="6" s="1"/>
  <c r="BW126" i="6"/>
  <c r="BW189" i="6" s="1"/>
  <c r="BW10" i="6"/>
  <c r="BW123" i="6"/>
  <c r="BW131" i="6"/>
  <c r="BW194" i="6" s="1"/>
  <c r="BW128" i="6"/>
  <c r="BW191" i="6" s="1"/>
  <c r="BW124" i="6"/>
  <c r="BW187" i="6" s="1"/>
  <c r="BV130" i="6"/>
  <c r="BV193" i="6" s="1"/>
  <c r="BV131" i="6"/>
  <c r="BV194" i="6" s="1"/>
  <c r="BV127" i="6"/>
  <c r="BV190" i="6" s="1"/>
  <c r="BV129" i="6"/>
  <c r="BV192" i="6" s="1"/>
  <c r="BV132" i="6"/>
  <c r="BV195" i="6" s="1"/>
  <c r="BV125" i="6"/>
  <c r="BV188" i="6" s="1"/>
  <c r="BV10" i="6"/>
  <c r="BV126" i="6"/>
  <c r="BV189" i="6" s="1"/>
  <c r="BV128" i="6"/>
  <c r="BV191" i="6" s="1"/>
  <c r="BV123" i="6"/>
  <c r="BV124" i="6"/>
  <c r="BV187" i="6" s="1"/>
  <c r="BU130" i="6"/>
  <c r="BU193" i="6" s="1"/>
  <c r="BU126" i="6"/>
  <c r="BU189" i="6" s="1"/>
  <c r="BU128" i="6"/>
  <c r="BU191" i="6" s="1"/>
  <c r="BU10" i="6"/>
  <c r="BU123" i="6"/>
  <c r="BU129" i="6"/>
  <c r="BU192" i="6" s="1"/>
  <c r="BU131" i="6"/>
  <c r="BU194" i="6" s="1"/>
  <c r="BU124" i="6"/>
  <c r="BU187" i="6" s="1"/>
  <c r="BU132" i="6"/>
  <c r="BU195" i="6" s="1"/>
  <c r="BU127" i="6"/>
  <c r="BU190" i="6" s="1"/>
  <c r="BU125" i="6"/>
  <c r="BU188" i="6" s="1"/>
  <c r="BT128" i="6"/>
  <c r="BT191" i="6" s="1"/>
  <c r="BT130" i="6"/>
  <c r="BT193" i="6" s="1"/>
  <c r="BT129" i="6"/>
  <c r="BT192" i="6" s="1"/>
  <c r="BT124" i="6"/>
  <c r="BT187" i="6" s="1"/>
  <c r="BT127" i="6"/>
  <c r="BT190" i="6" s="1"/>
  <c r="BT132" i="6"/>
  <c r="BT195" i="6" s="1"/>
  <c r="BT10" i="6"/>
  <c r="BT131" i="6"/>
  <c r="BT194" i="6" s="1"/>
  <c r="BT123" i="6"/>
  <c r="BT125" i="6"/>
  <c r="BT188" i="6" s="1"/>
  <c r="BT126" i="6"/>
  <c r="BT189" i="6" s="1"/>
  <c r="BS131" i="6"/>
  <c r="BS194" i="6" s="1"/>
  <c r="BS124" i="6"/>
  <c r="BS187" i="6" s="1"/>
  <c r="BS10" i="6"/>
  <c r="BS123" i="6"/>
  <c r="BS126" i="6"/>
  <c r="BS189" i="6" s="1"/>
  <c r="BS129" i="6"/>
  <c r="BS192" i="6" s="1"/>
  <c r="BS132" i="6"/>
  <c r="BS195" i="6" s="1"/>
  <c r="BS130" i="6"/>
  <c r="BS193" i="6" s="1"/>
  <c r="BS188" i="6"/>
  <c r="BS128" i="6"/>
  <c r="BS191" i="6" s="1"/>
  <c r="BS127" i="6"/>
  <c r="BS190" i="6" s="1"/>
  <c r="BR127" i="6"/>
  <c r="BR190" i="6" s="1"/>
  <c r="BR132" i="6"/>
  <c r="BR195" i="6" s="1"/>
  <c r="BR125" i="6"/>
  <c r="BR188" i="6" s="1"/>
  <c r="BR129" i="6"/>
  <c r="BR192" i="6" s="1"/>
  <c r="BR131" i="6"/>
  <c r="BR194" i="6" s="1"/>
  <c r="BR124" i="6"/>
  <c r="BR187" i="6" s="1"/>
  <c r="BR126" i="6"/>
  <c r="BR189" i="6" s="1"/>
  <c r="BR10" i="6"/>
  <c r="BR128" i="6"/>
  <c r="BR191" i="6" s="1"/>
  <c r="BR123" i="6"/>
  <c r="BR130" i="6"/>
  <c r="BR193" i="6" s="1"/>
  <c r="BQ128" i="6"/>
  <c r="BQ191" i="6" s="1"/>
  <c r="BQ126" i="6"/>
  <c r="BQ189" i="6" s="1"/>
  <c r="BQ124" i="6"/>
  <c r="BQ187" i="6" s="1"/>
  <c r="BQ129" i="6"/>
  <c r="BQ192" i="6" s="1"/>
  <c r="BQ130" i="6"/>
  <c r="BQ193" i="6" s="1"/>
  <c r="BQ125" i="6"/>
  <c r="BQ188" i="6" s="1"/>
  <c r="BQ127" i="6"/>
  <c r="BQ190" i="6" s="1"/>
  <c r="BQ132" i="6"/>
  <c r="BQ195" i="6" s="1"/>
  <c r="BQ131" i="6"/>
  <c r="BQ194" i="6" s="1"/>
  <c r="BQ10" i="6"/>
  <c r="BQ123" i="6"/>
  <c r="BP124" i="6"/>
  <c r="BP129" i="6"/>
  <c r="BP10" i="6"/>
  <c r="BP123" i="6"/>
  <c r="BP128" i="6"/>
  <c r="BP132" i="6"/>
  <c r="BP127" i="6"/>
  <c r="BP125" i="6"/>
  <c r="BP130" i="6"/>
  <c r="BP131" i="6"/>
  <c r="BP126" i="6"/>
  <c r="BO30" i="6"/>
  <c r="BO31" i="6"/>
  <c r="BO32" i="6"/>
  <c r="BN30" i="6"/>
  <c r="BN32" i="6"/>
  <c r="BN31" i="6"/>
  <c r="BM10" i="6"/>
  <c r="BY8" i="6"/>
  <c r="BJ123" i="6"/>
  <c r="BJ129" i="6"/>
  <c r="BJ192" i="6" s="1"/>
  <c r="BJ128" i="6"/>
  <c r="BJ191" i="6" s="1"/>
  <c r="BJ127" i="6"/>
  <c r="BJ190" i="6" s="1"/>
  <c r="BJ125" i="6"/>
  <c r="BJ188" i="6" s="1"/>
  <c r="BJ131" i="6"/>
  <c r="BJ194" i="6" s="1"/>
  <c r="BJ10" i="6"/>
  <c r="BJ124" i="6"/>
  <c r="BJ187" i="6" s="1"/>
  <c r="BJ130" i="6"/>
  <c r="BJ193" i="6" s="1"/>
  <c r="BJ132" i="6"/>
  <c r="BJ195" i="6" s="1"/>
  <c r="BJ126" i="6"/>
  <c r="BJ189" i="6" s="1"/>
  <c r="BI132" i="6"/>
  <c r="BI195" i="6" s="1"/>
  <c r="BI130" i="6"/>
  <c r="BI193" i="6" s="1"/>
  <c r="BI123" i="6"/>
  <c r="BI128" i="6"/>
  <c r="BI191" i="6" s="1"/>
  <c r="BI124" i="6"/>
  <c r="BI187" i="6" s="1"/>
  <c r="BI129" i="6"/>
  <c r="BI192" i="6" s="1"/>
  <c r="BI127" i="6"/>
  <c r="BI190" i="6" s="1"/>
  <c r="BI10" i="6"/>
  <c r="BI125" i="6"/>
  <c r="BI188" i="6" s="1"/>
  <c r="BI126" i="6"/>
  <c r="BI189" i="6" s="1"/>
  <c r="BI131" i="6"/>
  <c r="BI194" i="6" s="1"/>
  <c r="BH129" i="6"/>
  <c r="BH192" i="6" s="1"/>
  <c r="BH125" i="6"/>
  <c r="BH188" i="6" s="1"/>
  <c r="BH132" i="6"/>
  <c r="BH195" i="6" s="1"/>
  <c r="BH126" i="6"/>
  <c r="BH189" i="6" s="1"/>
  <c r="BH131" i="6"/>
  <c r="BH194" i="6" s="1"/>
  <c r="BH128" i="6"/>
  <c r="BH191" i="6" s="1"/>
  <c r="BH130" i="6"/>
  <c r="BH193" i="6" s="1"/>
  <c r="BH123" i="6"/>
  <c r="BH127" i="6"/>
  <c r="BH190" i="6" s="1"/>
  <c r="BH124" i="6"/>
  <c r="BH187" i="6" s="1"/>
  <c r="BH10" i="6"/>
  <c r="BG129" i="6"/>
  <c r="BG192" i="6" s="1"/>
  <c r="BG123" i="6"/>
  <c r="BG126" i="6"/>
  <c r="BG189" i="6" s="1"/>
  <c r="BG125" i="6"/>
  <c r="BG188" i="6" s="1"/>
  <c r="BG128" i="6"/>
  <c r="BG191" i="6" s="1"/>
  <c r="BG131" i="6"/>
  <c r="BG194" i="6" s="1"/>
  <c r="BG132" i="6"/>
  <c r="BG195" i="6" s="1"/>
  <c r="BG10" i="6"/>
  <c r="BG127" i="6"/>
  <c r="BG190" i="6" s="1"/>
  <c r="BG130" i="6"/>
  <c r="BG193" i="6" s="1"/>
  <c r="BG124" i="6"/>
  <c r="BG187" i="6" s="1"/>
  <c r="BF10" i="6"/>
  <c r="BF128" i="6"/>
  <c r="BF191" i="6" s="1"/>
  <c r="BF132" i="6"/>
  <c r="BF195" i="6" s="1"/>
  <c r="BF127" i="6"/>
  <c r="BF190" i="6" s="1"/>
  <c r="BF126" i="6"/>
  <c r="BF189" i="6" s="1"/>
  <c r="BF125" i="6"/>
  <c r="BF188" i="6" s="1"/>
  <c r="BF124" i="6"/>
  <c r="BF187" i="6" s="1"/>
  <c r="BF129" i="6"/>
  <c r="BF192" i="6" s="1"/>
  <c r="BF123" i="6"/>
  <c r="BF131" i="6"/>
  <c r="BF194" i="6" s="1"/>
  <c r="BF130" i="6"/>
  <c r="BF193" i="6" s="1"/>
  <c r="BE125" i="6"/>
  <c r="BE188" i="6" s="1"/>
  <c r="BE132" i="6"/>
  <c r="BE195" i="6" s="1"/>
  <c r="BE128" i="6"/>
  <c r="BE191" i="6" s="1"/>
  <c r="BE126" i="6"/>
  <c r="BE189" i="6" s="1"/>
  <c r="BE10" i="6"/>
  <c r="BE124" i="6"/>
  <c r="BE187" i="6" s="1"/>
  <c r="BE129" i="6"/>
  <c r="BE192" i="6" s="1"/>
  <c r="BE130" i="6"/>
  <c r="BE193" i="6" s="1"/>
  <c r="BE131" i="6"/>
  <c r="BE194" i="6" s="1"/>
  <c r="BE127" i="6"/>
  <c r="BE190" i="6" s="1"/>
  <c r="BE123" i="6"/>
  <c r="BD125" i="6"/>
  <c r="BD188" i="6" s="1"/>
  <c r="BD130" i="6"/>
  <c r="BD193" i="6" s="1"/>
  <c r="BD129" i="6"/>
  <c r="BD192" i="6" s="1"/>
  <c r="BD128" i="6"/>
  <c r="BD191" i="6" s="1"/>
  <c r="BD124" i="6"/>
  <c r="BD187" i="6" s="1"/>
  <c r="BD127" i="6"/>
  <c r="BD190" i="6" s="1"/>
  <c r="BD126" i="6"/>
  <c r="BD189" i="6" s="1"/>
  <c r="BD10" i="6"/>
  <c r="BD131" i="6"/>
  <c r="BD194" i="6" s="1"/>
  <c r="BD132" i="6"/>
  <c r="BD195" i="6" s="1"/>
  <c r="BD123" i="6"/>
  <c r="BC132" i="6"/>
  <c r="BC195" i="6" s="1"/>
  <c r="BC126" i="6"/>
  <c r="BC189" i="6" s="1"/>
  <c r="BC130" i="6"/>
  <c r="BC193" i="6" s="1"/>
  <c r="BC123" i="6"/>
  <c r="BC128" i="6"/>
  <c r="BC191" i="6" s="1"/>
  <c r="BC124" i="6"/>
  <c r="BC187" i="6" s="1"/>
  <c r="BC129" i="6"/>
  <c r="BC192" i="6" s="1"/>
  <c r="BC125" i="6"/>
  <c r="BC188" i="6" s="1"/>
  <c r="BC131" i="6"/>
  <c r="BC194" i="6" s="1"/>
  <c r="BC10" i="6"/>
  <c r="BC127" i="6"/>
  <c r="BC190" i="6" s="1"/>
  <c r="BB130" i="6"/>
  <c r="BB193" i="6" s="1"/>
  <c r="BB127" i="6"/>
  <c r="BB190" i="6" s="1"/>
  <c r="BB129" i="6"/>
  <c r="BB192" i="6" s="1"/>
  <c r="BB126" i="6"/>
  <c r="BB189" i="6" s="1"/>
  <c r="BB128" i="6"/>
  <c r="BB191" i="6" s="1"/>
  <c r="BB125" i="6"/>
  <c r="BB188" i="6" s="1"/>
  <c r="BB132" i="6"/>
  <c r="BB195" i="6" s="1"/>
  <c r="BB123" i="6"/>
  <c r="BB124" i="6"/>
  <c r="BB187" i="6" s="1"/>
  <c r="BB10" i="6"/>
  <c r="BB131" i="6"/>
  <c r="BB194" i="6" s="1"/>
  <c r="BA129" i="6"/>
  <c r="BA192" i="6" s="1"/>
  <c r="BA132" i="6"/>
  <c r="BA195" i="6" s="1"/>
  <c r="BA10" i="6"/>
  <c r="BA130" i="6"/>
  <c r="BA193" i="6" s="1"/>
  <c r="BA128" i="6"/>
  <c r="BA191" i="6" s="1"/>
  <c r="BA126" i="6"/>
  <c r="BA189" i="6" s="1"/>
  <c r="BA124" i="6"/>
  <c r="BA187" i="6" s="1"/>
  <c r="BA127" i="6"/>
  <c r="BA190" i="6" s="1"/>
  <c r="BA131" i="6"/>
  <c r="BA194" i="6" s="1"/>
  <c r="BA123" i="6"/>
  <c r="BA125" i="6"/>
  <c r="BA188" i="6" s="1"/>
  <c r="AZ125" i="6"/>
  <c r="AZ188" i="6" s="1"/>
  <c r="AZ132" i="6"/>
  <c r="AZ195" i="6" s="1"/>
  <c r="AZ130" i="6"/>
  <c r="AZ193" i="6" s="1"/>
  <c r="AZ123" i="6"/>
  <c r="AZ128" i="6"/>
  <c r="AZ191" i="6" s="1"/>
  <c r="AZ129" i="6"/>
  <c r="AZ192" i="6" s="1"/>
  <c r="AZ124" i="6"/>
  <c r="AZ187" i="6" s="1"/>
  <c r="AZ10" i="6"/>
  <c r="AZ131" i="6"/>
  <c r="AZ194" i="6" s="1"/>
  <c r="AZ127" i="6"/>
  <c r="AZ190" i="6" s="1"/>
  <c r="AZ126" i="6"/>
  <c r="AZ189" i="6" s="1"/>
  <c r="AY125" i="6"/>
  <c r="AY127" i="6"/>
  <c r="AY126" i="6"/>
  <c r="AY124" i="6"/>
  <c r="BK8" i="6"/>
  <c r="AY10" i="6"/>
  <c r="AY132" i="6"/>
  <c r="AY128" i="6"/>
  <c r="AY129" i="6"/>
  <c r="AY130" i="6"/>
  <c r="AY131" i="6"/>
  <c r="AY123" i="6"/>
  <c r="BX104" i="6"/>
  <c r="BX167" i="6" s="1"/>
  <c r="BX103" i="6"/>
  <c r="BW104" i="6"/>
  <c r="BW167" i="6" s="1"/>
  <c r="BW103" i="6"/>
  <c r="BV103" i="6"/>
  <c r="BV104" i="6"/>
  <c r="BV167" i="6" s="1"/>
  <c r="BU104" i="6"/>
  <c r="BU167" i="6" s="1"/>
  <c r="BU103" i="6"/>
  <c r="BT104" i="6"/>
  <c r="BT167" i="6" s="1"/>
  <c r="BT103" i="6"/>
  <c r="BS104" i="6"/>
  <c r="BS167" i="6" s="1"/>
  <c r="BS103" i="6"/>
  <c r="BR104" i="6"/>
  <c r="BR167" i="6" s="1"/>
  <c r="BR103" i="6"/>
  <c r="BQ104" i="6"/>
  <c r="BQ167" i="6" s="1"/>
  <c r="BQ103" i="6"/>
  <c r="BP104" i="6"/>
  <c r="BP103" i="6"/>
  <c r="AV148" i="6"/>
  <c r="AU148" i="6"/>
  <c r="AT148" i="6"/>
  <c r="AQ148" i="6"/>
  <c r="AP148" i="6"/>
  <c r="AO148" i="6"/>
  <c r="AN148" i="6"/>
  <c r="AM148" i="6"/>
  <c r="AL148" i="6"/>
  <c r="AV198" i="6"/>
  <c r="AU198" i="6"/>
  <c r="AT198" i="6"/>
  <c r="AP198" i="6"/>
  <c r="AO198" i="6"/>
  <c r="AN198" i="6"/>
  <c r="AM198" i="6"/>
  <c r="AL198" i="6"/>
  <c r="DU13" i="6"/>
  <c r="BK37" i="6"/>
  <c r="BK36" i="6"/>
  <c r="BK34" i="6"/>
  <c r="DU83" i="6"/>
  <c r="DW83" i="6" s="1"/>
  <c r="DU5" i="6"/>
  <c r="CV166" i="5"/>
  <c r="CV165" i="5" s="1"/>
  <c r="CV102" i="5"/>
  <c r="AW151" i="5"/>
  <c r="AV106" i="5"/>
  <c r="AU106" i="5"/>
  <c r="AT106" i="5"/>
  <c r="AR106" i="5"/>
  <c r="AQ106" i="5"/>
  <c r="AP106" i="5"/>
  <c r="AO106" i="5"/>
  <c r="AN106" i="5"/>
  <c r="AM106" i="5"/>
  <c r="AL106" i="5"/>
  <c r="AH106" i="5"/>
  <c r="AG106" i="5"/>
  <c r="AF106" i="5"/>
  <c r="AE106" i="5"/>
  <c r="AD106" i="5"/>
  <c r="AC106" i="5"/>
  <c r="AB106" i="5"/>
  <c r="AA106" i="5"/>
  <c r="Z106" i="5"/>
  <c r="Y106" i="5"/>
  <c r="X106" i="5"/>
  <c r="T106" i="5"/>
  <c r="S106" i="5"/>
  <c r="R106" i="5"/>
  <c r="Q106" i="5"/>
  <c r="P106" i="5"/>
  <c r="O106" i="5"/>
  <c r="N106" i="5"/>
  <c r="M106" i="5"/>
  <c r="L106" i="5"/>
  <c r="K106" i="5"/>
  <c r="J106" i="5"/>
  <c r="AI36" i="5"/>
  <c r="U36" i="5"/>
  <c r="U107" i="5"/>
  <c r="AW37" i="5"/>
  <c r="AI37" i="5"/>
  <c r="U37" i="5"/>
  <c r="AW36" i="5"/>
  <c r="U35" i="5"/>
  <c r="AV24" i="5"/>
  <c r="AU24" i="5"/>
  <c r="AT24" i="5"/>
  <c r="AR24" i="5"/>
  <c r="AQ24" i="5"/>
  <c r="AP24" i="5"/>
  <c r="AO24" i="5"/>
  <c r="AN24" i="5"/>
  <c r="AM24" i="5"/>
  <c r="AL24" i="5"/>
  <c r="AK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T24" i="5"/>
  <c r="S24" i="5"/>
  <c r="R24" i="5"/>
  <c r="Q24" i="5"/>
  <c r="P24" i="5"/>
  <c r="O24" i="5"/>
  <c r="N24" i="5"/>
  <c r="M24" i="5"/>
  <c r="L24" i="5"/>
  <c r="K24" i="5"/>
  <c r="J24" i="5"/>
  <c r="I24" i="5"/>
  <c r="CS16" i="5"/>
  <c r="CM16" i="5"/>
  <c r="AW16" i="5"/>
  <c r="U16" i="5"/>
  <c r="CY16" i="5"/>
  <c r="AI16" i="5"/>
  <c r="AK185" i="5"/>
  <c r="AK74" i="5"/>
  <c r="AH59" i="5"/>
  <c r="AH74" i="5"/>
  <c r="AG59" i="5"/>
  <c r="AG74" i="5"/>
  <c r="AF59" i="5"/>
  <c r="AF74" i="5"/>
  <c r="AE59" i="5"/>
  <c r="AE74" i="5"/>
  <c r="AD59" i="5"/>
  <c r="AD74" i="5"/>
  <c r="AC59" i="5"/>
  <c r="AC74" i="5"/>
  <c r="AB59" i="5"/>
  <c r="AB74" i="5"/>
  <c r="AA59" i="5"/>
  <c r="AA74" i="5"/>
  <c r="Z59" i="5"/>
  <c r="Z74" i="5"/>
  <c r="Y59" i="5"/>
  <c r="Y74" i="5"/>
  <c r="X59" i="5"/>
  <c r="X74" i="5"/>
  <c r="T59" i="5"/>
  <c r="T74" i="5"/>
  <c r="S59" i="5"/>
  <c r="S74" i="5"/>
  <c r="R59" i="5"/>
  <c r="R74" i="5"/>
  <c r="Q59" i="5"/>
  <c r="Q74" i="5"/>
  <c r="P59" i="5"/>
  <c r="P74" i="5"/>
  <c r="O59" i="5"/>
  <c r="O74" i="5"/>
  <c r="N59" i="5"/>
  <c r="N74" i="5"/>
  <c r="M59" i="5"/>
  <c r="M74" i="5"/>
  <c r="L59" i="5"/>
  <c r="L74" i="5"/>
  <c r="K59" i="5"/>
  <c r="K74" i="5"/>
  <c r="J59" i="5"/>
  <c r="J74" i="5"/>
  <c r="CG182" i="5"/>
  <c r="CG180" i="5" s="1"/>
  <c r="CG117" i="5"/>
  <c r="CG54" i="5" s="1"/>
  <c r="CF182" i="5"/>
  <c r="CF180" i="5" s="1"/>
  <c r="CF117" i="5"/>
  <c r="CF54" i="5" s="1"/>
  <c r="CE182" i="5"/>
  <c r="CE180" i="5" s="1"/>
  <c r="CE117" i="5"/>
  <c r="CE54" i="5" s="1"/>
  <c r="CD182" i="5"/>
  <c r="CD180" i="5" s="1"/>
  <c r="CD117" i="5"/>
  <c r="CD54" i="5" s="1"/>
  <c r="CC182" i="5"/>
  <c r="CC180" i="5" s="1"/>
  <c r="CC117" i="5"/>
  <c r="CC54" i="5" s="1"/>
  <c r="CB182" i="5"/>
  <c r="CB180" i="5" s="1"/>
  <c r="CB117" i="5"/>
  <c r="CB54" i="5" s="1"/>
  <c r="CA54" i="5"/>
  <c r="DS181" i="5"/>
  <c r="DS180" i="5" s="1"/>
  <c r="DS117" i="5"/>
  <c r="DS54" i="5" s="1"/>
  <c r="DR181" i="5"/>
  <c r="DR180" i="5" s="1"/>
  <c r="DR117" i="5"/>
  <c r="DR54" i="5" s="1"/>
  <c r="DQ181" i="5"/>
  <c r="DQ180" i="5" s="1"/>
  <c r="DQ117" i="5"/>
  <c r="DQ54" i="5" s="1"/>
  <c r="DP181" i="5"/>
  <c r="DP180" i="5" s="1"/>
  <c r="DP117" i="5"/>
  <c r="DP54" i="5" s="1"/>
  <c r="DO181" i="5"/>
  <c r="DO180" i="5" s="1"/>
  <c r="DO117" i="5"/>
  <c r="DO54" i="5" s="1"/>
  <c r="DN181" i="5"/>
  <c r="DN180" i="5" s="1"/>
  <c r="DN117" i="5"/>
  <c r="DN54" i="5" s="1"/>
  <c r="DM181" i="5"/>
  <c r="DM180" i="5" s="1"/>
  <c r="DM117" i="5"/>
  <c r="DM54" i="5" s="1"/>
  <c r="DL181" i="5"/>
  <c r="DL180" i="5" s="1"/>
  <c r="DL117" i="5"/>
  <c r="DL54" i="5" s="1"/>
  <c r="DK181" i="5"/>
  <c r="DK180" i="5" s="1"/>
  <c r="DK117" i="5"/>
  <c r="DK54" i="5" s="1"/>
  <c r="DJ181" i="5"/>
  <c r="DJ180" i="5" s="1"/>
  <c r="DJ117" i="5"/>
  <c r="DJ54" i="5" s="1"/>
  <c r="DI181" i="5"/>
  <c r="DI180" i="5" s="1"/>
  <c r="DI117" i="5"/>
  <c r="DI54" i="5" s="1"/>
  <c r="DH181" i="5"/>
  <c r="DH180" i="5" s="1"/>
  <c r="DH117" i="5"/>
  <c r="DH54" i="5" s="1"/>
  <c r="DG181" i="5"/>
  <c r="DG180" i="5" s="1"/>
  <c r="DG117" i="5"/>
  <c r="DG54" i="5" s="1"/>
  <c r="DF181" i="5"/>
  <c r="DF180" i="5" s="1"/>
  <c r="DF117" i="5"/>
  <c r="DF54" i="5" s="1"/>
  <c r="DE181" i="5"/>
  <c r="DE180" i="5" s="1"/>
  <c r="DE117" i="5"/>
  <c r="DE54" i="5" s="1"/>
  <c r="DD181" i="5"/>
  <c r="DD180" i="5" s="1"/>
  <c r="DD117" i="5"/>
  <c r="DD54" i="5" s="1"/>
  <c r="DC181" i="5"/>
  <c r="DC180" i="5" s="1"/>
  <c r="DC117" i="5"/>
  <c r="DC54" i="5" s="1"/>
  <c r="DB181" i="5"/>
  <c r="DB180" i="5" s="1"/>
  <c r="DB117" i="5"/>
  <c r="DB54" i="5" s="1"/>
  <c r="DA181" i="5"/>
  <c r="DA180" i="5" s="1"/>
  <c r="DA117" i="5"/>
  <c r="DA54" i="5" s="1"/>
  <c r="CX181" i="5"/>
  <c r="CX180" i="5" s="1"/>
  <c r="CX117" i="5"/>
  <c r="CX54" i="5" s="1"/>
  <c r="CW181" i="5"/>
  <c r="CW180" i="5" s="1"/>
  <c r="CW117" i="5"/>
  <c r="CW54" i="5" s="1"/>
  <c r="CV181" i="5"/>
  <c r="CV180" i="5" s="1"/>
  <c r="CV117" i="5"/>
  <c r="CV54" i="5" s="1"/>
  <c r="CU54" i="5"/>
  <c r="CY117" i="5"/>
  <c r="CR181" i="5"/>
  <c r="CR180" i="5" s="1"/>
  <c r="CR117" i="5"/>
  <c r="CR54" i="5" s="1"/>
  <c r="CQ181" i="5"/>
  <c r="CQ180" i="5" s="1"/>
  <c r="CQ117" i="5"/>
  <c r="CQ54" i="5" s="1"/>
  <c r="CP181" i="5"/>
  <c r="CP180" i="5" s="1"/>
  <c r="CP117" i="5"/>
  <c r="CP54" i="5" s="1"/>
  <c r="CO54" i="5"/>
  <c r="CS117" i="5"/>
  <c r="CL181" i="5"/>
  <c r="CL180" i="5" s="1"/>
  <c r="CL117" i="5"/>
  <c r="CL54" i="5" s="1"/>
  <c r="CK181" i="5"/>
  <c r="CK180" i="5" s="1"/>
  <c r="CK117" i="5"/>
  <c r="CK54" i="5" s="1"/>
  <c r="CJ181" i="5"/>
  <c r="CJ180" i="5" s="1"/>
  <c r="CJ117" i="5"/>
  <c r="CJ54" i="5" s="1"/>
  <c r="CI181" i="5"/>
  <c r="CI180" i="5" s="1"/>
  <c r="CI117" i="5"/>
  <c r="CI54" i="5" s="1"/>
  <c r="CH181" i="5"/>
  <c r="CH180" i="5" s="1"/>
  <c r="CH117" i="5"/>
  <c r="AW107" i="5"/>
  <c r="AK44" i="5"/>
  <c r="AI107" i="5"/>
  <c r="W44" i="5"/>
  <c r="DE161" i="5"/>
  <c r="DE160" i="5" s="1"/>
  <c r="DE97" i="5"/>
  <c r="DE34" i="5" s="1"/>
  <c r="DD161" i="5"/>
  <c r="DD160" i="5" s="1"/>
  <c r="DD97" i="5"/>
  <c r="DD34" i="5" s="1"/>
  <c r="DC161" i="5"/>
  <c r="DC160" i="5" s="1"/>
  <c r="DC97" i="5"/>
  <c r="DC34" i="5" s="1"/>
  <c r="DB161" i="5"/>
  <c r="DB160" i="5" s="1"/>
  <c r="DB97" i="5"/>
  <c r="DB34" i="5" s="1"/>
  <c r="DA161" i="5"/>
  <c r="DA160" i="5" s="1"/>
  <c r="DA97" i="5"/>
  <c r="DA34" i="5" s="1"/>
  <c r="CX161" i="5"/>
  <c r="CX160" i="5" s="1"/>
  <c r="CX97" i="5"/>
  <c r="CX34" i="5" s="1"/>
  <c r="CW161" i="5"/>
  <c r="CW160" i="5" s="1"/>
  <c r="CW97" i="5"/>
  <c r="CW34" i="5" s="1"/>
  <c r="CV161" i="5"/>
  <c r="CV160" i="5" s="1"/>
  <c r="CV97" i="5"/>
  <c r="CL161" i="5"/>
  <c r="CL160" i="5" s="1"/>
  <c r="CL97" i="5"/>
  <c r="CL34" i="5" s="1"/>
  <c r="CK161" i="5"/>
  <c r="CK160" i="5" s="1"/>
  <c r="CK97" i="5"/>
  <c r="CK34" i="5" s="1"/>
  <c r="CJ161" i="5"/>
  <c r="CJ160" i="5" s="1"/>
  <c r="CJ97" i="5"/>
  <c r="CJ34" i="5" s="1"/>
  <c r="CI161" i="5"/>
  <c r="CI160" i="5" s="1"/>
  <c r="CI97" i="5"/>
  <c r="CI34" i="5" s="1"/>
  <c r="CH161" i="5"/>
  <c r="CH160" i="5" s="1"/>
  <c r="CH97" i="5"/>
  <c r="CH34" i="5" s="1"/>
  <c r="CG161" i="5"/>
  <c r="CG160" i="5" s="1"/>
  <c r="CG97" i="5"/>
  <c r="CG34" i="5" s="1"/>
  <c r="CF161" i="5"/>
  <c r="CF160" i="5" s="1"/>
  <c r="CF97" i="5"/>
  <c r="CF34" i="5" s="1"/>
  <c r="CE161" i="5"/>
  <c r="CE160" i="5" s="1"/>
  <c r="CE97" i="5"/>
  <c r="CE34" i="5" s="1"/>
  <c r="CD161" i="5"/>
  <c r="CD160" i="5" s="1"/>
  <c r="CD97" i="5"/>
  <c r="CD34" i="5" s="1"/>
  <c r="CC161" i="5"/>
  <c r="CC160" i="5" s="1"/>
  <c r="CC97" i="5"/>
  <c r="CC34" i="5" s="1"/>
  <c r="CB161" i="5"/>
  <c r="CB160" i="5" s="1"/>
  <c r="CB97" i="5"/>
  <c r="DS95" i="5"/>
  <c r="DS158" i="5" s="1"/>
  <c r="DS94" i="5"/>
  <c r="DS157" i="5" s="1"/>
  <c r="DR95" i="5"/>
  <c r="DR158" i="5" s="1"/>
  <c r="DR94" i="5"/>
  <c r="DR157" i="5" s="1"/>
  <c r="DQ95" i="5"/>
  <c r="DQ158" i="5" s="1"/>
  <c r="DQ94" i="5"/>
  <c r="DQ157" i="5" s="1"/>
  <c r="DP95" i="5"/>
  <c r="DP158" i="5" s="1"/>
  <c r="DP94" i="5"/>
  <c r="DP157" i="5" s="1"/>
  <c r="DO95" i="5"/>
  <c r="DO158" i="5" s="1"/>
  <c r="DO94" i="5"/>
  <c r="DO157" i="5" s="1"/>
  <c r="DO88" i="5"/>
  <c r="DO151" i="5" s="1"/>
  <c r="DN95" i="5"/>
  <c r="DN158" i="5" s="1"/>
  <c r="DN94" i="5"/>
  <c r="DN157" i="5" s="1"/>
  <c r="DN88" i="5"/>
  <c r="DN151" i="5" s="1"/>
  <c r="DM95" i="5"/>
  <c r="DM158" i="5" s="1"/>
  <c r="DM94" i="5"/>
  <c r="DM157" i="5" s="1"/>
  <c r="DM88" i="5"/>
  <c r="DM151" i="5" s="1"/>
  <c r="DL95" i="5"/>
  <c r="DL158" i="5" s="1"/>
  <c r="DL88" i="5"/>
  <c r="DL151" i="5" s="1"/>
  <c r="DL94" i="5"/>
  <c r="DL157" i="5" s="1"/>
  <c r="DK95" i="5"/>
  <c r="DK158" i="5" s="1"/>
  <c r="DK88" i="5"/>
  <c r="DK151" i="5" s="1"/>
  <c r="DK94" i="5"/>
  <c r="DK157" i="5" s="1"/>
  <c r="DJ95" i="5"/>
  <c r="DJ158" i="5" s="1"/>
  <c r="DJ94" i="5"/>
  <c r="DJ157" i="5" s="1"/>
  <c r="DJ88" i="5"/>
  <c r="DJ151" i="5" s="1"/>
  <c r="DI95" i="5"/>
  <c r="DI158" i="5" s="1"/>
  <c r="DI94" i="5"/>
  <c r="DI157" i="5" s="1"/>
  <c r="DI88" i="5"/>
  <c r="DI151" i="5" s="1"/>
  <c r="DH95" i="5"/>
  <c r="DH158" i="5" s="1"/>
  <c r="DH88" i="5"/>
  <c r="DH151" i="5" s="1"/>
  <c r="DH94" i="5"/>
  <c r="DH157" i="5" s="1"/>
  <c r="DG95" i="5"/>
  <c r="DG158" i="5" s="1"/>
  <c r="DG94" i="5"/>
  <c r="DG157" i="5" s="1"/>
  <c r="DG88" i="5"/>
  <c r="DG151" i="5" s="1"/>
  <c r="DF95" i="5"/>
  <c r="DF158" i="5" s="1"/>
  <c r="DF94" i="5"/>
  <c r="DF157" i="5" s="1"/>
  <c r="DF88" i="5"/>
  <c r="DF151" i="5" s="1"/>
  <c r="DE95" i="5"/>
  <c r="DE158" i="5" s="1"/>
  <c r="DE94" i="5"/>
  <c r="DE157" i="5" s="1"/>
  <c r="DE88" i="5"/>
  <c r="DE151" i="5" s="1"/>
  <c r="DD95" i="5"/>
  <c r="DD158" i="5" s="1"/>
  <c r="DD94" i="5"/>
  <c r="DD157" i="5" s="1"/>
  <c r="DD88" i="5"/>
  <c r="DD151" i="5" s="1"/>
  <c r="DC95" i="5"/>
  <c r="DC158" i="5" s="1"/>
  <c r="DC94" i="5"/>
  <c r="DC157" i="5" s="1"/>
  <c r="DC88" i="5"/>
  <c r="DC151" i="5" s="1"/>
  <c r="DB95" i="5"/>
  <c r="DB158" i="5" s="1"/>
  <c r="DB94" i="5"/>
  <c r="DB157" i="5" s="1"/>
  <c r="DB88" i="5"/>
  <c r="DB151" i="5" s="1"/>
  <c r="DA95" i="5"/>
  <c r="DA158" i="5" s="1"/>
  <c r="DA94" i="5"/>
  <c r="DA157" i="5" s="1"/>
  <c r="DA88" i="5"/>
  <c r="DA151" i="5" s="1"/>
  <c r="CX95" i="5"/>
  <c r="CX158" i="5" s="1"/>
  <c r="CX94" i="5"/>
  <c r="CX157" i="5" s="1"/>
  <c r="CX88" i="5"/>
  <c r="CX151" i="5" s="1"/>
  <c r="CW95" i="5"/>
  <c r="CW158" i="5" s="1"/>
  <c r="CW94" i="5"/>
  <c r="CW157" i="5" s="1"/>
  <c r="CW88" i="5"/>
  <c r="CW151" i="5" s="1"/>
  <c r="CV95" i="5"/>
  <c r="CV158" i="5" s="1"/>
  <c r="CV88" i="5"/>
  <c r="CV151" i="5" s="1"/>
  <c r="CV94" i="5"/>
  <c r="CV157" i="5" s="1"/>
  <c r="CU95" i="5"/>
  <c r="CY95" i="5" s="1"/>
  <c r="CU88" i="5"/>
  <c r="CU94" i="5"/>
  <c r="BK6" i="5"/>
  <c r="AY100" i="5"/>
  <c r="BJ97" i="5"/>
  <c r="BJ34" i="5" s="1"/>
  <c r="BJ162" i="5"/>
  <c r="BJ160" i="5" s="1"/>
  <c r="BI97" i="5"/>
  <c r="BI34" i="5" s="1"/>
  <c r="BI162" i="5"/>
  <c r="BI160" i="5" s="1"/>
  <c r="BH97" i="5"/>
  <c r="BH34" i="5" s="1"/>
  <c r="BH162" i="5"/>
  <c r="BH160" i="5" s="1"/>
  <c r="BG97" i="5"/>
  <c r="BG34" i="5" s="1"/>
  <c r="BG162" i="5"/>
  <c r="BG160" i="5" s="1"/>
  <c r="BF97" i="5"/>
  <c r="BF34" i="5" s="1"/>
  <c r="BF162" i="5"/>
  <c r="BF160" i="5" s="1"/>
  <c r="BE97" i="5"/>
  <c r="BE34" i="5" s="1"/>
  <c r="BE162" i="5"/>
  <c r="BE160" i="5" s="1"/>
  <c r="BD97" i="5"/>
  <c r="BD34" i="5" s="1"/>
  <c r="BD162" i="5"/>
  <c r="BD160" i="5" s="1"/>
  <c r="BC97" i="5"/>
  <c r="BC34" i="5" s="1"/>
  <c r="BC162" i="5"/>
  <c r="BC160" i="5" s="1"/>
  <c r="BB97" i="5"/>
  <c r="BB34" i="5" s="1"/>
  <c r="BB162" i="5"/>
  <c r="BB160" i="5" s="1"/>
  <c r="BA97" i="5"/>
  <c r="BA34" i="5" s="1"/>
  <c r="BA162" i="5"/>
  <c r="BA160" i="5" s="1"/>
  <c r="AZ97" i="5"/>
  <c r="AZ34" i="5" s="1"/>
  <c r="AZ162" i="5"/>
  <c r="AZ160" i="5" s="1"/>
  <c r="BK5" i="5"/>
  <c r="AY99" i="5"/>
  <c r="AY97" i="5" s="1"/>
  <c r="CR161" i="5"/>
  <c r="CR160" i="5" s="1"/>
  <c r="CR97" i="5"/>
  <c r="CR34" i="5" s="1"/>
  <c r="CQ161" i="5"/>
  <c r="CQ160" i="5" s="1"/>
  <c r="CQ97" i="5"/>
  <c r="CQ34" i="5" s="1"/>
  <c r="CP161" i="5"/>
  <c r="CP160" i="5" s="1"/>
  <c r="CP97" i="5"/>
  <c r="AV169" i="5"/>
  <c r="AT169" i="5"/>
  <c r="AP169" i="5"/>
  <c r="AN169" i="5"/>
  <c r="AM169" i="5"/>
  <c r="AL169" i="5"/>
  <c r="Q148" i="5"/>
  <c r="O148" i="5"/>
  <c r="N148" i="5"/>
  <c r="L148" i="5"/>
  <c r="K148" i="5"/>
  <c r="AH148" i="5"/>
  <c r="AF148" i="5"/>
  <c r="AD148" i="5"/>
  <c r="AB148" i="5"/>
  <c r="Z148" i="5"/>
  <c r="X148" i="5"/>
  <c r="S148" i="5"/>
  <c r="AW157" i="5"/>
  <c r="AV150" i="5"/>
  <c r="AU150" i="5"/>
  <c r="AT150" i="5"/>
  <c r="AR150" i="5"/>
  <c r="AQ150" i="5"/>
  <c r="AP150" i="5"/>
  <c r="AO150" i="5"/>
  <c r="AN150" i="5"/>
  <c r="AM150" i="5"/>
  <c r="AL150" i="5"/>
  <c r="AH198" i="5"/>
  <c r="AG198" i="5"/>
  <c r="AF198" i="5"/>
  <c r="AE198" i="5"/>
  <c r="AD198" i="5"/>
  <c r="AC198" i="5"/>
  <c r="AB198" i="5"/>
  <c r="AA198" i="5"/>
  <c r="Z198" i="5"/>
  <c r="Y198" i="5"/>
  <c r="X198" i="5"/>
  <c r="T198" i="5"/>
  <c r="S198" i="5"/>
  <c r="R198" i="5"/>
  <c r="K198" i="5"/>
  <c r="J198" i="5"/>
  <c r="AU180" i="5"/>
  <c r="AU169" i="5" s="1"/>
  <c r="AQ180" i="5"/>
  <c r="AQ169" i="5" s="1"/>
  <c r="AU160" i="5"/>
  <c r="AQ160" i="5"/>
  <c r="AI56" i="5"/>
  <c r="U56" i="5"/>
  <c r="AW55" i="5"/>
  <c r="CY54" i="5"/>
  <c r="BN34" i="5"/>
  <c r="AI66" i="5"/>
  <c r="U66" i="5"/>
  <c r="BO64" i="5"/>
  <c r="BN64" i="5"/>
  <c r="AW64" i="5"/>
  <c r="AI64" i="5"/>
  <c r="U64" i="5"/>
  <c r="BO63" i="5"/>
  <c r="BN63" i="5"/>
  <c r="AW63" i="5"/>
  <c r="AI63" i="5"/>
  <c r="U63" i="5"/>
  <c r="BO62" i="5"/>
  <c r="BN62" i="5"/>
  <c r="AW62" i="5"/>
  <c r="AI62" i="5"/>
  <c r="U62" i="5"/>
  <c r="BO61" i="5"/>
  <c r="BN61" i="5"/>
  <c r="AW61" i="5"/>
  <c r="AI61" i="5"/>
  <c r="U61" i="5"/>
  <c r="BO60" i="5"/>
  <c r="BN60" i="5"/>
  <c r="AW60" i="5"/>
  <c r="AI60" i="5"/>
  <c r="U60" i="5"/>
  <c r="AW56" i="5"/>
  <c r="AI55" i="5"/>
  <c r="U55" i="5"/>
  <c r="CS54" i="5"/>
  <c r="BO34" i="5"/>
  <c r="DU83" i="5"/>
  <c r="DW83" i="5" s="1"/>
  <c r="AW44" i="5"/>
  <c r="AI44" i="5"/>
  <c r="U44" i="5"/>
  <c r="AW41" i="5"/>
  <c r="AI41" i="5"/>
  <c r="U41" i="5"/>
  <c r="AW40" i="5"/>
  <c r="AI40" i="5"/>
  <c r="U40" i="5"/>
  <c r="BO39" i="5"/>
  <c r="BN39" i="5"/>
  <c r="AW35" i="5"/>
  <c r="AI35" i="5"/>
  <c r="DU82" i="5"/>
  <c r="DW82" i="5" s="1"/>
  <c r="DU81" i="5"/>
  <c r="DW81" i="5" s="1"/>
  <c r="BY7" i="5"/>
  <c r="DU7" i="5" s="1"/>
  <c r="P148" i="5"/>
  <c r="M148" i="5"/>
  <c r="J148" i="5"/>
  <c r="AG148" i="5"/>
  <c r="AE148" i="5"/>
  <c r="AC148" i="5"/>
  <c r="AA148" i="5"/>
  <c r="Y148" i="5"/>
  <c r="T148" i="5"/>
  <c r="R148" i="5"/>
  <c r="AV59" i="5"/>
  <c r="AV185" i="5"/>
  <c r="AU59" i="5"/>
  <c r="AU185" i="5"/>
  <c r="AT59" i="5"/>
  <c r="AT185" i="5"/>
  <c r="AR59" i="5"/>
  <c r="AR185" i="5"/>
  <c r="AQ59" i="5"/>
  <c r="AQ185" i="5"/>
  <c r="AP59" i="5"/>
  <c r="AP185" i="5"/>
  <c r="AO59" i="5"/>
  <c r="AO185" i="5"/>
  <c r="AN59" i="5"/>
  <c r="AN185" i="5"/>
  <c r="AM59" i="5"/>
  <c r="AM185" i="5"/>
  <c r="AL59" i="5"/>
  <c r="AL185" i="5"/>
  <c r="AW185" i="5" s="1"/>
  <c r="DS163" i="5"/>
  <c r="DS97" i="5"/>
  <c r="DS34" i="5" s="1"/>
  <c r="DR163" i="5"/>
  <c r="DR97" i="5"/>
  <c r="DR34" i="5" s="1"/>
  <c r="DQ163" i="5"/>
  <c r="DQ97" i="5"/>
  <c r="DQ34" i="5" s="1"/>
  <c r="DP163" i="5"/>
  <c r="DP97" i="5"/>
  <c r="DP34" i="5" s="1"/>
  <c r="DO163" i="5"/>
  <c r="DO97" i="5"/>
  <c r="DO34" i="5" s="1"/>
  <c r="DN163" i="5"/>
  <c r="DN97" i="5"/>
  <c r="DN34" i="5" s="1"/>
  <c r="DM163" i="5"/>
  <c r="DM97" i="5"/>
  <c r="DM34" i="5" s="1"/>
  <c r="DL163" i="5"/>
  <c r="DL97" i="5"/>
  <c r="DL34" i="5" s="1"/>
  <c r="DK163" i="5"/>
  <c r="DK97" i="5"/>
  <c r="DK34" i="5" s="1"/>
  <c r="DJ163" i="5"/>
  <c r="DJ97" i="5"/>
  <c r="DJ34" i="5" s="1"/>
  <c r="DI163" i="5"/>
  <c r="DI97" i="5"/>
  <c r="DI34" i="5" s="1"/>
  <c r="DH163" i="5"/>
  <c r="DH97" i="5"/>
  <c r="DH34" i="5" s="1"/>
  <c r="DG163" i="5"/>
  <c r="DG97" i="5"/>
  <c r="DG34" i="5" s="1"/>
  <c r="DF163" i="5"/>
  <c r="DF97" i="5"/>
  <c r="DF34" i="5" s="1"/>
  <c r="BX16" i="5"/>
  <c r="BX119" i="5"/>
  <c r="BX182" i="5" s="1"/>
  <c r="BX118" i="5"/>
  <c r="BW16" i="5"/>
  <c r="BW118" i="5"/>
  <c r="BW119" i="5"/>
  <c r="BW182" i="5" s="1"/>
  <c r="BV119" i="5"/>
  <c r="BV182" i="5" s="1"/>
  <c r="BV118" i="5"/>
  <c r="BV16" i="5"/>
  <c r="BU119" i="5"/>
  <c r="BU182" i="5" s="1"/>
  <c r="BU16" i="5"/>
  <c r="BU118" i="5"/>
  <c r="BT118" i="5"/>
  <c r="BT16" i="5"/>
  <c r="BT119" i="5"/>
  <c r="BT182" i="5" s="1"/>
  <c r="BS119" i="5"/>
  <c r="BS182" i="5" s="1"/>
  <c r="BS16" i="5"/>
  <c r="BS118" i="5"/>
  <c r="BR119" i="5"/>
  <c r="BR182" i="5" s="1"/>
  <c r="BR16" i="5"/>
  <c r="BR118" i="5"/>
  <c r="BQ16" i="5"/>
  <c r="BQ119" i="5"/>
  <c r="BQ182" i="5" s="1"/>
  <c r="DW182" i="5" s="1"/>
  <c r="BQ118" i="5"/>
  <c r="BP16" i="5"/>
  <c r="BP119" i="5"/>
  <c r="BP182" i="5" s="1"/>
  <c r="BP118" i="5"/>
  <c r="BY15" i="5"/>
  <c r="BM16" i="5"/>
  <c r="BJ17" i="5"/>
  <c r="BJ119" i="5"/>
  <c r="BJ182" i="5" s="1"/>
  <c r="BJ118" i="5"/>
  <c r="BJ16" i="5"/>
  <c r="BI17" i="5"/>
  <c r="BI119" i="5"/>
  <c r="BI182" i="5" s="1"/>
  <c r="BI118" i="5"/>
  <c r="BI16" i="5"/>
  <c r="BH17" i="5"/>
  <c r="BH119" i="5"/>
  <c r="BH182" i="5" s="1"/>
  <c r="BH118" i="5"/>
  <c r="BH16" i="5"/>
  <c r="BG17" i="5"/>
  <c r="BG119" i="5"/>
  <c r="BG182" i="5" s="1"/>
  <c r="BG118" i="5"/>
  <c r="BG16" i="5"/>
  <c r="BF17" i="5"/>
  <c r="BF119" i="5"/>
  <c r="BF182" i="5" s="1"/>
  <c r="BF118" i="5"/>
  <c r="BF16" i="5"/>
  <c r="BE119" i="5"/>
  <c r="BE182" i="5" s="1"/>
  <c r="BE118" i="5"/>
  <c r="BE17" i="5"/>
  <c r="BE16" i="5"/>
  <c r="BD16" i="5"/>
  <c r="BD118" i="5"/>
  <c r="BD17" i="5"/>
  <c r="BD119" i="5"/>
  <c r="BD182" i="5" s="1"/>
  <c r="BC118" i="5"/>
  <c r="BC16" i="5"/>
  <c r="BC119" i="5"/>
  <c r="BC182" i="5" s="1"/>
  <c r="BC17" i="5"/>
  <c r="BB119" i="5"/>
  <c r="BB182" i="5" s="1"/>
  <c r="BB118" i="5"/>
  <c r="BB16" i="5"/>
  <c r="BB17" i="5"/>
  <c r="BA118" i="5"/>
  <c r="BA16" i="5"/>
  <c r="BA119" i="5"/>
  <c r="BA182" i="5" s="1"/>
  <c r="BA17" i="5"/>
  <c r="AZ118" i="5"/>
  <c r="AZ119" i="5"/>
  <c r="AZ182" i="5" s="1"/>
  <c r="AZ16" i="5"/>
  <c r="AZ17" i="5"/>
  <c r="BK15" i="5"/>
  <c r="BK16" i="5" s="1"/>
  <c r="AY118" i="5"/>
  <c r="AY16" i="5"/>
  <c r="AY119" i="5"/>
  <c r="AY17" i="5"/>
  <c r="BX70" i="5"/>
  <c r="BX196" i="5"/>
  <c r="BW70" i="5"/>
  <c r="BW196" i="5"/>
  <c r="BV70" i="5"/>
  <c r="BV196" i="5"/>
  <c r="BU70" i="5"/>
  <c r="BU196" i="5"/>
  <c r="BT70" i="5"/>
  <c r="BT196" i="5"/>
  <c r="BS70" i="5"/>
  <c r="BS196" i="5"/>
  <c r="BR70" i="5"/>
  <c r="BR196" i="5"/>
  <c r="BQ70" i="5"/>
  <c r="BQ196" i="5"/>
  <c r="BP70" i="5"/>
  <c r="BP196" i="5"/>
  <c r="BY12" i="5"/>
  <c r="DU12" i="5" s="1"/>
  <c r="BM75" i="5"/>
  <c r="BM137" i="5" s="1"/>
  <c r="BJ70" i="5"/>
  <c r="BJ196" i="5"/>
  <c r="BI70" i="5"/>
  <c r="BI196" i="5"/>
  <c r="BH70" i="5"/>
  <c r="BH196" i="5"/>
  <c r="BG70" i="5"/>
  <c r="BG196" i="5"/>
  <c r="BF70" i="5"/>
  <c r="BF196" i="5"/>
  <c r="BE70" i="5"/>
  <c r="BE196" i="5"/>
  <c r="BD70" i="5"/>
  <c r="BD196" i="5"/>
  <c r="BC70" i="5"/>
  <c r="BC196" i="5"/>
  <c r="BB70" i="5"/>
  <c r="BB196" i="5"/>
  <c r="BA70" i="5"/>
  <c r="BA196" i="5"/>
  <c r="AZ70" i="5"/>
  <c r="AZ196" i="5"/>
  <c r="BK12" i="5"/>
  <c r="AY137" i="5"/>
  <c r="AY133" i="5" s="1"/>
  <c r="AY70" i="5" s="1"/>
  <c r="BX112" i="5"/>
  <c r="BX175" i="5" s="1"/>
  <c r="BX114" i="5"/>
  <c r="BX177" i="5" s="1"/>
  <c r="BX115" i="5"/>
  <c r="BX178" i="5" s="1"/>
  <c r="BX113" i="5"/>
  <c r="BX176" i="5" s="1"/>
  <c r="BW115" i="5"/>
  <c r="BW178" i="5" s="1"/>
  <c r="BW113" i="5"/>
  <c r="BW176" i="5" s="1"/>
  <c r="BW114" i="5"/>
  <c r="BW177" i="5" s="1"/>
  <c r="BW112" i="5"/>
  <c r="BW175" i="5" s="1"/>
  <c r="BV115" i="5"/>
  <c r="BV178" i="5" s="1"/>
  <c r="BV113" i="5"/>
  <c r="BV176" i="5" s="1"/>
  <c r="BV112" i="5"/>
  <c r="BV175" i="5" s="1"/>
  <c r="BV114" i="5"/>
  <c r="BV177" i="5" s="1"/>
  <c r="BU115" i="5"/>
  <c r="BU178" i="5" s="1"/>
  <c r="BU114" i="5"/>
  <c r="BU177" i="5" s="1"/>
  <c r="BU113" i="5"/>
  <c r="BU176" i="5" s="1"/>
  <c r="BU112" i="5"/>
  <c r="BU175" i="5" s="1"/>
  <c r="BT114" i="5"/>
  <c r="BT177" i="5" s="1"/>
  <c r="BT115" i="5"/>
  <c r="BT178" i="5" s="1"/>
  <c r="BT113" i="5"/>
  <c r="BT176" i="5" s="1"/>
  <c r="BT112" i="5"/>
  <c r="BT175" i="5" s="1"/>
  <c r="BS115" i="5"/>
  <c r="BS178" i="5" s="1"/>
  <c r="BS114" i="5"/>
  <c r="BS177" i="5" s="1"/>
  <c r="BS113" i="5"/>
  <c r="BS176" i="5" s="1"/>
  <c r="BS112" i="5"/>
  <c r="BS175" i="5" s="1"/>
  <c r="BR115" i="5"/>
  <c r="BR178" i="5" s="1"/>
  <c r="BR114" i="5"/>
  <c r="BR177" i="5" s="1"/>
  <c r="BR113" i="5"/>
  <c r="BR176" i="5" s="1"/>
  <c r="BR112" i="5"/>
  <c r="BR175" i="5" s="1"/>
  <c r="BQ114" i="5"/>
  <c r="BQ177" i="5" s="1"/>
  <c r="BQ115" i="5"/>
  <c r="BQ178" i="5" s="1"/>
  <c r="BQ113" i="5"/>
  <c r="BQ176" i="5" s="1"/>
  <c r="BQ112" i="5"/>
  <c r="BQ175" i="5" s="1"/>
  <c r="BP114" i="5"/>
  <c r="BP115" i="5"/>
  <c r="BP113" i="5"/>
  <c r="BP112" i="5"/>
  <c r="BP175" i="5" s="1"/>
  <c r="BO47" i="5"/>
  <c r="BO46" i="5"/>
  <c r="BO45" i="5"/>
  <c r="BO49" i="5"/>
  <c r="BO50" i="5"/>
  <c r="BO51" i="5"/>
  <c r="BO48" i="5"/>
  <c r="BO52" i="5"/>
  <c r="BN45" i="5"/>
  <c r="BN47" i="5"/>
  <c r="BN49" i="5"/>
  <c r="BN48" i="5"/>
  <c r="BN46" i="5"/>
  <c r="BN52" i="5"/>
  <c r="BN51" i="5"/>
  <c r="BN50" i="5"/>
  <c r="BY9" i="5"/>
  <c r="BM46" i="5"/>
  <c r="BM47" i="5"/>
  <c r="BM50" i="5"/>
  <c r="BM49" i="5"/>
  <c r="BM48" i="5"/>
  <c r="BM52" i="5"/>
  <c r="BM45" i="5"/>
  <c r="BM51" i="5"/>
  <c r="BJ112" i="5"/>
  <c r="BJ175" i="5" s="1"/>
  <c r="BJ114" i="5"/>
  <c r="BJ177" i="5" s="1"/>
  <c r="BJ115" i="5"/>
  <c r="BJ178" i="5" s="1"/>
  <c r="BJ113" i="5"/>
  <c r="BJ176" i="5" s="1"/>
  <c r="BI112" i="5"/>
  <c r="BI175" i="5" s="1"/>
  <c r="BI114" i="5"/>
  <c r="BI177" i="5" s="1"/>
  <c r="BI115" i="5"/>
  <c r="BI178" i="5" s="1"/>
  <c r="BI113" i="5"/>
  <c r="BI176" i="5" s="1"/>
  <c r="BH112" i="5"/>
  <c r="BH175" i="5" s="1"/>
  <c r="BH114" i="5"/>
  <c r="BH177" i="5" s="1"/>
  <c r="BH113" i="5"/>
  <c r="BH176" i="5" s="1"/>
  <c r="BH115" i="5"/>
  <c r="BH178" i="5" s="1"/>
  <c r="BG115" i="5"/>
  <c r="BG178" i="5" s="1"/>
  <c r="BG114" i="5"/>
  <c r="BG177" i="5" s="1"/>
  <c r="BG113" i="5"/>
  <c r="BG176" i="5" s="1"/>
  <c r="BG112" i="5"/>
  <c r="BG175" i="5" s="1"/>
  <c r="BF112" i="5"/>
  <c r="BF175" i="5" s="1"/>
  <c r="BF114" i="5"/>
  <c r="BF177" i="5" s="1"/>
  <c r="BF115" i="5"/>
  <c r="BF178" i="5" s="1"/>
  <c r="BF113" i="5"/>
  <c r="BF176" i="5" s="1"/>
  <c r="BE113" i="5"/>
  <c r="BE176" i="5" s="1"/>
  <c r="BE114" i="5"/>
  <c r="BE177" i="5" s="1"/>
  <c r="BE115" i="5"/>
  <c r="BE178" i="5" s="1"/>
  <c r="BE112" i="5"/>
  <c r="BE175" i="5" s="1"/>
  <c r="BD115" i="5"/>
  <c r="BD178" i="5" s="1"/>
  <c r="BD114" i="5"/>
  <c r="BD177" i="5" s="1"/>
  <c r="BD112" i="5"/>
  <c r="BD175" i="5" s="1"/>
  <c r="BD113" i="5"/>
  <c r="BD176" i="5" s="1"/>
  <c r="BC114" i="5"/>
  <c r="BC177" i="5" s="1"/>
  <c r="BC112" i="5"/>
  <c r="BC175" i="5" s="1"/>
  <c r="BC115" i="5"/>
  <c r="BC178" i="5" s="1"/>
  <c r="BC113" i="5"/>
  <c r="BC176" i="5" s="1"/>
  <c r="BB115" i="5"/>
  <c r="BB178" i="5" s="1"/>
  <c r="BB114" i="5"/>
  <c r="BB177" i="5" s="1"/>
  <c r="BB112" i="5"/>
  <c r="BB175" i="5" s="1"/>
  <c r="BB113" i="5"/>
  <c r="BB176" i="5" s="1"/>
  <c r="BA115" i="5"/>
  <c r="BA178" i="5" s="1"/>
  <c r="BA114" i="5"/>
  <c r="BA177" i="5" s="1"/>
  <c r="BA112" i="5"/>
  <c r="BA175" i="5" s="1"/>
  <c r="BA113" i="5"/>
  <c r="BA176" i="5" s="1"/>
  <c r="AZ112" i="5"/>
  <c r="AZ175" i="5" s="1"/>
  <c r="AZ115" i="5"/>
  <c r="AZ178" i="5" s="1"/>
  <c r="AZ114" i="5"/>
  <c r="AZ177" i="5" s="1"/>
  <c r="AZ113" i="5"/>
  <c r="AZ176" i="5" s="1"/>
  <c r="AY112" i="5"/>
  <c r="AY115" i="5"/>
  <c r="AY113" i="5"/>
  <c r="AY114" i="5"/>
  <c r="AW47" i="5"/>
  <c r="AW48" i="5"/>
  <c r="AW46" i="5"/>
  <c r="AW49" i="5"/>
  <c r="AW52" i="5"/>
  <c r="AW51" i="5"/>
  <c r="AW50" i="5"/>
  <c r="AW45" i="5"/>
  <c r="AI49" i="5"/>
  <c r="AI45" i="5"/>
  <c r="AI50" i="5"/>
  <c r="AI46" i="5"/>
  <c r="AI51" i="5"/>
  <c r="AI52" i="5"/>
  <c r="AI47" i="5"/>
  <c r="AI48" i="5"/>
  <c r="U50" i="5"/>
  <c r="U46" i="5"/>
  <c r="U49" i="5"/>
  <c r="U47" i="5"/>
  <c r="U45" i="5"/>
  <c r="U52" i="5"/>
  <c r="U48" i="5"/>
  <c r="U51" i="5"/>
  <c r="BX131" i="5"/>
  <c r="BX194" i="5" s="1"/>
  <c r="BX130" i="5"/>
  <c r="BX193" i="5" s="1"/>
  <c r="BX132" i="5"/>
  <c r="BX195" i="5" s="1"/>
  <c r="BX129" i="5"/>
  <c r="BX192" i="5" s="1"/>
  <c r="BW129" i="5"/>
  <c r="BW192" i="5" s="1"/>
  <c r="BW130" i="5"/>
  <c r="BW193" i="5" s="1"/>
  <c r="BW131" i="5"/>
  <c r="BW194" i="5" s="1"/>
  <c r="BW132" i="5"/>
  <c r="BW195" i="5" s="1"/>
  <c r="BV129" i="5"/>
  <c r="BV192" i="5" s="1"/>
  <c r="BV132" i="5"/>
  <c r="BV195" i="5" s="1"/>
  <c r="BV130" i="5"/>
  <c r="BV193" i="5" s="1"/>
  <c r="BV131" i="5"/>
  <c r="BV194" i="5" s="1"/>
  <c r="BU130" i="5"/>
  <c r="BU193" i="5" s="1"/>
  <c r="BU132" i="5"/>
  <c r="BU195" i="5" s="1"/>
  <c r="BU129" i="5"/>
  <c r="BU192" i="5" s="1"/>
  <c r="BU131" i="5"/>
  <c r="BU194" i="5" s="1"/>
  <c r="BT131" i="5"/>
  <c r="BT194" i="5" s="1"/>
  <c r="BT130" i="5"/>
  <c r="BT193" i="5" s="1"/>
  <c r="BT129" i="5"/>
  <c r="BT192" i="5" s="1"/>
  <c r="BT132" i="5"/>
  <c r="BT195" i="5" s="1"/>
  <c r="BS130" i="5"/>
  <c r="BS193" i="5" s="1"/>
  <c r="BS132" i="5"/>
  <c r="BS195" i="5" s="1"/>
  <c r="BS131" i="5"/>
  <c r="BS194" i="5" s="1"/>
  <c r="BS129" i="5"/>
  <c r="BS192" i="5" s="1"/>
  <c r="BR132" i="5"/>
  <c r="BR195" i="5" s="1"/>
  <c r="BR131" i="5"/>
  <c r="BR194" i="5" s="1"/>
  <c r="BR130" i="5"/>
  <c r="BR193" i="5" s="1"/>
  <c r="BR129" i="5"/>
  <c r="BR192" i="5" s="1"/>
  <c r="BQ132" i="5"/>
  <c r="BQ195" i="5" s="1"/>
  <c r="BQ131" i="5"/>
  <c r="BQ194" i="5" s="1"/>
  <c r="BQ130" i="5"/>
  <c r="BQ193" i="5" s="1"/>
  <c r="BQ129" i="5"/>
  <c r="BQ192" i="5" s="1"/>
  <c r="BP132" i="5"/>
  <c r="BP195" i="5" s="1"/>
  <c r="BP131" i="5"/>
  <c r="BP194" i="5" s="1"/>
  <c r="BP130" i="5"/>
  <c r="BP193" i="5" s="1"/>
  <c r="BP129" i="5"/>
  <c r="BP192" i="5" s="1"/>
  <c r="BO69" i="5"/>
  <c r="BO70" i="5"/>
  <c r="BO66" i="5"/>
  <c r="BO68" i="5"/>
  <c r="BO67" i="5"/>
  <c r="BN69" i="5"/>
  <c r="BN70" i="5"/>
  <c r="BN68" i="5"/>
  <c r="BN67" i="5"/>
  <c r="BN66" i="5"/>
  <c r="BM69" i="5"/>
  <c r="BM68" i="5"/>
  <c r="BM66" i="5"/>
  <c r="BM70" i="5"/>
  <c r="BM67" i="5"/>
  <c r="BJ132" i="5"/>
  <c r="BJ195" i="5" s="1"/>
  <c r="BJ130" i="5"/>
  <c r="BJ193" i="5" s="1"/>
  <c r="BJ129" i="5"/>
  <c r="BJ192" i="5" s="1"/>
  <c r="BJ131" i="5"/>
  <c r="BJ194" i="5" s="1"/>
  <c r="BI132" i="5"/>
  <c r="BI195" i="5" s="1"/>
  <c r="BI131" i="5"/>
  <c r="BI194" i="5" s="1"/>
  <c r="BI130" i="5"/>
  <c r="BI193" i="5" s="1"/>
  <c r="BI129" i="5"/>
  <c r="BI192" i="5" s="1"/>
  <c r="BH132" i="5"/>
  <c r="BH195" i="5" s="1"/>
  <c r="BH130" i="5"/>
  <c r="BH193" i="5" s="1"/>
  <c r="BH131" i="5"/>
  <c r="BH194" i="5" s="1"/>
  <c r="BH129" i="5"/>
  <c r="BH192" i="5" s="1"/>
  <c r="BG132" i="5"/>
  <c r="BG195" i="5" s="1"/>
  <c r="BG131" i="5"/>
  <c r="BG194" i="5" s="1"/>
  <c r="BG130" i="5"/>
  <c r="BG193" i="5" s="1"/>
  <c r="BG129" i="5"/>
  <c r="BG192" i="5" s="1"/>
  <c r="BF132" i="5"/>
  <c r="BF195" i="5" s="1"/>
  <c r="BF129" i="5"/>
  <c r="BF192" i="5" s="1"/>
  <c r="BF130" i="5"/>
  <c r="BF193" i="5" s="1"/>
  <c r="BF131" i="5"/>
  <c r="BF194" i="5" s="1"/>
  <c r="BE132" i="5"/>
  <c r="BE195" i="5" s="1"/>
  <c r="BE129" i="5"/>
  <c r="BE192" i="5" s="1"/>
  <c r="BE130" i="5"/>
  <c r="BE193" i="5" s="1"/>
  <c r="BE131" i="5"/>
  <c r="BE194" i="5" s="1"/>
  <c r="BD129" i="5"/>
  <c r="BD192" i="5" s="1"/>
  <c r="BD130" i="5"/>
  <c r="BD193" i="5" s="1"/>
  <c r="BD131" i="5"/>
  <c r="BD194" i="5" s="1"/>
  <c r="BD132" i="5"/>
  <c r="BD195" i="5" s="1"/>
  <c r="BC131" i="5"/>
  <c r="BC194" i="5" s="1"/>
  <c r="BC130" i="5"/>
  <c r="BC193" i="5" s="1"/>
  <c r="BC129" i="5"/>
  <c r="BC192" i="5" s="1"/>
  <c r="BC132" i="5"/>
  <c r="BC195" i="5" s="1"/>
  <c r="BB131" i="5"/>
  <c r="BB194" i="5" s="1"/>
  <c r="BB132" i="5"/>
  <c r="BB195" i="5" s="1"/>
  <c r="BB129" i="5"/>
  <c r="BB192" i="5" s="1"/>
  <c r="BB130" i="5"/>
  <c r="BB193" i="5" s="1"/>
  <c r="BA132" i="5"/>
  <c r="BA195" i="5" s="1"/>
  <c r="BA130" i="5"/>
  <c r="BA193" i="5" s="1"/>
  <c r="BA131" i="5"/>
  <c r="BA194" i="5" s="1"/>
  <c r="BA129" i="5"/>
  <c r="BA192" i="5" s="1"/>
  <c r="AZ131" i="5"/>
  <c r="AZ194" i="5" s="1"/>
  <c r="AZ130" i="5"/>
  <c r="AZ193" i="5" s="1"/>
  <c r="AZ132" i="5"/>
  <c r="AZ195" i="5" s="1"/>
  <c r="AZ129" i="5"/>
  <c r="AZ192" i="5" s="1"/>
  <c r="AY131" i="5"/>
  <c r="AY132" i="5"/>
  <c r="BK132" i="5" s="1"/>
  <c r="AY130" i="5"/>
  <c r="AY129" i="5"/>
  <c r="AW65" i="5"/>
  <c r="AW70" i="5"/>
  <c r="AW66" i="5"/>
  <c r="AW67" i="5"/>
  <c r="AW68" i="5"/>
  <c r="AW69" i="5"/>
  <c r="AI65" i="5"/>
  <c r="AI70" i="5"/>
  <c r="AI67" i="5"/>
  <c r="AI68" i="5"/>
  <c r="AI69" i="5"/>
  <c r="U65" i="5"/>
  <c r="U67" i="5"/>
  <c r="U68" i="5"/>
  <c r="U70" i="5"/>
  <c r="U69" i="5"/>
  <c r="BX104" i="5"/>
  <c r="BX167" i="5" s="1"/>
  <c r="BX165" i="5" s="1"/>
  <c r="BX98" i="5"/>
  <c r="BX103" i="5"/>
  <c r="BW104" i="5"/>
  <c r="BW167" i="5" s="1"/>
  <c r="BW165" i="5" s="1"/>
  <c r="BW98" i="5"/>
  <c r="BW103" i="5"/>
  <c r="BV104" i="5"/>
  <c r="BV167" i="5" s="1"/>
  <c r="BV165" i="5" s="1"/>
  <c r="BV98" i="5"/>
  <c r="BV103" i="5"/>
  <c r="BU104" i="5"/>
  <c r="BU167" i="5" s="1"/>
  <c r="BU165" i="5" s="1"/>
  <c r="BU98" i="5"/>
  <c r="BU103" i="5"/>
  <c r="BT104" i="5"/>
  <c r="BT167" i="5" s="1"/>
  <c r="BT165" i="5" s="1"/>
  <c r="BT103" i="5"/>
  <c r="BT98" i="5"/>
  <c r="BS104" i="5"/>
  <c r="BS167" i="5" s="1"/>
  <c r="BS165" i="5" s="1"/>
  <c r="BS98" i="5"/>
  <c r="BS103" i="5"/>
  <c r="BR104" i="5"/>
  <c r="BR167" i="5" s="1"/>
  <c r="BR165" i="5" s="1"/>
  <c r="BR103" i="5"/>
  <c r="BR98" i="5"/>
  <c r="BQ104" i="5"/>
  <c r="BQ167" i="5" s="1"/>
  <c r="BQ103" i="5"/>
  <c r="BQ98" i="5"/>
  <c r="BP104" i="5"/>
  <c r="BP98" i="5"/>
  <c r="BY98" i="5" s="1"/>
  <c r="BP103" i="5"/>
  <c r="CM110" i="5"/>
  <c r="CA173" i="5"/>
  <c r="CM173" i="5" s="1"/>
  <c r="CM109" i="5"/>
  <c r="CA172" i="5"/>
  <c r="CM172" i="5" s="1"/>
  <c r="CM108" i="5"/>
  <c r="CA171" i="5"/>
  <c r="CM171" i="5" s="1"/>
  <c r="CQ196" i="5"/>
  <c r="CQ70" i="5"/>
  <c r="CL196" i="5"/>
  <c r="CL70" i="5"/>
  <c r="CK196" i="5"/>
  <c r="CK70" i="5"/>
  <c r="CJ196" i="5"/>
  <c r="CJ70" i="5"/>
  <c r="CI196" i="5"/>
  <c r="CI70" i="5"/>
  <c r="CH196" i="5"/>
  <c r="CH70" i="5"/>
  <c r="CG196" i="5"/>
  <c r="CG70" i="5"/>
  <c r="CF196" i="5"/>
  <c r="CF70" i="5"/>
  <c r="CE196" i="5"/>
  <c r="CE70" i="5"/>
  <c r="CD196" i="5"/>
  <c r="CD70" i="5"/>
  <c r="CC196" i="5"/>
  <c r="CC70" i="5"/>
  <c r="CB196" i="5"/>
  <c r="CB70" i="5"/>
  <c r="DS196" i="5"/>
  <c r="DS70" i="5"/>
  <c r="DR196" i="5"/>
  <c r="DR70" i="5"/>
  <c r="DQ196" i="5"/>
  <c r="DQ70" i="5"/>
  <c r="DP196" i="5"/>
  <c r="DP70" i="5"/>
  <c r="DO196" i="5"/>
  <c r="DO70" i="5"/>
  <c r="DN196" i="5"/>
  <c r="DN70" i="5"/>
  <c r="DM196" i="5"/>
  <c r="DM70" i="5"/>
  <c r="DL196" i="5"/>
  <c r="DL70" i="5"/>
  <c r="DK196" i="5"/>
  <c r="DK70" i="5"/>
  <c r="DJ196" i="5"/>
  <c r="DJ70" i="5"/>
  <c r="DI196" i="5"/>
  <c r="DI70" i="5"/>
  <c r="DH196" i="5"/>
  <c r="DH70" i="5"/>
  <c r="DG196" i="5"/>
  <c r="DG70" i="5"/>
  <c r="DF196" i="5"/>
  <c r="DF70" i="5"/>
  <c r="DE196" i="5"/>
  <c r="DE70" i="5"/>
  <c r="DD196" i="5"/>
  <c r="DD70" i="5"/>
  <c r="DC196" i="5"/>
  <c r="DC70" i="5"/>
  <c r="DB196" i="5"/>
  <c r="DB70" i="5"/>
  <c r="DA196" i="5"/>
  <c r="DA70" i="5"/>
  <c r="CX196" i="5"/>
  <c r="CX70" i="5"/>
  <c r="CW196" i="5"/>
  <c r="CW70" i="5"/>
  <c r="CV196" i="5"/>
  <c r="CV70" i="5"/>
  <c r="CY127" i="5"/>
  <c r="CY64" i="5" s="1"/>
  <c r="CU190" i="5"/>
  <c r="CY190" i="5" s="1"/>
  <c r="CY126" i="5"/>
  <c r="CY63" i="5" s="1"/>
  <c r="CU189" i="5"/>
  <c r="CY189" i="5" s="1"/>
  <c r="CY125" i="5"/>
  <c r="CY62" i="5" s="1"/>
  <c r="CU188" i="5"/>
  <c r="CY188" i="5" s="1"/>
  <c r="CY124" i="5"/>
  <c r="CY61" i="5" s="1"/>
  <c r="CU187" i="5"/>
  <c r="CY187" i="5" s="1"/>
  <c r="CY123" i="5"/>
  <c r="CY60" i="5" s="1"/>
  <c r="CU186" i="5"/>
  <c r="CY186" i="5" s="1"/>
  <c r="CY110" i="5"/>
  <c r="CY47" i="5" s="1"/>
  <c r="CU173" i="5"/>
  <c r="CY173" i="5" s="1"/>
  <c r="CY109" i="5"/>
  <c r="CY46" i="5" s="1"/>
  <c r="CU172" i="5"/>
  <c r="CY172" i="5" s="1"/>
  <c r="CY108" i="5"/>
  <c r="CY45" i="5" s="1"/>
  <c r="CU171" i="5"/>
  <c r="CY171" i="5" s="1"/>
  <c r="CS127" i="5"/>
  <c r="CS64" i="5" s="1"/>
  <c r="CO190" i="5"/>
  <c r="CS190" i="5" s="1"/>
  <c r="CS126" i="5"/>
  <c r="CS63" i="5" s="1"/>
  <c r="CO189" i="5"/>
  <c r="CS189" i="5" s="1"/>
  <c r="CS125" i="5"/>
  <c r="CS62" i="5" s="1"/>
  <c r="CO188" i="5"/>
  <c r="CS188" i="5" s="1"/>
  <c r="CS124" i="5"/>
  <c r="CS61" i="5" s="1"/>
  <c r="CO187" i="5"/>
  <c r="CS187" i="5" s="1"/>
  <c r="CS123" i="5"/>
  <c r="CS60" i="5" s="1"/>
  <c r="CO186" i="5"/>
  <c r="CS186" i="5" s="1"/>
  <c r="CS110" i="5"/>
  <c r="CS47" i="5" s="1"/>
  <c r="CO173" i="5"/>
  <c r="CS173" i="5" s="1"/>
  <c r="CS109" i="5"/>
  <c r="CS46" i="5" s="1"/>
  <c r="CO172" i="5"/>
  <c r="CS172" i="5" s="1"/>
  <c r="CS108" i="5"/>
  <c r="CS45" i="5" s="1"/>
  <c r="CO171" i="5"/>
  <c r="CS171" i="5" s="1"/>
  <c r="CR94" i="5"/>
  <c r="CR157" i="5" s="1"/>
  <c r="CR95" i="5"/>
  <c r="CR158" i="5" s="1"/>
  <c r="CQ95" i="5"/>
  <c r="CQ158" i="5" s="1"/>
  <c r="CQ94" i="5"/>
  <c r="CQ157" i="5" s="1"/>
  <c r="CP95" i="5"/>
  <c r="CP158" i="5" s="1"/>
  <c r="CP94" i="5"/>
  <c r="CP157" i="5" s="1"/>
  <c r="CO94" i="5"/>
  <c r="CO95" i="5"/>
  <c r="CM47" i="5"/>
  <c r="CM46" i="5"/>
  <c r="CM45" i="5"/>
  <c r="CM128" i="5"/>
  <c r="CM65" i="5" s="1"/>
  <c r="CA191" i="5"/>
  <c r="CM191" i="5" s="1"/>
  <c r="CM127" i="5"/>
  <c r="CM64" i="5" s="1"/>
  <c r="CA190" i="5"/>
  <c r="CM190" i="5" s="1"/>
  <c r="CM126" i="5"/>
  <c r="CM63" i="5" s="1"/>
  <c r="CA189" i="5"/>
  <c r="CM189" i="5" s="1"/>
  <c r="CM125" i="5"/>
  <c r="CM62" i="5" s="1"/>
  <c r="CA188" i="5"/>
  <c r="CM188" i="5" s="1"/>
  <c r="CM124" i="5"/>
  <c r="CM61" i="5" s="1"/>
  <c r="CA187" i="5"/>
  <c r="CM187" i="5" s="1"/>
  <c r="CM123" i="5"/>
  <c r="CM60" i="5" s="1"/>
  <c r="CA186" i="5"/>
  <c r="CL95" i="5"/>
  <c r="CL158" i="5" s="1"/>
  <c r="CL94" i="5"/>
  <c r="CL157" i="5" s="1"/>
  <c r="CL88" i="5"/>
  <c r="CL151" i="5" s="1"/>
  <c r="CK95" i="5"/>
  <c r="CK158" i="5" s="1"/>
  <c r="CK94" i="5"/>
  <c r="CK157" i="5" s="1"/>
  <c r="CK88" i="5"/>
  <c r="CK151" i="5" s="1"/>
  <c r="CJ95" i="5"/>
  <c r="CJ158" i="5" s="1"/>
  <c r="CJ94" i="5"/>
  <c r="CJ157" i="5" s="1"/>
  <c r="CJ88" i="5"/>
  <c r="CJ151" i="5" s="1"/>
  <c r="CI95" i="5"/>
  <c r="CI158" i="5" s="1"/>
  <c r="CI94" i="5"/>
  <c r="CI157" i="5" s="1"/>
  <c r="CI88" i="5"/>
  <c r="CI151" i="5" s="1"/>
  <c r="CH95" i="5"/>
  <c r="CH158" i="5" s="1"/>
  <c r="CH94" i="5"/>
  <c r="CH157" i="5" s="1"/>
  <c r="CH88" i="5"/>
  <c r="CH151" i="5" s="1"/>
  <c r="CG95" i="5"/>
  <c r="CG158" i="5" s="1"/>
  <c r="CG94" i="5"/>
  <c r="CG157" i="5" s="1"/>
  <c r="CG88" i="5"/>
  <c r="CG151" i="5" s="1"/>
  <c r="CF95" i="5"/>
  <c r="CF158" i="5" s="1"/>
  <c r="CF88" i="5"/>
  <c r="CF151" i="5" s="1"/>
  <c r="CF94" i="5"/>
  <c r="CF157" i="5" s="1"/>
  <c r="CE95" i="5"/>
  <c r="CE158" i="5" s="1"/>
  <c r="CE88" i="5"/>
  <c r="CE151" i="5" s="1"/>
  <c r="CE94" i="5"/>
  <c r="CE157" i="5" s="1"/>
  <c r="CD95" i="5"/>
  <c r="CD158" i="5" s="1"/>
  <c r="CD94" i="5"/>
  <c r="CD157" i="5" s="1"/>
  <c r="CD88" i="5"/>
  <c r="CD151" i="5" s="1"/>
  <c r="CC95" i="5"/>
  <c r="CC158" i="5" s="1"/>
  <c r="CC94" i="5"/>
  <c r="CC157" i="5" s="1"/>
  <c r="CC88" i="5"/>
  <c r="CC151" i="5" s="1"/>
  <c r="CB94" i="5"/>
  <c r="CB157" i="5" s="1"/>
  <c r="CB88" i="5"/>
  <c r="CB151" i="5" s="1"/>
  <c r="CB95" i="5"/>
  <c r="CB158" i="5" s="1"/>
  <c r="CA95" i="5"/>
  <c r="CA88" i="5"/>
  <c r="CA94" i="5"/>
  <c r="CM186" i="5"/>
  <c r="AW186" i="5"/>
  <c r="AK184" i="5"/>
  <c r="I169" i="5"/>
  <c r="U170" i="5"/>
  <c r="W148" i="5"/>
  <c r="AI148" i="5" s="1"/>
  <c r="AI169" i="5"/>
  <c r="AV198" i="5"/>
  <c r="AV148" i="5"/>
  <c r="AU198" i="5"/>
  <c r="AU148" i="5"/>
  <c r="AT198" i="5"/>
  <c r="AT148" i="5"/>
  <c r="AQ198" i="5"/>
  <c r="AQ148" i="5"/>
  <c r="AP198" i="5"/>
  <c r="AP148" i="5"/>
  <c r="AN198" i="5"/>
  <c r="AN148" i="5"/>
  <c r="AM198" i="5"/>
  <c r="AM148" i="5"/>
  <c r="AL198" i="5"/>
  <c r="AL148" i="5"/>
  <c r="AK150" i="5"/>
  <c r="AW153" i="5"/>
  <c r="AI150" i="5"/>
  <c r="W198" i="5"/>
  <c r="U150" i="5"/>
  <c r="I198" i="5"/>
  <c r="AO182" i="5"/>
  <c r="AW146" i="5"/>
  <c r="CM145" i="5"/>
  <c r="CH174" i="5"/>
  <c r="DU145" i="5"/>
  <c r="BY145" i="5"/>
  <c r="DW145" i="5"/>
  <c r="AW145" i="5"/>
  <c r="AR174" i="5"/>
  <c r="AO163" i="5"/>
  <c r="AW163" i="5" s="1"/>
  <c r="AW144" i="5"/>
  <c r="AO162" i="5"/>
  <c r="AW143" i="5"/>
  <c r="CU196" i="5"/>
  <c r="CY133" i="5"/>
  <c r="CO196" i="5"/>
  <c r="CS133" i="5"/>
  <c r="CM133" i="5"/>
  <c r="CA196" i="5"/>
  <c r="BM196" i="5"/>
  <c r="BY196" i="5" s="1"/>
  <c r="BY133" i="5"/>
  <c r="AY196" i="5"/>
  <c r="BK196" i="5" s="1"/>
  <c r="BK133" i="5"/>
  <c r="CY132" i="5"/>
  <c r="CY69" i="5" s="1"/>
  <c r="CU195" i="5"/>
  <c r="CY195" i="5" s="1"/>
  <c r="CO195" i="5"/>
  <c r="CS195" i="5" s="1"/>
  <c r="CS132" i="5"/>
  <c r="CS69" i="5" s="1"/>
  <c r="CM132" i="5"/>
  <c r="CM69" i="5" s="1"/>
  <c r="CA195" i="5"/>
  <c r="CM195" i="5" s="1"/>
  <c r="BM195" i="5"/>
  <c r="BY195" i="5" s="1"/>
  <c r="BY132" i="5"/>
  <c r="AY195" i="5"/>
  <c r="BK195" i="5" s="1"/>
  <c r="CU194" i="5"/>
  <c r="CY194" i="5" s="1"/>
  <c r="CY131" i="5"/>
  <c r="CY68" i="5" s="1"/>
  <c r="CS131" i="5"/>
  <c r="CS68" i="5" s="1"/>
  <c r="CO194" i="5"/>
  <c r="CS194" i="5" s="1"/>
  <c r="CM131" i="5"/>
  <c r="CM68" i="5" s="1"/>
  <c r="CA194" i="5"/>
  <c r="CM194" i="5" s="1"/>
  <c r="BM194" i="5"/>
  <c r="BY194" i="5" s="1"/>
  <c r="BY131" i="5"/>
  <c r="AY194" i="5"/>
  <c r="BK194" i="5" s="1"/>
  <c r="BK131" i="5"/>
  <c r="CU193" i="5"/>
  <c r="CY193" i="5" s="1"/>
  <c r="CY130" i="5"/>
  <c r="CY67" i="5" s="1"/>
  <c r="CO193" i="5"/>
  <c r="CS193" i="5" s="1"/>
  <c r="CS130" i="5"/>
  <c r="CS67" i="5" s="1"/>
  <c r="CM130" i="5"/>
  <c r="CM67" i="5" s="1"/>
  <c r="CA193" i="5"/>
  <c r="CM193" i="5" s="1"/>
  <c r="BM193" i="5"/>
  <c r="BY193" i="5" s="1"/>
  <c r="BY130" i="5"/>
  <c r="AY193" i="5"/>
  <c r="BK193" i="5" s="1"/>
  <c r="BK130" i="5"/>
  <c r="CY129" i="5"/>
  <c r="CY66" i="5" s="1"/>
  <c r="CU192" i="5"/>
  <c r="CY192" i="5" s="1"/>
  <c r="CO122" i="5"/>
  <c r="CO192" i="5"/>
  <c r="CS129" i="5"/>
  <c r="CS66" i="5" s="1"/>
  <c r="CO121" i="5"/>
  <c r="CL122" i="5"/>
  <c r="CL192" i="5"/>
  <c r="CL184" i="5" s="1"/>
  <c r="CL121" i="5"/>
  <c r="CL58" i="5" s="1"/>
  <c r="CK122" i="5"/>
  <c r="CK192" i="5"/>
  <c r="CK184" i="5" s="1"/>
  <c r="CK121" i="5"/>
  <c r="CK58" i="5" s="1"/>
  <c r="CJ122" i="5"/>
  <c r="CJ192" i="5"/>
  <c r="CJ184" i="5" s="1"/>
  <c r="CJ121" i="5"/>
  <c r="CJ58" i="5" s="1"/>
  <c r="CI192" i="5"/>
  <c r="CI184" i="5" s="1"/>
  <c r="CI122" i="5"/>
  <c r="CI121" i="5"/>
  <c r="CI58" i="5" s="1"/>
  <c r="CH192" i="5"/>
  <c r="CH184" i="5" s="1"/>
  <c r="CH122" i="5"/>
  <c r="CH121" i="5"/>
  <c r="CH58" i="5" s="1"/>
  <c r="CG121" i="5"/>
  <c r="CG58" i="5" s="1"/>
  <c r="CG192" i="5"/>
  <c r="CG184" i="5" s="1"/>
  <c r="CG122" i="5"/>
  <c r="CF192" i="5"/>
  <c r="CF184" i="5" s="1"/>
  <c r="CF122" i="5"/>
  <c r="CF121" i="5"/>
  <c r="CF58" i="5" s="1"/>
  <c r="CE121" i="5"/>
  <c r="CE58" i="5" s="1"/>
  <c r="CE192" i="5"/>
  <c r="CE184" i="5" s="1"/>
  <c r="CE122" i="5"/>
  <c r="CD121" i="5"/>
  <c r="CD58" i="5" s="1"/>
  <c r="CD192" i="5"/>
  <c r="CD184" i="5" s="1"/>
  <c r="CD122" i="5"/>
  <c r="CC192" i="5"/>
  <c r="CC184" i="5" s="1"/>
  <c r="CC121" i="5"/>
  <c r="CC58" i="5" s="1"/>
  <c r="CC122" i="5"/>
  <c r="CB121" i="5"/>
  <c r="CB58" i="5" s="1"/>
  <c r="CB192" i="5"/>
  <c r="CB184" i="5" s="1"/>
  <c r="CB122" i="5"/>
  <c r="CA121" i="5"/>
  <c r="CM129" i="5"/>
  <c r="CM66" i="5" s="1"/>
  <c r="CA122" i="5"/>
  <c r="CA192" i="5"/>
  <c r="BO192" i="5"/>
  <c r="BO184" i="5" s="1"/>
  <c r="BO122" i="5"/>
  <c r="BO121" i="5"/>
  <c r="BO58" i="5" s="1"/>
  <c r="BN122" i="5"/>
  <c r="BN192" i="5"/>
  <c r="BN184" i="5" s="1"/>
  <c r="BN121" i="5"/>
  <c r="BN58" i="5" s="1"/>
  <c r="BM122" i="5"/>
  <c r="BM192" i="5"/>
  <c r="BM121" i="5"/>
  <c r="BY129" i="5"/>
  <c r="BK129" i="5"/>
  <c r="AY192" i="5"/>
  <c r="BK192" i="5" s="1"/>
  <c r="DS122" i="5"/>
  <c r="DS191" i="5"/>
  <c r="DS121" i="5"/>
  <c r="DS58" i="5" s="1"/>
  <c r="DR191" i="5"/>
  <c r="DR184" i="5" s="1"/>
  <c r="DR121" i="5"/>
  <c r="DR58" i="5" s="1"/>
  <c r="DR122" i="5"/>
  <c r="DQ191" i="5"/>
  <c r="DQ184" i="5" s="1"/>
  <c r="DQ122" i="5"/>
  <c r="DQ121" i="5"/>
  <c r="DQ58" i="5" s="1"/>
  <c r="DP191" i="5"/>
  <c r="DP184" i="5" s="1"/>
  <c r="DP122" i="5"/>
  <c r="DP121" i="5"/>
  <c r="DP58" i="5" s="1"/>
  <c r="DO191" i="5"/>
  <c r="DO184" i="5" s="1"/>
  <c r="DO121" i="5"/>
  <c r="DO58" i="5" s="1"/>
  <c r="DO122" i="5"/>
  <c r="DN191" i="5"/>
  <c r="DN184" i="5" s="1"/>
  <c r="DN121" i="5"/>
  <c r="DN58" i="5" s="1"/>
  <c r="DN122" i="5"/>
  <c r="DM122" i="5"/>
  <c r="DM191" i="5"/>
  <c r="DM184" i="5" s="1"/>
  <c r="DM121" i="5"/>
  <c r="DM58" i="5" s="1"/>
  <c r="DL191" i="5"/>
  <c r="DL184" i="5" s="1"/>
  <c r="DL122" i="5"/>
  <c r="DL121" i="5"/>
  <c r="DL58" i="5" s="1"/>
  <c r="DK121" i="5"/>
  <c r="DK58" i="5" s="1"/>
  <c r="DK191" i="5"/>
  <c r="DK184" i="5" s="1"/>
  <c r="DK122" i="5"/>
  <c r="DJ121" i="5"/>
  <c r="DJ58" i="5" s="1"/>
  <c r="DJ122" i="5"/>
  <c r="DJ191" i="5"/>
  <c r="DJ184" i="5" s="1"/>
  <c r="DI121" i="5"/>
  <c r="DI58" i="5" s="1"/>
  <c r="DI122" i="5"/>
  <c r="DI191" i="5"/>
  <c r="DI184" i="5" s="1"/>
  <c r="DH122" i="5"/>
  <c r="DH121" i="5"/>
  <c r="DH58" i="5" s="1"/>
  <c r="DH191" i="5"/>
  <c r="DH184" i="5" s="1"/>
  <c r="DG122" i="5"/>
  <c r="DG191" i="5"/>
  <c r="DG184" i="5" s="1"/>
  <c r="DG121" i="5"/>
  <c r="DG58" i="5" s="1"/>
  <c r="DF122" i="5"/>
  <c r="DF121" i="5"/>
  <c r="DF58" i="5" s="1"/>
  <c r="DF191" i="5"/>
  <c r="DF184" i="5" s="1"/>
  <c r="DE122" i="5"/>
  <c r="DE121" i="5"/>
  <c r="DE58" i="5" s="1"/>
  <c r="DE191" i="5"/>
  <c r="DE184" i="5" s="1"/>
  <c r="DD121" i="5"/>
  <c r="DD58" i="5" s="1"/>
  <c r="DD191" i="5"/>
  <c r="DD184" i="5" s="1"/>
  <c r="DD122" i="5"/>
  <c r="DC121" i="5"/>
  <c r="DC58" i="5" s="1"/>
  <c r="DC191" i="5"/>
  <c r="DC184" i="5" s="1"/>
  <c r="DC122" i="5"/>
  <c r="DB121" i="5"/>
  <c r="DB58" i="5" s="1"/>
  <c r="DB191" i="5"/>
  <c r="DB184" i="5" s="1"/>
  <c r="DB122" i="5"/>
  <c r="DA122" i="5"/>
  <c r="DA121" i="5"/>
  <c r="DA58" i="5" s="1"/>
  <c r="DA191" i="5"/>
  <c r="DA184" i="5" s="1"/>
  <c r="CX121" i="5"/>
  <c r="CX58" i="5" s="1"/>
  <c r="CX191" i="5"/>
  <c r="CX184" i="5" s="1"/>
  <c r="CX122" i="5"/>
  <c r="CW121" i="5"/>
  <c r="CW58" i="5" s="1"/>
  <c r="CW191" i="5"/>
  <c r="CW184" i="5" s="1"/>
  <c r="CW122" i="5"/>
  <c r="CV191" i="5"/>
  <c r="CV184" i="5" s="1"/>
  <c r="CV121" i="5"/>
  <c r="CV58" i="5" s="1"/>
  <c r="CV122" i="5"/>
  <c r="CU191" i="5"/>
  <c r="CU121" i="5"/>
  <c r="CU122" i="5"/>
  <c r="CY128" i="5"/>
  <c r="CY65" i="5" s="1"/>
  <c r="CR122" i="5"/>
  <c r="CR191" i="5"/>
  <c r="CR184" i="5" s="1"/>
  <c r="CR121" i="5"/>
  <c r="CR58" i="5" s="1"/>
  <c r="CQ191" i="5"/>
  <c r="CQ184" i="5" s="1"/>
  <c r="CQ122" i="5"/>
  <c r="CQ121" i="5"/>
  <c r="CQ58" i="5" s="1"/>
  <c r="CP121" i="5"/>
  <c r="CP58" i="5" s="1"/>
  <c r="CP191" i="5"/>
  <c r="CS128" i="5"/>
  <c r="CS65" i="5" s="1"/>
  <c r="CP122" i="5"/>
  <c r="BY127" i="5"/>
  <c r="BM64" i="5"/>
  <c r="BY126" i="5"/>
  <c r="BM63" i="5"/>
  <c r="BY125" i="5"/>
  <c r="BM62" i="5"/>
  <c r="BM61" i="5"/>
  <c r="BY124" i="5"/>
  <c r="BY123" i="5"/>
  <c r="BM60" i="5"/>
  <c r="AW122" i="5"/>
  <c r="AK59" i="5"/>
  <c r="W59" i="5"/>
  <c r="AI122" i="5"/>
  <c r="U122" i="5"/>
  <c r="I59" i="5"/>
  <c r="AW121" i="5"/>
  <c r="AW58" i="5" s="1"/>
  <c r="AK58" i="5"/>
  <c r="W58" i="5"/>
  <c r="AI121" i="5"/>
  <c r="AI58" i="5" s="1"/>
  <c r="U121" i="5"/>
  <c r="U58" i="5" s="1"/>
  <c r="I58" i="5"/>
  <c r="CU182" i="5"/>
  <c r="CY182" i="5" s="1"/>
  <c r="CY119" i="5"/>
  <c r="CY56" i="5" s="1"/>
  <c r="CO182" i="5"/>
  <c r="CS182" i="5" s="1"/>
  <c r="CS119" i="5"/>
  <c r="CS56" i="5" s="1"/>
  <c r="CA182" i="5"/>
  <c r="CM182" i="5" s="1"/>
  <c r="CM119" i="5"/>
  <c r="CM56" i="5" s="1"/>
  <c r="BO182" i="5"/>
  <c r="DU182" i="5" s="1"/>
  <c r="BO56" i="5"/>
  <c r="BN182" i="5"/>
  <c r="BN56" i="5"/>
  <c r="BM182" i="5"/>
  <c r="BY182" i="5" s="1"/>
  <c r="BM56" i="5"/>
  <c r="BY119" i="5"/>
  <c r="CY118" i="5"/>
  <c r="CY55" i="5" s="1"/>
  <c r="CU181" i="5"/>
  <c r="CS118" i="5"/>
  <c r="CS55" i="5" s="1"/>
  <c r="CO181" i="5"/>
  <c r="CM118" i="5"/>
  <c r="CM55" i="5" s="1"/>
  <c r="CA181" i="5"/>
  <c r="BO55" i="5"/>
  <c r="BO181" i="5"/>
  <c r="BN181" i="5"/>
  <c r="BN180" i="5" s="1"/>
  <c r="BN55" i="5"/>
  <c r="BY118" i="5"/>
  <c r="BM181" i="5"/>
  <c r="BM55" i="5"/>
  <c r="AV85" i="5"/>
  <c r="AV22" i="5" s="1"/>
  <c r="AV43" i="5"/>
  <c r="AU43" i="5"/>
  <c r="AU85" i="5"/>
  <c r="AU22" i="5" s="1"/>
  <c r="AT85" i="5"/>
  <c r="AT22" i="5" s="1"/>
  <c r="AT43" i="5"/>
  <c r="AR43" i="5"/>
  <c r="AR85" i="5"/>
  <c r="AR22" i="5" s="1"/>
  <c r="AQ85" i="5"/>
  <c r="AQ22" i="5" s="1"/>
  <c r="AQ43" i="5"/>
  <c r="AP85" i="5"/>
  <c r="AP22" i="5" s="1"/>
  <c r="AP43" i="5"/>
  <c r="AO85" i="5"/>
  <c r="AO22" i="5" s="1"/>
  <c r="AO43" i="5"/>
  <c r="AN85" i="5"/>
  <c r="AN22" i="5" s="1"/>
  <c r="AN43" i="5"/>
  <c r="AM85" i="5"/>
  <c r="AM22" i="5" s="1"/>
  <c r="AM43" i="5"/>
  <c r="AL43" i="5"/>
  <c r="AL85" i="5"/>
  <c r="AL22" i="5" s="1"/>
  <c r="AK106" i="5"/>
  <c r="AK135" i="5" s="1"/>
  <c r="AW117" i="5"/>
  <c r="AW54" i="5" s="1"/>
  <c r="AH85" i="5"/>
  <c r="AH22" i="5" s="1"/>
  <c r="AH43" i="5"/>
  <c r="AG85" i="5"/>
  <c r="AG22" i="5" s="1"/>
  <c r="AG43" i="5"/>
  <c r="AF43" i="5"/>
  <c r="AF85" i="5"/>
  <c r="AF22" i="5" s="1"/>
  <c r="AE43" i="5"/>
  <c r="AE85" i="5"/>
  <c r="AE22" i="5" s="1"/>
  <c r="AD85" i="5"/>
  <c r="AD22" i="5" s="1"/>
  <c r="AD43" i="5"/>
  <c r="AC85" i="5"/>
  <c r="AC22" i="5" s="1"/>
  <c r="AC43" i="5"/>
  <c r="AB85" i="5"/>
  <c r="AB22" i="5" s="1"/>
  <c r="AB43" i="5"/>
  <c r="AA85" i="5"/>
  <c r="AA22" i="5" s="1"/>
  <c r="AA43" i="5"/>
  <c r="Z85" i="5"/>
  <c r="Z22" i="5" s="1"/>
  <c r="Z43" i="5"/>
  <c r="Y85" i="5"/>
  <c r="Y22" i="5" s="1"/>
  <c r="Y43" i="5"/>
  <c r="X85" i="5"/>
  <c r="X22" i="5" s="1"/>
  <c r="X43" i="5"/>
  <c r="W106" i="5"/>
  <c r="W135" i="5" s="1"/>
  <c r="AI117" i="5"/>
  <c r="AI54" i="5" s="1"/>
  <c r="T85" i="5"/>
  <c r="T22" i="5" s="1"/>
  <c r="T43" i="5"/>
  <c r="S85" i="5"/>
  <c r="S22" i="5" s="1"/>
  <c r="S43" i="5"/>
  <c r="R85" i="5"/>
  <c r="R22" i="5" s="1"/>
  <c r="R43" i="5"/>
  <c r="Q85" i="5"/>
  <c r="Q22" i="5" s="1"/>
  <c r="Q43" i="5"/>
  <c r="P85" i="5"/>
  <c r="P22" i="5" s="1"/>
  <c r="P43" i="5"/>
  <c r="O85" i="5"/>
  <c r="O22" i="5" s="1"/>
  <c r="O43" i="5"/>
  <c r="N85" i="5"/>
  <c r="N22" i="5" s="1"/>
  <c r="N43" i="5"/>
  <c r="M85" i="5"/>
  <c r="M22" i="5" s="1"/>
  <c r="M43" i="5"/>
  <c r="L85" i="5"/>
  <c r="L22" i="5" s="1"/>
  <c r="L43" i="5"/>
  <c r="K85" i="5"/>
  <c r="K22" i="5" s="1"/>
  <c r="K43" i="5"/>
  <c r="J85" i="5"/>
  <c r="J22" i="5" s="1"/>
  <c r="J43" i="5"/>
  <c r="U117" i="5"/>
  <c r="U54" i="5" s="1"/>
  <c r="I106" i="5"/>
  <c r="I135" i="5" s="1"/>
  <c r="CU178" i="5"/>
  <c r="CY178" i="5" s="1"/>
  <c r="CY115" i="5"/>
  <c r="CY52" i="5" s="1"/>
  <c r="CS115" i="5"/>
  <c r="CS52" i="5" s="1"/>
  <c r="CO178" i="5"/>
  <c r="CS178" i="5" s="1"/>
  <c r="CA178" i="5"/>
  <c r="CM178" i="5" s="1"/>
  <c r="CM115" i="5"/>
  <c r="CM52" i="5" s="1"/>
  <c r="BM178" i="5"/>
  <c r="CU177" i="5"/>
  <c r="CY177" i="5" s="1"/>
  <c r="CY114" i="5"/>
  <c r="CY51" i="5" s="1"/>
  <c r="CS114" i="5"/>
  <c r="CS51" i="5" s="1"/>
  <c r="CO177" i="5"/>
  <c r="CS177" i="5" s="1"/>
  <c r="CA177" i="5"/>
  <c r="CM177" i="5" s="1"/>
  <c r="CM114" i="5"/>
  <c r="CM51" i="5" s="1"/>
  <c r="BM177" i="5"/>
  <c r="CY113" i="5"/>
  <c r="CY50" i="5" s="1"/>
  <c r="CU176" i="5"/>
  <c r="CY176" i="5" s="1"/>
  <c r="CO176" i="5"/>
  <c r="CS176" i="5" s="1"/>
  <c r="CS113" i="5"/>
  <c r="CS50" i="5" s="1"/>
  <c r="CA176" i="5"/>
  <c r="CM176" i="5" s="1"/>
  <c r="BM176" i="5"/>
  <c r="CU175" i="5"/>
  <c r="CY175" i="5" s="1"/>
  <c r="CY112" i="5"/>
  <c r="CY49" i="5" s="1"/>
  <c r="CO175" i="5"/>
  <c r="CS175" i="5" s="1"/>
  <c r="CS112" i="5"/>
  <c r="CS49" i="5" s="1"/>
  <c r="CK175" i="5"/>
  <c r="CK170" i="5" s="1"/>
  <c r="CK107" i="5"/>
  <c r="CJ175" i="5"/>
  <c r="CJ170" i="5" s="1"/>
  <c r="CJ107" i="5"/>
  <c r="CI175" i="5"/>
  <c r="CI170" i="5" s="1"/>
  <c r="CI107" i="5"/>
  <c r="CH175" i="5"/>
  <c r="CH107" i="5"/>
  <c r="CG175" i="5"/>
  <c r="CG170" i="5" s="1"/>
  <c r="CG107" i="5"/>
  <c r="CF175" i="5"/>
  <c r="CF170" i="5" s="1"/>
  <c r="CF107" i="5"/>
  <c r="CE107" i="5"/>
  <c r="CE175" i="5"/>
  <c r="CE170" i="5" s="1"/>
  <c r="CD107" i="5"/>
  <c r="CD175" i="5"/>
  <c r="CD170" i="5" s="1"/>
  <c r="CC175" i="5"/>
  <c r="CC170" i="5" s="1"/>
  <c r="CC107" i="5"/>
  <c r="CB107" i="5"/>
  <c r="CB175" i="5"/>
  <c r="CB170" i="5" s="1"/>
  <c r="CA107" i="5"/>
  <c r="CM112" i="5"/>
  <c r="CM49" i="5" s="1"/>
  <c r="CA175" i="5"/>
  <c r="BO107" i="5"/>
  <c r="BO175" i="5"/>
  <c r="BN175" i="5"/>
  <c r="BN170" i="5" s="1"/>
  <c r="BN107" i="5"/>
  <c r="BM107" i="5"/>
  <c r="BY112" i="5"/>
  <c r="BM175" i="5"/>
  <c r="DS107" i="5"/>
  <c r="DS174" i="5"/>
  <c r="DS170" i="5" s="1"/>
  <c r="DR107" i="5"/>
  <c r="DR174" i="5"/>
  <c r="DR170" i="5" s="1"/>
  <c r="DQ174" i="5"/>
  <c r="DQ170" i="5" s="1"/>
  <c r="DQ107" i="5"/>
  <c r="DP107" i="5"/>
  <c r="DP174" i="5"/>
  <c r="DP170" i="5" s="1"/>
  <c r="DO174" i="5"/>
  <c r="DO170" i="5" s="1"/>
  <c r="DO107" i="5"/>
  <c r="DN174" i="5"/>
  <c r="DN170" i="5" s="1"/>
  <c r="DN107" i="5"/>
  <c r="DM174" i="5"/>
  <c r="DM170" i="5" s="1"/>
  <c r="DM107" i="5"/>
  <c r="DL107" i="5"/>
  <c r="DL174" i="5"/>
  <c r="DL170" i="5" s="1"/>
  <c r="DK107" i="5"/>
  <c r="DK174" i="5"/>
  <c r="DK170" i="5" s="1"/>
  <c r="DJ174" i="5"/>
  <c r="DJ170" i="5" s="1"/>
  <c r="DJ107" i="5"/>
  <c r="DI107" i="5"/>
  <c r="DI174" i="5"/>
  <c r="DI170" i="5" s="1"/>
  <c r="DH174" i="5"/>
  <c r="DH170" i="5" s="1"/>
  <c r="DH107" i="5"/>
  <c r="DG174" i="5"/>
  <c r="DG170" i="5" s="1"/>
  <c r="DG107" i="5"/>
  <c r="DF174" i="5"/>
  <c r="DF170" i="5" s="1"/>
  <c r="DF107" i="5"/>
  <c r="DE107" i="5"/>
  <c r="DE174" i="5"/>
  <c r="DE170" i="5" s="1"/>
  <c r="DD174" i="5"/>
  <c r="DD170" i="5" s="1"/>
  <c r="DD107" i="5"/>
  <c r="DC174" i="5"/>
  <c r="DC170" i="5" s="1"/>
  <c r="DC107" i="5"/>
  <c r="DB107" i="5"/>
  <c r="DB174" i="5"/>
  <c r="DB170" i="5" s="1"/>
  <c r="DA107" i="5"/>
  <c r="DA174" i="5"/>
  <c r="DA170" i="5" s="1"/>
  <c r="CX107" i="5"/>
  <c r="CX174" i="5"/>
  <c r="CX170" i="5" s="1"/>
  <c r="CW107" i="5"/>
  <c r="CW174" i="5"/>
  <c r="CW170" i="5" s="1"/>
  <c r="CV174" i="5"/>
  <c r="CV170" i="5" s="1"/>
  <c r="CV107" i="5"/>
  <c r="CU107" i="5"/>
  <c r="CU174" i="5"/>
  <c r="CY111" i="5"/>
  <c r="CY48" i="5" s="1"/>
  <c r="CR107" i="5"/>
  <c r="CR174" i="5"/>
  <c r="CR170" i="5" s="1"/>
  <c r="CQ107" i="5"/>
  <c r="CQ174" i="5"/>
  <c r="CQ170" i="5" s="1"/>
  <c r="CP174" i="5"/>
  <c r="CP170" i="5" s="1"/>
  <c r="CP107" i="5"/>
  <c r="CS111" i="5"/>
  <c r="CS48" i="5" s="1"/>
  <c r="CO174" i="5"/>
  <c r="CO107" i="5"/>
  <c r="CM111" i="5"/>
  <c r="CM48" i="5" s="1"/>
  <c r="CL174" i="5"/>
  <c r="CL170" i="5" s="1"/>
  <c r="CL107" i="5"/>
  <c r="CU167" i="5"/>
  <c r="CY167" i="5" s="1"/>
  <c r="CY104" i="5"/>
  <c r="CY41" i="5" s="1"/>
  <c r="CS104" i="5"/>
  <c r="CS41" i="5" s="1"/>
  <c r="CO167" i="5"/>
  <c r="CS167" i="5" s="1"/>
  <c r="CM104" i="5"/>
  <c r="CM41" i="5" s="1"/>
  <c r="CA167" i="5"/>
  <c r="CM167" i="5" s="1"/>
  <c r="BO167" i="5"/>
  <c r="BO41" i="5"/>
  <c r="BN41" i="5"/>
  <c r="BN167" i="5"/>
  <c r="BM167" i="5"/>
  <c r="BM41" i="5"/>
  <c r="BK104" i="5"/>
  <c r="BK41" i="5" s="1"/>
  <c r="AY167" i="5"/>
  <c r="BK167" i="5" s="1"/>
  <c r="CY103" i="5"/>
  <c r="CY40" i="5" s="1"/>
  <c r="CU166" i="5"/>
  <c r="CO166" i="5"/>
  <c r="CS103" i="5"/>
  <c r="CS40" i="5" s="1"/>
  <c r="CM103" i="5"/>
  <c r="CM40" i="5" s="1"/>
  <c r="CA166" i="5"/>
  <c r="BO166" i="5"/>
  <c r="BO40" i="5"/>
  <c r="BN166" i="5"/>
  <c r="BN165" i="5" s="1"/>
  <c r="BN40" i="5"/>
  <c r="BY103" i="5"/>
  <c r="BM40" i="5"/>
  <c r="BM166" i="5"/>
  <c r="AY166" i="5"/>
  <c r="BK103" i="5"/>
  <c r="BK40" i="5" s="1"/>
  <c r="CU39" i="5"/>
  <c r="CO39" i="5"/>
  <c r="CS102" i="5"/>
  <c r="CS39" i="5" s="1"/>
  <c r="CM102" i="5"/>
  <c r="CM39" i="5" s="1"/>
  <c r="CA39" i="5"/>
  <c r="BM39" i="5"/>
  <c r="BK102" i="5"/>
  <c r="BK39" i="5" s="1"/>
  <c r="AY39" i="5"/>
  <c r="AK39" i="5"/>
  <c r="AW102" i="5"/>
  <c r="AW39" i="5" s="1"/>
  <c r="AI102" i="5"/>
  <c r="AI39" i="5" s="1"/>
  <c r="W39" i="5"/>
  <c r="I39" i="5"/>
  <c r="U102" i="5"/>
  <c r="U39" i="5" s="1"/>
  <c r="CU163" i="5"/>
  <c r="CY163" i="5" s="1"/>
  <c r="CY100" i="5"/>
  <c r="CY37" i="5" s="1"/>
  <c r="CS100" i="5"/>
  <c r="CS37" i="5" s="1"/>
  <c r="CO163" i="5"/>
  <c r="CS163" i="5" s="1"/>
  <c r="CA163" i="5"/>
  <c r="CM163" i="5" s="1"/>
  <c r="CM100" i="5"/>
  <c r="CM37" i="5" s="1"/>
  <c r="BO163" i="5"/>
  <c r="DU163" i="5" s="1"/>
  <c r="BO37" i="5"/>
  <c r="BN37" i="5"/>
  <c r="BN163" i="5"/>
  <c r="BY100" i="5"/>
  <c r="BM163" i="5"/>
  <c r="BY163" i="5" s="1"/>
  <c r="BM37" i="5"/>
  <c r="AY163" i="5"/>
  <c r="BK163" i="5" s="1"/>
  <c r="BK100" i="5"/>
  <c r="BK37" i="5" s="1"/>
  <c r="CY99" i="5"/>
  <c r="CY36" i="5" s="1"/>
  <c r="CU162" i="5"/>
  <c r="CY162" i="5" s="1"/>
  <c r="CO162" i="5"/>
  <c r="CS162" i="5" s="1"/>
  <c r="CS99" i="5"/>
  <c r="CS36" i="5" s="1"/>
  <c r="CM99" i="5"/>
  <c r="CM36" i="5" s="1"/>
  <c r="CA162" i="5"/>
  <c r="CM162" i="5" s="1"/>
  <c r="BO162" i="5"/>
  <c r="DU162" i="5" s="1"/>
  <c r="BO36" i="5"/>
  <c r="BN36" i="5"/>
  <c r="BN162" i="5"/>
  <c r="BM36" i="5"/>
  <c r="BY99" i="5"/>
  <c r="BM162" i="5"/>
  <c r="BY162" i="5" s="1"/>
  <c r="AY162" i="5"/>
  <c r="BK162" i="5" s="1"/>
  <c r="BK99" i="5"/>
  <c r="BK36" i="5" s="1"/>
  <c r="CU161" i="5"/>
  <c r="CY98" i="5"/>
  <c r="CY35" i="5" s="1"/>
  <c r="CS98" i="5"/>
  <c r="CS35" i="5" s="1"/>
  <c r="CO161" i="5"/>
  <c r="CM98" i="5"/>
  <c r="CM35" i="5" s="1"/>
  <c r="CA161" i="5"/>
  <c r="BO35" i="5"/>
  <c r="BO161" i="5"/>
  <c r="BN161" i="5"/>
  <c r="BN160" i="5" s="1"/>
  <c r="BN35" i="5"/>
  <c r="BM161" i="5"/>
  <c r="BM35" i="5"/>
  <c r="BK98" i="5"/>
  <c r="BK35" i="5" s="1"/>
  <c r="AY161" i="5"/>
  <c r="CU34" i="5"/>
  <c r="CO34" i="5"/>
  <c r="CA34" i="5"/>
  <c r="BM34" i="5"/>
  <c r="AW97" i="5"/>
  <c r="AW34" i="5" s="1"/>
  <c r="AK34" i="5"/>
  <c r="W34" i="5"/>
  <c r="AI97" i="5"/>
  <c r="AI34" i="5" s="1"/>
  <c r="I34" i="5"/>
  <c r="U97" i="5"/>
  <c r="U34" i="5" s="1"/>
  <c r="CU158" i="5"/>
  <c r="CY158" i="5" s="1"/>
  <c r="BO158" i="5"/>
  <c r="BN158" i="5"/>
  <c r="BM158" i="5"/>
  <c r="BO87" i="5"/>
  <c r="BO157" i="5"/>
  <c r="BN157" i="5"/>
  <c r="BN87" i="5"/>
  <c r="BM87" i="5"/>
  <c r="BM157" i="5"/>
  <c r="CO151" i="5"/>
  <c r="CS88" i="5"/>
  <c r="BO151" i="5"/>
  <c r="BN151" i="5"/>
  <c r="BN150" i="5" s="1"/>
  <c r="BM151" i="5"/>
  <c r="AW87" i="5"/>
  <c r="AI87" i="5"/>
  <c r="U87" i="5"/>
  <c r="DS90" i="5"/>
  <c r="DS153" i="5" s="1"/>
  <c r="DS91" i="5"/>
  <c r="DS154" i="5" s="1"/>
  <c r="DS93" i="5"/>
  <c r="DS156" i="5" s="1"/>
  <c r="DS92" i="5"/>
  <c r="DS155" i="5" s="1"/>
  <c r="DS88" i="5"/>
  <c r="DS89" i="5"/>
  <c r="DS152" i="5" s="1"/>
  <c r="DR91" i="5"/>
  <c r="DR154" i="5" s="1"/>
  <c r="DR93" i="5"/>
  <c r="DR156" i="5" s="1"/>
  <c r="DR89" i="5"/>
  <c r="DR152" i="5" s="1"/>
  <c r="DR90" i="5"/>
  <c r="DR153" i="5" s="1"/>
  <c r="DR92" i="5"/>
  <c r="DR155" i="5" s="1"/>
  <c r="DR88" i="5"/>
  <c r="DQ92" i="5"/>
  <c r="DQ155" i="5" s="1"/>
  <c r="DQ91" i="5"/>
  <c r="DQ154" i="5" s="1"/>
  <c r="DQ90" i="5"/>
  <c r="DQ153" i="5" s="1"/>
  <c r="DQ88" i="5"/>
  <c r="DQ93" i="5"/>
  <c r="DQ156" i="5" s="1"/>
  <c r="DQ89" i="5"/>
  <c r="DQ152" i="5" s="1"/>
  <c r="DP92" i="5"/>
  <c r="DP155" i="5" s="1"/>
  <c r="DP88" i="5"/>
  <c r="DP93" i="5"/>
  <c r="DP156" i="5" s="1"/>
  <c r="DP89" i="5"/>
  <c r="DP152" i="5" s="1"/>
  <c r="DP91" i="5"/>
  <c r="DP154" i="5" s="1"/>
  <c r="DP90" i="5"/>
  <c r="DP153" i="5" s="1"/>
  <c r="DO92" i="5"/>
  <c r="DO155" i="5" s="1"/>
  <c r="DO91" i="5"/>
  <c r="DO154" i="5" s="1"/>
  <c r="DO93" i="5"/>
  <c r="DO156" i="5" s="1"/>
  <c r="DO89" i="5"/>
  <c r="DO90" i="5"/>
  <c r="DO153" i="5" s="1"/>
  <c r="DN89" i="5"/>
  <c r="DN93" i="5"/>
  <c r="DN156" i="5" s="1"/>
  <c r="DN92" i="5"/>
  <c r="DN155" i="5" s="1"/>
  <c r="DN90" i="5"/>
  <c r="DN153" i="5" s="1"/>
  <c r="DN91" i="5"/>
  <c r="DN154" i="5" s="1"/>
  <c r="DM93" i="5"/>
  <c r="DM156" i="5" s="1"/>
  <c r="DM89" i="5"/>
  <c r="DM91" i="5"/>
  <c r="DM154" i="5" s="1"/>
  <c r="DM90" i="5"/>
  <c r="DM153" i="5" s="1"/>
  <c r="DM92" i="5"/>
  <c r="DM155" i="5" s="1"/>
  <c r="DL92" i="5"/>
  <c r="DL155" i="5" s="1"/>
  <c r="DL93" i="5"/>
  <c r="DL156" i="5" s="1"/>
  <c r="DL90" i="5"/>
  <c r="DL153" i="5" s="1"/>
  <c r="DL89" i="5"/>
  <c r="DL91" i="5"/>
  <c r="DL154" i="5" s="1"/>
  <c r="DK93" i="5"/>
  <c r="DK156" i="5" s="1"/>
  <c r="DK92" i="5"/>
  <c r="DK155" i="5" s="1"/>
  <c r="DK91" i="5"/>
  <c r="DK154" i="5" s="1"/>
  <c r="DK90" i="5"/>
  <c r="DK153" i="5" s="1"/>
  <c r="DK89" i="5"/>
  <c r="DJ93" i="5"/>
  <c r="DJ156" i="5" s="1"/>
  <c r="DJ92" i="5"/>
  <c r="DJ155" i="5" s="1"/>
  <c r="DJ89" i="5"/>
  <c r="DJ90" i="5"/>
  <c r="DJ153" i="5" s="1"/>
  <c r="DJ91" i="5"/>
  <c r="DJ154" i="5" s="1"/>
  <c r="DI89" i="5"/>
  <c r="DI90" i="5"/>
  <c r="DI153" i="5" s="1"/>
  <c r="DI91" i="5"/>
  <c r="DI154" i="5" s="1"/>
  <c r="DI92" i="5"/>
  <c r="DI155" i="5" s="1"/>
  <c r="DI93" i="5"/>
  <c r="DI156" i="5" s="1"/>
  <c r="DH89" i="5"/>
  <c r="DH90" i="5"/>
  <c r="DH153" i="5" s="1"/>
  <c r="DH91" i="5"/>
  <c r="DH154" i="5" s="1"/>
  <c r="DH92" i="5"/>
  <c r="DH155" i="5" s="1"/>
  <c r="DH93" i="5"/>
  <c r="DH156" i="5" s="1"/>
  <c r="DG90" i="5"/>
  <c r="DG153" i="5" s="1"/>
  <c r="DG92" i="5"/>
  <c r="DG155" i="5" s="1"/>
  <c r="DG93" i="5"/>
  <c r="DG156" i="5" s="1"/>
  <c r="DG91" i="5"/>
  <c r="DG154" i="5" s="1"/>
  <c r="DG89" i="5"/>
  <c r="DF90" i="5"/>
  <c r="DF153" i="5" s="1"/>
  <c r="DF93" i="5"/>
  <c r="DF156" i="5" s="1"/>
  <c r="DF91" i="5"/>
  <c r="DF154" i="5" s="1"/>
  <c r="DF89" i="5"/>
  <c r="DF92" i="5"/>
  <c r="DF155" i="5" s="1"/>
  <c r="DE90" i="5"/>
  <c r="DE153" i="5" s="1"/>
  <c r="DE91" i="5"/>
  <c r="DE154" i="5" s="1"/>
  <c r="DE93" i="5"/>
  <c r="DE156" i="5" s="1"/>
  <c r="DE89" i="5"/>
  <c r="DE92" i="5"/>
  <c r="DE155" i="5" s="1"/>
  <c r="DD90" i="5"/>
  <c r="DD153" i="5" s="1"/>
  <c r="DD93" i="5"/>
  <c r="DD156" i="5" s="1"/>
  <c r="DD92" i="5"/>
  <c r="DD155" i="5" s="1"/>
  <c r="DD91" i="5"/>
  <c r="DD154" i="5" s="1"/>
  <c r="DD89" i="5"/>
  <c r="DC90" i="5"/>
  <c r="DC153" i="5" s="1"/>
  <c r="DC93" i="5"/>
  <c r="DC156" i="5" s="1"/>
  <c r="DC89" i="5"/>
  <c r="DC91" i="5"/>
  <c r="DC154" i="5" s="1"/>
  <c r="DC92" i="5"/>
  <c r="DC155" i="5" s="1"/>
  <c r="DB89" i="5"/>
  <c r="DB93" i="5"/>
  <c r="DB156" i="5" s="1"/>
  <c r="DB91" i="5"/>
  <c r="DB154" i="5" s="1"/>
  <c r="DB90" i="5"/>
  <c r="DB153" i="5" s="1"/>
  <c r="DB92" i="5"/>
  <c r="DB155" i="5" s="1"/>
  <c r="DA91" i="5"/>
  <c r="DA154" i="5" s="1"/>
  <c r="DA92" i="5"/>
  <c r="DA155" i="5" s="1"/>
  <c r="DA90" i="5"/>
  <c r="DA153" i="5" s="1"/>
  <c r="DA93" i="5"/>
  <c r="DA156" i="5" s="1"/>
  <c r="DA89" i="5"/>
  <c r="CX93" i="5"/>
  <c r="CX156" i="5" s="1"/>
  <c r="CX91" i="5"/>
  <c r="CX154" i="5" s="1"/>
  <c r="CX92" i="5"/>
  <c r="CX155" i="5" s="1"/>
  <c r="CX89" i="5"/>
  <c r="CX90" i="5"/>
  <c r="CX153" i="5" s="1"/>
  <c r="CW90" i="5"/>
  <c r="CW153" i="5" s="1"/>
  <c r="CW92" i="5"/>
  <c r="CW155" i="5" s="1"/>
  <c r="CW93" i="5"/>
  <c r="CW156" i="5" s="1"/>
  <c r="CW91" i="5"/>
  <c r="CW154" i="5" s="1"/>
  <c r="CW89" i="5"/>
  <c r="CV92" i="5"/>
  <c r="CV155" i="5" s="1"/>
  <c r="CV93" i="5"/>
  <c r="CV156" i="5" s="1"/>
  <c r="CV91" i="5"/>
  <c r="CV154" i="5" s="1"/>
  <c r="CV90" i="5"/>
  <c r="CV153" i="5" s="1"/>
  <c r="CV89" i="5"/>
  <c r="CU89" i="5"/>
  <c r="CU92" i="5"/>
  <c r="CU93" i="5"/>
  <c r="CU90" i="5"/>
  <c r="CU91" i="5"/>
  <c r="CY10" i="5"/>
  <c r="CR90" i="5"/>
  <c r="CR153" i="5" s="1"/>
  <c r="CR92" i="5"/>
  <c r="CR155" i="5" s="1"/>
  <c r="CR91" i="5"/>
  <c r="CR154" i="5" s="1"/>
  <c r="CR89" i="5"/>
  <c r="CR93" i="5"/>
  <c r="CR156" i="5" s="1"/>
  <c r="CQ92" i="5"/>
  <c r="CQ155" i="5" s="1"/>
  <c r="CQ89" i="5"/>
  <c r="CQ91" i="5"/>
  <c r="CQ154" i="5" s="1"/>
  <c r="CQ90" i="5"/>
  <c r="CQ153" i="5" s="1"/>
  <c r="CQ93" i="5"/>
  <c r="CQ156" i="5" s="1"/>
  <c r="CP91" i="5"/>
  <c r="CP154" i="5" s="1"/>
  <c r="CP93" i="5"/>
  <c r="CP156" i="5" s="1"/>
  <c r="CP89" i="5"/>
  <c r="CP92" i="5"/>
  <c r="CP155" i="5" s="1"/>
  <c r="CP90" i="5"/>
  <c r="CP153" i="5" s="1"/>
  <c r="CO91" i="5"/>
  <c r="CO93" i="5"/>
  <c r="CO89" i="5"/>
  <c r="CO92" i="5"/>
  <c r="CO90" i="5"/>
  <c r="CS10" i="5"/>
  <c r="CL91" i="5"/>
  <c r="CL154" i="5" s="1"/>
  <c r="CL93" i="5"/>
  <c r="CL156" i="5" s="1"/>
  <c r="CL92" i="5"/>
  <c r="CL155" i="5" s="1"/>
  <c r="CL90" i="5"/>
  <c r="CL153" i="5" s="1"/>
  <c r="CL89" i="5"/>
  <c r="CK90" i="5"/>
  <c r="CK153" i="5" s="1"/>
  <c r="CK89" i="5"/>
  <c r="CK92" i="5"/>
  <c r="CK155" i="5" s="1"/>
  <c r="CK91" i="5"/>
  <c r="CK154" i="5" s="1"/>
  <c r="CK93" i="5"/>
  <c r="CK156" i="5" s="1"/>
  <c r="CJ93" i="5"/>
  <c r="CJ156" i="5" s="1"/>
  <c r="CJ89" i="5"/>
  <c r="CJ92" i="5"/>
  <c r="CJ155" i="5" s="1"/>
  <c r="CJ91" i="5"/>
  <c r="CJ154" i="5" s="1"/>
  <c r="CJ90" i="5"/>
  <c r="CJ153" i="5" s="1"/>
  <c r="CI93" i="5"/>
  <c r="CI156" i="5" s="1"/>
  <c r="CI89" i="5"/>
  <c r="CI92" i="5"/>
  <c r="CI155" i="5" s="1"/>
  <c r="CI91" i="5"/>
  <c r="CI154" i="5" s="1"/>
  <c r="CI90" i="5"/>
  <c r="CI153" i="5" s="1"/>
  <c r="CH92" i="5"/>
  <c r="CH155" i="5" s="1"/>
  <c r="CH93" i="5"/>
  <c r="CH156" i="5" s="1"/>
  <c r="CH90" i="5"/>
  <c r="CH153" i="5" s="1"/>
  <c r="CH89" i="5"/>
  <c r="CH91" i="5"/>
  <c r="CH154" i="5" s="1"/>
  <c r="CG90" i="5"/>
  <c r="CG153" i="5" s="1"/>
  <c r="CG89" i="5"/>
  <c r="CG93" i="5"/>
  <c r="CG156" i="5" s="1"/>
  <c r="CG92" i="5"/>
  <c r="CG155" i="5" s="1"/>
  <c r="CG91" i="5"/>
  <c r="CG154" i="5" s="1"/>
  <c r="CF92" i="5"/>
  <c r="CF155" i="5" s="1"/>
  <c r="CF93" i="5"/>
  <c r="CF156" i="5" s="1"/>
  <c r="CF90" i="5"/>
  <c r="CF153" i="5" s="1"/>
  <c r="CF91" i="5"/>
  <c r="CF154" i="5" s="1"/>
  <c r="CF89" i="5"/>
  <c r="CE92" i="5"/>
  <c r="CE155" i="5" s="1"/>
  <c r="CE90" i="5"/>
  <c r="CE153" i="5" s="1"/>
  <c r="CE89" i="5"/>
  <c r="CE91" i="5"/>
  <c r="CE154" i="5" s="1"/>
  <c r="CE93" i="5"/>
  <c r="CE156" i="5" s="1"/>
  <c r="CD91" i="5"/>
  <c r="CD154" i="5" s="1"/>
  <c r="CD90" i="5"/>
  <c r="CD153" i="5" s="1"/>
  <c r="CD89" i="5"/>
  <c r="CD92" i="5"/>
  <c r="CD155" i="5" s="1"/>
  <c r="CD93" i="5"/>
  <c r="CD156" i="5" s="1"/>
  <c r="CC93" i="5"/>
  <c r="CC156" i="5" s="1"/>
  <c r="CC90" i="5"/>
  <c r="CC153" i="5" s="1"/>
  <c r="CC92" i="5"/>
  <c r="CC155" i="5" s="1"/>
  <c r="CC89" i="5"/>
  <c r="CC91" i="5"/>
  <c r="CC154" i="5" s="1"/>
  <c r="CB91" i="5"/>
  <c r="CB154" i="5" s="1"/>
  <c r="CB92" i="5"/>
  <c r="CB155" i="5" s="1"/>
  <c r="CB93" i="5"/>
  <c r="CB156" i="5" s="1"/>
  <c r="CB90" i="5"/>
  <c r="CB153" i="5" s="1"/>
  <c r="CB89" i="5"/>
  <c r="CA89" i="5"/>
  <c r="CM10" i="5"/>
  <c r="CA93" i="5"/>
  <c r="CA91" i="5"/>
  <c r="CA92" i="5"/>
  <c r="CA90" i="5"/>
  <c r="AR31" i="5"/>
  <c r="AR29" i="5"/>
  <c r="AR32" i="5"/>
  <c r="AR30" i="5"/>
  <c r="AR27" i="5"/>
  <c r="AR25" i="5"/>
  <c r="AR26" i="5"/>
  <c r="AR28" i="5"/>
  <c r="AQ31" i="5"/>
  <c r="AQ32" i="5"/>
  <c r="AQ25" i="5"/>
  <c r="AQ29" i="5"/>
  <c r="AQ30" i="5"/>
  <c r="AQ27" i="5"/>
  <c r="AQ26" i="5"/>
  <c r="AQ28" i="5"/>
  <c r="AP30" i="5"/>
  <c r="AP31" i="5"/>
  <c r="AP32" i="5"/>
  <c r="AP26" i="5"/>
  <c r="AP25" i="5"/>
  <c r="AP27" i="5"/>
  <c r="AP28" i="5"/>
  <c r="AP29" i="5"/>
  <c r="AO25" i="5"/>
  <c r="AO28" i="5"/>
  <c r="AO26" i="5"/>
  <c r="AO30" i="5"/>
  <c r="AO32" i="5"/>
  <c r="AO31" i="5"/>
  <c r="AO29" i="5"/>
  <c r="AO27" i="5"/>
  <c r="AN28" i="5"/>
  <c r="AN29" i="5"/>
  <c r="AN31" i="5"/>
  <c r="AN30" i="5"/>
  <c r="AN26" i="5"/>
  <c r="AN32" i="5"/>
  <c r="AN27" i="5"/>
  <c r="AN25" i="5"/>
  <c r="AM28" i="5"/>
  <c r="AM26" i="5"/>
  <c r="AM31" i="5"/>
  <c r="AM25" i="5"/>
  <c r="AM30" i="5"/>
  <c r="AM29" i="5"/>
  <c r="AM32" i="5"/>
  <c r="AM27" i="5"/>
  <c r="AL32" i="5"/>
  <c r="AL30" i="5"/>
  <c r="AL26" i="5"/>
  <c r="AL27" i="5"/>
  <c r="AL25" i="5"/>
  <c r="AL28" i="5"/>
  <c r="AL31" i="5"/>
  <c r="AL29" i="5"/>
  <c r="AK27" i="5"/>
  <c r="AK25" i="5"/>
  <c r="AK29" i="5"/>
  <c r="AK30" i="5"/>
  <c r="AK32" i="5"/>
  <c r="AK26" i="5"/>
  <c r="AK28" i="5"/>
  <c r="AW10" i="5"/>
  <c r="AK31" i="5"/>
  <c r="AH25" i="5"/>
  <c r="AH28" i="5"/>
  <c r="AH29" i="5"/>
  <c r="AH30" i="5"/>
  <c r="AH26" i="5"/>
  <c r="AH27" i="5"/>
  <c r="AH31" i="5"/>
  <c r="AG25" i="5"/>
  <c r="AG30" i="5"/>
  <c r="AG27" i="5"/>
  <c r="AG31" i="5"/>
  <c r="AG29" i="5"/>
  <c r="AG28" i="5"/>
  <c r="AG26" i="5"/>
  <c r="AF25" i="5"/>
  <c r="AF31" i="5"/>
  <c r="AF28" i="5"/>
  <c r="AF27" i="5"/>
  <c r="AF26" i="5"/>
  <c r="AF29" i="5"/>
  <c r="AF30" i="5"/>
  <c r="AE25" i="5"/>
  <c r="AE30" i="5"/>
  <c r="AE31" i="5"/>
  <c r="AE26" i="5"/>
  <c r="AE29" i="5"/>
  <c r="AE27" i="5"/>
  <c r="AE28" i="5"/>
  <c r="AD28" i="5"/>
  <c r="AD31" i="5"/>
  <c r="AD29" i="5"/>
  <c r="AD27" i="5"/>
  <c r="AD30" i="5"/>
  <c r="AD26" i="5"/>
  <c r="AD25" i="5"/>
  <c r="AC28" i="5"/>
  <c r="AC25" i="5"/>
  <c r="AC27" i="5"/>
  <c r="AC29" i="5"/>
  <c r="AC26" i="5"/>
  <c r="AC30" i="5"/>
  <c r="AC31" i="5"/>
  <c r="AB25" i="5"/>
  <c r="AB27" i="5"/>
  <c r="AB30" i="5"/>
  <c r="AB26" i="5"/>
  <c r="AB29" i="5"/>
  <c r="AB31" i="5"/>
  <c r="AB28" i="5"/>
  <c r="AA25" i="5"/>
  <c r="AA27" i="5"/>
  <c r="AA28" i="5"/>
  <c r="AA26" i="5"/>
  <c r="AA30" i="5"/>
  <c r="AA29" i="5"/>
  <c r="AA31" i="5"/>
  <c r="Z29" i="5"/>
  <c r="Z28" i="5"/>
  <c r="Z26" i="5"/>
  <c r="Z25" i="5"/>
  <c r="Z27" i="5"/>
  <c r="Z31" i="5"/>
  <c r="Z30" i="5"/>
  <c r="Y25" i="5"/>
  <c r="Y31" i="5"/>
  <c r="Y30" i="5"/>
  <c r="Y28" i="5"/>
  <c r="Y27" i="5"/>
  <c r="Y29" i="5"/>
  <c r="Y26" i="5"/>
  <c r="X25" i="5"/>
  <c r="X31" i="5"/>
  <c r="X30" i="5"/>
  <c r="X27" i="5"/>
  <c r="X29" i="5"/>
  <c r="X28" i="5"/>
  <c r="X26" i="5"/>
  <c r="W26" i="5"/>
  <c r="W31" i="5"/>
  <c r="W29" i="5"/>
  <c r="AI10" i="5"/>
  <c r="W28" i="5"/>
  <c r="W30" i="5"/>
  <c r="W27" i="5"/>
  <c r="W25" i="5"/>
  <c r="T27" i="5"/>
  <c r="T29" i="5"/>
  <c r="T25" i="5"/>
  <c r="T31" i="5"/>
  <c r="T30" i="5"/>
  <c r="T26" i="5"/>
  <c r="T28" i="5"/>
  <c r="S26" i="5"/>
  <c r="S31" i="5"/>
  <c r="S27" i="5"/>
  <c r="S28" i="5"/>
  <c r="S30" i="5"/>
  <c r="S29" i="5"/>
  <c r="S25" i="5"/>
  <c r="R30" i="5"/>
  <c r="R31" i="5"/>
  <c r="R28" i="5"/>
  <c r="R27" i="5"/>
  <c r="R26" i="5"/>
  <c r="R29" i="5"/>
  <c r="R25" i="5"/>
  <c r="Q28" i="5"/>
  <c r="Q27" i="5"/>
  <c r="Q26" i="5"/>
  <c r="Q30" i="5"/>
  <c r="Q29" i="5"/>
  <c r="Q31" i="5"/>
  <c r="Q25" i="5"/>
  <c r="P29" i="5"/>
  <c r="P28" i="5"/>
  <c r="P31" i="5"/>
  <c r="P27" i="5"/>
  <c r="P26" i="5"/>
  <c r="P25" i="5"/>
  <c r="P30" i="5"/>
  <c r="O26" i="5"/>
  <c r="O28" i="5"/>
  <c r="O29" i="5"/>
  <c r="O25" i="5"/>
  <c r="O31" i="5"/>
  <c r="O30" i="5"/>
  <c r="O27" i="5"/>
  <c r="N26" i="5"/>
  <c r="N27" i="5"/>
  <c r="N31" i="5"/>
  <c r="N30" i="5"/>
  <c r="N25" i="5"/>
  <c r="N29" i="5"/>
  <c r="N28" i="5"/>
  <c r="M31" i="5"/>
  <c r="M29" i="5"/>
  <c r="M30" i="5"/>
  <c r="M25" i="5"/>
  <c r="M26" i="5"/>
  <c r="M28" i="5"/>
  <c r="M27" i="5"/>
  <c r="L28" i="5"/>
  <c r="L29" i="5"/>
  <c r="L25" i="5"/>
  <c r="L26" i="5"/>
  <c r="L30" i="5"/>
  <c r="L27" i="5"/>
  <c r="L31" i="5"/>
  <c r="K28" i="5"/>
  <c r="K31" i="5"/>
  <c r="K29" i="5"/>
  <c r="K25" i="5"/>
  <c r="K26" i="5"/>
  <c r="K30" i="5"/>
  <c r="K27" i="5"/>
  <c r="J28" i="5"/>
  <c r="J27" i="5"/>
  <c r="J31" i="5"/>
  <c r="J30" i="5"/>
  <c r="J29" i="5"/>
  <c r="J26" i="5"/>
  <c r="I28" i="5"/>
  <c r="I29" i="5"/>
  <c r="I31" i="5"/>
  <c r="I30" i="5"/>
  <c r="U10" i="5"/>
  <c r="I27" i="5"/>
  <c r="I26" i="5"/>
  <c r="BX110" i="5"/>
  <c r="BX173" i="5" s="1"/>
  <c r="BX108" i="5"/>
  <c r="BX109" i="5"/>
  <c r="BX172" i="5" s="1"/>
  <c r="BX111" i="5"/>
  <c r="BX174" i="5" s="1"/>
  <c r="BW110" i="5"/>
  <c r="BW173" i="5" s="1"/>
  <c r="BW109" i="5"/>
  <c r="BW172" i="5" s="1"/>
  <c r="BW108" i="5"/>
  <c r="BW111" i="5"/>
  <c r="BW174" i="5" s="1"/>
  <c r="BV109" i="5"/>
  <c r="BV172" i="5" s="1"/>
  <c r="BV110" i="5"/>
  <c r="BV173" i="5" s="1"/>
  <c r="BV108" i="5"/>
  <c r="BV111" i="5"/>
  <c r="BV174" i="5" s="1"/>
  <c r="BU109" i="5"/>
  <c r="BU172" i="5" s="1"/>
  <c r="BU110" i="5"/>
  <c r="BU173" i="5" s="1"/>
  <c r="BU111" i="5"/>
  <c r="BU174" i="5" s="1"/>
  <c r="BU108" i="5"/>
  <c r="BT108" i="5"/>
  <c r="BT110" i="5"/>
  <c r="BT173" i="5" s="1"/>
  <c r="BT109" i="5"/>
  <c r="BT172" i="5" s="1"/>
  <c r="BT111" i="5"/>
  <c r="BT174" i="5" s="1"/>
  <c r="BS108" i="5"/>
  <c r="BS110" i="5"/>
  <c r="BS173" i="5" s="1"/>
  <c r="BS109" i="5"/>
  <c r="BS172" i="5" s="1"/>
  <c r="BS111" i="5"/>
  <c r="BS174" i="5" s="1"/>
  <c r="BR108" i="5"/>
  <c r="BR111" i="5"/>
  <c r="BR174" i="5" s="1"/>
  <c r="BR110" i="5"/>
  <c r="BR173" i="5" s="1"/>
  <c r="BR109" i="5"/>
  <c r="BR172" i="5" s="1"/>
  <c r="BQ110" i="5"/>
  <c r="BQ173" i="5" s="1"/>
  <c r="BQ108" i="5"/>
  <c r="BQ111" i="5"/>
  <c r="BQ174" i="5" s="1"/>
  <c r="DW174" i="5" s="1"/>
  <c r="BQ109" i="5"/>
  <c r="BQ172" i="5" s="1"/>
  <c r="BP110" i="5"/>
  <c r="BP109" i="5"/>
  <c r="BP108" i="5"/>
  <c r="BP111" i="5"/>
  <c r="BJ109" i="5"/>
  <c r="BJ172" i="5" s="1"/>
  <c r="BJ110" i="5"/>
  <c r="BJ173" i="5" s="1"/>
  <c r="BJ108" i="5"/>
  <c r="BJ111" i="5"/>
  <c r="BJ174" i="5" s="1"/>
  <c r="BI110" i="5"/>
  <c r="BI173" i="5" s="1"/>
  <c r="BI108" i="5"/>
  <c r="BI109" i="5"/>
  <c r="BI172" i="5" s="1"/>
  <c r="BI111" i="5"/>
  <c r="BI174" i="5" s="1"/>
  <c r="BH108" i="5"/>
  <c r="BH110" i="5"/>
  <c r="BH173" i="5" s="1"/>
  <c r="BH109" i="5"/>
  <c r="BH172" i="5" s="1"/>
  <c r="BH111" i="5"/>
  <c r="BH174" i="5" s="1"/>
  <c r="BG110" i="5"/>
  <c r="BG173" i="5" s="1"/>
  <c r="BG109" i="5"/>
  <c r="BG172" i="5" s="1"/>
  <c r="BG111" i="5"/>
  <c r="BG174" i="5" s="1"/>
  <c r="BG108" i="5"/>
  <c r="BF110" i="5"/>
  <c r="BF173" i="5" s="1"/>
  <c r="BF108" i="5"/>
  <c r="BF109" i="5"/>
  <c r="BF172" i="5" s="1"/>
  <c r="BF111" i="5"/>
  <c r="BF174" i="5" s="1"/>
  <c r="BE108" i="5"/>
  <c r="BE109" i="5"/>
  <c r="BE172" i="5" s="1"/>
  <c r="BE110" i="5"/>
  <c r="BE173" i="5" s="1"/>
  <c r="BE111" i="5"/>
  <c r="BE174" i="5" s="1"/>
  <c r="BD111" i="5"/>
  <c r="BD174" i="5" s="1"/>
  <c r="BD110" i="5"/>
  <c r="BD173" i="5" s="1"/>
  <c r="BD108" i="5"/>
  <c r="BD109" i="5"/>
  <c r="BD172" i="5" s="1"/>
  <c r="BC108" i="5"/>
  <c r="BC109" i="5"/>
  <c r="BC172" i="5" s="1"/>
  <c r="BC111" i="5"/>
  <c r="BC174" i="5" s="1"/>
  <c r="BC110" i="5"/>
  <c r="BC173" i="5" s="1"/>
  <c r="BB111" i="5"/>
  <c r="BB174" i="5" s="1"/>
  <c r="BB108" i="5"/>
  <c r="BB109" i="5"/>
  <c r="BB172" i="5" s="1"/>
  <c r="BB110" i="5"/>
  <c r="BB173" i="5" s="1"/>
  <c r="BA108" i="5"/>
  <c r="BA110" i="5"/>
  <c r="BA173" i="5" s="1"/>
  <c r="BA111" i="5"/>
  <c r="BA174" i="5" s="1"/>
  <c r="BA109" i="5"/>
  <c r="BA172" i="5" s="1"/>
  <c r="AZ108" i="5"/>
  <c r="AZ110" i="5"/>
  <c r="AZ173" i="5" s="1"/>
  <c r="AZ111" i="5"/>
  <c r="AZ174" i="5" s="1"/>
  <c r="AZ109" i="5"/>
  <c r="AZ172" i="5" s="1"/>
  <c r="AY111" i="5"/>
  <c r="AY110" i="5"/>
  <c r="BK9" i="5"/>
  <c r="AY109" i="5"/>
  <c r="AY108" i="5"/>
  <c r="BX127" i="5"/>
  <c r="BX190" i="5" s="1"/>
  <c r="BX123" i="5"/>
  <c r="BX10" i="5"/>
  <c r="BX124" i="5"/>
  <c r="BX187" i="5" s="1"/>
  <c r="BX128" i="5"/>
  <c r="BX191" i="5" s="1"/>
  <c r="BX126" i="5"/>
  <c r="BX189" i="5" s="1"/>
  <c r="BX125" i="5"/>
  <c r="BX188" i="5" s="1"/>
  <c r="BW127" i="5"/>
  <c r="BW190" i="5" s="1"/>
  <c r="BW125" i="5"/>
  <c r="BW188" i="5" s="1"/>
  <c r="BW123" i="5"/>
  <c r="BW10" i="5"/>
  <c r="BW128" i="5"/>
  <c r="BW191" i="5" s="1"/>
  <c r="BW126" i="5"/>
  <c r="BW189" i="5" s="1"/>
  <c r="BW124" i="5"/>
  <c r="BW187" i="5" s="1"/>
  <c r="BV127" i="5"/>
  <c r="BV190" i="5" s="1"/>
  <c r="BV126" i="5"/>
  <c r="BV189" i="5" s="1"/>
  <c r="BV125" i="5"/>
  <c r="BV188" i="5" s="1"/>
  <c r="BV123" i="5"/>
  <c r="BV124" i="5"/>
  <c r="BV187" i="5" s="1"/>
  <c r="BV128" i="5"/>
  <c r="BV191" i="5" s="1"/>
  <c r="BV10" i="5"/>
  <c r="BU126" i="5"/>
  <c r="BU189" i="5" s="1"/>
  <c r="BU123" i="5"/>
  <c r="BU125" i="5"/>
  <c r="BU188" i="5" s="1"/>
  <c r="BU127" i="5"/>
  <c r="BU190" i="5" s="1"/>
  <c r="BU124" i="5"/>
  <c r="BU187" i="5" s="1"/>
  <c r="BU10" i="5"/>
  <c r="BU128" i="5"/>
  <c r="BU191" i="5" s="1"/>
  <c r="BT128" i="5"/>
  <c r="BT191" i="5" s="1"/>
  <c r="BT123" i="5"/>
  <c r="BT124" i="5"/>
  <c r="BT187" i="5" s="1"/>
  <c r="BT126" i="5"/>
  <c r="BT189" i="5" s="1"/>
  <c r="BT125" i="5"/>
  <c r="BT188" i="5" s="1"/>
  <c r="BT127" i="5"/>
  <c r="BT190" i="5" s="1"/>
  <c r="BT10" i="5"/>
  <c r="BS128" i="5"/>
  <c r="BS191" i="5" s="1"/>
  <c r="BS124" i="5"/>
  <c r="BS187" i="5" s="1"/>
  <c r="BS123" i="5"/>
  <c r="BS125" i="5"/>
  <c r="BS188" i="5" s="1"/>
  <c r="BS127" i="5"/>
  <c r="BS190" i="5" s="1"/>
  <c r="BS126" i="5"/>
  <c r="BS189" i="5" s="1"/>
  <c r="BS10" i="5"/>
  <c r="BR124" i="5"/>
  <c r="BR187" i="5" s="1"/>
  <c r="BR125" i="5"/>
  <c r="BR188" i="5" s="1"/>
  <c r="BR127" i="5"/>
  <c r="BR190" i="5" s="1"/>
  <c r="BR123" i="5"/>
  <c r="BR10" i="5"/>
  <c r="BR126" i="5"/>
  <c r="BR189" i="5" s="1"/>
  <c r="BR128" i="5"/>
  <c r="BR191" i="5" s="1"/>
  <c r="BQ124" i="5"/>
  <c r="BQ187" i="5" s="1"/>
  <c r="BQ125" i="5"/>
  <c r="BQ188" i="5" s="1"/>
  <c r="BQ128" i="5"/>
  <c r="BQ191" i="5" s="1"/>
  <c r="BQ123" i="5"/>
  <c r="BQ10" i="5"/>
  <c r="BQ127" i="5"/>
  <c r="BQ190" i="5" s="1"/>
  <c r="BQ126" i="5"/>
  <c r="BQ189" i="5" s="1"/>
  <c r="BP125" i="5"/>
  <c r="BP188" i="5" s="1"/>
  <c r="BP128" i="5"/>
  <c r="BP126" i="5"/>
  <c r="BP189" i="5" s="1"/>
  <c r="BP127" i="5"/>
  <c r="BP190" i="5" s="1"/>
  <c r="BP124" i="5"/>
  <c r="BP187" i="5" s="1"/>
  <c r="BP123" i="5"/>
  <c r="BP10" i="5"/>
  <c r="BO65" i="5"/>
  <c r="BO10" i="5"/>
  <c r="BN65" i="5"/>
  <c r="BN10" i="5"/>
  <c r="BM10" i="5"/>
  <c r="BM65" i="5"/>
  <c r="BY8" i="5"/>
  <c r="BJ128" i="5"/>
  <c r="BJ191" i="5" s="1"/>
  <c r="BJ125" i="5"/>
  <c r="BJ188" i="5" s="1"/>
  <c r="BJ127" i="5"/>
  <c r="BJ190" i="5" s="1"/>
  <c r="BJ10" i="5"/>
  <c r="BJ126" i="5"/>
  <c r="BJ189" i="5" s="1"/>
  <c r="BJ123" i="5"/>
  <c r="BJ124" i="5"/>
  <c r="BJ187" i="5" s="1"/>
  <c r="BI125" i="5"/>
  <c r="BI188" i="5" s="1"/>
  <c r="BI10" i="5"/>
  <c r="BI124" i="5"/>
  <c r="BI187" i="5" s="1"/>
  <c r="BI127" i="5"/>
  <c r="BI190" i="5" s="1"/>
  <c r="BI126" i="5"/>
  <c r="BI189" i="5" s="1"/>
  <c r="BI128" i="5"/>
  <c r="BI191" i="5" s="1"/>
  <c r="BI123" i="5"/>
  <c r="BH123" i="5"/>
  <c r="BH128" i="5"/>
  <c r="BH191" i="5" s="1"/>
  <c r="BH125" i="5"/>
  <c r="BH188" i="5" s="1"/>
  <c r="BH126" i="5"/>
  <c r="BH189" i="5" s="1"/>
  <c r="BH10" i="5"/>
  <c r="BH124" i="5"/>
  <c r="BH187" i="5" s="1"/>
  <c r="BH127" i="5"/>
  <c r="BH190" i="5" s="1"/>
  <c r="BG128" i="5"/>
  <c r="BG191" i="5" s="1"/>
  <c r="BG124" i="5"/>
  <c r="BG187" i="5" s="1"/>
  <c r="BG10" i="5"/>
  <c r="BG127" i="5"/>
  <c r="BG190" i="5" s="1"/>
  <c r="BG126" i="5"/>
  <c r="BG189" i="5" s="1"/>
  <c r="BG125" i="5"/>
  <c r="BG188" i="5" s="1"/>
  <c r="BG123" i="5"/>
  <c r="BF128" i="5"/>
  <c r="BF191" i="5" s="1"/>
  <c r="BF124" i="5"/>
  <c r="BF187" i="5" s="1"/>
  <c r="BF127" i="5"/>
  <c r="BF190" i="5" s="1"/>
  <c r="BF10" i="5"/>
  <c r="BF126" i="5"/>
  <c r="BF189" i="5" s="1"/>
  <c r="BF123" i="5"/>
  <c r="BF125" i="5"/>
  <c r="BF188" i="5" s="1"/>
  <c r="BE128" i="5"/>
  <c r="BE191" i="5" s="1"/>
  <c r="BE123" i="5"/>
  <c r="BE127" i="5"/>
  <c r="BE190" i="5" s="1"/>
  <c r="BE124" i="5"/>
  <c r="BE187" i="5" s="1"/>
  <c r="BE10" i="5"/>
  <c r="BE126" i="5"/>
  <c r="BE189" i="5" s="1"/>
  <c r="BE125" i="5"/>
  <c r="BE188" i="5" s="1"/>
  <c r="BD128" i="5"/>
  <c r="BD191" i="5" s="1"/>
  <c r="BD127" i="5"/>
  <c r="BD190" i="5" s="1"/>
  <c r="BD124" i="5"/>
  <c r="BD187" i="5" s="1"/>
  <c r="BD125" i="5"/>
  <c r="BD188" i="5" s="1"/>
  <c r="BD123" i="5"/>
  <c r="BD10" i="5"/>
  <c r="BD126" i="5"/>
  <c r="BD189" i="5" s="1"/>
  <c r="BC127" i="5"/>
  <c r="BC190" i="5" s="1"/>
  <c r="BC124" i="5"/>
  <c r="BC187" i="5" s="1"/>
  <c r="BC123" i="5"/>
  <c r="BC126" i="5"/>
  <c r="BC189" i="5" s="1"/>
  <c r="BC10" i="5"/>
  <c r="BC128" i="5"/>
  <c r="BC191" i="5" s="1"/>
  <c r="BC125" i="5"/>
  <c r="BC188" i="5" s="1"/>
  <c r="BB125" i="5"/>
  <c r="BB188" i="5" s="1"/>
  <c r="BB123" i="5"/>
  <c r="BB127" i="5"/>
  <c r="BB190" i="5" s="1"/>
  <c r="BB124" i="5"/>
  <c r="BB187" i="5" s="1"/>
  <c r="BB10" i="5"/>
  <c r="BB126" i="5"/>
  <c r="BB189" i="5" s="1"/>
  <c r="BB128" i="5"/>
  <c r="BB191" i="5" s="1"/>
  <c r="BA126" i="5"/>
  <c r="BA189" i="5" s="1"/>
  <c r="BA123" i="5"/>
  <c r="BA124" i="5"/>
  <c r="BA187" i="5" s="1"/>
  <c r="BA128" i="5"/>
  <c r="BA191" i="5" s="1"/>
  <c r="BA10" i="5"/>
  <c r="BA125" i="5"/>
  <c r="BA188" i="5" s="1"/>
  <c r="BA127" i="5"/>
  <c r="BA190" i="5" s="1"/>
  <c r="AZ125" i="5"/>
  <c r="AZ188" i="5" s="1"/>
  <c r="AZ123" i="5"/>
  <c r="AZ128" i="5"/>
  <c r="AZ191" i="5" s="1"/>
  <c r="AZ124" i="5"/>
  <c r="AZ187" i="5" s="1"/>
  <c r="AZ127" i="5"/>
  <c r="AZ190" i="5" s="1"/>
  <c r="AZ126" i="5"/>
  <c r="AZ189" i="5" s="1"/>
  <c r="AZ10" i="5"/>
  <c r="AY10" i="5"/>
  <c r="AY123" i="5"/>
  <c r="AY125" i="5"/>
  <c r="AY124" i="5"/>
  <c r="BK8" i="5"/>
  <c r="AY127" i="5"/>
  <c r="AY128" i="5"/>
  <c r="AY126" i="5"/>
  <c r="Q198" i="5"/>
  <c r="P198" i="5"/>
  <c r="O198" i="5"/>
  <c r="N198" i="5"/>
  <c r="M198" i="5"/>
  <c r="L198" i="5"/>
  <c r="AV135" i="5"/>
  <c r="AV72" i="5" s="1"/>
  <c r="AU135" i="5"/>
  <c r="AU72" i="5" s="1"/>
  <c r="AT135" i="5"/>
  <c r="AT72" i="5" s="1"/>
  <c r="AR135" i="5"/>
  <c r="AR72" i="5" s="1"/>
  <c r="AQ135" i="5"/>
  <c r="AQ72" i="5" s="1"/>
  <c r="AP135" i="5"/>
  <c r="AP72" i="5" s="1"/>
  <c r="AO135" i="5"/>
  <c r="AO72" i="5" s="1"/>
  <c r="AN135" i="5"/>
  <c r="AN72" i="5" s="1"/>
  <c r="AM135" i="5"/>
  <c r="AM72" i="5" s="1"/>
  <c r="AL135" i="5"/>
  <c r="AL72" i="5" s="1"/>
  <c r="AH135" i="5"/>
  <c r="AG135" i="5"/>
  <c r="AF135" i="5"/>
  <c r="AE135" i="5"/>
  <c r="AD135" i="5"/>
  <c r="AC135" i="5"/>
  <c r="AB135" i="5"/>
  <c r="AA135" i="5"/>
  <c r="Z135" i="5"/>
  <c r="Y135" i="5"/>
  <c r="X135" i="5"/>
  <c r="T135" i="5"/>
  <c r="T72" i="5" s="1"/>
  <c r="S135" i="5"/>
  <c r="S72" i="5" s="1"/>
  <c r="R135" i="5"/>
  <c r="R72" i="5" s="1"/>
  <c r="Q135" i="5"/>
  <c r="Q72" i="5" s="1"/>
  <c r="P135" i="5"/>
  <c r="P72" i="5" s="1"/>
  <c r="O135" i="5"/>
  <c r="O72" i="5" s="1"/>
  <c r="N135" i="5"/>
  <c r="N72" i="5" s="1"/>
  <c r="M135" i="5"/>
  <c r="M72" i="5" s="1"/>
  <c r="L135" i="5"/>
  <c r="L72" i="5" s="1"/>
  <c r="K135" i="5"/>
  <c r="K72" i="5" s="1"/>
  <c r="J135" i="5"/>
  <c r="J72" i="5" s="1"/>
  <c r="DU13" i="5"/>
  <c r="DU6" i="5"/>
  <c r="DU5" i="5"/>
  <c r="BY123" i="6" l="1"/>
  <c r="CS39" i="6"/>
  <c r="CM102" i="6"/>
  <c r="CM167" i="6"/>
  <c r="DX100" i="6"/>
  <c r="DX37" i="6" s="1"/>
  <c r="CS36" i="6"/>
  <c r="CO160" i="6"/>
  <c r="CS160" i="6" s="1"/>
  <c r="DX99" i="6"/>
  <c r="DX36" i="6" s="1"/>
  <c r="CA160" i="6"/>
  <c r="CM160" i="6" s="1"/>
  <c r="DA34" i="6"/>
  <c r="CS196" i="6"/>
  <c r="CM196" i="6"/>
  <c r="CR59" i="6"/>
  <c r="CP184" i="6"/>
  <c r="CQ184" i="6"/>
  <c r="CR184" i="6"/>
  <c r="CW59" i="6"/>
  <c r="CW185" i="6"/>
  <c r="CX185" i="6"/>
  <c r="CV185" i="6"/>
  <c r="CY185" i="6" s="1"/>
  <c r="CV59" i="6"/>
  <c r="CW184" i="6"/>
  <c r="CW169" i="6" s="1"/>
  <c r="CY122" i="6"/>
  <c r="CY59" i="6" s="1"/>
  <c r="CK59" i="6"/>
  <c r="CK185" i="6"/>
  <c r="CL59" i="6"/>
  <c r="CB185" i="6"/>
  <c r="CB184" i="6"/>
  <c r="CC59" i="6"/>
  <c r="CM54" i="6"/>
  <c r="DX117" i="6"/>
  <c r="DX54" i="6" s="1"/>
  <c r="CM55" i="6"/>
  <c r="DX118" i="6"/>
  <c r="DX55" i="6" s="1"/>
  <c r="CM56" i="6"/>
  <c r="DX119" i="6"/>
  <c r="DX56" i="6" s="1"/>
  <c r="CV184" i="6"/>
  <c r="CV169" i="6" s="1"/>
  <c r="CY190" i="6"/>
  <c r="CS69" i="6"/>
  <c r="DX133" i="6"/>
  <c r="CS122" i="6"/>
  <c r="CS59" i="6" s="1"/>
  <c r="CO185" i="6"/>
  <c r="CO59" i="6"/>
  <c r="CP185" i="6"/>
  <c r="CP59" i="6"/>
  <c r="CR185" i="6"/>
  <c r="CJ185" i="6"/>
  <c r="CL185" i="6"/>
  <c r="CM65" i="6"/>
  <c r="DX128" i="6"/>
  <c r="DX65" i="6" s="1"/>
  <c r="CM61" i="6"/>
  <c r="CF59" i="6"/>
  <c r="CF185" i="6"/>
  <c r="CM63" i="6"/>
  <c r="DX126" i="6"/>
  <c r="DX63" i="6" s="1"/>
  <c r="CM67" i="6"/>
  <c r="DX130" i="6"/>
  <c r="DX67" i="6" s="1"/>
  <c r="CG185" i="6"/>
  <c r="CM60" i="6"/>
  <c r="CM62" i="6"/>
  <c r="CM190" i="6"/>
  <c r="CM66" i="6"/>
  <c r="DX129" i="6"/>
  <c r="DX66" i="6" s="1"/>
  <c r="CM68" i="6"/>
  <c r="DX131" i="6"/>
  <c r="DX68" i="6" s="1"/>
  <c r="CG59" i="6"/>
  <c r="CM64" i="6"/>
  <c r="DX127" i="6"/>
  <c r="DX64" i="6" s="1"/>
  <c r="CE184" i="6"/>
  <c r="CE169" i="6" s="1"/>
  <c r="CH59" i="6"/>
  <c r="CM122" i="6"/>
  <c r="CH185" i="6"/>
  <c r="CM69" i="6"/>
  <c r="DX132" i="6"/>
  <c r="DX69" i="6" s="1"/>
  <c r="CB59" i="6"/>
  <c r="CI185" i="6"/>
  <c r="CM47" i="6"/>
  <c r="DX110" i="6"/>
  <c r="DX47" i="6" s="1"/>
  <c r="CM51" i="6"/>
  <c r="DX114" i="6"/>
  <c r="DX51" i="6" s="1"/>
  <c r="CM48" i="6"/>
  <c r="DX111" i="6"/>
  <c r="DX48" i="6" s="1"/>
  <c r="CM50" i="6"/>
  <c r="DX113" i="6"/>
  <c r="DX50" i="6" s="1"/>
  <c r="CM49" i="6"/>
  <c r="DX112" i="6"/>
  <c r="DX49" i="6" s="1"/>
  <c r="CM46" i="6"/>
  <c r="DX109" i="6"/>
  <c r="DX46" i="6" s="1"/>
  <c r="CM45" i="6"/>
  <c r="CM52" i="6"/>
  <c r="DX115" i="6"/>
  <c r="DX52" i="6" s="1"/>
  <c r="AR170" i="7"/>
  <c r="AR169" i="7" s="1"/>
  <c r="AW174" i="7"/>
  <c r="AR170" i="6"/>
  <c r="AW174" i="6"/>
  <c r="DN169" i="10"/>
  <c r="DM169" i="10"/>
  <c r="DL169" i="10"/>
  <c r="DQ169" i="10"/>
  <c r="DK169" i="10"/>
  <c r="DP169" i="10"/>
  <c r="DJ169" i="10"/>
  <c r="DO169" i="10"/>
  <c r="BY177" i="10"/>
  <c r="DU177" i="10" s="1"/>
  <c r="BL74" i="10"/>
  <c r="BL59" i="10"/>
  <c r="BN185" i="10"/>
  <c r="BO185" i="10"/>
  <c r="BL58" i="10"/>
  <c r="BL106" i="10"/>
  <c r="BM106" i="10"/>
  <c r="BN106" i="10"/>
  <c r="BO106" i="10"/>
  <c r="CM117" i="10"/>
  <c r="CM54" i="10" s="1"/>
  <c r="CU165" i="10"/>
  <c r="CY165" i="10" s="1"/>
  <c r="CY166" i="10"/>
  <c r="CU160" i="10"/>
  <c r="CY160" i="10" s="1"/>
  <c r="CY161" i="10"/>
  <c r="CS121" i="10"/>
  <c r="CS58" i="10" s="1"/>
  <c r="CO165" i="10"/>
  <c r="CS165" i="10" s="1"/>
  <c r="CS166" i="10"/>
  <c r="CO160" i="10"/>
  <c r="CS160" i="10" s="1"/>
  <c r="CS161" i="10"/>
  <c r="CA91" i="10"/>
  <c r="CM10" i="10"/>
  <c r="CA95" i="10"/>
  <c r="CA92" i="10"/>
  <c r="CA90" i="10"/>
  <c r="CA94" i="10"/>
  <c r="CA93" i="10"/>
  <c r="CA165" i="10"/>
  <c r="CM165" i="10" s="1"/>
  <c r="CM166" i="10"/>
  <c r="CA160" i="10"/>
  <c r="CM160" i="10" s="1"/>
  <c r="CM161" i="10"/>
  <c r="AI198" i="10"/>
  <c r="W202" i="10"/>
  <c r="CY70" i="10"/>
  <c r="CY75" i="10"/>
  <c r="CY137" i="10" s="1"/>
  <c r="CS70" i="10"/>
  <c r="CS75" i="10"/>
  <c r="CS137" i="10" s="1"/>
  <c r="CM70" i="10"/>
  <c r="CM75" i="10"/>
  <c r="CM137" i="10" s="1"/>
  <c r="BY70" i="10"/>
  <c r="BY75" i="10"/>
  <c r="BY64" i="10"/>
  <c r="DU126" i="10"/>
  <c r="DW126" i="10" s="1"/>
  <c r="BY63" i="10"/>
  <c r="DU189" i="10"/>
  <c r="DW189" i="10"/>
  <c r="DU125" i="10"/>
  <c r="DW125" i="10" s="1"/>
  <c r="BY62" i="10"/>
  <c r="DU188" i="10"/>
  <c r="DW188" i="10" s="1"/>
  <c r="DU124" i="10"/>
  <c r="DW124" i="10" s="1"/>
  <c r="BY61" i="10"/>
  <c r="DU187" i="10"/>
  <c r="DW187" i="10" s="1"/>
  <c r="CY186" i="10"/>
  <c r="CU184" i="10"/>
  <c r="CY184" i="10" s="1"/>
  <c r="CS186" i="10"/>
  <c r="CO184" i="10"/>
  <c r="CS184" i="10" s="1"/>
  <c r="CM186" i="10"/>
  <c r="CA184" i="10"/>
  <c r="CM184" i="10" s="1"/>
  <c r="BY186" i="10"/>
  <c r="BM184" i="10"/>
  <c r="DU123" i="10"/>
  <c r="DW123" i="10" s="1"/>
  <c r="BY60" i="10"/>
  <c r="BK186" i="10"/>
  <c r="CY59" i="10"/>
  <c r="CY74" i="10"/>
  <c r="CS59" i="10"/>
  <c r="CS74" i="10"/>
  <c r="CM59" i="10"/>
  <c r="CM74" i="10"/>
  <c r="AW59" i="10"/>
  <c r="AW74" i="10"/>
  <c r="DU119" i="10"/>
  <c r="DW119" i="10" s="1"/>
  <c r="BY56" i="10"/>
  <c r="CU180" i="10"/>
  <c r="CY180" i="10" s="1"/>
  <c r="CY181" i="10"/>
  <c r="CO180" i="10"/>
  <c r="CS180" i="10" s="1"/>
  <c r="CS181" i="10"/>
  <c r="CM181" i="10"/>
  <c r="CA180" i="10"/>
  <c r="CM180" i="10" s="1"/>
  <c r="DU118" i="10"/>
  <c r="DW118" i="10" s="1"/>
  <c r="BY55" i="10"/>
  <c r="BY181" i="10"/>
  <c r="BM180" i="10"/>
  <c r="BY180" i="10" s="1"/>
  <c r="BK181" i="10"/>
  <c r="AY180" i="10"/>
  <c r="BK180" i="10" s="1"/>
  <c r="DU54" i="10"/>
  <c r="DW54" i="10"/>
  <c r="AV43" i="10"/>
  <c r="AV85" i="10"/>
  <c r="AV22" i="10" s="1"/>
  <c r="AU43" i="10"/>
  <c r="AU85" i="10"/>
  <c r="AU22" i="10" s="1"/>
  <c r="AT43" i="10"/>
  <c r="AT85" i="10"/>
  <c r="AT22" i="10" s="1"/>
  <c r="AR43" i="10"/>
  <c r="AR85" i="10"/>
  <c r="AR22" i="10" s="1"/>
  <c r="AQ43" i="10"/>
  <c r="AQ85" i="10"/>
  <c r="AQ22" i="10" s="1"/>
  <c r="AP43" i="10"/>
  <c r="AP85" i="10"/>
  <c r="AP22" i="10" s="1"/>
  <c r="AO43" i="10"/>
  <c r="AO85" i="10"/>
  <c r="AO22" i="10" s="1"/>
  <c r="AN43" i="10"/>
  <c r="AN85" i="10"/>
  <c r="AN22" i="10" s="1"/>
  <c r="AM43" i="10"/>
  <c r="AM85" i="10"/>
  <c r="AM22" i="10" s="1"/>
  <c r="AL43" i="10"/>
  <c r="AL85" i="10"/>
  <c r="AL22" i="10" s="1"/>
  <c r="AW106" i="10"/>
  <c r="AW43" i="10" s="1"/>
  <c r="AK43" i="10"/>
  <c r="AK85" i="10"/>
  <c r="AH43" i="10"/>
  <c r="AH85" i="10"/>
  <c r="AH22" i="10" s="1"/>
  <c r="AG43" i="10"/>
  <c r="AG85" i="10"/>
  <c r="AG22" i="10" s="1"/>
  <c r="AF43" i="10"/>
  <c r="AF85" i="10"/>
  <c r="AF22" i="10" s="1"/>
  <c r="AE43" i="10"/>
  <c r="AE85" i="10"/>
  <c r="AE22" i="10" s="1"/>
  <c r="AD43" i="10"/>
  <c r="AD85" i="10"/>
  <c r="AD22" i="10" s="1"/>
  <c r="AC43" i="10"/>
  <c r="AC85" i="10"/>
  <c r="AC22" i="10" s="1"/>
  <c r="AB43" i="10"/>
  <c r="AB85" i="10"/>
  <c r="AB22" i="10" s="1"/>
  <c r="AA43" i="10"/>
  <c r="AA85" i="10"/>
  <c r="AA22" i="10" s="1"/>
  <c r="Z43" i="10"/>
  <c r="Z85" i="10"/>
  <c r="Z22" i="10" s="1"/>
  <c r="Y43" i="10"/>
  <c r="Y85" i="10"/>
  <c r="Y22" i="10" s="1"/>
  <c r="X43" i="10"/>
  <c r="X85" i="10"/>
  <c r="X22" i="10" s="1"/>
  <c r="AI106" i="10"/>
  <c r="AI43" i="10" s="1"/>
  <c r="W43" i="10"/>
  <c r="W85" i="10"/>
  <c r="T43" i="10"/>
  <c r="T85" i="10"/>
  <c r="T22" i="10" s="1"/>
  <c r="S43" i="10"/>
  <c r="S85" i="10"/>
  <c r="S22" i="10" s="1"/>
  <c r="R43" i="10"/>
  <c r="R85" i="10"/>
  <c r="R22" i="10" s="1"/>
  <c r="Q43" i="10"/>
  <c r="Q85" i="10"/>
  <c r="Q22" i="10" s="1"/>
  <c r="P43" i="10"/>
  <c r="P85" i="10"/>
  <c r="P22" i="10" s="1"/>
  <c r="O43" i="10"/>
  <c r="O85" i="10"/>
  <c r="O22" i="10" s="1"/>
  <c r="N43" i="10"/>
  <c r="N85" i="10"/>
  <c r="N22" i="10" s="1"/>
  <c r="M43" i="10"/>
  <c r="M85" i="10"/>
  <c r="M22" i="10" s="1"/>
  <c r="L43" i="10"/>
  <c r="L85" i="10"/>
  <c r="L22" i="10" s="1"/>
  <c r="K43" i="10"/>
  <c r="K85" i="10"/>
  <c r="K22" i="10" s="1"/>
  <c r="J43" i="10"/>
  <c r="J85" i="10"/>
  <c r="J22" i="10" s="1"/>
  <c r="U106" i="10"/>
  <c r="U43" i="10" s="1"/>
  <c r="I43" i="10"/>
  <c r="I85" i="10"/>
  <c r="DU115" i="10"/>
  <c r="DW115" i="10" s="1"/>
  <c r="BY52" i="10"/>
  <c r="DU114" i="10"/>
  <c r="DW114" i="10" s="1"/>
  <c r="BY51" i="10"/>
  <c r="DU113" i="10"/>
  <c r="DW113" i="10" s="1"/>
  <c r="BY50" i="10"/>
  <c r="DU112" i="10"/>
  <c r="DW112" i="10" s="1"/>
  <c r="BY49" i="10"/>
  <c r="DS44" i="10"/>
  <c r="DS106" i="10"/>
  <c r="DS43" i="10" s="1"/>
  <c r="DR44" i="10"/>
  <c r="DR106" i="10"/>
  <c r="DR43" i="10" s="1"/>
  <c r="DQ106" i="10"/>
  <c r="DP106" i="10"/>
  <c r="DO106" i="10"/>
  <c r="DN106" i="10"/>
  <c r="DM106" i="10"/>
  <c r="DL106" i="10"/>
  <c r="DK106" i="10"/>
  <c r="DJ106" i="10"/>
  <c r="DI106" i="10"/>
  <c r="DH106" i="10"/>
  <c r="DG106" i="10"/>
  <c r="DF106" i="10"/>
  <c r="DE106" i="10"/>
  <c r="DD106" i="10"/>
  <c r="DC106" i="10"/>
  <c r="DB106" i="10"/>
  <c r="DA106" i="10"/>
  <c r="CX106" i="10"/>
  <c r="CW106" i="10"/>
  <c r="CV106" i="10"/>
  <c r="CY107" i="10"/>
  <c r="CY44" i="10" s="1"/>
  <c r="CU106" i="10"/>
  <c r="CY174" i="10"/>
  <c r="CU170" i="10"/>
  <c r="CR106" i="10"/>
  <c r="CQ106" i="10"/>
  <c r="CP106" i="10"/>
  <c r="CS107" i="10"/>
  <c r="CS44" i="10" s="1"/>
  <c r="CO106" i="10"/>
  <c r="CS174" i="10"/>
  <c r="CO170" i="10"/>
  <c r="CL106" i="10"/>
  <c r="CK106" i="10"/>
  <c r="CJ106" i="10"/>
  <c r="CI106" i="10"/>
  <c r="CH106" i="10"/>
  <c r="CG106" i="10"/>
  <c r="CF106" i="10"/>
  <c r="CE106" i="10"/>
  <c r="CD106" i="10"/>
  <c r="CC106" i="10"/>
  <c r="CB106" i="10"/>
  <c r="BO170" i="10"/>
  <c r="DU174" i="10"/>
  <c r="BY174" i="10"/>
  <c r="BM170" i="10"/>
  <c r="DU111" i="10"/>
  <c r="DW111" i="10" s="1"/>
  <c r="BY48" i="10"/>
  <c r="DU103" i="10"/>
  <c r="DW103" i="10" s="1"/>
  <c r="BY40" i="10"/>
  <c r="DU100" i="10"/>
  <c r="DW100" i="10" s="1"/>
  <c r="BY37" i="10"/>
  <c r="DU99" i="10"/>
  <c r="DW99" i="10" s="1"/>
  <c r="BY36" i="10"/>
  <c r="DU98" i="10"/>
  <c r="DW98" i="10" s="1"/>
  <c r="BY35" i="10"/>
  <c r="CY151" i="10"/>
  <c r="CS151" i="10"/>
  <c r="CM151" i="10"/>
  <c r="BO150" i="10"/>
  <c r="BN198" i="10"/>
  <c r="BN148" i="10"/>
  <c r="BM150" i="10"/>
  <c r="AW135" i="10"/>
  <c r="AK72" i="10"/>
  <c r="AH202" i="10"/>
  <c r="AH72" i="10"/>
  <c r="AG202" i="10"/>
  <c r="AG72" i="10"/>
  <c r="AF202" i="10"/>
  <c r="AF72" i="10"/>
  <c r="AE202" i="10"/>
  <c r="AE72" i="10"/>
  <c r="AD202" i="10"/>
  <c r="AD72" i="10"/>
  <c r="AC202" i="10"/>
  <c r="AC72" i="10"/>
  <c r="AB202" i="10"/>
  <c r="AB72" i="10"/>
  <c r="AA202" i="10"/>
  <c r="AA72" i="10"/>
  <c r="Z202" i="10"/>
  <c r="Z72" i="10"/>
  <c r="Y202" i="10"/>
  <c r="Y72" i="10"/>
  <c r="X202" i="10"/>
  <c r="X72" i="10"/>
  <c r="AI135" i="10"/>
  <c r="AI72" i="10" s="1"/>
  <c r="W72" i="10"/>
  <c r="U135" i="10"/>
  <c r="U72" i="10" s="1"/>
  <c r="I72" i="10"/>
  <c r="DU15" i="10"/>
  <c r="BY16" i="10"/>
  <c r="DU16" i="10" s="1"/>
  <c r="DU12" i="10"/>
  <c r="BY137" i="10"/>
  <c r="BK133" i="10"/>
  <c r="DU133" i="10" s="1"/>
  <c r="DW133" i="10" s="1"/>
  <c r="AY196" i="10"/>
  <c r="BK196" i="10" s="1"/>
  <c r="AY70" i="10"/>
  <c r="DS154" i="10"/>
  <c r="DS150" i="10" s="1"/>
  <c r="DS87" i="10"/>
  <c r="DR154" i="10"/>
  <c r="DR150" i="10" s="1"/>
  <c r="DR87" i="10"/>
  <c r="DQ154" i="10"/>
  <c r="DQ150" i="10" s="1"/>
  <c r="DQ87" i="10"/>
  <c r="DP154" i="10"/>
  <c r="DP150" i="10" s="1"/>
  <c r="DP87" i="10"/>
  <c r="DO154" i="10"/>
  <c r="DO150" i="10" s="1"/>
  <c r="DO87" i="10"/>
  <c r="DN154" i="10"/>
  <c r="DN150" i="10" s="1"/>
  <c r="DN87" i="10"/>
  <c r="DM154" i="10"/>
  <c r="DM150" i="10" s="1"/>
  <c r="DM87" i="10"/>
  <c r="DL154" i="10"/>
  <c r="DL150" i="10" s="1"/>
  <c r="DL87" i="10"/>
  <c r="DK154" i="10"/>
  <c r="DK150" i="10" s="1"/>
  <c r="DK87" i="10"/>
  <c r="DJ154" i="10"/>
  <c r="DJ150" i="10" s="1"/>
  <c r="DJ87" i="10"/>
  <c r="DI154" i="10"/>
  <c r="DI150" i="10" s="1"/>
  <c r="DI87" i="10"/>
  <c r="DH154" i="10"/>
  <c r="DH150" i="10" s="1"/>
  <c r="DH87" i="10"/>
  <c r="DG154" i="10"/>
  <c r="DG150" i="10" s="1"/>
  <c r="DG87" i="10"/>
  <c r="DF154" i="10"/>
  <c r="DF150" i="10" s="1"/>
  <c r="DF87" i="10"/>
  <c r="DE154" i="10"/>
  <c r="DE150" i="10" s="1"/>
  <c r="DE87" i="10"/>
  <c r="DD154" i="10"/>
  <c r="DD150" i="10" s="1"/>
  <c r="DD87" i="10"/>
  <c r="DC154" i="10"/>
  <c r="DC150" i="10" s="1"/>
  <c r="DC87" i="10"/>
  <c r="DB154" i="10"/>
  <c r="DB150" i="10" s="1"/>
  <c r="DB87" i="10"/>
  <c r="DA154" i="10"/>
  <c r="DA150" i="10" s="1"/>
  <c r="DA87" i="10"/>
  <c r="CX154" i="10"/>
  <c r="CX150" i="10" s="1"/>
  <c r="CX87" i="10"/>
  <c r="CW154" i="10"/>
  <c r="CW150" i="10" s="1"/>
  <c r="CW87" i="10"/>
  <c r="CV154" i="10"/>
  <c r="CV150" i="10" s="1"/>
  <c r="CV87" i="10"/>
  <c r="CY91" i="10"/>
  <c r="CY28" i="10" s="1"/>
  <c r="CU154" i="10"/>
  <c r="CU87" i="10"/>
  <c r="CY92" i="10"/>
  <c r="CY29" i="10" s="1"/>
  <c r="CU155" i="10"/>
  <c r="CY155" i="10" s="1"/>
  <c r="CY93" i="10"/>
  <c r="CY30" i="10" s="1"/>
  <c r="CU156" i="10"/>
  <c r="CY156" i="10" s="1"/>
  <c r="CY94" i="10"/>
  <c r="CY31" i="10" s="1"/>
  <c r="CU157" i="10"/>
  <c r="CY157" i="10" s="1"/>
  <c r="CY95" i="10"/>
  <c r="CY32" i="10" s="1"/>
  <c r="CU158" i="10"/>
  <c r="CY158" i="10" s="1"/>
  <c r="CR154" i="10"/>
  <c r="CR150" i="10" s="1"/>
  <c r="CR87" i="10"/>
  <c r="CQ154" i="10"/>
  <c r="CQ150" i="10" s="1"/>
  <c r="CQ87" i="10"/>
  <c r="CP154" i="10"/>
  <c r="CP150" i="10" s="1"/>
  <c r="CP87" i="10"/>
  <c r="CS92" i="10"/>
  <c r="CS29" i="10" s="1"/>
  <c r="CO155" i="10"/>
  <c r="CS155" i="10" s="1"/>
  <c r="CS95" i="10"/>
  <c r="CS32" i="10" s="1"/>
  <c r="CO158" i="10"/>
  <c r="CS158" i="10" s="1"/>
  <c r="CS94" i="10"/>
  <c r="CS31" i="10" s="1"/>
  <c r="CO157" i="10"/>
  <c r="CS157" i="10" s="1"/>
  <c r="CS91" i="10"/>
  <c r="CS28" i="10" s="1"/>
  <c r="CO154" i="10"/>
  <c r="CO87" i="10"/>
  <c r="CS93" i="10"/>
  <c r="CS30" i="10" s="1"/>
  <c r="CO156" i="10"/>
  <c r="CS156" i="10" s="1"/>
  <c r="CL154" i="10"/>
  <c r="CL150" i="10" s="1"/>
  <c r="CL87" i="10"/>
  <c r="CK154" i="10"/>
  <c r="CK150" i="10" s="1"/>
  <c r="CK87" i="10"/>
  <c r="CJ153" i="10"/>
  <c r="CJ150" i="10" s="1"/>
  <c r="CJ87" i="10"/>
  <c r="CI153" i="10"/>
  <c r="CI150" i="10" s="1"/>
  <c r="CI87" i="10"/>
  <c r="CH153" i="10"/>
  <c r="CH150" i="10" s="1"/>
  <c r="CH87" i="10"/>
  <c r="CG153" i="10"/>
  <c r="CG150" i="10" s="1"/>
  <c r="CG87" i="10"/>
  <c r="CF153" i="10"/>
  <c r="CF150" i="10" s="1"/>
  <c r="CF87" i="10"/>
  <c r="CE153" i="10"/>
  <c r="CE150" i="10" s="1"/>
  <c r="CE87" i="10"/>
  <c r="CD153" i="10"/>
  <c r="CD150" i="10" s="1"/>
  <c r="CD87" i="10"/>
  <c r="CC153" i="10"/>
  <c r="CC150" i="10" s="1"/>
  <c r="CC87" i="10"/>
  <c r="CB153" i="10"/>
  <c r="CB150" i="10" s="1"/>
  <c r="CB87" i="10"/>
  <c r="CM91" i="10"/>
  <c r="CM28" i="10" s="1"/>
  <c r="CA154" i="10"/>
  <c r="CM95" i="10"/>
  <c r="CM32" i="10" s="1"/>
  <c r="CA158" i="10"/>
  <c r="CM158" i="10" s="1"/>
  <c r="CM92" i="10"/>
  <c r="CM29" i="10" s="1"/>
  <c r="CA155" i="10"/>
  <c r="CM155" i="10" s="1"/>
  <c r="CM90" i="10"/>
  <c r="CM27" i="10" s="1"/>
  <c r="CA153" i="10"/>
  <c r="CA87" i="10"/>
  <c r="AW25" i="10"/>
  <c r="AW26" i="10"/>
  <c r="AW27" i="10"/>
  <c r="AW28" i="10"/>
  <c r="AW29" i="10"/>
  <c r="AW30" i="10"/>
  <c r="AW31" i="10"/>
  <c r="AI25" i="10"/>
  <c r="AI26" i="10"/>
  <c r="AI27" i="10"/>
  <c r="AI28" i="10"/>
  <c r="AI29" i="10"/>
  <c r="AI30" i="10"/>
  <c r="AI31" i="10"/>
  <c r="U25" i="10"/>
  <c r="U26" i="10"/>
  <c r="U27" i="10"/>
  <c r="U28" i="10"/>
  <c r="U29" i="10"/>
  <c r="U30" i="10"/>
  <c r="U31" i="10"/>
  <c r="BX171" i="10"/>
  <c r="BX170" i="10" s="1"/>
  <c r="BX107" i="10"/>
  <c r="BW171" i="10"/>
  <c r="BW170" i="10" s="1"/>
  <c r="BW107" i="10"/>
  <c r="BV171" i="10"/>
  <c r="BV170" i="10" s="1"/>
  <c r="BV107" i="10"/>
  <c r="BU171" i="10"/>
  <c r="BU170" i="10" s="1"/>
  <c r="BU107" i="10"/>
  <c r="BT171" i="10"/>
  <c r="BT170" i="10" s="1"/>
  <c r="BT107" i="10"/>
  <c r="BS171" i="10"/>
  <c r="BS170" i="10" s="1"/>
  <c r="BS107" i="10"/>
  <c r="BR171" i="10"/>
  <c r="BR170" i="10" s="1"/>
  <c r="BR107" i="10"/>
  <c r="BQ171" i="10"/>
  <c r="BQ107" i="10"/>
  <c r="BY108" i="10"/>
  <c r="BP171" i="10"/>
  <c r="BP107" i="10"/>
  <c r="BY107" i="10" s="1"/>
  <c r="BY110" i="10"/>
  <c r="BP173" i="10"/>
  <c r="BY109" i="10"/>
  <c r="BP172" i="10"/>
  <c r="BJ171" i="10"/>
  <c r="BJ170" i="10" s="1"/>
  <c r="BJ107" i="10"/>
  <c r="BI171" i="10"/>
  <c r="BI170" i="10" s="1"/>
  <c r="BI107" i="10"/>
  <c r="BH171" i="10"/>
  <c r="BH170" i="10" s="1"/>
  <c r="BH107" i="10"/>
  <c r="BG171" i="10"/>
  <c r="BG170" i="10" s="1"/>
  <c r="BG107" i="10"/>
  <c r="BF171" i="10"/>
  <c r="BF170" i="10" s="1"/>
  <c r="BF107" i="10"/>
  <c r="BE171" i="10"/>
  <c r="BE170" i="10" s="1"/>
  <c r="BE107" i="10"/>
  <c r="BD171" i="10"/>
  <c r="BD170" i="10" s="1"/>
  <c r="BD107" i="10"/>
  <c r="BC171" i="10"/>
  <c r="BC170" i="10" s="1"/>
  <c r="BC107" i="10"/>
  <c r="BB171" i="10"/>
  <c r="BB170" i="10" s="1"/>
  <c r="BB107" i="10"/>
  <c r="BA171" i="10"/>
  <c r="BA170" i="10" s="1"/>
  <c r="BA107" i="10"/>
  <c r="AZ171" i="10"/>
  <c r="AZ170" i="10" s="1"/>
  <c r="AZ107" i="10"/>
  <c r="BK109" i="10"/>
  <c r="BK46" i="10" s="1"/>
  <c r="AY172" i="10"/>
  <c r="BK172" i="10" s="1"/>
  <c r="BK110" i="10"/>
  <c r="BK47" i="10" s="1"/>
  <c r="AY173" i="10"/>
  <c r="BK173" i="10" s="1"/>
  <c r="BK108" i="10"/>
  <c r="BK45" i="10" s="1"/>
  <c r="AY171" i="10"/>
  <c r="AY107" i="10"/>
  <c r="BK111" i="10"/>
  <c r="BK48" i="10" s="1"/>
  <c r="AY174" i="10"/>
  <c r="BK174" i="10" s="1"/>
  <c r="BX190" i="10"/>
  <c r="BX184" i="10" s="1"/>
  <c r="BX121" i="10"/>
  <c r="BX122" i="10"/>
  <c r="BX88" i="10"/>
  <c r="BX89" i="10"/>
  <c r="BX152" i="10" s="1"/>
  <c r="BX90" i="10"/>
  <c r="BX153" i="10" s="1"/>
  <c r="BX91" i="10"/>
  <c r="BX154" i="10" s="1"/>
  <c r="BX92" i="10"/>
  <c r="BX155" i="10" s="1"/>
  <c r="BX93" i="10"/>
  <c r="BX156" i="10" s="1"/>
  <c r="BX94" i="10"/>
  <c r="BX157" i="10" s="1"/>
  <c r="BX95" i="10"/>
  <c r="BX158" i="10" s="1"/>
  <c r="BW88" i="10"/>
  <c r="BW89" i="10"/>
  <c r="BW152" i="10" s="1"/>
  <c r="BW90" i="10"/>
  <c r="BW153" i="10" s="1"/>
  <c r="BW91" i="10"/>
  <c r="BW154" i="10" s="1"/>
  <c r="BW92" i="10"/>
  <c r="BW155" i="10" s="1"/>
  <c r="BW93" i="10"/>
  <c r="BW156" i="10" s="1"/>
  <c r="BW94" i="10"/>
  <c r="BW157" i="10" s="1"/>
  <c r="BW95" i="10"/>
  <c r="BW158" i="10" s="1"/>
  <c r="BW190" i="10"/>
  <c r="BW184" i="10" s="1"/>
  <c r="BW121" i="10"/>
  <c r="BW122" i="10"/>
  <c r="BV88" i="10"/>
  <c r="BV89" i="10"/>
  <c r="BV152" i="10" s="1"/>
  <c r="BV90" i="10"/>
  <c r="BV153" i="10" s="1"/>
  <c r="BV91" i="10"/>
  <c r="BV154" i="10" s="1"/>
  <c r="BV92" i="10"/>
  <c r="BV155" i="10" s="1"/>
  <c r="BV93" i="10"/>
  <c r="BV156" i="10" s="1"/>
  <c r="BV94" i="10"/>
  <c r="BV157" i="10" s="1"/>
  <c r="BV95" i="10"/>
  <c r="BV158" i="10" s="1"/>
  <c r="BV190" i="10"/>
  <c r="BV184" i="10" s="1"/>
  <c r="BV121" i="10"/>
  <c r="BV122" i="10"/>
  <c r="BU190" i="10"/>
  <c r="BU184" i="10" s="1"/>
  <c r="BU121" i="10"/>
  <c r="BU122" i="10"/>
  <c r="BU88" i="10"/>
  <c r="BU89" i="10"/>
  <c r="BU152" i="10" s="1"/>
  <c r="BU90" i="10"/>
  <c r="BU153" i="10" s="1"/>
  <c r="BU91" i="10"/>
  <c r="BU154" i="10" s="1"/>
  <c r="BU92" i="10"/>
  <c r="BU155" i="10" s="1"/>
  <c r="BU93" i="10"/>
  <c r="BU156" i="10" s="1"/>
  <c r="BU94" i="10"/>
  <c r="BU157" i="10" s="1"/>
  <c r="BU95" i="10"/>
  <c r="BU158" i="10" s="1"/>
  <c r="BT190" i="10"/>
  <c r="BT184" i="10" s="1"/>
  <c r="BT121" i="10"/>
  <c r="BT122" i="10"/>
  <c r="BT88" i="10"/>
  <c r="BT89" i="10"/>
  <c r="BT152" i="10" s="1"/>
  <c r="BT90" i="10"/>
  <c r="BT153" i="10" s="1"/>
  <c r="BT91" i="10"/>
  <c r="BT154" i="10" s="1"/>
  <c r="BT92" i="10"/>
  <c r="BT155" i="10" s="1"/>
  <c r="BT93" i="10"/>
  <c r="BT156" i="10" s="1"/>
  <c r="BT94" i="10"/>
  <c r="BT157" i="10" s="1"/>
  <c r="BT95" i="10"/>
  <c r="BT158" i="10" s="1"/>
  <c r="BS190" i="10"/>
  <c r="BS184" i="10" s="1"/>
  <c r="BS121" i="10"/>
  <c r="BS122" i="10"/>
  <c r="BS88" i="10"/>
  <c r="BS89" i="10"/>
  <c r="BS152" i="10" s="1"/>
  <c r="BS90" i="10"/>
  <c r="BS153" i="10" s="1"/>
  <c r="BS91" i="10"/>
  <c r="BS154" i="10" s="1"/>
  <c r="BS92" i="10"/>
  <c r="BS155" i="10" s="1"/>
  <c r="BS93" i="10"/>
  <c r="BS156" i="10" s="1"/>
  <c r="BS94" i="10"/>
  <c r="BS157" i="10" s="1"/>
  <c r="BS95" i="10"/>
  <c r="BS158" i="10" s="1"/>
  <c r="BR88" i="10"/>
  <c r="BR89" i="10"/>
  <c r="BR152" i="10" s="1"/>
  <c r="BR90" i="10"/>
  <c r="BR153" i="10" s="1"/>
  <c r="BR91" i="10"/>
  <c r="BR154" i="10" s="1"/>
  <c r="BR92" i="10"/>
  <c r="BR155" i="10" s="1"/>
  <c r="BR93" i="10"/>
  <c r="BR156" i="10" s="1"/>
  <c r="BR94" i="10"/>
  <c r="BR157" i="10" s="1"/>
  <c r="BR95" i="10"/>
  <c r="BR158" i="10" s="1"/>
  <c r="BR190" i="10"/>
  <c r="BR184" i="10" s="1"/>
  <c r="BR121" i="10"/>
  <c r="BR122" i="10"/>
  <c r="BQ88" i="10"/>
  <c r="BQ89" i="10"/>
  <c r="BQ152" i="10" s="1"/>
  <c r="BQ90" i="10"/>
  <c r="BQ153" i="10" s="1"/>
  <c r="BQ91" i="10"/>
  <c r="BQ154" i="10" s="1"/>
  <c r="BQ92" i="10"/>
  <c r="BQ155" i="10" s="1"/>
  <c r="BQ93" i="10"/>
  <c r="BQ156" i="10" s="1"/>
  <c r="BQ94" i="10"/>
  <c r="BQ157" i="10" s="1"/>
  <c r="BQ95" i="10"/>
  <c r="BQ158" i="10" s="1"/>
  <c r="BQ190" i="10"/>
  <c r="BQ121" i="10"/>
  <c r="BQ122" i="10"/>
  <c r="BP88" i="10"/>
  <c r="BP89" i="10"/>
  <c r="BP90" i="10"/>
  <c r="BP91" i="10"/>
  <c r="BP92" i="10"/>
  <c r="BP93" i="10"/>
  <c r="BP94" i="10"/>
  <c r="BP95" i="10"/>
  <c r="BP190" i="10"/>
  <c r="BP121" i="10"/>
  <c r="BP122" i="10"/>
  <c r="BJ88" i="10"/>
  <c r="BJ89" i="10"/>
  <c r="BJ152" i="10" s="1"/>
  <c r="BJ90" i="10"/>
  <c r="BJ153" i="10" s="1"/>
  <c r="BJ91" i="10"/>
  <c r="BJ154" i="10" s="1"/>
  <c r="BJ92" i="10"/>
  <c r="BJ155" i="10" s="1"/>
  <c r="BJ93" i="10"/>
  <c r="BJ156" i="10" s="1"/>
  <c r="BJ94" i="10"/>
  <c r="BJ157" i="10" s="1"/>
  <c r="BJ95" i="10"/>
  <c r="BJ158" i="10" s="1"/>
  <c r="BJ190" i="10"/>
  <c r="BJ184" i="10" s="1"/>
  <c r="BJ121" i="10"/>
  <c r="BJ58" i="10" s="1"/>
  <c r="BJ122" i="10"/>
  <c r="BI190" i="10"/>
  <c r="BI184" i="10" s="1"/>
  <c r="BI121" i="10"/>
  <c r="BI58" i="10" s="1"/>
  <c r="BI122" i="10"/>
  <c r="BI88" i="10"/>
  <c r="BI89" i="10"/>
  <c r="BI152" i="10" s="1"/>
  <c r="BI90" i="10"/>
  <c r="BI153" i="10" s="1"/>
  <c r="BI91" i="10"/>
  <c r="BI154" i="10" s="1"/>
  <c r="BI92" i="10"/>
  <c r="BI155" i="10" s="1"/>
  <c r="BI93" i="10"/>
  <c r="BI156" i="10" s="1"/>
  <c r="BI94" i="10"/>
  <c r="BI157" i="10" s="1"/>
  <c r="BI95" i="10"/>
  <c r="BI158" i="10" s="1"/>
  <c r="BH88" i="10"/>
  <c r="BH89" i="10"/>
  <c r="BH152" i="10" s="1"/>
  <c r="BH90" i="10"/>
  <c r="BH153" i="10" s="1"/>
  <c r="BH91" i="10"/>
  <c r="BH154" i="10" s="1"/>
  <c r="BH92" i="10"/>
  <c r="BH155" i="10" s="1"/>
  <c r="BH93" i="10"/>
  <c r="BH156" i="10" s="1"/>
  <c r="BH94" i="10"/>
  <c r="BH157" i="10" s="1"/>
  <c r="BH95" i="10"/>
  <c r="BH158" i="10" s="1"/>
  <c r="BH190" i="10"/>
  <c r="BH184" i="10" s="1"/>
  <c r="BH121" i="10"/>
  <c r="BH58" i="10" s="1"/>
  <c r="BH122" i="10"/>
  <c r="BG190" i="10"/>
  <c r="BG184" i="10" s="1"/>
  <c r="BG121" i="10"/>
  <c r="BG58" i="10" s="1"/>
  <c r="BG122" i="10"/>
  <c r="BG88" i="10"/>
  <c r="BG89" i="10"/>
  <c r="BG152" i="10" s="1"/>
  <c r="BG90" i="10"/>
  <c r="BG153" i="10" s="1"/>
  <c r="BG91" i="10"/>
  <c r="BG154" i="10" s="1"/>
  <c r="BG92" i="10"/>
  <c r="BG155" i="10" s="1"/>
  <c r="BG93" i="10"/>
  <c r="BG156" i="10" s="1"/>
  <c r="BG94" i="10"/>
  <c r="BG157" i="10" s="1"/>
  <c r="BG95" i="10"/>
  <c r="BG158" i="10" s="1"/>
  <c r="BF190" i="10"/>
  <c r="BF184" i="10" s="1"/>
  <c r="BF121" i="10"/>
  <c r="BF58" i="10" s="1"/>
  <c r="BF122" i="10"/>
  <c r="BF88" i="10"/>
  <c r="BF89" i="10"/>
  <c r="BF152" i="10" s="1"/>
  <c r="BF90" i="10"/>
  <c r="BF153" i="10" s="1"/>
  <c r="BF91" i="10"/>
  <c r="BF154" i="10" s="1"/>
  <c r="BF92" i="10"/>
  <c r="BF155" i="10" s="1"/>
  <c r="BF93" i="10"/>
  <c r="BF156" i="10" s="1"/>
  <c r="BF94" i="10"/>
  <c r="BF157" i="10" s="1"/>
  <c r="BF95" i="10"/>
  <c r="BF158" i="10" s="1"/>
  <c r="BE190" i="10"/>
  <c r="BE184" i="10" s="1"/>
  <c r="BE121" i="10"/>
  <c r="BE58" i="10" s="1"/>
  <c r="BE122" i="10"/>
  <c r="BE88" i="10"/>
  <c r="BE89" i="10"/>
  <c r="BE152" i="10" s="1"/>
  <c r="BE90" i="10"/>
  <c r="BE153" i="10" s="1"/>
  <c r="BE91" i="10"/>
  <c r="BE154" i="10" s="1"/>
  <c r="BE92" i="10"/>
  <c r="BE155" i="10" s="1"/>
  <c r="BE93" i="10"/>
  <c r="BE156" i="10" s="1"/>
  <c r="BE94" i="10"/>
  <c r="BE157" i="10" s="1"/>
  <c r="BE95" i="10"/>
  <c r="BE158" i="10" s="1"/>
  <c r="BD190" i="10"/>
  <c r="BD184" i="10" s="1"/>
  <c r="BD121" i="10"/>
  <c r="BD58" i="10" s="1"/>
  <c r="BD122" i="10"/>
  <c r="BD88" i="10"/>
  <c r="BD89" i="10"/>
  <c r="BD152" i="10" s="1"/>
  <c r="BD90" i="10"/>
  <c r="BD153" i="10" s="1"/>
  <c r="BD91" i="10"/>
  <c r="BD154" i="10" s="1"/>
  <c r="BD92" i="10"/>
  <c r="BD155" i="10" s="1"/>
  <c r="BD93" i="10"/>
  <c r="BD156" i="10" s="1"/>
  <c r="BD94" i="10"/>
  <c r="BD157" i="10" s="1"/>
  <c r="BD95" i="10"/>
  <c r="BD158" i="10" s="1"/>
  <c r="BC190" i="10"/>
  <c r="BC184" i="10" s="1"/>
  <c r="BC121" i="10"/>
  <c r="BC58" i="10" s="1"/>
  <c r="BC122" i="10"/>
  <c r="BC88" i="10"/>
  <c r="BC89" i="10"/>
  <c r="BC152" i="10" s="1"/>
  <c r="BC90" i="10"/>
  <c r="BC153" i="10" s="1"/>
  <c r="BC91" i="10"/>
  <c r="BC154" i="10" s="1"/>
  <c r="BC92" i="10"/>
  <c r="BC155" i="10" s="1"/>
  <c r="BC93" i="10"/>
  <c r="BC156" i="10" s="1"/>
  <c r="BC94" i="10"/>
  <c r="BC157" i="10" s="1"/>
  <c r="BC95" i="10"/>
  <c r="BC158" i="10" s="1"/>
  <c r="BB88" i="10"/>
  <c r="BB89" i="10"/>
  <c r="BB152" i="10" s="1"/>
  <c r="BB90" i="10"/>
  <c r="BB153" i="10" s="1"/>
  <c r="BB91" i="10"/>
  <c r="BB154" i="10" s="1"/>
  <c r="BB92" i="10"/>
  <c r="BB155" i="10" s="1"/>
  <c r="BB93" i="10"/>
  <c r="BB156" i="10" s="1"/>
  <c r="BB94" i="10"/>
  <c r="BB157" i="10" s="1"/>
  <c r="BB95" i="10"/>
  <c r="BB158" i="10" s="1"/>
  <c r="BB190" i="10"/>
  <c r="BB184" i="10" s="1"/>
  <c r="BB121" i="10"/>
  <c r="BB58" i="10" s="1"/>
  <c r="BB122" i="10"/>
  <c r="BA88" i="10"/>
  <c r="BA89" i="10"/>
  <c r="BA152" i="10" s="1"/>
  <c r="BA90" i="10"/>
  <c r="BA153" i="10" s="1"/>
  <c r="BA91" i="10"/>
  <c r="BA154" i="10" s="1"/>
  <c r="BA92" i="10"/>
  <c r="BA155" i="10" s="1"/>
  <c r="BA93" i="10"/>
  <c r="BA156" i="10" s="1"/>
  <c r="BA94" i="10"/>
  <c r="BA157" i="10" s="1"/>
  <c r="BA95" i="10"/>
  <c r="BA158" i="10" s="1"/>
  <c r="BA190" i="10"/>
  <c r="BA184" i="10" s="1"/>
  <c r="BA121" i="10"/>
  <c r="BA58" i="10" s="1"/>
  <c r="BA122" i="10"/>
  <c r="AZ190" i="10"/>
  <c r="AZ184" i="10" s="1"/>
  <c r="AZ121" i="10"/>
  <c r="AZ58" i="10" s="1"/>
  <c r="AZ122" i="10"/>
  <c r="AZ88" i="10"/>
  <c r="AZ89" i="10"/>
  <c r="AZ152" i="10" s="1"/>
  <c r="AZ90" i="10"/>
  <c r="AZ153" i="10" s="1"/>
  <c r="AZ91" i="10"/>
  <c r="AZ154" i="10" s="1"/>
  <c r="AZ92" i="10"/>
  <c r="AZ155" i="10" s="1"/>
  <c r="AZ93" i="10"/>
  <c r="AZ156" i="10" s="1"/>
  <c r="AZ94" i="10"/>
  <c r="AZ157" i="10" s="1"/>
  <c r="AZ95" i="10"/>
  <c r="AZ158" i="10" s="1"/>
  <c r="BK10" i="10"/>
  <c r="AY88" i="10"/>
  <c r="AY89" i="10"/>
  <c r="AY90" i="10"/>
  <c r="AY91" i="10"/>
  <c r="AY92" i="10"/>
  <c r="AY93" i="10"/>
  <c r="AY94" i="10"/>
  <c r="AY95" i="10"/>
  <c r="BK127" i="10"/>
  <c r="AY190" i="10"/>
  <c r="AY121" i="10"/>
  <c r="AY122" i="10"/>
  <c r="BK132" i="10"/>
  <c r="BK69" i="10" s="1"/>
  <c r="AY195" i="10"/>
  <c r="BK195" i="10" s="1"/>
  <c r="BK128" i="10"/>
  <c r="BK65" i="10" s="1"/>
  <c r="AY191" i="10"/>
  <c r="BK191" i="10" s="1"/>
  <c r="BK131" i="10"/>
  <c r="BK68" i="10" s="1"/>
  <c r="AY194" i="10"/>
  <c r="BK194" i="10" s="1"/>
  <c r="BK130" i="10"/>
  <c r="BK67" i="10" s="1"/>
  <c r="AY193" i="10"/>
  <c r="BK193" i="10" s="1"/>
  <c r="BK129" i="10"/>
  <c r="BK66" i="10" s="1"/>
  <c r="AY192" i="10"/>
  <c r="BK192" i="10" s="1"/>
  <c r="BX166" i="10"/>
  <c r="BX165" i="10" s="1"/>
  <c r="BX102" i="10"/>
  <c r="BX161" i="10"/>
  <c r="BX160" i="10" s="1"/>
  <c r="BX97" i="10"/>
  <c r="BW161" i="10"/>
  <c r="BW160" i="10" s="1"/>
  <c r="BW97" i="10"/>
  <c r="BW166" i="10"/>
  <c r="BW165" i="10" s="1"/>
  <c r="BW102" i="10"/>
  <c r="BV161" i="10"/>
  <c r="BV160" i="10" s="1"/>
  <c r="BV97" i="10"/>
  <c r="BV166" i="10"/>
  <c r="BV165" i="10" s="1"/>
  <c r="BV102" i="10"/>
  <c r="BU161" i="10"/>
  <c r="BU160" i="10" s="1"/>
  <c r="BU97" i="10"/>
  <c r="BU166" i="10"/>
  <c r="BU165" i="10" s="1"/>
  <c r="BU102" i="10"/>
  <c r="BT161" i="10"/>
  <c r="BT160" i="10" s="1"/>
  <c r="BT97" i="10"/>
  <c r="BT166" i="10"/>
  <c r="BT165" i="10" s="1"/>
  <c r="BT102" i="10"/>
  <c r="BS161" i="10"/>
  <c r="BS160" i="10" s="1"/>
  <c r="BS97" i="10"/>
  <c r="BS166" i="10"/>
  <c r="BS165" i="10" s="1"/>
  <c r="BS102" i="10"/>
  <c r="BR166" i="10"/>
  <c r="BR165" i="10" s="1"/>
  <c r="BR102" i="10"/>
  <c r="BR161" i="10"/>
  <c r="BR160" i="10" s="1"/>
  <c r="BR97" i="10"/>
  <c r="BQ161" i="10"/>
  <c r="BQ97" i="10"/>
  <c r="BQ166" i="10"/>
  <c r="BQ102" i="10"/>
  <c r="BP161" i="10"/>
  <c r="BP97" i="10"/>
  <c r="BP166" i="10"/>
  <c r="BP102" i="10"/>
  <c r="BK100" i="10"/>
  <c r="BK37" i="10" s="1"/>
  <c r="AY163" i="10"/>
  <c r="BK163" i="10" s="1"/>
  <c r="BK99" i="10"/>
  <c r="BK36" i="10" s="1"/>
  <c r="AY162" i="10"/>
  <c r="AY97" i="10"/>
  <c r="BK54" i="10"/>
  <c r="CW169" i="10"/>
  <c r="CR169" i="10"/>
  <c r="CJ169" i="10"/>
  <c r="CF169" i="10"/>
  <c r="CC169" i="10"/>
  <c r="U24" i="10"/>
  <c r="DB169" i="10"/>
  <c r="CP169" i="10"/>
  <c r="CD169" i="10"/>
  <c r="AW24" i="10"/>
  <c r="AI24" i="10"/>
  <c r="BK60" i="10"/>
  <c r="BK56" i="10"/>
  <c r="BK52" i="10"/>
  <c r="DU176" i="10"/>
  <c r="DA169" i="10"/>
  <c r="CG169" i="10"/>
  <c r="CB169" i="10"/>
  <c r="BN169" i="10"/>
  <c r="CY27" i="10"/>
  <c r="CS25" i="10"/>
  <c r="DU9" i="10"/>
  <c r="DU8" i="10"/>
  <c r="CQ169" i="10"/>
  <c r="AI148" i="10"/>
  <c r="BK55" i="10"/>
  <c r="BK50" i="10"/>
  <c r="DC169" i="10"/>
  <c r="CI169" i="10"/>
  <c r="BK62" i="10"/>
  <c r="BK61" i="10"/>
  <c r="DU178" i="10"/>
  <c r="CX169" i="10"/>
  <c r="CL169" i="10"/>
  <c r="CE169" i="10"/>
  <c r="CS26" i="10"/>
  <c r="CY25" i="10"/>
  <c r="CK169" i="10"/>
  <c r="BY196" i="10"/>
  <c r="BK63" i="10"/>
  <c r="BK51" i="10"/>
  <c r="DU175" i="10"/>
  <c r="BK49" i="10"/>
  <c r="CH169" i="10"/>
  <c r="CY26" i="10"/>
  <c r="CM26" i="10"/>
  <c r="CM25" i="10"/>
  <c r="CV169" i="10"/>
  <c r="CS27" i="10"/>
  <c r="BP195" i="10"/>
  <c r="BY195" i="10" s="1"/>
  <c r="BY132" i="10"/>
  <c r="BP193" i="10"/>
  <c r="BY193" i="10" s="1"/>
  <c r="BY130" i="10"/>
  <c r="BP191" i="10"/>
  <c r="BY191" i="10" s="1"/>
  <c r="BY128" i="10"/>
  <c r="BP192" i="10"/>
  <c r="BY192" i="10" s="1"/>
  <c r="BY129" i="10"/>
  <c r="BP194" i="10"/>
  <c r="BY194" i="10" s="1"/>
  <c r="BY131" i="10"/>
  <c r="BY10" i="10"/>
  <c r="BP167" i="10"/>
  <c r="BY104" i="10"/>
  <c r="BJ117" i="7"/>
  <c r="BJ54" i="7" s="1"/>
  <c r="BJ181" i="7"/>
  <c r="BJ180" i="7" s="1"/>
  <c r="BI117" i="7"/>
  <c r="BI54" i="7" s="1"/>
  <c r="BI181" i="7"/>
  <c r="BI180" i="7" s="1"/>
  <c r="BH117" i="7"/>
  <c r="BH54" i="7" s="1"/>
  <c r="BH181" i="7"/>
  <c r="BH180" i="7" s="1"/>
  <c r="BG117" i="7"/>
  <c r="BG54" i="7" s="1"/>
  <c r="BG181" i="7"/>
  <c r="BG180" i="7" s="1"/>
  <c r="BF117" i="7"/>
  <c r="BF54" i="7" s="1"/>
  <c r="BF181" i="7"/>
  <c r="BF180" i="7" s="1"/>
  <c r="BE117" i="7"/>
  <c r="BE54" i="7" s="1"/>
  <c r="BE181" i="7"/>
  <c r="BE180" i="7" s="1"/>
  <c r="BD117" i="7"/>
  <c r="BD54" i="7" s="1"/>
  <c r="BD181" i="7"/>
  <c r="BD180" i="7" s="1"/>
  <c r="BC117" i="7"/>
  <c r="BC54" i="7" s="1"/>
  <c r="BC181" i="7"/>
  <c r="BC180" i="7" s="1"/>
  <c r="BB117" i="7"/>
  <c r="BB54" i="7" s="1"/>
  <c r="BB181" i="7"/>
  <c r="BB180" i="7" s="1"/>
  <c r="BA117" i="7"/>
  <c r="BA54" i="7" s="1"/>
  <c r="BA181" i="7"/>
  <c r="BA180" i="7" s="1"/>
  <c r="AZ117" i="7"/>
  <c r="AZ181" i="7"/>
  <c r="AZ180" i="7" s="1"/>
  <c r="BJ117" i="6"/>
  <c r="BJ54" i="6" s="1"/>
  <c r="BJ181" i="6"/>
  <c r="BJ180" i="6" s="1"/>
  <c r="BI117" i="6"/>
  <c r="BI54" i="6" s="1"/>
  <c r="BI181" i="6"/>
  <c r="BI180" i="6" s="1"/>
  <c r="BH117" i="6"/>
  <c r="BH54" i="6" s="1"/>
  <c r="BH181" i="6"/>
  <c r="BH180" i="6" s="1"/>
  <c r="BG117" i="6"/>
  <c r="BG54" i="6" s="1"/>
  <c r="BG181" i="6"/>
  <c r="BG180" i="6" s="1"/>
  <c r="BF117" i="6"/>
  <c r="BF54" i="6" s="1"/>
  <c r="BF181" i="6"/>
  <c r="BF180" i="6" s="1"/>
  <c r="BE117" i="6"/>
  <c r="BE54" i="6" s="1"/>
  <c r="BE181" i="6"/>
  <c r="BE180" i="6" s="1"/>
  <c r="BD117" i="6"/>
  <c r="BD54" i="6" s="1"/>
  <c r="BD181" i="6"/>
  <c r="BD180" i="6" s="1"/>
  <c r="BC117" i="6"/>
  <c r="BC54" i="6" s="1"/>
  <c r="BC181" i="6"/>
  <c r="BC180" i="6" s="1"/>
  <c r="BB117" i="6"/>
  <c r="BB54" i="6" s="1"/>
  <c r="BB181" i="6"/>
  <c r="BB180" i="6" s="1"/>
  <c r="BA117" i="6"/>
  <c r="BA54" i="6" s="1"/>
  <c r="BA181" i="6"/>
  <c r="BA180" i="6" s="1"/>
  <c r="AZ117" i="6"/>
  <c r="AZ54" i="6" s="1"/>
  <c r="AZ181" i="6"/>
  <c r="BK56" i="7"/>
  <c r="BK55" i="7"/>
  <c r="AY117" i="6"/>
  <c r="AY181" i="5"/>
  <c r="BK118" i="5"/>
  <c r="AY182" i="5"/>
  <c r="BK182" i="5" s="1"/>
  <c r="BK119" i="5"/>
  <c r="DD184" i="8"/>
  <c r="CS196" i="8"/>
  <c r="CY32" i="8"/>
  <c r="CY31" i="8"/>
  <c r="CY30" i="8"/>
  <c r="CY29" i="8"/>
  <c r="CY28" i="8"/>
  <c r="CY27" i="8"/>
  <c r="CO170" i="8"/>
  <c r="CS170" i="8" s="1"/>
  <c r="CS171" i="8"/>
  <c r="CS102" i="8"/>
  <c r="CS39" i="8" s="1"/>
  <c r="CP39" i="8"/>
  <c r="CS32" i="8"/>
  <c r="CS31" i="8"/>
  <c r="CS30" i="8"/>
  <c r="CS29" i="8"/>
  <c r="CS28" i="8"/>
  <c r="CS27" i="8"/>
  <c r="CA170" i="8"/>
  <c r="CM171" i="8"/>
  <c r="CA155" i="8"/>
  <c r="CM155" i="8" s="1"/>
  <c r="CM92" i="8"/>
  <c r="CM29" i="8" s="1"/>
  <c r="CA153" i="8"/>
  <c r="CM153" i="8" s="1"/>
  <c r="CM90" i="8"/>
  <c r="CM27" i="8" s="1"/>
  <c r="CA157" i="8"/>
  <c r="CM157" i="8" s="1"/>
  <c r="CM94" i="8"/>
  <c r="CM31" i="8" s="1"/>
  <c r="CM93" i="8"/>
  <c r="CM30" i="8" s="1"/>
  <c r="CA156" i="8"/>
  <c r="CM156" i="8" s="1"/>
  <c r="CM91" i="8"/>
  <c r="CM28" i="8" s="1"/>
  <c r="CA154" i="8"/>
  <c r="CM154" i="8" s="1"/>
  <c r="CM95" i="8"/>
  <c r="CM32" i="8" s="1"/>
  <c r="CA158" i="8"/>
  <c r="CM158" i="8" s="1"/>
  <c r="CS121" i="7"/>
  <c r="CS58" i="7" s="1"/>
  <c r="CO58" i="7"/>
  <c r="CX87" i="7"/>
  <c r="CX24" i="7" s="1"/>
  <c r="CX151" i="7"/>
  <c r="CX150" i="7" s="1"/>
  <c r="CW87" i="7"/>
  <c r="CW24" i="7" s="1"/>
  <c r="CW151" i="7"/>
  <c r="CW150" i="7" s="1"/>
  <c r="CV87" i="7"/>
  <c r="CV24" i="7" s="1"/>
  <c r="CV151" i="7"/>
  <c r="CU87" i="7"/>
  <c r="CO165" i="7"/>
  <c r="CS165" i="7" s="1"/>
  <c r="CS166" i="7"/>
  <c r="CA165" i="7"/>
  <c r="CM165" i="7" s="1"/>
  <c r="CM166" i="7"/>
  <c r="AW165" i="8"/>
  <c r="AK148" i="8"/>
  <c r="AI198" i="8"/>
  <c r="AI202" i="8" s="1"/>
  <c r="W202" i="8"/>
  <c r="CY182" i="8"/>
  <c r="CU180" i="8"/>
  <c r="CY180" i="8" s="1"/>
  <c r="CO180" i="8"/>
  <c r="CS182" i="8"/>
  <c r="CA180" i="8"/>
  <c r="CM182" i="8"/>
  <c r="BO180" i="8"/>
  <c r="DU182" i="8"/>
  <c r="BM180" i="8"/>
  <c r="BY182" i="8"/>
  <c r="AW182" i="8"/>
  <c r="AO180" i="8"/>
  <c r="CM174" i="8"/>
  <c r="CH170" i="8"/>
  <c r="AW174" i="8"/>
  <c r="AR170" i="8"/>
  <c r="AW162" i="8"/>
  <c r="AO160" i="8"/>
  <c r="CY70" i="8"/>
  <c r="CY75" i="8"/>
  <c r="CY137" i="8" s="1"/>
  <c r="CS70" i="8"/>
  <c r="CS75" i="8"/>
  <c r="CS137" i="8" s="1"/>
  <c r="CM70" i="8"/>
  <c r="CM75" i="8"/>
  <c r="CM137" i="8" s="1"/>
  <c r="DU133" i="8"/>
  <c r="DW133" i="8" s="1"/>
  <c r="BY70" i="8"/>
  <c r="BY75" i="8"/>
  <c r="BK70" i="8"/>
  <c r="BK75" i="8"/>
  <c r="BK137" i="8" s="1"/>
  <c r="BY69" i="8"/>
  <c r="DU132" i="8"/>
  <c r="DW132" i="8" s="1"/>
  <c r="DU131" i="8"/>
  <c r="DW131" i="8" s="1"/>
  <c r="BY68" i="8"/>
  <c r="DU130" i="8"/>
  <c r="DW130" i="8" s="1"/>
  <c r="BY67" i="8"/>
  <c r="DU129" i="8"/>
  <c r="DW129" i="8" s="1"/>
  <c r="BY66" i="8"/>
  <c r="BY65" i="8"/>
  <c r="DU128" i="8"/>
  <c r="DW128" i="8" s="1"/>
  <c r="BY64" i="8"/>
  <c r="DU127" i="8"/>
  <c r="DW127" i="8" s="1"/>
  <c r="DQ185" i="8"/>
  <c r="DQ59" i="8"/>
  <c r="DQ74" i="8"/>
  <c r="DP185" i="8"/>
  <c r="DP74" i="8"/>
  <c r="DP59" i="8"/>
  <c r="DO185" i="8"/>
  <c r="DO59" i="8"/>
  <c r="DO74" i="8"/>
  <c r="DN185" i="8"/>
  <c r="DN59" i="8"/>
  <c r="DN74" i="8"/>
  <c r="DM185" i="8"/>
  <c r="DM59" i="8"/>
  <c r="DM74" i="8"/>
  <c r="DL185" i="8"/>
  <c r="DL59" i="8"/>
  <c r="DL74" i="8"/>
  <c r="DK185" i="8"/>
  <c r="DK74" i="8"/>
  <c r="DK59" i="8"/>
  <c r="DJ185" i="8"/>
  <c r="DJ59" i="8"/>
  <c r="DJ74" i="8"/>
  <c r="DI185" i="8"/>
  <c r="DI59" i="8"/>
  <c r="DI74" i="8"/>
  <c r="DH185" i="8"/>
  <c r="DH59" i="8"/>
  <c r="DH74" i="8"/>
  <c r="DG185" i="8"/>
  <c r="DG59" i="8"/>
  <c r="DG74" i="8"/>
  <c r="DF185" i="8"/>
  <c r="DF59" i="8"/>
  <c r="DF74" i="8"/>
  <c r="DE185" i="8"/>
  <c r="DE59" i="8"/>
  <c r="DE74" i="8"/>
  <c r="DD185" i="8"/>
  <c r="DD59" i="8"/>
  <c r="DD74" i="8"/>
  <c r="DC185" i="8"/>
  <c r="DC74" i="8"/>
  <c r="DC59" i="8"/>
  <c r="DB185" i="8"/>
  <c r="DB59" i="8"/>
  <c r="DB74" i="8"/>
  <c r="DA185" i="8"/>
  <c r="DA74" i="8"/>
  <c r="DA59" i="8"/>
  <c r="CX185" i="8"/>
  <c r="CX74" i="8"/>
  <c r="CX59" i="8"/>
  <c r="CW185" i="8"/>
  <c r="CW59" i="8"/>
  <c r="CW74" i="8"/>
  <c r="CV185" i="8"/>
  <c r="CV74" i="8"/>
  <c r="CV59" i="8"/>
  <c r="CY121" i="8"/>
  <c r="CY58" i="8" s="1"/>
  <c r="CU58" i="8"/>
  <c r="CU184" i="8"/>
  <c r="CY184" i="8" s="1"/>
  <c r="CY189" i="8"/>
  <c r="CY122" i="8"/>
  <c r="CU185" i="8"/>
  <c r="CY185" i="8" s="1"/>
  <c r="CU59" i="8"/>
  <c r="CU74" i="8"/>
  <c r="CR58" i="8"/>
  <c r="CR106" i="8"/>
  <c r="CR43" i="8" s="1"/>
  <c r="CR185" i="8"/>
  <c r="CR59" i="8"/>
  <c r="CR74" i="8"/>
  <c r="CQ58" i="8"/>
  <c r="CQ106" i="8"/>
  <c r="CQ43" i="8" s="1"/>
  <c r="CQ185" i="8"/>
  <c r="CQ74" i="8"/>
  <c r="CQ59" i="8"/>
  <c r="CP185" i="8"/>
  <c r="CP59" i="8"/>
  <c r="CP74" i="8"/>
  <c r="CP58" i="8"/>
  <c r="CP106" i="8"/>
  <c r="CP43" i="8" s="1"/>
  <c r="CO184" i="8"/>
  <c r="CS184" i="8" s="1"/>
  <c r="CS189" i="8"/>
  <c r="CS122" i="8"/>
  <c r="CO185" i="8"/>
  <c r="CS185" i="8" s="1"/>
  <c r="CO74" i="8"/>
  <c r="CO59" i="8"/>
  <c r="CS121" i="8"/>
  <c r="CS58" i="8" s="1"/>
  <c r="CO58" i="8"/>
  <c r="CO106" i="8"/>
  <c r="CL185" i="8"/>
  <c r="CL59" i="8"/>
  <c r="CL74" i="8"/>
  <c r="CL58" i="8"/>
  <c r="CL106" i="8"/>
  <c r="CL43" i="8" s="1"/>
  <c r="CK185" i="8"/>
  <c r="CK59" i="8"/>
  <c r="CK74" i="8"/>
  <c r="CK58" i="8"/>
  <c r="CK106" i="8"/>
  <c r="CK43" i="8" s="1"/>
  <c r="CJ185" i="8"/>
  <c r="CJ59" i="8"/>
  <c r="CJ74" i="8"/>
  <c r="CJ58" i="8"/>
  <c r="CJ106" i="8"/>
  <c r="CJ43" i="8" s="1"/>
  <c r="CI185" i="8"/>
  <c r="CI59" i="8"/>
  <c r="CI74" i="8"/>
  <c r="CI58" i="8"/>
  <c r="CI106" i="8"/>
  <c r="CI43" i="8" s="1"/>
  <c r="CH58" i="8"/>
  <c r="CH106" i="8"/>
  <c r="CH43" i="8" s="1"/>
  <c r="CH185" i="8"/>
  <c r="CH59" i="8"/>
  <c r="CH74" i="8"/>
  <c r="CG58" i="8"/>
  <c r="CG106" i="8"/>
  <c r="CG43" i="8" s="1"/>
  <c r="CG185" i="8"/>
  <c r="CG59" i="8"/>
  <c r="CG74" i="8"/>
  <c r="CF58" i="8"/>
  <c r="CF106" i="8"/>
  <c r="CF43" i="8" s="1"/>
  <c r="CF185" i="8"/>
  <c r="CF74" i="8"/>
  <c r="CF59" i="8"/>
  <c r="CE58" i="8"/>
  <c r="CE106" i="8"/>
  <c r="CE43" i="8" s="1"/>
  <c r="CE185" i="8"/>
  <c r="CE59" i="8"/>
  <c r="CE74" i="8"/>
  <c r="CD58" i="8"/>
  <c r="CD106" i="8"/>
  <c r="CD43" i="8" s="1"/>
  <c r="CD185" i="8"/>
  <c r="CD74" i="8"/>
  <c r="CD59" i="8"/>
  <c r="CC185" i="8"/>
  <c r="CC59" i="8"/>
  <c r="CC74" i="8"/>
  <c r="CC58" i="8"/>
  <c r="CC106" i="8"/>
  <c r="CC43" i="8" s="1"/>
  <c r="CB58" i="8"/>
  <c r="CB106" i="8"/>
  <c r="CB43" i="8" s="1"/>
  <c r="CB185" i="8"/>
  <c r="CB74" i="8"/>
  <c r="CB59" i="8"/>
  <c r="CM189" i="8"/>
  <c r="CA184" i="8"/>
  <c r="CM184" i="8" s="1"/>
  <c r="CM121" i="8"/>
  <c r="CM58" i="8" s="1"/>
  <c r="CA58" i="8"/>
  <c r="CA106" i="8"/>
  <c r="CM122" i="8"/>
  <c r="CA185" i="8"/>
  <c r="CM185" i="8" s="1"/>
  <c r="CA59" i="8"/>
  <c r="CA74" i="8"/>
  <c r="BO184" i="8"/>
  <c r="BO58" i="8"/>
  <c r="BO106" i="8"/>
  <c r="BO43" i="8" s="1"/>
  <c r="BO185" i="8"/>
  <c r="BO59" i="8"/>
  <c r="BO74" i="8"/>
  <c r="BN185" i="8"/>
  <c r="BN59" i="8"/>
  <c r="BN74" i="8"/>
  <c r="BN58" i="8"/>
  <c r="BN106" i="8"/>
  <c r="BN43" i="8" s="1"/>
  <c r="BY189" i="8"/>
  <c r="DU189" i="8" s="1"/>
  <c r="DW189" i="8" s="1"/>
  <c r="BM184" i="8"/>
  <c r="BM58" i="8"/>
  <c r="BM106" i="8"/>
  <c r="BM185" i="8"/>
  <c r="BM59" i="8"/>
  <c r="BM74" i="8"/>
  <c r="DU126" i="8"/>
  <c r="DW126" i="8" s="1"/>
  <c r="BY63" i="8"/>
  <c r="DS185" i="8"/>
  <c r="DS59" i="8"/>
  <c r="DS74" i="8"/>
  <c r="DR185" i="8"/>
  <c r="DR59" i="8"/>
  <c r="DR74" i="8"/>
  <c r="CY166" i="8"/>
  <c r="CU165" i="8"/>
  <c r="CY165" i="8" s="1"/>
  <c r="CS166" i="8"/>
  <c r="CO165" i="8"/>
  <c r="CS165" i="8" s="1"/>
  <c r="CM166" i="8"/>
  <c r="CA165" i="8"/>
  <c r="CM165" i="8" s="1"/>
  <c r="DU103" i="8"/>
  <c r="DW103" i="8" s="1"/>
  <c r="BY40" i="8"/>
  <c r="BM165" i="8"/>
  <c r="BK166" i="8"/>
  <c r="AY165" i="8"/>
  <c r="BK165" i="8" s="1"/>
  <c r="BY37" i="8"/>
  <c r="BY36" i="8"/>
  <c r="CY161" i="8"/>
  <c r="CU160" i="8"/>
  <c r="CY160" i="8" s="1"/>
  <c r="CS161" i="8"/>
  <c r="CO160" i="8"/>
  <c r="CS160" i="8" s="1"/>
  <c r="CM161" i="8"/>
  <c r="CA160" i="8"/>
  <c r="CM160" i="8" s="1"/>
  <c r="BM160" i="8"/>
  <c r="BY160" i="8" s="1"/>
  <c r="DU98" i="8"/>
  <c r="DW98" i="8" s="1"/>
  <c r="BY35" i="8"/>
  <c r="BK161" i="8"/>
  <c r="AW85" i="8"/>
  <c r="AW22" i="8" s="1"/>
  <c r="AK22" i="8"/>
  <c r="BO150" i="8"/>
  <c r="BO135" i="8"/>
  <c r="BO72" i="8" s="1"/>
  <c r="BO24" i="8"/>
  <c r="BO85" i="8"/>
  <c r="BO22" i="8" s="1"/>
  <c r="BN135" i="8"/>
  <c r="BN72" i="8" s="1"/>
  <c r="BN24" i="8"/>
  <c r="BN85" i="8"/>
  <c r="BN22" i="8" s="1"/>
  <c r="BN198" i="8"/>
  <c r="BN148" i="8"/>
  <c r="BM135" i="8"/>
  <c r="BM24" i="8"/>
  <c r="BM85" i="8"/>
  <c r="BM150" i="8"/>
  <c r="BX181" i="8"/>
  <c r="BX180" i="8" s="1"/>
  <c r="BX117" i="8"/>
  <c r="BX54" i="8" s="1"/>
  <c r="BW181" i="8"/>
  <c r="BW180" i="8" s="1"/>
  <c r="BW117" i="8"/>
  <c r="BW54" i="8" s="1"/>
  <c r="BV181" i="8"/>
  <c r="BV180" i="8" s="1"/>
  <c r="BV117" i="8"/>
  <c r="BV54" i="8" s="1"/>
  <c r="BU181" i="8"/>
  <c r="BU180" i="8" s="1"/>
  <c r="BU117" i="8"/>
  <c r="BU54" i="8" s="1"/>
  <c r="BT181" i="8"/>
  <c r="BT180" i="8" s="1"/>
  <c r="BT117" i="8"/>
  <c r="BT54" i="8" s="1"/>
  <c r="BS181" i="8"/>
  <c r="BS180" i="8" s="1"/>
  <c r="BS117" i="8"/>
  <c r="BS54" i="8" s="1"/>
  <c r="BR181" i="8"/>
  <c r="BR180" i="8" s="1"/>
  <c r="BR117" i="8"/>
  <c r="BR54" i="8" s="1"/>
  <c r="BQ181" i="8"/>
  <c r="BQ117" i="8"/>
  <c r="BQ54" i="8" s="1"/>
  <c r="BY118" i="8"/>
  <c r="BP181" i="8"/>
  <c r="BP117" i="8"/>
  <c r="BY119" i="8"/>
  <c r="BP182" i="8"/>
  <c r="DU15" i="8"/>
  <c r="BY16" i="8"/>
  <c r="DU16" i="8" s="1"/>
  <c r="BJ181" i="8"/>
  <c r="BJ180" i="8" s="1"/>
  <c r="BJ117" i="8"/>
  <c r="BJ54" i="8" s="1"/>
  <c r="BI181" i="8"/>
  <c r="BI180" i="8" s="1"/>
  <c r="BI117" i="8"/>
  <c r="BI54" i="8" s="1"/>
  <c r="BH181" i="8"/>
  <c r="BH180" i="8" s="1"/>
  <c r="BH117" i="8"/>
  <c r="BH54" i="8" s="1"/>
  <c r="BG181" i="8"/>
  <c r="BG180" i="8" s="1"/>
  <c r="BG117" i="8"/>
  <c r="BG54" i="8" s="1"/>
  <c r="BF181" i="8"/>
  <c r="BF180" i="8" s="1"/>
  <c r="BF117" i="8"/>
  <c r="BF54" i="8" s="1"/>
  <c r="BE181" i="8"/>
  <c r="BE180" i="8" s="1"/>
  <c r="BE117" i="8"/>
  <c r="BE54" i="8" s="1"/>
  <c r="BD181" i="8"/>
  <c r="BD180" i="8" s="1"/>
  <c r="BD117" i="8"/>
  <c r="BD54" i="8" s="1"/>
  <c r="BC181" i="8"/>
  <c r="BC180" i="8" s="1"/>
  <c r="BC117" i="8"/>
  <c r="BC54" i="8" s="1"/>
  <c r="BB181" i="8"/>
  <c r="BB180" i="8" s="1"/>
  <c r="BB117" i="8"/>
  <c r="BB54" i="8" s="1"/>
  <c r="BA181" i="8"/>
  <c r="BA180" i="8" s="1"/>
  <c r="BA117" i="8"/>
  <c r="BA54" i="8" s="1"/>
  <c r="AZ181" i="8"/>
  <c r="AZ180" i="8" s="1"/>
  <c r="AZ117" i="8"/>
  <c r="AZ54" i="8" s="1"/>
  <c r="BK118" i="8"/>
  <c r="BK55" i="8" s="1"/>
  <c r="AY181" i="8"/>
  <c r="AY117" i="8"/>
  <c r="BK119" i="8"/>
  <c r="BK56" i="8" s="1"/>
  <c r="AY182" i="8"/>
  <c r="BK182" i="8" s="1"/>
  <c r="DS44" i="8"/>
  <c r="DS106" i="8"/>
  <c r="DS43" i="8" s="1"/>
  <c r="DR44" i="8"/>
  <c r="DR106" i="8"/>
  <c r="DR43" i="8" s="1"/>
  <c r="DQ44" i="8"/>
  <c r="DQ106" i="8"/>
  <c r="DQ43" i="8" s="1"/>
  <c r="DP44" i="8"/>
  <c r="DP106" i="8"/>
  <c r="DP43" i="8" s="1"/>
  <c r="DO44" i="8"/>
  <c r="DO106" i="8"/>
  <c r="DO43" i="8" s="1"/>
  <c r="DN44" i="8"/>
  <c r="DN106" i="8"/>
  <c r="DN43" i="8" s="1"/>
  <c r="DM44" i="8"/>
  <c r="DM106" i="8"/>
  <c r="DM43" i="8" s="1"/>
  <c r="DL44" i="8"/>
  <c r="DL106" i="8"/>
  <c r="DL43" i="8" s="1"/>
  <c r="DK44" i="8"/>
  <c r="DK106" i="8"/>
  <c r="DK43" i="8" s="1"/>
  <c r="DJ44" i="8"/>
  <c r="DJ106" i="8"/>
  <c r="DJ43" i="8" s="1"/>
  <c r="DI44" i="8"/>
  <c r="DI106" i="8"/>
  <c r="DI43" i="8" s="1"/>
  <c r="DH44" i="8"/>
  <c r="DH106" i="8"/>
  <c r="DH43" i="8" s="1"/>
  <c r="DG44" i="8"/>
  <c r="DG106" i="8"/>
  <c r="DG43" i="8" s="1"/>
  <c r="DF44" i="8"/>
  <c r="DF106" i="8"/>
  <c r="DF43" i="8" s="1"/>
  <c r="DE44" i="8"/>
  <c r="DE106" i="8"/>
  <c r="DE43" i="8" s="1"/>
  <c r="DD44" i="8"/>
  <c r="DD106" i="8"/>
  <c r="DD43" i="8" s="1"/>
  <c r="DC44" i="8"/>
  <c r="DC106" i="8"/>
  <c r="DC43" i="8" s="1"/>
  <c r="DB44" i="8"/>
  <c r="DB106" i="8"/>
  <c r="DB43" i="8" s="1"/>
  <c r="DA44" i="8"/>
  <c r="DA106" i="8"/>
  <c r="DA43" i="8" s="1"/>
  <c r="CX44" i="8"/>
  <c r="CX106" i="8"/>
  <c r="CX43" i="8" s="1"/>
  <c r="CW44" i="8"/>
  <c r="CW106" i="8"/>
  <c r="CW43" i="8" s="1"/>
  <c r="CV44" i="8"/>
  <c r="CV106" i="8"/>
  <c r="CV43" i="8" s="1"/>
  <c r="CY176" i="8"/>
  <c r="CU170" i="8"/>
  <c r="CY107" i="8"/>
  <c r="CY44" i="8" s="1"/>
  <c r="CU44" i="8"/>
  <c r="CU106" i="8"/>
  <c r="DS151" i="8"/>
  <c r="DS150" i="8" s="1"/>
  <c r="DS87" i="8"/>
  <c r="DR151" i="8"/>
  <c r="DR150" i="8" s="1"/>
  <c r="DR87" i="8"/>
  <c r="DQ151" i="8"/>
  <c r="DQ150" i="8" s="1"/>
  <c r="DQ87" i="8"/>
  <c r="DP151" i="8"/>
  <c r="DP150" i="8" s="1"/>
  <c r="DP87" i="8"/>
  <c r="DO151" i="8"/>
  <c r="DO150" i="8" s="1"/>
  <c r="DO87" i="8"/>
  <c r="DN151" i="8"/>
  <c r="DN150" i="8" s="1"/>
  <c r="DN87" i="8"/>
  <c r="DM151" i="8"/>
  <c r="DM150" i="8" s="1"/>
  <c r="DM87" i="8"/>
  <c r="DL151" i="8"/>
  <c r="DL150" i="8" s="1"/>
  <c r="DL87" i="8"/>
  <c r="DK151" i="8"/>
  <c r="DK150" i="8" s="1"/>
  <c r="DK87" i="8"/>
  <c r="DJ151" i="8"/>
  <c r="DJ150" i="8" s="1"/>
  <c r="DJ87" i="8"/>
  <c r="DI151" i="8"/>
  <c r="DI150" i="8" s="1"/>
  <c r="DI87" i="8"/>
  <c r="DH151" i="8"/>
  <c r="DH150" i="8" s="1"/>
  <c r="DH87" i="8"/>
  <c r="DG151" i="8"/>
  <c r="DG150" i="8" s="1"/>
  <c r="DG87" i="8"/>
  <c r="DF151" i="8"/>
  <c r="DF150" i="8" s="1"/>
  <c r="DF87" i="8"/>
  <c r="DE151" i="8"/>
  <c r="DE150" i="8" s="1"/>
  <c r="DE87" i="8"/>
  <c r="DD151" i="8"/>
  <c r="DD150" i="8" s="1"/>
  <c r="DD87" i="8"/>
  <c r="DC151" i="8"/>
  <c r="DC150" i="8" s="1"/>
  <c r="DC87" i="8"/>
  <c r="DB151" i="8"/>
  <c r="DB150" i="8" s="1"/>
  <c r="DB87" i="8"/>
  <c r="DA151" i="8"/>
  <c r="DA150" i="8" s="1"/>
  <c r="DA87" i="8"/>
  <c r="CX151" i="8"/>
  <c r="CX150" i="8" s="1"/>
  <c r="CX87" i="8"/>
  <c r="CW151" i="8"/>
  <c r="CW150" i="8" s="1"/>
  <c r="CW87" i="8"/>
  <c r="CV151" i="8"/>
  <c r="CV150" i="8" s="1"/>
  <c r="CV87" i="8"/>
  <c r="CY88" i="8"/>
  <c r="CY25" i="8" s="1"/>
  <c r="CU151" i="8"/>
  <c r="CU87" i="8"/>
  <c r="CY89" i="8"/>
  <c r="CY26" i="8" s="1"/>
  <c r="CU152" i="8"/>
  <c r="CY152" i="8" s="1"/>
  <c r="CR151" i="8"/>
  <c r="CR150" i="8" s="1"/>
  <c r="CR87" i="8"/>
  <c r="CQ151" i="8"/>
  <c r="CQ150" i="8" s="1"/>
  <c r="CQ87" i="8"/>
  <c r="CP151" i="8"/>
  <c r="CP150" i="8" s="1"/>
  <c r="CP87" i="8"/>
  <c r="CS88" i="8"/>
  <c r="CS25" i="8" s="1"/>
  <c r="CO151" i="8"/>
  <c r="CO87" i="8"/>
  <c r="CS89" i="8"/>
  <c r="CS26" i="8" s="1"/>
  <c r="CO152" i="8"/>
  <c r="CS152" i="8" s="1"/>
  <c r="CL151" i="8"/>
  <c r="CL150" i="8" s="1"/>
  <c r="CL87" i="8"/>
  <c r="CK151" i="8"/>
  <c r="CK150" i="8" s="1"/>
  <c r="CK87" i="8"/>
  <c r="CJ151" i="8"/>
  <c r="CJ150" i="8" s="1"/>
  <c r="CJ87" i="8"/>
  <c r="CI151" i="8"/>
  <c r="CI150" i="8" s="1"/>
  <c r="CI87" i="8"/>
  <c r="CH151" i="8"/>
  <c r="CH150" i="8" s="1"/>
  <c r="CH87" i="8"/>
  <c r="CG151" i="8"/>
  <c r="CG150" i="8" s="1"/>
  <c r="CG87" i="8"/>
  <c r="CF151" i="8"/>
  <c r="CF150" i="8" s="1"/>
  <c r="CF87" i="8"/>
  <c r="CE151" i="8"/>
  <c r="CE150" i="8" s="1"/>
  <c r="CE87" i="8"/>
  <c r="CD151" i="8"/>
  <c r="CD150" i="8" s="1"/>
  <c r="CD87" i="8"/>
  <c r="CC151" i="8"/>
  <c r="CC150" i="8" s="1"/>
  <c r="CC87" i="8"/>
  <c r="CB151" i="8"/>
  <c r="CB150" i="8" s="1"/>
  <c r="CB87" i="8"/>
  <c r="CM88" i="8"/>
  <c r="CM25" i="8" s="1"/>
  <c r="CA151" i="8"/>
  <c r="CA87" i="8"/>
  <c r="CM89" i="8"/>
  <c r="CM26" i="8" s="1"/>
  <c r="CA152" i="8"/>
  <c r="CM152" i="8" s="1"/>
  <c r="AW26" i="8"/>
  <c r="AW27" i="8"/>
  <c r="AW25" i="8"/>
  <c r="AW28" i="8"/>
  <c r="AW29" i="8"/>
  <c r="AW30" i="8"/>
  <c r="AW31" i="8"/>
  <c r="AW43" i="8"/>
  <c r="AI25" i="8"/>
  <c r="AI43" i="8"/>
  <c r="AI26" i="8"/>
  <c r="AI27" i="8"/>
  <c r="AI28" i="8"/>
  <c r="AI29" i="8"/>
  <c r="AI30" i="8"/>
  <c r="AI31" i="8"/>
  <c r="U28" i="8"/>
  <c r="U27" i="8"/>
  <c r="U43" i="8"/>
  <c r="U25" i="8"/>
  <c r="U26" i="8"/>
  <c r="U29" i="8"/>
  <c r="U30" i="8"/>
  <c r="U31" i="8"/>
  <c r="BX171" i="8"/>
  <c r="BX170" i="8" s="1"/>
  <c r="BX107" i="8"/>
  <c r="BW171" i="8"/>
  <c r="BW170" i="8" s="1"/>
  <c r="BW107" i="8"/>
  <c r="BV171" i="8"/>
  <c r="BV170" i="8" s="1"/>
  <c r="BV107" i="8"/>
  <c r="BU171" i="8"/>
  <c r="BU170" i="8" s="1"/>
  <c r="BU107" i="8"/>
  <c r="BT171" i="8"/>
  <c r="BT170" i="8" s="1"/>
  <c r="BT107" i="8"/>
  <c r="BS171" i="8"/>
  <c r="BS170" i="8" s="1"/>
  <c r="BS107" i="8"/>
  <c r="BR171" i="8"/>
  <c r="BR170" i="8" s="1"/>
  <c r="BR107" i="8"/>
  <c r="BQ171" i="8"/>
  <c r="BQ107" i="8"/>
  <c r="BY109" i="8"/>
  <c r="BP172" i="8"/>
  <c r="BY108" i="8"/>
  <c r="BP171" i="8"/>
  <c r="BP107" i="8"/>
  <c r="BY113" i="8"/>
  <c r="BP176" i="8"/>
  <c r="BY114" i="8"/>
  <c r="BP177" i="8"/>
  <c r="BY115" i="8"/>
  <c r="BP178" i="8"/>
  <c r="BY112" i="8"/>
  <c r="BP175" i="8"/>
  <c r="BY111" i="8"/>
  <c r="BP174" i="8"/>
  <c r="BY110" i="8"/>
  <c r="BP173" i="8"/>
  <c r="BJ171" i="8"/>
  <c r="BJ170" i="8" s="1"/>
  <c r="BJ107" i="8"/>
  <c r="BI171" i="8"/>
  <c r="BI170" i="8" s="1"/>
  <c r="BI107" i="8"/>
  <c r="BH171" i="8"/>
  <c r="BH170" i="8" s="1"/>
  <c r="BH107" i="8"/>
  <c r="BG171" i="8"/>
  <c r="BG170" i="8" s="1"/>
  <c r="BG107" i="8"/>
  <c r="BF171" i="8"/>
  <c r="BF170" i="8" s="1"/>
  <c r="BF107" i="8"/>
  <c r="BE171" i="8"/>
  <c r="BE170" i="8" s="1"/>
  <c r="BE107" i="8"/>
  <c r="BD171" i="8"/>
  <c r="BD170" i="8" s="1"/>
  <c r="BD107" i="8"/>
  <c r="BC171" i="8"/>
  <c r="BC170" i="8" s="1"/>
  <c r="BC107" i="8"/>
  <c r="BB171" i="8"/>
  <c r="BB170" i="8" s="1"/>
  <c r="BB107" i="8"/>
  <c r="BA171" i="8"/>
  <c r="BA170" i="8" s="1"/>
  <c r="BA107" i="8"/>
  <c r="AZ171" i="8"/>
  <c r="AZ170" i="8" s="1"/>
  <c r="AZ107" i="8"/>
  <c r="BK113" i="8"/>
  <c r="BK50" i="8" s="1"/>
  <c r="AY176" i="8"/>
  <c r="BK176" i="8" s="1"/>
  <c r="BK114" i="8"/>
  <c r="BK51" i="8" s="1"/>
  <c r="AY177" i="8"/>
  <c r="BK177" i="8" s="1"/>
  <c r="BK115" i="8"/>
  <c r="BK52" i="8" s="1"/>
  <c r="AY178" i="8"/>
  <c r="BK178" i="8" s="1"/>
  <c r="BK108" i="8"/>
  <c r="BK45" i="8" s="1"/>
  <c r="AY171" i="8"/>
  <c r="AY107" i="8"/>
  <c r="BK109" i="8"/>
  <c r="BK46" i="8" s="1"/>
  <c r="AY172" i="8"/>
  <c r="BK172" i="8" s="1"/>
  <c r="BK110" i="8"/>
  <c r="BK47" i="8" s="1"/>
  <c r="AY173" i="8"/>
  <c r="BK173" i="8" s="1"/>
  <c r="BK111" i="8"/>
  <c r="BK48" i="8" s="1"/>
  <c r="AY174" i="8"/>
  <c r="BK174" i="8" s="1"/>
  <c r="BK112" i="8"/>
  <c r="BK49" i="8" s="1"/>
  <c r="AY175" i="8"/>
  <c r="BK175" i="8" s="1"/>
  <c r="BX186" i="8"/>
  <c r="BX184" i="8" s="1"/>
  <c r="BX121" i="8"/>
  <c r="BX58" i="8" s="1"/>
  <c r="BX122" i="8"/>
  <c r="BX88" i="8"/>
  <c r="BX89" i="8"/>
  <c r="BX152" i="8" s="1"/>
  <c r="BX90" i="8"/>
  <c r="BX153" i="8" s="1"/>
  <c r="BX91" i="8"/>
  <c r="BX154" i="8" s="1"/>
  <c r="BX92" i="8"/>
  <c r="BX155" i="8" s="1"/>
  <c r="BX93" i="8"/>
  <c r="BX156" i="8" s="1"/>
  <c r="BX94" i="8"/>
  <c r="BX157" i="8" s="1"/>
  <c r="BX95" i="8"/>
  <c r="BX158" i="8" s="1"/>
  <c r="BW186" i="8"/>
  <c r="BW184" i="8" s="1"/>
  <c r="BW121" i="8"/>
  <c r="BW58" i="8" s="1"/>
  <c r="BW122" i="8"/>
  <c r="BW88" i="8"/>
  <c r="BW89" i="8"/>
  <c r="BW152" i="8" s="1"/>
  <c r="BW90" i="8"/>
  <c r="BW153" i="8" s="1"/>
  <c r="BW91" i="8"/>
  <c r="BW154" i="8" s="1"/>
  <c r="BW92" i="8"/>
  <c r="BW155" i="8" s="1"/>
  <c r="BW93" i="8"/>
  <c r="BW156" i="8" s="1"/>
  <c r="BW94" i="8"/>
  <c r="BW157" i="8" s="1"/>
  <c r="BW95" i="8"/>
  <c r="BW158" i="8" s="1"/>
  <c r="BV186" i="8"/>
  <c r="BV184" i="8" s="1"/>
  <c r="BV121" i="8"/>
  <c r="BV58" i="8" s="1"/>
  <c r="BV122" i="8"/>
  <c r="BV88" i="8"/>
  <c r="BV89" i="8"/>
  <c r="BV152" i="8" s="1"/>
  <c r="BV90" i="8"/>
  <c r="BV153" i="8" s="1"/>
  <c r="BV91" i="8"/>
  <c r="BV154" i="8" s="1"/>
  <c r="BV92" i="8"/>
  <c r="BV155" i="8" s="1"/>
  <c r="BV93" i="8"/>
  <c r="BV156" i="8" s="1"/>
  <c r="BV94" i="8"/>
  <c r="BV157" i="8" s="1"/>
  <c r="BV95" i="8"/>
  <c r="BV158" i="8" s="1"/>
  <c r="BU88" i="8"/>
  <c r="BU89" i="8"/>
  <c r="BU152" i="8" s="1"/>
  <c r="BU90" i="8"/>
  <c r="BU153" i="8" s="1"/>
  <c r="BU91" i="8"/>
  <c r="BU154" i="8" s="1"/>
  <c r="BU92" i="8"/>
  <c r="BU155" i="8" s="1"/>
  <c r="BU93" i="8"/>
  <c r="BU156" i="8" s="1"/>
  <c r="BU94" i="8"/>
  <c r="BU157" i="8" s="1"/>
  <c r="BU95" i="8"/>
  <c r="BU158" i="8" s="1"/>
  <c r="BU186" i="8"/>
  <c r="BU184" i="8" s="1"/>
  <c r="BU121" i="8"/>
  <c r="BU58" i="8" s="1"/>
  <c r="BU122" i="8"/>
  <c r="BT88" i="8"/>
  <c r="BT89" i="8"/>
  <c r="BT152" i="8" s="1"/>
  <c r="BT90" i="8"/>
  <c r="BT153" i="8" s="1"/>
  <c r="BT91" i="8"/>
  <c r="BT154" i="8" s="1"/>
  <c r="BT92" i="8"/>
  <c r="BT155" i="8" s="1"/>
  <c r="BT93" i="8"/>
  <c r="BT156" i="8" s="1"/>
  <c r="BT94" i="8"/>
  <c r="BT157" i="8" s="1"/>
  <c r="BT95" i="8"/>
  <c r="BT158" i="8" s="1"/>
  <c r="BT186" i="8"/>
  <c r="BT184" i="8" s="1"/>
  <c r="BT121" i="8"/>
  <c r="BT58" i="8" s="1"/>
  <c r="BT122" i="8"/>
  <c r="BS88" i="8"/>
  <c r="BS89" i="8"/>
  <c r="BS152" i="8" s="1"/>
  <c r="BS90" i="8"/>
  <c r="BS153" i="8" s="1"/>
  <c r="BS91" i="8"/>
  <c r="BS154" i="8" s="1"/>
  <c r="BS92" i="8"/>
  <c r="BS155" i="8" s="1"/>
  <c r="BS93" i="8"/>
  <c r="BS156" i="8" s="1"/>
  <c r="BS94" i="8"/>
  <c r="BS157" i="8" s="1"/>
  <c r="BS95" i="8"/>
  <c r="BS158" i="8" s="1"/>
  <c r="BS186" i="8"/>
  <c r="BS184" i="8" s="1"/>
  <c r="BS121" i="8"/>
  <c r="BS58" i="8" s="1"/>
  <c r="BS122" i="8"/>
  <c r="BR88" i="8"/>
  <c r="BR89" i="8"/>
  <c r="BR152" i="8" s="1"/>
  <c r="BR90" i="8"/>
  <c r="BR153" i="8" s="1"/>
  <c r="BR91" i="8"/>
  <c r="BR154" i="8" s="1"/>
  <c r="BR92" i="8"/>
  <c r="BR155" i="8" s="1"/>
  <c r="BR93" i="8"/>
  <c r="BR156" i="8" s="1"/>
  <c r="BR94" i="8"/>
  <c r="BR157" i="8" s="1"/>
  <c r="BR95" i="8"/>
  <c r="BR158" i="8" s="1"/>
  <c r="BR186" i="8"/>
  <c r="BR184" i="8" s="1"/>
  <c r="BR121" i="8"/>
  <c r="BR58" i="8" s="1"/>
  <c r="BR122" i="8"/>
  <c r="BQ88" i="8"/>
  <c r="BQ89" i="8"/>
  <c r="BQ152" i="8" s="1"/>
  <c r="BQ90" i="8"/>
  <c r="BQ153" i="8" s="1"/>
  <c r="BQ91" i="8"/>
  <c r="BQ154" i="8" s="1"/>
  <c r="BQ92" i="8"/>
  <c r="BQ155" i="8" s="1"/>
  <c r="BQ93" i="8"/>
  <c r="BQ156" i="8" s="1"/>
  <c r="BQ94" i="8"/>
  <c r="BQ157" i="8" s="1"/>
  <c r="BQ95" i="8"/>
  <c r="BQ158" i="8" s="1"/>
  <c r="BQ186" i="8"/>
  <c r="BQ121" i="8"/>
  <c r="BQ58" i="8" s="1"/>
  <c r="BQ122" i="8"/>
  <c r="BY125" i="8"/>
  <c r="BP188" i="8"/>
  <c r="BY124" i="8"/>
  <c r="BP187" i="8"/>
  <c r="BY123" i="8"/>
  <c r="BP186" i="8"/>
  <c r="BP121" i="8"/>
  <c r="BP122" i="8"/>
  <c r="BY122" i="8" s="1"/>
  <c r="BP88" i="8"/>
  <c r="BP89" i="8"/>
  <c r="BP90" i="8"/>
  <c r="BP91" i="8"/>
  <c r="BP92" i="8"/>
  <c r="BP93" i="8"/>
  <c r="BP94" i="8"/>
  <c r="BP95" i="8"/>
  <c r="BJ88" i="8"/>
  <c r="BJ89" i="8"/>
  <c r="BJ152" i="8" s="1"/>
  <c r="BJ90" i="8"/>
  <c r="BJ153" i="8" s="1"/>
  <c r="BJ91" i="8"/>
  <c r="BJ154" i="8" s="1"/>
  <c r="BJ92" i="8"/>
  <c r="BJ155" i="8" s="1"/>
  <c r="BJ93" i="8"/>
  <c r="BJ156" i="8" s="1"/>
  <c r="BJ94" i="8"/>
  <c r="BJ157" i="8" s="1"/>
  <c r="BJ95" i="8"/>
  <c r="BJ158" i="8" s="1"/>
  <c r="BJ186" i="8"/>
  <c r="BJ184" i="8" s="1"/>
  <c r="BJ121" i="8"/>
  <c r="BJ58" i="8" s="1"/>
  <c r="BJ122" i="8"/>
  <c r="BI186" i="8"/>
  <c r="BI184" i="8" s="1"/>
  <c r="BI121" i="8"/>
  <c r="BI58" i="8" s="1"/>
  <c r="BI122" i="8"/>
  <c r="BI88" i="8"/>
  <c r="BI89" i="8"/>
  <c r="BI152" i="8" s="1"/>
  <c r="BI90" i="8"/>
  <c r="BI153" i="8" s="1"/>
  <c r="BI91" i="8"/>
  <c r="BI154" i="8" s="1"/>
  <c r="BI92" i="8"/>
  <c r="BI155" i="8" s="1"/>
  <c r="BI93" i="8"/>
  <c r="BI156" i="8" s="1"/>
  <c r="BI94" i="8"/>
  <c r="BI157" i="8" s="1"/>
  <c r="BI95" i="8"/>
  <c r="BI158" i="8" s="1"/>
  <c r="BH88" i="8"/>
  <c r="BH89" i="8"/>
  <c r="BH152" i="8" s="1"/>
  <c r="BH90" i="8"/>
  <c r="BH153" i="8" s="1"/>
  <c r="BH91" i="8"/>
  <c r="BH154" i="8" s="1"/>
  <c r="BH92" i="8"/>
  <c r="BH155" i="8" s="1"/>
  <c r="BH93" i="8"/>
  <c r="BH156" i="8" s="1"/>
  <c r="BH94" i="8"/>
  <c r="BH157" i="8" s="1"/>
  <c r="BH95" i="8"/>
  <c r="BH158" i="8" s="1"/>
  <c r="BH186" i="8"/>
  <c r="BH184" i="8" s="1"/>
  <c r="BH121" i="8"/>
  <c r="BH58" i="8" s="1"/>
  <c r="BH122" i="8"/>
  <c r="BG88" i="8"/>
  <c r="BG89" i="8"/>
  <c r="BG152" i="8" s="1"/>
  <c r="BG90" i="8"/>
  <c r="BG153" i="8" s="1"/>
  <c r="BG91" i="8"/>
  <c r="BG154" i="8" s="1"/>
  <c r="BG92" i="8"/>
  <c r="BG155" i="8" s="1"/>
  <c r="BG93" i="8"/>
  <c r="BG156" i="8" s="1"/>
  <c r="BG94" i="8"/>
  <c r="BG157" i="8" s="1"/>
  <c r="BG95" i="8"/>
  <c r="BG158" i="8" s="1"/>
  <c r="BG186" i="8"/>
  <c r="BG184" i="8" s="1"/>
  <c r="BG121" i="8"/>
  <c r="BG58" i="8" s="1"/>
  <c r="BG122" i="8"/>
  <c r="BF186" i="8"/>
  <c r="BF184" i="8" s="1"/>
  <c r="BF121" i="8"/>
  <c r="BF58" i="8" s="1"/>
  <c r="BF122" i="8"/>
  <c r="BF88" i="8"/>
  <c r="BF89" i="8"/>
  <c r="BF152" i="8" s="1"/>
  <c r="BF90" i="8"/>
  <c r="BF153" i="8" s="1"/>
  <c r="BF91" i="8"/>
  <c r="BF154" i="8" s="1"/>
  <c r="BF92" i="8"/>
  <c r="BF155" i="8" s="1"/>
  <c r="BF93" i="8"/>
  <c r="BF156" i="8" s="1"/>
  <c r="BF94" i="8"/>
  <c r="BF157" i="8" s="1"/>
  <c r="BF95" i="8"/>
  <c r="BF158" i="8" s="1"/>
  <c r="BE88" i="8"/>
  <c r="BE89" i="8"/>
  <c r="BE152" i="8" s="1"/>
  <c r="BE90" i="8"/>
  <c r="BE153" i="8" s="1"/>
  <c r="BE91" i="8"/>
  <c r="BE154" i="8" s="1"/>
  <c r="BE92" i="8"/>
  <c r="BE155" i="8" s="1"/>
  <c r="BE93" i="8"/>
  <c r="BE156" i="8" s="1"/>
  <c r="BE94" i="8"/>
  <c r="BE157" i="8" s="1"/>
  <c r="BE95" i="8"/>
  <c r="BE158" i="8" s="1"/>
  <c r="BE186" i="8"/>
  <c r="BE184" i="8" s="1"/>
  <c r="BE121" i="8"/>
  <c r="BE58" i="8" s="1"/>
  <c r="BE122" i="8"/>
  <c r="BD88" i="8"/>
  <c r="BD89" i="8"/>
  <c r="BD152" i="8" s="1"/>
  <c r="BD90" i="8"/>
  <c r="BD153" i="8" s="1"/>
  <c r="BD91" i="8"/>
  <c r="BD154" i="8" s="1"/>
  <c r="BD92" i="8"/>
  <c r="BD155" i="8" s="1"/>
  <c r="BD93" i="8"/>
  <c r="BD156" i="8" s="1"/>
  <c r="BD94" i="8"/>
  <c r="BD157" i="8" s="1"/>
  <c r="BD95" i="8"/>
  <c r="BD158" i="8" s="1"/>
  <c r="BD186" i="8"/>
  <c r="BD184" i="8" s="1"/>
  <c r="BD121" i="8"/>
  <c r="BD58" i="8" s="1"/>
  <c r="BD122" i="8"/>
  <c r="BC186" i="8"/>
  <c r="BC184" i="8" s="1"/>
  <c r="BC121" i="8"/>
  <c r="BC58" i="8" s="1"/>
  <c r="BC122" i="8"/>
  <c r="BC88" i="8"/>
  <c r="BC89" i="8"/>
  <c r="BC152" i="8" s="1"/>
  <c r="BC90" i="8"/>
  <c r="BC153" i="8" s="1"/>
  <c r="BC91" i="8"/>
  <c r="BC154" i="8" s="1"/>
  <c r="BC92" i="8"/>
  <c r="BC155" i="8" s="1"/>
  <c r="BC93" i="8"/>
  <c r="BC156" i="8" s="1"/>
  <c r="BC94" i="8"/>
  <c r="BC157" i="8" s="1"/>
  <c r="BC95" i="8"/>
  <c r="BC158" i="8" s="1"/>
  <c r="BB88" i="8"/>
  <c r="BB89" i="8"/>
  <c r="BB152" i="8" s="1"/>
  <c r="BB90" i="8"/>
  <c r="BB153" i="8" s="1"/>
  <c r="BB91" i="8"/>
  <c r="BB154" i="8" s="1"/>
  <c r="BB92" i="8"/>
  <c r="BB155" i="8" s="1"/>
  <c r="BB93" i="8"/>
  <c r="BB156" i="8" s="1"/>
  <c r="BB94" i="8"/>
  <c r="BB157" i="8" s="1"/>
  <c r="BB95" i="8"/>
  <c r="BB158" i="8" s="1"/>
  <c r="BB186" i="8"/>
  <c r="BB184" i="8" s="1"/>
  <c r="BB121" i="8"/>
  <c r="BB58" i="8" s="1"/>
  <c r="BB122" i="8"/>
  <c r="BA88" i="8"/>
  <c r="BA89" i="8"/>
  <c r="BA152" i="8" s="1"/>
  <c r="BA90" i="8"/>
  <c r="BA153" i="8" s="1"/>
  <c r="BA91" i="8"/>
  <c r="BA154" i="8" s="1"/>
  <c r="BA92" i="8"/>
  <c r="BA155" i="8" s="1"/>
  <c r="BA93" i="8"/>
  <c r="BA156" i="8" s="1"/>
  <c r="BA94" i="8"/>
  <c r="BA157" i="8" s="1"/>
  <c r="BA95" i="8"/>
  <c r="BA158" i="8" s="1"/>
  <c r="BA186" i="8"/>
  <c r="BA184" i="8" s="1"/>
  <c r="BA121" i="8"/>
  <c r="BA58" i="8" s="1"/>
  <c r="BA122" i="8"/>
  <c r="AZ88" i="8"/>
  <c r="AZ89" i="8"/>
  <c r="AZ152" i="8" s="1"/>
  <c r="AZ90" i="8"/>
  <c r="AZ153" i="8" s="1"/>
  <c r="AZ91" i="8"/>
  <c r="AZ154" i="8" s="1"/>
  <c r="AZ92" i="8"/>
  <c r="AZ155" i="8" s="1"/>
  <c r="AZ93" i="8"/>
  <c r="AZ156" i="8" s="1"/>
  <c r="AZ94" i="8"/>
  <c r="AZ157" i="8" s="1"/>
  <c r="AZ95" i="8"/>
  <c r="AZ158" i="8" s="1"/>
  <c r="AZ186" i="8"/>
  <c r="AZ184" i="8" s="1"/>
  <c r="AZ121" i="8"/>
  <c r="AZ58" i="8" s="1"/>
  <c r="AZ122" i="8"/>
  <c r="BK123" i="8"/>
  <c r="BK60" i="8" s="1"/>
  <c r="AY186" i="8"/>
  <c r="AY121" i="8"/>
  <c r="AY122" i="8"/>
  <c r="BK125" i="8"/>
  <c r="BK62" i="8" s="1"/>
  <c r="AY188" i="8"/>
  <c r="BK188" i="8" s="1"/>
  <c r="BK124" i="8"/>
  <c r="BK61" i="8" s="1"/>
  <c r="AY187" i="8"/>
  <c r="BK187" i="8" s="1"/>
  <c r="BK10" i="8"/>
  <c r="DU10" i="8" s="1"/>
  <c r="AY88" i="8"/>
  <c r="AY89" i="8"/>
  <c r="AY90" i="8"/>
  <c r="AY91" i="8"/>
  <c r="AY92" i="8"/>
  <c r="AY93" i="8"/>
  <c r="AY94" i="8"/>
  <c r="AY95" i="8"/>
  <c r="BX161" i="8"/>
  <c r="BX160" i="8" s="1"/>
  <c r="BX97" i="8"/>
  <c r="BX34" i="8" s="1"/>
  <c r="BX166" i="8"/>
  <c r="BX165" i="8" s="1"/>
  <c r="BX102" i="8"/>
  <c r="BX39" i="8" s="1"/>
  <c r="BW161" i="8"/>
  <c r="BW160" i="8" s="1"/>
  <c r="BW97" i="8"/>
  <c r="BW34" i="8" s="1"/>
  <c r="BW166" i="8"/>
  <c r="BW165" i="8" s="1"/>
  <c r="BW102" i="8"/>
  <c r="BW39" i="8" s="1"/>
  <c r="BV161" i="8"/>
  <c r="BV160" i="8" s="1"/>
  <c r="BV97" i="8"/>
  <c r="BV34" i="8" s="1"/>
  <c r="BV166" i="8"/>
  <c r="BV165" i="8" s="1"/>
  <c r="BV102" i="8"/>
  <c r="BV39" i="8" s="1"/>
  <c r="BU161" i="8"/>
  <c r="BU160" i="8" s="1"/>
  <c r="BU97" i="8"/>
  <c r="BU34" i="8" s="1"/>
  <c r="BU166" i="8"/>
  <c r="BU165" i="8" s="1"/>
  <c r="BU102" i="8"/>
  <c r="BU39" i="8" s="1"/>
  <c r="BT161" i="8"/>
  <c r="BT160" i="8" s="1"/>
  <c r="BT97" i="8"/>
  <c r="BT34" i="8" s="1"/>
  <c r="BT166" i="8"/>
  <c r="BT165" i="8" s="1"/>
  <c r="BT102" i="8"/>
  <c r="BT39" i="8" s="1"/>
  <c r="BS161" i="8"/>
  <c r="BS160" i="8" s="1"/>
  <c r="BS97" i="8"/>
  <c r="BS34" i="8" s="1"/>
  <c r="BS166" i="8"/>
  <c r="BS165" i="8" s="1"/>
  <c r="BS102" i="8"/>
  <c r="BS39" i="8" s="1"/>
  <c r="BR161" i="8"/>
  <c r="BR160" i="8" s="1"/>
  <c r="BR97" i="8"/>
  <c r="BR34" i="8" s="1"/>
  <c r="BR166" i="8"/>
  <c r="BR165" i="8" s="1"/>
  <c r="BR102" i="8"/>
  <c r="BR39" i="8" s="1"/>
  <c r="BQ161" i="8"/>
  <c r="BQ97" i="8"/>
  <c r="BQ34" i="8" s="1"/>
  <c r="BQ166" i="8"/>
  <c r="BQ102" i="8"/>
  <c r="BQ39" i="8" s="1"/>
  <c r="BP161" i="8"/>
  <c r="BY161" i="8" s="1"/>
  <c r="BP97" i="8"/>
  <c r="BY104" i="8"/>
  <c r="BP167" i="8"/>
  <c r="BP166" i="8"/>
  <c r="BY166" i="8" s="1"/>
  <c r="BP102" i="8"/>
  <c r="BK100" i="8"/>
  <c r="AY163" i="8"/>
  <c r="BK163" i="8" s="1"/>
  <c r="BK99" i="8"/>
  <c r="AY162" i="8"/>
  <c r="AY97" i="8"/>
  <c r="AI72" i="8"/>
  <c r="BK68" i="8"/>
  <c r="BK66" i="8"/>
  <c r="BK17" i="8"/>
  <c r="DU17" i="8" s="1"/>
  <c r="DS169" i="8"/>
  <c r="DR169" i="8"/>
  <c r="DQ169" i="8"/>
  <c r="DP169" i="8"/>
  <c r="DO169" i="8"/>
  <c r="DN169" i="8"/>
  <c r="DM169" i="8"/>
  <c r="DL169" i="8"/>
  <c r="DK169" i="8"/>
  <c r="DJ169" i="8"/>
  <c r="DI169" i="8"/>
  <c r="DH169" i="8"/>
  <c r="DG169" i="8"/>
  <c r="DF169" i="8"/>
  <c r="DE169" i="8"/>
  <c r="DD169" i="8"/>
  <c r="DC169" i="8"/>
  <c r="DB169" i="8"/>
  <c r="DA169" i="8"/>
  <c r="CX169" i="8"/>
  <c r="CW169" i="8"/>
  <c r="CV169" i="8"/>
  <c r="BK64" i="8"/>
  <c r="AW72" i="8"/>
  <c r="BK69" i="8"/>
  <c r="DU193" i="8"/>
  <c r="DW193" i="8" s="1"/>
  <c r="BK65" i="8"/>
  <c r="DU195" i="8"/>
  <c r="DW195" i="8" s="1"/>
  <c r="DU191" i="8"/>
  <c r="DW191" i="8" s="1"/>
  <c r="DU190" i="8"/>
  <c r="DW190" i="8" s="1"/>
  <c r="U72" i="8"/>
  <c r="DW196" i="8"/>
  <c r="DU196" i="8"/>
  <c r="DU192" i="8"/>
  <c r="DW192" i="8" s="1"/>
  <c r="DU194" i="8"/>
  <c r="DW194" i="8" s="1"/>
  <c r="BK67" i="8"/>
  <c r="BY10" i="8"/>
  <c r="BM25" i="8"/>
  <c r="BM31" i="8"/>
  <c r="BM27" i="8"/>
  <c r="BM26" i="8"/>
  <c r="BM30" i="8"/>
  <c r="BM29" i="8"/>
  <c r="BM32" i="8"/>
  <c r="BM28" i="8"/>
  <c r="DR87" i="7"/>
  <c r="DR24" i="7" s="1"/>
  <c r="DR153" i="7"/>
  <c r="DR150" i="7" s="1"/>
  <c r="DQ87" i="7"/>
  <c r="DQ24" i="7" s="1"/>
  <c r="DQ153" i="7"/>
  <c r="DQ150" i="7" s="1"/>
  <c r="DP87" i="7"/>
  <c r="DP24" i="7" s="1"/>
  <c r="DP153" i="7"/>
  <c r="DP150" i="7" s="1"/>
  <c r="DO87" i="7"/>
  <c r="DO24" i="7" s="1"/>
  <c r="DO153" i="7"/>
  <c r="DO150" i="7" s="1"/>
  <c r="DN87" i="7"/>
  <c r="DN24" i="7" s="1"/>
  <c r="DN153" i="7"/>
  <c r="DN150" i="7" s="1"/>
  <c r="DM87" i="7"/>
  <c r="DM24" i="7" s="1"/>
  <c r="DM153" i="7"/>
  <c r="DM150" i="7" s="1"/>
  <c r="DL87" i="7"/>
  <c r="DL24" i="7" s="1"/>
  <c r="DL153" i="7"/>
  <c r="DL150" i="7" s="1"/>
  <c r="DK87" i="7"/>
  <c r="DK24" i="7" s="1"/>
  <c r="DK153" i="7"/>
  <c r="DK150" i="7" s="1"/>
  <c r="DJ87" i="7"/>
  <c r="DJ24" i="7" s="1"/>
  <c r="DJ153" i="7"/>
  <c r="DJ150" i="7" s="1"/>
  <c r="DI87" i="7"/>
  <c r="DI24" i="7" s="1"/>
  <c r="DI153" i="7"/>
  <c r="DI150" i="7" s="1"/>
  <c r="DH87" i="7"/>
  <c r="DH24" i="7" s="1"/>
  <c r="DH153" i="7"/>
  <c r="DH150" i="7" s="1"/>
  <c r="DG87" i="7"/>
  <c r="DG24" i="7" s="1"/>
  <c r="DG153" i="7"/>
  <c r="DG150" i="7" s="1"/>
  <c r="DF87" i="7"/>
  <c r="DF24" i="7" s="1"/>
  <c r="DF153" i="7"/>
  <c r="DF150" i="7" s="1"/>
  <c r="DE87" i="7"/>
  <c r="DE24" i="7" s="1"/>
  <c r="DE153" i="7"/>
  <c r="DE150" i="7" s="1"/>
  <c r="DD87" i="7"/>
  <c r="DD24" i="7" s="1"/>
  <c r="DD153" i="7"/>
  <c r="DD150" i="7" s="1"/>
  <c r="DC87" i="7"/>
  <c r="DC24" i="7" s="1"/>
  <c r="DC153" i="7"/>
  <c r="DC150" i="7" s="1"/>
  <c r="DB87" i="7"/>
  <c r="DB24" i="7" s="1"/>
  <c r="DB153" i="7"/>
  <c r="DB150" i="7" s="1"/>
  <c r="DA87" i="7"/>
  <c r="DA24" i="7" s="1"/>
  <c r="DA153" i="7"/>
  <c r="DA150" i="7" s="1"/>
  <c r="CU165" i="7"/>
  <c r="CY165" i="7" s="1"/>
  <c r="CY166" i="7"/>
  <c r="CH169" i="7"/>
  <c r="CL87" i="7"/>
  <c r="CL24" i="7" s="1"/>
  <c r="CL151" i="7"/>
  <c r="CL150" i="7" s="1"/>
  <c r="CK87" i="7"/>
  <c r="CK24" i="7" s="1"/>
  <c r="CK151" i="7"/>
  <c r="CK150" i="7" s="1"/>
  <c r="CJ87" i="7"/>
  <c r="CJ24" i="7" s="1"/>
  <c r="CJ151" i="7"/>
  <c r="CJ150" i="7" s="1"/>
  <c r="CI87" i="7"/>
  <c r="CI24" i="7" s="1"/>
  <c r="CI151" i="7"/>
  <c r="CI150" i="7" s="1"/>
  <c r="CH87" i="7"/>
  <c r="CH24" i="7" s="1"/>
  <c r="CH151" i="7"/>
  <c r="CH150" i="7" s="1"/>
  <c r="CG87" i="7"/>
  <c r="CG24" i="7" s="1"/>
  <c r="CG151" i="7"/>
  <c r="CG150" i="7" s="1"/>
  <c r="CF87" i="7"/>
  <c r="CF24" i="7" s="1"/>
  <c r="CF151" i="7"/>
  <c r="CF150" i="7" s="1"/>
  <c r="CE87" i="7"/>
  <c r="CE24" i="7" s="1"/>
  <c r="CE151" i="7"/>
  <c r="CE150" i="7" s="1"/>
  <c r="CD87" i="7"/>
  <c r="CD24" i="7" s="1"/>
  <c r="CD151" i="7"/>
  <c r="CD150" i="7" s="1"/>
  <c r="CC87" i="7"/>
  <c r="CC24" i="7" s="1"/>
  <c r="CC151" i="7"/>
  <c r="CC150" i="7" s="1"/>
  <c r="CB87" i="7"/>
  <c r="CB24" i="7" s="1"/>
  <c r="CB151" i="7"/>
  <c r="CB150" i="7" s="1"/>
  <c r="CA58" i="7"/>
  <c r="CM121" i="7"/>
  <c r="CM58" i="7" s="1"/>
  <c r="CM90" i="7"/>
  <c r="CM27" i="7" s="1"/>
  <c r="CA153" i="7"/>
  <c r="CM153" i="7" s="1"/>
  <c r="CM91" i="7"/>
  <c r="CM28" i="7" s="1"/>
  <c r="CA154" i="7"/>
  <c r="CM154" i="7" s="1"/>
  <c r="CM95" i="7"/>
  <c r="CM32" i="7" s="1"/>
  <c r="CA158" i="7"/>
  <c r="CM158" i="7" s="1"/>
  <c r="CA156" i="7"/>
  <c r="CM156" i="7" s="1"/>
  <c r="CM93" i="7"/>
  <c r="CM30" i="7" s="1"/>
  <c r="CM92" i="7"/>
  <c r="CM29" i="7" s="1"/>
  <c r="CA155" i="7"/>
  <c r="CM155" i="7" s="1"/>
  <c r="CM94" i="7"/>
  <c r="CM31" i="7" s="1"/>
  <c r="CA157" i="7"/>
  <c r="CM157" i="7" s="1"/>
  <c r="CA152" i="7"/>
  <c r="CM152" i="7" s="1"/>
  <c r="CM89" i="7"/>
  <c r="CM26" i="7" s="1"/>
  <c r="CA87" i="7"/>
  <c r="CA151" i="7"/>
  <c r="CM88" i="7"/>
  <c r="CM25" i="7" s="1"/>
  <c r="AI169" i="7"/>
  <c r="W148" i="7"/>
  <c r="AI148" i="7" s="1"/>
  <c r="AW170" i="7"/>
  <c r="AK169" i="7"/>
  <c r="AI198" i="7"/>
  <c r="CY70" i="7"/>
  <c r="CY75" i="7"/>
  <c r="CY137" i="7" s="1"/>
  <c r="CS70" i="7"/>
  <c r="CS75" i="7"/>
  <c r="CS137" i="7" s="1"/>
  <c r="CM70" i="7"/>
  <c r="CM75" i="7"/>
  <c r="CM137" i="7" s="1"/>
  <c r="BY70" i="7"/>
  <c r="BY75" i="7"/>
  <c r="BY69" i="7"/>
  <c r="BY68" i="7"/>
  <c r="BY67" i="7"/>
  <c r="BY66" i="7"/>
  <c r="BY65" i="7"/>
  <c r="DU127" i="7"/>
  <c r="DW127" i="7" s="1"/>
  <c r="BY64" i="7"/>
  <c r="DU126" i="7"/>
  <c r="DW126" i="7" s="1"/>
  <c r="BY63" i="7"/>
  <c r="DU125" i="7"/>
  <c r="DW125" i="7" s="1"/>
  <c r="BY62" i="7"/>
  <c r="DU124" i="7"/>
  <c r="DW124" i="7" s="1"/>
  <c r="BY61" i="7"/>
  <c r="CY186" i="7"/>
  <c r="CU184" i="7"/>
  <c r="CY184" i="7" s="1"/>
  <c r="CO184" i="7"/>
  <c r="CS184" i="7" s="1"/>
  <c r="CS186" i="7"/>
  <c r="CM186" i="7"/>
  <c r="CA184" i="7"/>
  <c r="CM184" i="7" s="1"/>
  <c r="BO184" i="7"/>
  <c r="BY186" i="7"/>
  <c r="DU186" i="7" s="1"/>
  <c r="BM184" i="7"/>
  <c r="DU123" i="7"/>
  <c r="DW123" i="7" s="1"/>
  <c r="BY60" i="7"/>
  <c r="BK186" i="7"/>
  <c r="CY59" i="7"/>
  <c r="CY74" i="7"/>
  <c r="CS59" i="7"/>
  <c r="CS74" i="7"/>
  <c r="CM59" i="7"/>
  <c r="CM74" i="7"/>
  <c r="AW59" i="7"/>
  <c r="AW74" i="7"/>
  <c r="AI59" i="7"/>
  <c r="AI74" i="7"/>
  <c r="U59" i="7"/>
  <c r="U74" i="7"/>
  <c r="DU119" i="7"/>
  <c r="DW119" i="7" s="1"/>
  <c r="BY56" i="7"/>
  <c r="CY181" i="7"/>
  <c r="CU180" i="7"/>
  <c r="CY180" i="7" s="1"/>
  <c r="CO180" i="7"/>
  <c r="CS180" i="7" s="1"/>
  <c r="CS181" i="7"/>
  <c r="CM181" i="7"/>
  <c r="CA180" i="7"/>
  <c r="CM180" i="7" s="1"/>
  <c r="BO180" i="7"/>
  <c r="DU180" i="7" s="1"/>
  <c r="BM180" i="7"/>
  <c r="BY180" i="7" s="1"/>
  <c r="BY181" i="7"/>
  <c r="DU181" i="7" s="1"/>
  <c r="DU118" i="7"/>
  <c r="DW118" i="7" s="1"/>
  <c r="BY55" i="7"/>
  <c r="AY180" i="7"/>
  <c r="BK180" i="7" s="1"/>
  <c r="BK181" i="7"/>
  <c r="BY54" i="7"/>
  <c r="AW106" i="7"/>
  <c r="AW43" i="7" s="1"/>
  <c r="AK43" i="7"/>
  <c r="AI106" i="7"/>
  <c r="AI43" i="7" s="1"/>
  <c r="W43" i="7"/>
  <c r="U106" i="7"/>
  <c r="U43" i="7" s="1"/>
  <c r="I43" i="7"/>
  <c r="DU115" i="7"/>
  <c r="DW115" i="7" s="1"/>
  <c r="BY52" i="7"/>
  <c r="CG44" i="7"/>
  <c r="CG106" i="7"/>
  <c r="CF44" i="7"/>
  <c r="CF106" i="7"/>
  <c r="CE44" i="7"/>
  <c r="CE106" i="7"/>
  <c r="CD44" i="7"/>
  <c r="CD106" i="7"/>
  <c r="CC44" i="7"/>
  <c r="CC106" i="7"/>
  <c r="CB44" i="7"/>
  <c r="CB106" i="7"/>
  <c r="CM107" i="7"/>
  <c r="CM44" i="7" s="1"/>
  <c r="CA44" i="7"/>
  <c r="CA106" i="7"/>
  <c r="BO44" i="7"/>
  <c r="BO106" i="7"/>
  <c r="BN44" i="7"/>
  <c r="BN106" i="7"/>
  <c r="DU114" i="7"/>
  <c r="DW114" i="7" s="1"/>
  <c r="BY51" i="7"/>
  <c r="BM106" i="7"/>
  <c r="DS44" i="7"/>
  <c r="DS106" i="7"/>
  <c r="DR44" i="7"/>
  <c r="DR106" i="7"/>
  <c r="DQ44" i="7"/>
  <c r="DQ106" i="7"/>
  <c r="DP44" i="7"/>
  <c r="DP106" i="7"/>
  <c r="DO44" i="7"/>
  <c r="DO106" i="7"/>
  <c r="DN44" i="7"/>
  <c r="DN106" i="7"/>
  <c r="DM44" i="7"/>
  <c r="DM106" i="7"/>
  <c r="DL44" i="7"/>
  <c r="DL106" i="7"/>
  <c r="DK44" i="7"/>
  <c r="DK106" i="7"/>
  <c r="DJ44" i="7"/>
  <c r="DJ106" i="7"/>
  <c r="DI44" i="7"/>
  <c r="DI106" i="7"/>
  <c r="DH44" i="7"/>
  <c r="DH106" i="7"/>
  <c r="DG44" i="7"/>
  <c r="DG106" i="7"/>
  <c r="DF44" i="7"/>
  <c r="DF106" i="7"/>
  <c r="DE44" i="7"/>
  <c r="DE106" i="7"/>
  <c r="DD44" i="7"/>
  <c r="DD106" i="7"/>
  <c r="DC44" i="7"/>
  <c r="DC106" i="7"/>
  <c r="DB44" i="7"/>
  <c r="DB106" i="7"/>
  <c r="DA44" i="7"/>
  <c r="DA106" i="7"/>
  <c r="CX44" i="7"/>
  <c r="CX106" i="7"/>
  <c r="CW44" i="7"/>
  <c r="CW106" i="7"/>
  <c r="CV44" i="7"/>
  <c r="CV106" i="7"/>
  <c r="CY107" i="7"/>
  <c r="CY44" i="7" s="1"/>
  <c r="CU44" i="7"/>
  <c r="CU106" i="7"/>
  <c r="CR44" i="7"/>
  <c r="CR106" i="7"/>
  <c r="CQ44" i="7"/>
  <c r="CQ106" i="7"/>
  <c r="CP44" i="7"/>
  <c r="CP106" i="7"/>
  <c r="CS107" i="7"/>
  <c r="CS44" i="7" s="1"/>
  <c r="CO44" i="7"/>
  <c r="CO106" i="7"/>
  <c r="CL44" i="7"/>
  <c r="CL106" i="7"/>
  <c r="CK44" i="7"/>
  <c r="CK106" i="7"/>
  <c r="CJ44" i="7"/>
  <c r="CJ106" i="7"/>
  <c r="CI44" i="7"/>
  <c r="CI106" i="7"/>
  <c r="CH44" i="7"/>
  <c r="CH106" i="7"/>
  <c r="DU110" i="7"/>
  <c r="DW110" i="7" s="1"/>
  <c r="BY47" i="7"/>
  <c r="CM172" i="7"/>
  <c r="CA170" i="7"/>
  <c r="BO169" i="7"/>
  <c r="DU169" i="7" s="1"/>
  <c r="BY172" i="7"/>
  <c r="BM170" i="7"/>
  <c r="DU109" i="7"/>
  <c r="DW109" i="7" s="1"/>
  <c r="BY46" i="7"/>
  <c r="CY171" i="7"/>
  <c r="CU170" i="7"/>
  <c r="CS171" i="7"/>
  <c r="CO170" i="7"/>
  <c r="DU100" i="7"/>
  <c r="DW100" i="7" s="1"/>
  <c r="BY37" i="7"/>
  <c r="DU99" i="7"/>
  <c r="DW99" i="7" s="1"/>
  <c r="BY36" i="7"/>
  <c r="CY161" i="7"/>
  <c r="CU160" i="7"/>
  <c r="CY160" i="7" s="1"/>
  <c r="CS161" i="7"/>
  <c r="CO160" i="7"/>
  <c r="CS160" i="7" s="1"/>
  <c r="CM161" i="7"/>
  <c r="CA160" i="7"/>
  <c r="CM160" i="7" s="1"/>
  <c r="BO160" i="7"/>
  <c r="DU160" i="7" s="1"/>
  <c r="BY161" i="7"/>
  <c r="DU161" i="7" s="1"/>
  <c r="DW161" i="7" s="1"/>
  <c r="BM160" i="7"/>
  <c r="BY160" i="7" s="1"/>
  <c r="DU98" i="7"/>
  <c r="DW98" i="7" s="1"/>
  <c r="BY35" i="7"/>
  <c r="BK161" i="7"/>
  <c r="AY160" i="7"/>
  <c r="BK160" i="7" s="1"/>
  <c r="CU150" i="7"/>
  <c r="CO150" i="7"/>
  <c r="CS151" i="7"/>
  <c r="CA150" i="7"/>
  <c r="CM151" i="7"/>
  <c r="BO150" i="7"/>
  <c r="BN198" i="7"/>
  <c r="BN148" i="7"/>
  <c r="BM150" i="7"/>
  <c r="DU15" i="7"/>
  <c r="BY16" i="7"/>
  <c r="DU16" i="7" s="1"/>
  <c r="DU12" i="7"/>
  <c r="BY137" i="7"/>
  <c r="BK133" i="7"/>
  <c r="DU133" i="7" s="1"/>
  <c r="DW133" i="7" s="1"/>
  <c r="AY196" i="7"/>
  <c r="BK196" i="7" s="1"/>
  <c r="AY70" i="7"/>
  <c r="AW25" i="7"/>
  <c r="AW26" i="7"/>
  <c r="AW27" i="7"/>
  <c r="AW28" i="7"/>
  <c r="AW29" i="7"/>
  <c r="AW30" i="7"/>
  <c r="AW31" i="7"/>
  <c r="AI28" i="7"/>
  <c r="AI29" i="7"/>
  <c r="AI30" i="7"/>
  <c r="AI31" i="7"/>
  <c r="AI25" i="7"/>
  <c r="AI26" i="7"/>
  <c r="AI27" i="7"/>
  <c r="U25" i="7"/>
  <c r="U26" i="7"/>
  <c r="U27" i="7"/>
  <c r="U31" i="7"/>
  <c r="U28" i="7"/>
  <c r="U30" i="7"/>
  <c r="U29" i="7"/>
  <c r="BX171" i="7"/>
  <c r="BX170" i="7" s="1"/>
  <c r="BX169" i="7" s="1"/>
  <c r="BX107" i="7"/>
  <c r="BW171" i="7"/>
  <c r="BW170" i="7" s="1"/>
  <c r="BW169" i="7" s="1"/>
  <c r="BW107" i="7"/>
  <c r="BV171" i="7"/>
  <c r="BV170" i="7" s="1"/>
  <c r="BV169" i="7" s="1"/>
  <c r="BV107" i="7"/>
  <c r="BU171" i="7"/>
  <c r="BU170" i="7" s="1"/>
  <c r="BU169" i="7" s="1"/>
  <c r="BU107" i="7"/>
  <c r="BT171" i="7"/>
  <c r="BT170" i="7" s="1"/>
  <c r="BT169" i="7" s="1"/>
  <c r="BT107" i="7"/>
  <c r="BS171" i="7"/>
  <c r="BS170" i="7" s="1"/>
  <c r="BS169" i="7" s="1"/>
  <c r="BS107" i="7"/>
  <c r="BY107" i="7" s="1"/>
  <c r="BR171" i="7"/>
  <c r="BR170" i="7" s="1"/>
  <c r="BR169" i="7" s="1"/>
  <c r="BR107" i="7"/>
  <c r="BQ171" i="7"/>
  <c r="BQ107" i="7"/>
  <c r="BY108" i="7"/>
  <c r="BP171" i="7"/>
  <c r="BP107" i="7"/>
  <c r="BY112" i="7"/>
  <c r="BP175" i="7"/>
  <c r="BY113" i="7"/>
  <c r="BP176" i="7"/>
  <c r="BY111" i="7"/>
  <c r="BP174" i="7"/>
  <c r="BJ171" i="7"/>
  <c r="BJ170" i="7" s="1"/>
  <c r="BJ107" i="7"/>
  <c r="BI171" i="7"/>
  <c r="BI170" i="7" s="1"/>
  <c r="BI107" i="7"/>
  <c r="BH171" i="7"/>
  <c r="BH170" i="7" s="1"/>
  <c r="BH107" i="7"/>
  <c r="BG171" i="7"/>
  <c r="BG170" i="7" s="1"/>
  <c r="BG107" i="7"/>
  <c r="BF171" i="7"/>
  <c r="BF170" i="7" s="1"/>
  <c r="BF107" i="7"/>
  <c r="BE171" i="7"/>
  <c r="BE170" i="7" s="1"/>
  <c r="BE107" i="7"/>
  <c r="BD171" i="7"/>
  <c r="BD170" i="7" s="1"/>
  <c r="BD107" i="7"/>
  <c r="BC171" i="7"/>
  <c r="BC170" i="7" s="1"/>
  <c r="BC107" i="7"/>
  <c r="BB171" i="7"/>
  <c r="BB170" i="7" s="1"/>
  <c r="BB107" i="7"/>
  <c r="BA171" i="7"/>
  <c r="BA170" i="7" s="1"/>
  <c r="BA107" i="7"/>
  <c r="AZ171" i="7"/>
  <c r="AZ170" i="7" s="1"/>
  <c r="AZ107" i="7"/>
  <c r="BK110" i="7"/>
  <c r="BK47" i="7" s="1"/>
  <c r="AY173" i="7"/>
  <c r="BK173" i="7" s="1"/>
  <c r="BK111" i="7"/>
  <c r="BK48" i="7" s="1"/>
  <c r="AY174" i="7"/>
  <c r="BK174" i="7" s="1"/>
  <c r="BK113" i="7"/>
  <c r="BK50" i="7" s="1"/>
  <c r="AY176" i="7"/>
  <c r="BK176" i="7" s="1"/>
  <c r="BK109" i="7"/>
  <c r="BK46" i="7" s="1"/>
  <c r="AY172" i="7"/>
  <c r="BK172" i="7" s="1"/>
  <c r="BK112" i="7"/>
  <c r="BK49" i="7" s="1"/>
  <c r="AY175" i="7"/>
  <c r="BK175" i="7" s="1"/>
  <c r="BK108" i="7"/>
  <c r="BK45" i="7" s="1"/>
  <c r="AY171" i="7"/>
  <c r="AY107" i="7"/>
  <c r="BX191" i="7"/>
  <c r="BX184" i="7" s="1"/>
  <c r="BX121" i="7"/>
  <c r="BX58" i="7" s="1"/>
  <c r="BX122" i="7"/>
  <c r="BX90" i="7"/>
  <c r="BX153" i="7" s="1"/>
  <c r="BX88" i="7"/>
  <c r="BX93" i="7"/>
  <c r="BX156" i="7" s="1"/>
  <c r="BX91" i="7"/>
  <c r="BX154" i="7" s="1"/>
  <c r="BX92" i="7"/>
  <c r="BX155" i="7" s="1"/>
  <c r="BX94" i="7"/>
  <c r="BX157" i="7" s="1"/>
  <c r="BX95" i="7"/>
  <c r="BX158" i="7" s="1"/>
  <c r="BX89" i="7"/>
  <c r="BX152" i="7" s="1"/>
  <c r="BW92" i="7"/>
  <c r="BW155" i="7" s="1"/>
  <c r="BW90" i="7"/>
  <c r="BW153" i="7" s="1"/>
  <c r="BW94" i="7"/>
  <c r="BW157" i="7" s="1"/>
  <c r="BW95" i="7"/>
  <c r="BW158" i="7" s="1"/>
  <c r="BW91" i="7"/>
  <c r="BW154" i="7" s="1"/>
  <c r="BW93" i="7"/>
  <c r="BW156" i="7" s="1"/>
  <c r="BW88" i="7"/>
  <c r="BW89" i="7"/>
  <c r="BW152" i="7" s="1"/>
  <c r="BW191" i="7"/>
  <c r="BW184" i="7" s="1"/>
  <c r="BW121" i="7"/>
  <c r="BW58" i="7" s="1"/>
  <c r="BW122" i="7"/>
  <c r="BV94" i="7"/>
  <c r="BV157" i="7" s="1"/>
  <c r="BV90" i="7"/>
  <c r="BV153" i="7" s="1"/>
  <c r="BV93" i="7"/>
  <c r="BV156" i="7" s="1"/>
  <c r="BV89" i="7"/>
  <c r="BV152" i="7" s="1"/>
  <c r="BV95" i="7"/>
  <c r="BV158" i="7" s="1"/>
  <c r="BV91" i="7"/>
  <c r="BV154" i="7" s="1"/>
  <c r="BV92" i="7"/>
  <c r="BV155" i="7" s="1"/>
  <c r="BV88" i="7"/>
  <c r="BV191" i="7"/>
  <c r="BV184" i="7" s="1"/>
  <c r="BV121" i="7"/>
  <c r="BV58" i="7" s="1"/>
  <c r="BV122" i="7"/>
  <c r="BU95" i="7"/>
  <c r="BU158" i="7" s="1"/>
  <c r="BU90" i="7"/>
  <c r="BU153" i="7" s="1"/>
  <c r="BU94" i="7"/>
  <c r="BU157" i="7" s="1"/>
  <c r="BU88" i="7"/>
  <c r="BU89" i="7"/>
  <c r="BU152" i="7" s="1"/>
  <c r="BU91" i="7"/>
  <c r="BU154" i="7" s="1"/>
  <c r="BU92" i="7"/>
  <c r="BU155" i="7" s="1"/>
  <c r="BU93" i="7"/>
  <c r="BU156" i="7" s="1"/>
  <c r="BU191" i="7"/>
  <c r="BU184" i="7" s="1"/>
  <c r="BU121" i="7"/>
  <c r="BU58" i="7" s="1"/>
  <c r="BU122" i="7"/>
  <c r="BT91" i="7"/>
  <c r="BT154" i="7" s="1"/>
  <c r="BT90" i="7"/>
  <c r="BT153" i="7" s="1"/>
  <c r="BT95" i="7"/>
  <c r="BT158" i="7" s="1"/>
  <c r="BT88" i="7"/>
  <c r="BT89" i="7"/>
  <c r="BT152" i="7" s="1"/>
  <c r="BT92" i="7"/>
  <c r="BT155" i="7" s="1"/>
  <c r="BT94" i="7"/>
  <c r="BT157" i="7" s="1"/>
  <c r="BT93" i="7"/>
  <c r="BT156" i="7" s="1"/>
  <c r="BT191" i="7"/>
  <c r="BT184" i="7" s="1"/>
  <c r="BT121" i="7"/>
  <c r="BT58" i="7" s="1"/>
  <c r="BT122" i="7"/>
  <c r="BS89" i="7"/>
  <c r="BS152" i="7" s="1"/>
  <c r="BS90" i="7"/>
  <c r="BS153" i="7" s="1"/>
  <c r="BS91" i="7"/>
  <c r="BS154" i="7" s="1"/>
  <c r="BS93" i="7"/>
  <c r="BS156" i="7" s="1"/>
  <c r="BS88" i="7"/>
  <c r="BS95" i="7"/>
  <c r="BS158" i="7" s="1"/>
  <c r="BS92" i="7"/>
  <c r="BS155" i="7" s="1"/>
  <c r="BS94" i="7"/>
  <c r="BS157" i="7" s="1"/>
  <c r="BS191" i="7"/>
  <c r="BS184" i="7" s="1"/>
  <c r="BS121" i="7"/>
  <c r="BS58" i="7" s="1"/>
  <c r="BS122" i="7"/>
  <c r="BR89" i="7"/>
  <c r="BR152" i="7" s="1"/>
  <c r="BR94" i="7"/>
  <c r="BR157" i="7" s="1"/>
  <c r="BR95" i="7"/>
  <c r="BR158" i="7" s="1"/>
  <c r="BR88" i="7"/>
  <c r="BR90" i="7"/>
  <c r="BR153" i="7" s="1"/>
  <c r="BR91" i="7"/>
  <c r="BR154" i="7" s="1"/>
  <c r="BR92" i="7"/>
  <c r="BR155" i="7" s="1"/>
  <c r="BR93" i="7"/>
  <c r="BR156" i="7" s="1"/>
  <c r="BR191" i="7"/>
  <c r="BR184" i="7" s="1"/>
  <c r="BR121" i="7"/>
  <c r="BR58" i="7" s="1"/>
  <c r="BR122" i="7"/>
  <c r="BQ191" i="7"/>
  <c r="BQ121" i="7"/>
  <c r="BQ58" i="7" s="1"/>
  <c r="BQ122" i="7"/>
  <c r="BQ91" i="7"/>
  <c r="BQ154" i="7" s="1"/>
  <c r="BQ95" i="7"/>
  <c r="BQ158" i="7" s="1"/>
  <c r="BQ89" i="7"/>
  <c r="BQ152" i="7" s="1"/>
  <c r="BQ94" i="7"/>
  <c r="BQ157" i="7" s="1"/>
  <c r="BQ88" i="7"/>
  <c r="BQ92" i="7"/>
  <c r="BQ155" i="7" s="1"/>
  <c r="BQ93" i="7"/>
  <c r="BQ156" i="7" s="1"/>
  <c r="BQ90" i="7"/>
  <c r="BQ153" i="7" s="1"/>
  <c r="BP191" i="7"/>
  <c r="BP121" i="7"/>
  <c r="BP122" i="7"/>
  <c r="BP89" i="7"/>
  <c r="BP94" i="7"/>
  <c r="BP95" i="7"/>
  <c r="BP92" i="7"/>
  <c r="BP90" i="7"/>
  <c r="BP91" i="7"/>
  <c r="BP93" i="7"/>
  <c r="BP88" i="7"/>
  <c r="BJ191" i="7"/>
  <c r="BJ184" i="7" s="1"/>
  <c r="BJ121" i="7"/>
  <c r="BJ58" i="7" s="1"/>
  <c r="BJ122" i="7"/>
  <c r="BJ92" i="7"/>
  <c r="BJ155" i="7" s="1"/>
  <c r="BJ89" i="7"/>
  <c r="BJ152" i="7" s="1"/>
  <c r="BJ90" i="7"/>
  <c r="BJ153" i="7" s="1"/>
  <c r="BJ95" i="7"/>
  <c r="BJ158" i="7" s="1"/>
  <c r="BJ88" i="7"/>
  <c r="BJ93" i="7"/>
  <c r="BJ156" i="7" s="1"/>
  <c r="BJ94" i="7"/>
  <c r="BJ157" i="7" s="1"/>
  <c r="BJ91" i="7"/>
  <c r="BJ154" i="7" s="1"/>
  <c r="BI191" i="7"/>
  <c r="BI184" i="7" s="1"/>
  <c r="BI121" i="7"/>
  <c r="BI58" i="7" s="1"/>
  <c r="BI122" i="7"/>
  <c r="BI88" i="7"/>
  <c r="BI89" i="7"/>
  <c r="BI152" i="7" s="1"/>
  <c r="BI91" i="7"/>
  <c r="BI154" i="7" s="1"/>
  <c r="BI90" i="7"/>
  <c r="BI153" i="7" s="1"/>
  <c r="BI93" i="7"/>
  <c r="BI156" i="7" s="1"/>
  <c r="BI94" i="7"/>
  <c r="BI157" i="7" s="1"/>
  <c r="BI92" i="7"/>
  <c r="BI155" i="7" s="1"/>
  <c r="BI95" i="7"/>
  <c r="BI158" i="7" s="1"/>
  <c r="BH191" i="7"/>
  <c r="BH184" i="7" s="1"/>
  <c r="BH121" i="7"/>
  <c r="BH58" i="7" s="1"/>
  <c r="BH122" i="7"/>
  <c r="BH94" i="7"/>
  <c r="BH157" i="7" s="1"/>
  <c r="BH95" i="7"/>
  <c r="BH158" i="7" s="1"/>
  <c r="BH88" i="7"/>
  <c r="BH90" i="7"/>
  <c r="BH153" i="7" s="1"/>
  <c r="BH93" i="7"/>
  <c r="BH156" i="7" s="1"/>
  <c r="BH89" i="7"/>
  <c r="BH152" i="7" s="1"/>
  <c r="BH91" i="7"/>
  <c r="BH154" i="7" s="1"/>
  <c r="BH92" i="7"/>
  <c r="BH155" i="7" s="1"/>
  <c r="BG191" i="7"/>
  <c r="BG184" i="7" s="1"/>
  <c r="BG121" i="7"/>
  <c r="BG58" i="7" s="1"/>
  <c r="BG122" i="7"/>
  <c r="BG91" i="7"/>
  <c r="BG154" i="7" s="1"/>
  <c r="BG94" i="7"/>
  <c r="BG157" i="7" s="1"/>
  <c r="BG88" i="7"/>
  <c r="BG95" i="7"/>
  <c r="BG158" i="7" s="1"/>
  <c r="BG92" i="7"/>
  <c r="BG155" i="7" s="1"/>
  <c r="BG89" i="7"/>
  <c r="BG152" i="7" s="1"/>
  <c r="BG90" i="7"/>
  <c r="BG153" i="7" s="1"/>
  <c r="BG93" i="7"/>
  <c r="BG156" i="7" s="1"/>
  <c r="BF90" i="7"/>
  <c r="BF153" i="7" s="1"/>
  <c r="BF93" i="7"/>
  <c r="BF156" i="7" s="1"/>
  <c r="BF94" i="7"/>
  <c r="BF157" i="7" s="1"/>
  <c r="BF88" i="7"/>
  <c r="BF89" i="7"/>
  <c r="BF152" i="7" s="1"/>
  <c r="BF95" i="7"/>
  <c r="BF158" i="7" s="1"/>
  <c r="BF91" i="7"/>
  <c r="BF154" i="7" s="1"/>
  <c r="BF92" i="7"/>
  <c r="BF155" i="7" s="1"/>
  <c r="BF191" i="7"/>
  <c r="BF184" i="7" s="1"/>
  <c r="BF121" i="7"/>
  <c r="BF58" i="7" s="1"/>
  <c r="BF122" i="7"/>
  <c r="BE88" i="7"/>
  <c r="BE89" i="7"/>
  <c r="BE152" i="7" s="1"/>
  <c r="BE91" i="7"/>
  <c r="BE154" i="7" s="1"/>
  <c r="BE94" i="7"/>
  <c r="BE157" i="7" s="1"/>
  <c r="BE92" i="7"/>
  <c r="BE155" i="7" s="1"/>
  <c r="BE95" i="7"/>
  <c r="BE158" i="7" s="1"/>
  <c r="BE90" i="7"/>
  <c r="BE153" i="7" s="1"/>
  <c r="BE93" i="7"/>
  <c r="BE156" i="7" s="1"/>
  <c r="BE191" i="7"/>
  <c r="BE184" i="7" s="1"/>
  <c r="BE121" i="7"/>
  <c r="BE58" i="7" s="1"/>
  <c r="BE122" i="7"/>
  <c r="BD89" i="7"/>
  <c r="BD152" i="7" s="1"/>
  <c r="BD95" i="7"/>
  <c r="BD158" i="7" s="1"/>
  <c r="BD90" i="7"/>
  <c r="BD153" i="7" s="1"/>
  <c r="BD94" i="7"/>
  <c r="BD157" i="7" s="1"/>
  <c r="BD92" i="7"/>
  <c r="BD155" i="7" s="1"/>
  <c r="BD93" i="7"/>
  <c r="BD156" i="7" s="1"/>
  <c r="BD88" i="7"/>
  <c r="BD91" i="7"/>
  <c r="BD154" i="7" s="1"/>
  <c r="BD191" i="7"/>
  <c r="BD184" i="7" s="1"/>
  <c r="BD121" i="7"/>
  <c r="BD58" i="7" s="1"/>
  <c r="BD122" i="7"/>
  <c r="BC88" i="7"/>
  <c r="BC94" i="7"/>
  <c r="BC157" i="7" s="1"/>
  <c r="BC92" i="7"/>
  <c r="BC155" i="7" s="1"/>
  <c r="BC91" i="7"/>
  <c r="BC154" i="7" s="1"/>
  <c r="BC95" i="7"/>
  <c r="BC158" i="7" s="1"/>
  <c r="BC89" i="7"/>
  <c r="BC152" i="7" s="1"/>
  <c r="BC93" i="7"/>
  <c r="BC156" i="7" s="1"/>
  <c r="BC90" i="7"/>
  <c r="BC153" i="7" s="1"/>
  <c r="BC191" i="7"/>
  <c r="BC184" i="7" s="1"/>
  <c r="BC121" i="7"/>
  <c r="BC58" i="7" s="1"/>
  <c r="BC122" i="7"/>
  <c r="BB90" i="7"/>
  <c r="BB153" i="7" s="1"/>
  <c r="BB89" i="7"/>
  <c r="BB152" i="7" s="1"/>
  <c r="BB91" i="7"/>
  <c r="BB154" i="7" s="1"/>
  <c r="BB95" i="7"/>
  <c r="BB158" i="7" s="1"/>
  <c r="BB88" i="7"/>
  <c r="BB93" i="7"/>
  <c r="BB156" i="7" s="1"/>
  <c r="BB94" i="7"/>
  <c r="BB157" i="7" s="1"/>
  <c r="BB92" i="7"/>
  <c r="BB155" i="7" s="1"/>
  <c r="BB191" i="7"/>
  <c r="BB184" i="7" s="1"/>
  <c r="BB121" i="7"/>
  <c r="BB58" i="7" s="1"/>
  <c r="BB122" i="7"/>
  <c r="BA88" i="7"/>
  <c r="BA89" i="7"/>
  <c r="BA152" i="7" s="1"/>
  <c r="BA94" i="7"/>
  <c r="BA157" i="7" s="1"/>
  <c r="BA90" i="7"/>
  <c r="BA153" i="7" s="1"/>
  <c r="BA91" i="7"/>
  <c r="BA154" i="7" s="1"/>
  <c r="BA95" i="7"/>
  <c r="BA158" i="7" s="1"/>
  <c r="BA93" i="7"/>
  <c r="BA156" i="7" s="1"/>
  <c r="BA92" i="7"/>
  <c r="BA155" i="7" s="1"/>
  <c r="BA191" i="7"/>
  <c r="BA184" i="7" s="1"/>
  <c r="BA121" i="7"/>
  <c r="BA58" i="7" s="1"/>
  <c r="BA122" i="7"/>
  <c r="AZ89" i="7"/>
  <c r="AZ152" i="7" s="1"/>
  <c r="AZ91" i="7"/>
  <c r="AZ154" i="7" s="1"/>
  <c r="AZ94" i="7"/>
  <c r="AZ157" i="7" s="1"/>
  <c r="AZ92" i="7"/>
  <c r="AZ155" i="7" s="1"/>
  <c r="AZ88" i="7"/>
  <c r="AZ90" i="7"/>
  <c r="AZ153" i="7" s="1"/>
  <c r="AZ93" i="7"/>
  <c r="AZ156" i="7" s="1"/>
  <c r="AZ95" i="7"/>
  <c r="AZ158" i="7" s="1"/>
  <c r="AZ191" i="7"/>
  <c r="AZ184" i="7" s="1"/>
  <c r="AZ121" i="7"/>
  <c r="AZ58" i="7" s="1"/>
  <c r="AZ122" i="7"/>
  <c r="BK129" i="7"/>
  <c r="AY192" i="7"/>
  <c r="BK192" i="7" s="1"/>
  <c r="BK132" i="7"/>
  <c r="AY195" i="7"/>
  <c r="BK195" i="7" s="1"/>
  <c r="BK10" i="7"/>
  <c r="DU10" i="7" s="1"/>
  <c r="AY91" i="7"/>
  <c r="AY92" i="7"/>
  <c r="AY88" i="7"/>
  <c r="AY89" i="7"/>
  <c r="AY94" i="7"/>
  <c r="AY95" i="7"/>
  <c r="AY93" i="7"/>
  <c r="AY90" i="7"/>
  <c r="BK131" i="7"/>
  <c r="AY194" i="7"/>
  <c r="BK194" i="7" s="1"/>
  <c r="BK128" i="7"/>
  <c r="AY191" i="7"/>
  <c r="AY184" i="7" s="1"/>
  <c r="BK184" i="7" s="1"/>
  <c r="AY121" i="7"/>
  <c r="AY122" i="7"/>
  <c r="BK130" i="7"/>
  <c r="AY193" i="7"/>
  <c r="BK193" i="7" s="1"/>
  <c r="BX166" i="7"/>
  <c r="BX165" i="7" s="1"/>
  <c r="BX102" i="7"/>
  <c r="BX39" i="7" s="1"/>
  <c r="BW166" i="7"/>
  <c r="BW165" i="7" s="1"/>
  <c r="BW102" i="7"/>
  <c r="BW39" i="7" s="1"/>
  <c r="BV166" i="7"/>
  <c r="BV165" i="7" s="1"/>
  <c r="BV102" i="7"/>
  <c r="BV39" i="7" s="1"/>
  <c r="BU166" i="7"/>
  <c r="BU165" i="7" s="1"/>
  <c r="BU102" i="7"/>
  <c r="BU39" i="7" s="1"/>
  <c r="BT166" i="7"/>
  <c r="BT165" i="7" s="1"/>
  <c r="BT102" i="7"/>
  <c r="BT39" i="7" s="1"/>
  <c r="BS166" i="7"/>
  <c r="BS165" i="7" s="1"/>
  <c r="BS102" i="7"/>
  <c r="BS39" i="7" s="1"/>
  <c r="BR166" i="7"/>
  <c r="BR165" i="7" s="1"/>
  <c r="BR102" i="7"/>
  <c r="BR39" i="7" s="1"/>
  <c r="BQ166" i="7"/>
  <c r="BQ102" i="7"/>
  <c r="BQ39" i="7" s="1"/>
  <c r="BY103" i="7"/>
  <c r="BP166" i="7"/>
  <c r="BP102" i="7"/>
  <c r="BY104" i="7"/>
  <c r="BP167" i="7"/>
  <c r="BK100" i="7"/>
  <c r="BK37" i="7" s="1"/>
  <c r="AY163" i="7"/>
  <c r="BK163" i="7" s="1"/>
  <c r="BK99" i="7"/>
  <c r="BK36" i="7" s="1"/>
  <c r="AY162" i="7"/>
  <c r="BK162" i="7" s="1"/>
  <c r="AY97" i="7"/>
  <c r="DU178" i="7"/>
  <c r="DW178" i="7" s="1"/>
  <c r="BK52" i="7"/>
  <c r="CG169" i="7"/>
  <c r="CF169" i="7"/>
  <c r="CE169" i="7"/>
  <c r="CD169" i="7"/>
  <c r="CC169" i="7"/>
  <c r="CB169" i="7"/>
  <c r="DU177" i="7"/>
  <c r="DW177" i="7" s="1"/>
  <c r="BN169" i="7"/>
  <c r="BK51" i="7"/>
  <c r="DS169" i="7"/>
  <c r="DR169" i="7"/>
  <c r="DQ169" i="7"/>
  <c r="DP169" i="7"/>
  <c r="DO169" i="7"/>
  <c r="DN169" i="7"/>
  <c r="DM169" i="7"/>
  <c r="DL169" i="7"/>
  <c r="DK169" i="7"/>
  <c r="DJ169" i="7"/>
  <c r="DI169" i="7"/>
  <c r="DH169" i="7"/>
  <c r="DG169" i="7"/>
  <c r="DF169" i="7"/>
  <c r="DE169" i="7"/>
  <c r="DD169" i="7"/>
  <c r="DC169" i="7"/>
  <c r="DB169" i="7"/>
  <c r="DA169" i="7"/>
  <c r="CX169" i="7"/>
  <c r="CW169" i="7"/>
  <c r="CV169" i="7"/>
  <c r="CR169" i="7"/>
  <c r="CQ169" i="7"/>
  <c r="CP169" i="7"/>
  <c r="CL169" i="7"/>
  <c r="CK169" i="7"/>
  <c r="CJ169" i="7"/>
  <c r="CI169" i="7"/>
  <c r="AW24" i="7"/>
  <c r="AI24" i="7"/>
  <c r="U24" i="7"/>
  <c r="DU173" i="7"/>
  <c r="DW173" i="7" s="1"/>
  <c r="DU9" i="7"/>
  <c r="BM44" i="7"/>
  <c r="DU8" i="7"/>
  <c r="DU190" i="7"/>
  <c r="DW190" i="7" s="1"/>
  <c r="DU188" i="7"/>
  <c r="DW188" i="7" s="1"/>
  <c r="DU195" i="7"/>
  <c r="DW195" i="7" s="1"/>
  <c r="DU194" i="7"/>
  <c r="DW194" i="7" s="1"/>
  <c r="DU193" i="7"/>
  <c r="DW193" i="7" s="1"/>
  <c r="DU187" i="7"/>
  <c r="DW187" i="7" s="1"/>
  <c r="DU196" i="7"/>
  <c r="DW196" i="7" s="1"/>
  <c r="BY192" i="7"/>
  <c r="DU189" i="7"/>
  <c r="DW189" i="7" s="1"/>
  <c r="AW185" i="7"/>
  <c r="AV43" i="7"/>
  <c r="AV85" i="7"/>
  <c r="AV22" i="7" s="1"/>
  <c r="AV135" i="7"/>
  <c r="AV72" i="7" s="1"/>
  <c r="AU43" i="7"/>
  <c r="AU85" i="7"/>
  <c r="AU22" i="7" s="1"/>
  <c r="AU135" i="7"/>
  <c r="AU72" i="7" s="1"/>
  <c r="AT43" i="7"/>
  <c r="AT85" i="7"/>
  <c r="AT22" i="7" s="1"/>
  <c r="AT135" i="7"/>
  <c r="AT72" i="7" s="1"/>
  <c r="AR43" i="7"/>
  <c r="AR135" i="7"/>
  <c r="AR72" i="7" s="1"/>
  <c r="AR85" i="7"/>
  <c r="AR22" i="7" s="1"/>
  <c r="AQ43" i="7"/>
  <c r="AQ135" i="7"/>
  <c r="AQ72" i="7" s="1"/>
  <c r="AQ85" i="7"/>
  <c r="AQ22" i="7" s="1"/>
  <c r="AP43" i="7"/>
  <c r="AP135" i="7"/>
  <c r="AP72" i="7" s="1"/>
  <c r="AP85" i="7"/>
  <c r="AP22" i="7" s="1"/>
  <c r="AO43" i="7"/>
  <c r="AO135" i="7"/>
  <c r="AO72" i="7" s="1"/>
  <c r="AO85" i="7"/>
  <c r="AO22" i="7" s="1"/>
  <c r="AN43" i="7"/>
  <c r="AN85" i="7"/>
  <c r="AN22" i="7" s="1"/>
  <c r="AN135" i="7"/>
  <c r="AN72" i="7" s="1"/>
  <c r="AM43" i="7"/>
  <c r="AM85" i="7"/>
  <c r="AM22" i="7" s="1"/>
  <c r="AM135" i="7"/>
  <c r="AM72" i="7" s="1"/>
  <c r="AL43" i="7"/>
  <c r="AL135" i="7"/>
  <c r="AL72" i="7" s="1"/>
  <c r="AL85" i="7"/>
  <c r="AL22" i="7" s="1"/>
  <c r="AK85" i="7"/>
  <c r="AK135" i="7"/>
  <c r="AH43" i="7"/>
  <c r="AH135" i="7"/>
  <c r="AH85" i="7"/>
  <c r="AH22" i="7" s="1"/>
  <c r="AG43" i="7"/>
  <c r="AG85" i="7"/>
  <c r="AG22" i="7" s="1"/>
  <c r="AG135" i="7"/>
  <c r="AF43" i="7"/>
  <c r="AF85" i="7"/>
  <c r="AF22" i="7" s="1"/>
  <c r="AF135" i="7"/>
  <c r="AE43" i="7"/>
  <c r="AE135" i="7"/>
  <c r="AE85" i="7"/>
  <c r="AE22" i="7" s="1"/>
  <c r="AD43" i="7"/>
  <c r="AD135" i="7"/>
  <c r="AD85" i="7"/>
  <c r="AD22" i="7" s="1"/>
  <c r="AC43" i="7"/>
  <c r="AC135" i="7"/>
  <c r="AC85" i="7"/>
  <c r="AC22" i="7" s="1"/>
  <c r="AB43" i="7"/>
  <c r="AB135" i="7"/>
  <c r="AB85" i="7"/>
  <c r="AB22" i="7" s="1"/>
  <c r="AA43" i="7"/>
  <c r="AA135" i="7"/>
  <c r="AA85" i="7"/>
  <c r="AA22" i="7" s="1"/>
  <c r="Z43" i="7"/>
  <c r="Z85" i="7"/>
  <c r="Z22" i="7" s="1"/>
  <c r="Z135" i="7"/>
  <c r="Y43" i="7"/>
  <c r="Y85" i="7"/>
  <c r="Y22" i="7" s="1"/>
  <c r="Y135" i="7"/>
  <c r="X43" i="7"/>
  <c r="X85" i="7"/>
  <c r="X22" i="7" s="1"/>
  <c r="X135" i="7"/>
  <c r="W85" i="7"/>
  <c r="W135" i="7"/>
  <c r="W202" i="7" s="1"/>
  <c r="T43" i="7"/>
  <c r="T85" i="7"/>
  <c r="T22" i="7" s="1"/>
  <c r="T135" i="7"/>
  <c r="T72" i="7" s="1"/>
  <c r="S43" i="7"/>
  <c r="S85" i="7"/>
  <c r="S22" i="7" s="1"/>
  <c r="S135" i="7"/>
  <c r="S72" i="7" s="1"/>
  <c r="R43" i="7"/>
  <c r="R85" i="7"/>
  <c r="R22" i="7" s="1"/>
  <c r="R135" i="7"/>
  <c r="R72" i="7" s="1"/>
  <c r="Q43" i="7"/>
  <c r="Q135" i="7"/>
  <c r="Q72" i="7" s="1"/>
  <c r="Q85" i="7"/>
  <c r="Q22" i="7" s="1"/>
  <c r="P43" i="7"/>
  <c r="P85" i="7"/>
  <c r="P22" i="7" s="1"/>
  <c r="P135" i="7"/>
  <c r="P72" i="7" s="1"/>
  <c r="O43" i="7"/>
  <c r="O85" i="7"/>
  <c r="O22" i="7" s="1"/>
  <c r="O135" i="7"/>
  <c r="O72" i="7" s="1"/>
  <c r="N43" i="7"/>
  <c r="N85" i="7"/>
  <c r="N22" i="7" s="1"/>
  <c r="N135" i="7"/>
  <c r="N72" i="7" s="1"/>
  <c r="M43" i="7"/>
  <c r="M85" i="7"/>
  <c r="M22" i="7" s="1"/>
  <c r="M135" i="7"/>
  <c r="M72" i="7" s="1"/>
  <c r="L43" i="7"/>
  <c r="L85" i="7"/>
  <c r="L22" i="7" s="1"/>
  <c r="L135" i="7"/>
  <c r="L72" i="7" s="1"/>
  <c r="K43" i="7"/>
  <c r="K85" i="7"/>
  <c r="K22" i="7" s="1"/>
  <c r="K135" i="7"/>
  <c r="K72" i="7" s="1"/>
  <c r="J43" i="7"/>
  <c r="J135" i="7"/>
  <c r="J72" i="7" s="1"/>
  <c r="J85" i="7"/>
  <c r="J22" i="7" s="1"/>
  <c r="I135" i="7"/>
  <c r="I85" i="7"/>
  <c r="BY10" i="7"/>
  <c r="BM24" i="7"/>
  <c r="DW162" i="7"/>
  <c r="BQ160" i="7"/>
  <c r="DW160" i="7" s="1"/>
  <c r="BP34" i="7"/>
  <c r="BY97" i="7"/>
  <c r="CY162" i="6"/>
  <c r="CU160" i="6"/>
  <c r="CY160" i="6" s="1"/>
  <c r="CX184" i="6"/>
  <c r="CX169" i="6" s="1"/>
  <c r="CO34" i="6"/>
  <c r="CS97" i="6"/>
  <c r="CH184" i="6"/>
  <c r="CH169" i="6" s="1"/>
  <c r="CG184" i="6"/>
  <c r="CG169" i="6" s="1"/>
  <c r="CF184" i="6"/>
  <c r="CF169" i="6" s="1"/>
  <c r="CD184" i="6"/>
  <c r="CY95" i="6"/>
  <c r="CU158" i="6"/>
  <c r="CY158" i="6" s="1"/>
  <c r="CY94" i="6"/>
  <c r="CY31" i="6" s="1"/>
  <c r="CU157" i="6"/>
  <c r="CY157" i="6" s="1"/>
  <c r="CU156" i="6"/>
  <c r="CY156" i="6" s="1"/>
  <c r="CY93" i="6"/>
  <c r="CY30" i="6" s="1"/>
  <c r="CL184" i="6"/>
  <c r="CL169" i="6" s="1"/>
  <c r="CK184" i="6"/>
  <c r="CK169" i="6" s="1"/>
  <c r="CJ184" i="6"/>
  <c r="CJ169" i="6" s="1"/>
  <c r="CO165" i="6"/>
  <c r="CS165" i="6" s="1"/>
  <c r="CS166" i="6"/>
  <c r="CS95" i="6"/>
  <c r="CS32" i="6" s="1"/>
  <c r="CO158" i="6"/>
  <c r="CS158" i="6" s="1"/>
  <c r="CO157" i="6"/>
  <c r="CS157" i="6" s="1"/>
  <c r="CS94" i="6"/>
  <c r="CS31" i="6" s="1"/>
  <c r="CI184" i="6"/>
  <c r="CI169" i="6" s="1"/>
  <c r="CM178" i="6"/>
  <c r="CA157" i="6"/>
  <c r="CM157" i="6" s="1"/>
  <c r="CM94" i="6"/>
  <c r="CA158" i="6"/>
  <c r="CM158" i="6" s="1"/>
  <c r="CM95" i="6"/>
  <c r="CB160" i="6"/>
  <c r="CM161" i="6"/>
  <c r="DS169" i="6"/>
  <c r="DR169" i="6"/>
  <c r="DQ169" i="6"/>
  <c r="DP169" i="6"/>
  <c r="DO169" i="6"/>
  <c r="DN169" i="6"/>
  <c r="DM169" i="6"/>
  <c r="DL169" i="6"/>
  <c r="DX169" i="6" s="1"/>
  <c r="DK169" i="6"/>
  <c r="DJ169" i="6"/>
  <c r="DI169" i="6"/>
  <c r="DH169" i="6"/>
  <c r="DG169" i="6"/>
  <c r="DF169" i="6"/>
  <c r="DE169" i="6"/>
  <c r="DD169" i="6"/>
  <c r="DC169" i="6"/>
  <c r="DB169" i="6"/>
  <c r="DA169" i="6"/>
  <c r="CU165" i="6"/>
  <c r="CY165" i="6" s="1"/>
  <c r="CY166" i="6"/>
  <c r="CU34" i="6"/>
  <c r="CY97" i="6"/>
  <c r="CY34" i="6" s="1"/>
  <c r="CR169" i="6"/>
  <c r="CQ169" i="6"/>
  <c r="CP169" i="6"/>
  <c r="CD169" i="6"/>
  <c r="CC169" i="6"/>
  <c r="CB169" i="6"/>
  <c r="CA165" i="6"/>
  <c r="CM165" i="6" s="1"/>
  <c r="CM166" i="6"/>
  <c r="CA34" i="6"/>
  <c r="CM97" i="6"/>
  <c r="CM34" i="6" s="1"/>
  <c r="AW180" i="6"/>
  <c r="AK169" i="6"/>
  <c r="AW160" i="6"/>
  <c r="AK148" i="6"/>
  <c r="AW148" i="6" s="1"/>
  <c r="AI198" i="6"/>
  <c r="W202" i="6"/>
  <c r="CY70" i="6"/>
  <c r="CY75" i="6"/>
  <c r="CY137" i="6" s="1"/>
  <c r="CY121" i="6"/>
  <c r="CY58" i="6" s="1"/>
  <c r="CU58" i="6"/>
  <c r="CS70" i="6"/>
  <c r="CS75" i="6"/>
  <c r="CS137" i="6" s="1"/>
  <c r="CO58" i="6"/>
  <c r="CS121" i="6"/>
  <c r="CS58" i="6" s="1"/>
  <c r="CM70" i="6"/>
  <c r="CM75" i="6"/>
  <c r="CM137" i="6" s="1"/>
  <c r="CM121" i="6"/>
  <c r="CA58" i="6"/>
  <c r="BY70" i="6"/>
  <c r="BY75" i="6"/>
  <c r="CY186" i="6"/>
  <c r="CU184" i="6"/>
  <c r="CO184" i="6"/>
  <c r="CS184" i="6" s="1"/>
  <c r="CS186" i="6"/>
  <c r="CA184" i="6"/>
  <c r="CM186" i="6"/>
  <c r="BY60" i="6"/>
  <c r="BM184" i="6"/>
  <c r="CM59" i="6"/>
  <c r="CM74" i="6"/>
  <c r="AW59" i="6"/>
  <c r="AW74" i="6"/>
  <c r="AI59" i="6"/>
  <c r="AI74" i="6"/>
  <c r="U59" i="6"/>
  <c r="U74" i="6"/>
  <c r="BY56" i="6"/>
  <c r="DU119" i="6"/>
  <c r="DW119" i="6" s="1"/>
  <c r="CY181" i="6"/>
  <c r="CU180" i="6"/>
  <c r="CY180" i="6" s="1"/>
  <c r="CO180" i="6"/>
  <c r="CS180" i="6" s="1"/>
  <c r="CS181" i="6"/>
  <c r="CM181" i="6"/>
  <c r="CA180" i="6"/>
  <c r="CM180" i="6" s="1"/>
  <c r="BO180" i="6"/>
  <c r="DU180" i="6" s="1"/>
  <c r="BY181" i="6"/>
  <c r="DU181" i="6" s="1"/>
  <c r="BM180" i="6"/>
  <c r="BY180" i="6" s="1"/>
  <c r="DU118" i="6"/>
  <c r="DW118" i="6" s="1"/>
  <c r="BY55" i="6"/>
  <c r="AY180" i="6"/>
  <c r="BK180" i="6" s="1"/>
  <c r="BY54" i="6"/>
  <c r="AV85" i="6"/>
  <c r="AV22" i="6" s="1"/>
  <c r="AV43" i="6"/>
  <c r="AU85" i="6"/>
  <c r="AU22" i="6" s="1"/>
  <c r="AU43" i="6"/>
  <c r="AT85" i="6"/>
  <c r="AT22" i="6" s="1"/>
  <c r="AT43" i="6"/>
  <c r="AR85" i="6"/>
  <c r="AR22" i="6" s="1"/>
  <c r="AR43" i="6"/>
  <c r="AQ85" i="6"/>
  <c r="AQ22" i="6" s="1"/>
  <c r="AQ43" i="6"/>
  <c r="AP85" i="6"/>
  <c r="AP22" i="6" s="1"/>
  <c r="AP43" i="6"/>
  <c r="AO85" i="6"/>
  <c r="AO22" i="6" s="1"/>
  <c r="AO43" i="6"/>
  <c r="AN85" i="6"/>
  <c r="AN22" i="6" s="1"/>
  <c r="AN43" i="6"/>
  <c r="AM85" i="6"/>
  <c r="AM22" i="6" s="1"/>
  <c r="AM43" i="6"/>
  <c r="AL85" i="6"/>
  <c r="AL22" i="6" s="1"/>
  <c r="AL43" i="6"/>
  <c r="AW106" i="6"/>
  <c r="AW43" i="6" s="1"/>
  <c r="AK43" i="6"/>
  <c r="AH85" i="6"/>
  <c r="AH22" i="6" s="1"/>
  <c r="AH43" i="6"/>
  <c r="AG85" i="6"/>
  <c r="AG22" i="6" s="1"/>
  <c r="AG43" i="6"/>
  <c r="AF85" i="6"/>
  <c r="AF22" i="6" s="1"/>
  <c r="AF43" i="6"/>
  <c r="AE85" i="6"/>
  <c r="AE22" i="6" s="1"/>
  <c r="AE43" i="6"/>
  <c r="AD85" i="6"/>
  <c r="AD22" i="6" s="1"/>
  <c r="AD43" i="6"/>
  <c r="AC85" i="6"/>
  <c r="AC22" i="6" s="1"/>
  <c r="AC43" i="6"/>
  <c r="AB85" i="6"/>
  <c r="AB22" i="6" s="1"/>
  <c r="AB43" i="6"/>
  <c r="AA85" i="6"/>
  <c r="AA22" i="6" s="1"/>
  <c r="AA43" i="6"/>
  <c r="Z85" i="6"/>
  <c r="Z22" i="6" s="1"/>
  <c r="Z43" i="6"/>
  <c r="Y85" i="6"/>
  <c r="Y22" i="6" s="1"/>
  <c r="Y43" i="6"/>
  <c r="X85" i="6"/>
  <c r="X22" i="6" s="1"/>
  <c r="X43" i="6"/>
  <c r="AI106" i="6"/>
  <c r="AI43" i="6" s="1"/>
  <c r="W43" i="6"/>
  <c r="T85" i="6"/>
  <c r="T22" i="6" s="1"/>
  <c r="T43" i="6"/>
  <c r="S85" i="6"/>
  <c r="S22" i="6" s="1"/>
  <c r="S43" i="6"/>
  <c r="R85" i="6"/>
  <c r="R22" i="6" s="1"/>
  <c r="R43" i="6"/>
  <c r="U106" i="6"/>
  <c r="U43" i="6" s="1"/>
  <c r="I43" i="6"/>
  <c r="CL44" i="6"/>
  <c r="CL106" i="6"/>
  <c r="CL43" i="6" s="1"/>
  <c r="CK44" i="6"/>
  <c r="CK106" i="6"/>
  <c r="CK43" i="6" s="1"/>
  <c r="CJ44" i="6"/>
  <c r="CJ106" i="6"/>
  <c r="CJ43" i="6" s="1"/>
  <c r="CI44" i="6"/>
  <c r="CI106" i="6"/>
  <c r="CI43" i="6" s="1"/>
  <c r="CH44" i="6"/>
  <c r="CH106" i="6"/>
  <c r="CH43" i="6" s="1"/>
  <c r="CG44" i="6"/>
  <c r="CG106" i="6"/>
  <c r="CG43" i="6" s="1"/>
  <c r="CF44" i="6"/>
  <c r="CF106" i="6"/>
  <c r="CF43" i="6" s="1"/>
  <c r="CE44" i="6"/>
  <c r="CE106" i="6"/>
  <c r="CE43" i="6" s="1"/>
  <c r="CD44" i="6"/>
  <c r="CD106" i="6"/>
  <c r="CD43" i="6" s="1"/>
  <c r="CC44" i="6"/>
  <c r="CC106" i="6"/>
  <c r="CC43" i="6" s="1"/>
  <c r="CB44" i="6"/>
  <c r="CB106" i="6"/>
  <c r="CB43" i="6" s="1"/>
  <c r="CM107" i="6"/>
  <c r="CA44" i="6"/>
  <c r="CA106" i="6"/>
  <c r="BO44" i="6"/>
  <c r="BO106" i="6"/>
  <c r="BO43" i="6" s="1"/>
  <c r="BN44" i="6"/>
  <c r="BN106" i="6"/>
  <c r="BN43" i="6" s="1"/>
  <c r="BY52" i="6"/>
  <c r="DU115" i="6"/>
  <c r="DW115" i="6" s="1"/>
  <c r="BM106" i="6"/>
  <c r="CR44" i="6"/>
  <c r="CR106" i="6"/>
  <c r="CR43" i="6" s="1"/>
  <c r="CQ44" i="6"/>
  <c r="CQ106" i="6"/>
  <c r="CQ43" i="6" s="1"/>
  <c r="CP44" i="6"/>
  <c r="CP106" i="6"/>
  <c r="CP43" i="6" s="1"/>
  <c r="CS107" i="6"/>
  <c r="CS44" i="6" s="1"/>
  <c r="CO44" i="6"/>
  <c r="CO106" i="6"/>
  <c r="CS176" i="6"/>
  <c r="CO170" i="6"/>
  <c r="CM176" i="6"/>
  <c r="CA170" i="6"/>
  <c r="BO169" i="6"/>
  <c r="DU169" i="6" s="1"/>
  <c r="BY176" i="6"/>
  <c r="BM170" i="6"/>
  <c r="DW37" i="6"/>
  <c r="DU37" i="6"/>
  <c r="DW36" i="6"/>
  <c r="DU36" i="6"/>
  <c r="DU98" i="6"/>
  <c r="DW98" i="6" s="1"/>
  <c r="BY35" i="6"/>
  <c r="BY161" i="6"/>
  <c r="BM160" i="6"/>
  <c r="BY160" i="6" s="1"/>
  <c r="BK161" i="6"/>
  <c r="AY160" i="6"/>
  <c r="BK160" i="6" s="1"/>
  <c r="DU34" i="6"/>
  <c r="DW34" i="6"/>
  <c r="AW85" i="6"/>
  <c r="AW22" i="6" s="1"/>
  <c r="AK22" i="6"/>
  <c r="AI85" i="6"/>
  <c r="AI22" i="6" s="1"/>
  <c r="W22" i="6"/>
  <c r="U85" i="6"/>
  <c r="U22" i="6" s="1"/>
  <c r="I22" i="6"/>
  <c r="BO135" i="6"/>
  <c r="BO72" i="6" s="1"/>
  <c r="BO24" i="6"/>
  <c r="BO85" i="6"/>
  <c r="BO22" i="6" s="1"/>
  <c r="BN135" i="6"/>
  <c r="BN72" i="6" s="1"/>
  <c r="BN24" i="6"/>
  <c r="BN85" i="6"/>
  <c r="BN22" i="6" s="1"/>
  <c r="BM135" i="6"/>
  <c r="BM24" i="6"/>
  <c r="BM85" i="6"/>
  <c r="BO150" i="6"/>
  <c r="BN198" i="6"/>
  <c r="BN148" i="6"/>
  <c r="BM150" i="6"/>
  <c r="AW135" i="6"/>
  <c r="AW72" i="6" s="1"/>
  <c r="AK72" i="6"/>
  <c r="AH202" i="6"/>
  <c r="AH72" i="6"/>
  <c r="AG202" i="6"/>
  <c r="AG72" i="6"/>
  <c r="AF202" i="6"/>
  <c r="AF72" i="6"/>
  <c r="AE202" i="6"/>
  <c r="AE72" i="6"/>
  <c r="AD202" i="6"/>
  <c r="AD72" i="6"/>
  <c r="AC202" i="6"/>
  <c r="AC72" i="6"/>
  <c r="AB202" i="6"/>
  <c r="AB72" i="6"/>
  <c r="AA202" i="6"/>
  <c r="AA72" i="6"/>
  <c r="Z202" i="6"/>
  <c r="Z72" i="6"/>
  <c r="Y202" i="6"/>
  <c r="Y72" i="6"/>
  <c r="X202" i="6"/>
  <c r="X72" i="6"/>
  <c r="AI135" i="6"/>
  <c r="AI72" i="6" s="1"/>
  <c r="W72" i="6"/>
  <c r="U135" i="6"/>
  <c r="U72" i="6" s="1"/>
  <c r="I72" i="6"/>
  <c r="DU15" i="6"/>
  <c r="BY16" i="6"/>
  <c r="DU16" i="6" s="1"/>
  <c r="DU12" i="6"/>
  <c r="BK133" i="6"/>
  <c r="DU133" i="6" s="1"/>
  <c r="DW133" i="6" s="1"/>
  <c r="AY196" i="6"/>
  <c r="BK196" i="6" s="1"/>
  <c r="AY70" i="6"/>
  <c r="DS44" i="6"/>
  <c r="DS106" i="6"/>
  <c r="DS43" i="6" s="1"/>
  <c r="DR44" i="6"/>
  <c r="DR106" i="6"/>
  <c r="DR43" i="6" s="1"/>
  <c r="DQ44" i="6"/>
  <c r="DQ106" i="6"/>
  <c r="DQ43" i="6" s="1"/>
  <c r="DP44" i="6"/>
  <c r="DP106" i="6"/>
  <c r="DP43" i="6" s="1"/>
  <c r="DO44" i="6"/>
  <c r="DO106" i="6"/>
  <c r="DO43" i="6" s="1"/>
  <c r="DN44" i="6"/>
  <c r="DN106" i="6"/>
  <c r="DN43" i="6" s="1"/>
  <c r="DM44" i="6"/>
  <c r="DM106" i="6"/>
  <c r="DM43" i="6" s="1"/>
  <c r="DL44" i="6"/>
  <c r="DL106" i="6"/>
  <c r="DL43" i="6" s="1"/>
  <c r="DK44" i="6"/>
  <c r="DK106" i="6"/>
  <c r="DK43" i="6" s="1"/>
  <c r="DJ44" i="6"/>
  <c r="DJ106" i="6"/>
  <c r="DJ43" i="6" s="1"/>
  <c r="DI44" i="6"/>
  <c r="DI106" i="6"/>
  <c r="DI43" i="6" s="1"/>
  <c r="DH44" i="6"/>
  <c r="DH106" i="6"/>
  <c r="DH43" i="6" s="1"/>
  <c r="DG44" i="6"/>
  <c r="DG106" i="6"/>
  <c r="DG43" i="6" s="1"/>
  <c r="DF44" i="6"/>
  <c r="DF106" i="6"/>
  <c r="DF43" i="6" s="1"/>
  <c r="DE44" i="6"/>
  <c r="DE106" i="6"/>
  <c r="DE43" i="6" s="1"/>
  <c r="DD44" i="6"/>
  <c r="DD106" i="6"/>
  <c r="DD43" i="6" s="1"/>
  <c r="DC44" i="6"/>
  <c r="DC106" i="6"/>
  <c r="DC43" i="6" s="1"/>
  <c r="DB44" i="6"/>
  <c r="DB106" i="6"/>
  <c r="DB43" i="6" s="1"/>
  <c r="DA44" i="6"/>
  <c r="DA106" i="6"/>
  <c r="DA43" i="6" s="1"/>
  <c r="CX44" i="6"/>
  <c r="CX106" i="6"/>
  <c r="CX43" i="6" s="1"/>
  <c r="CW44" i="6"/>
  <c r="CW106" i="6"/>
  <c r="CW43" i="6" s="1"/>
  <c r="CV44" i="6"/>
  <c r="CV106" i="6"/>
  <c r="CV43" i="6" s="1"/>
  <c r="CY176" i="6"/>
  <c r="CU170" i="6"/>
  <c r="CY107" i="6"/>
  <c r="CY44" i="6" s="1"/>
  <c r="CU44" i="6"/>
  <c r="CU106" i="6"/>
  <c r="DS151" i="6"/>
  <c r="DS150" i="6" s="1"/>
  <c r="DS87" i="6"/>
  <c r="DR151" i="6"/>
  <c r="DR150" i="6" s="1"/>
  <c r="DR87" i="6"/>
  <c r="DQ151" i="6"/>
  <c r="DQ150" i="6" s="1"/>
  <c r="DQ87" i="6"/>
  <c r="DP151" i="6"/>
  <c r="DP150" i="6" s="1"/>
  <c r="DP87" i="6"/>
  <c r="DO151" i="6"/>
  <c r="DO150" i="6" s="1"/>
  <c r="DO87" i="6"/>
  <c r="DN151" i="6"/>
  <c r="DN150" i="6" s="1"/>
  <c r="DN87" i="6"/>
  <c r="DM151" i="6"/>
  <c r="DM150" i="6" s="1"/>
  <c r="DM87" i="6"/>
  <c r="DL151" i="6"/>
  <c r="DL150" i="6" s="1"/>
  <c r="DL87" i="6"/>
  <c r="DK151" i="6"/>
  <c r="DK150" i="6" s="1"/>
  <c r="DK87" i="6"/>
  <c r="DJ151" i="6"/>
  <c r="DJ150" i="6" s="1"/>
  <c r="DJ87" i="6"/>
  <c r="DI151" i="6"/>
  <c r="DI150" i="6" s="1"/>
  <c r="DI87" i="6"/>
  <c r="DH151" i="6"/>
  <c r="DH150" i="6" s="1"/>
  <c r="DH87" i="6"/>
  <c r="DG151" i="6"/>
  <c r="DG150" i="6" s="1"/>
  <c r="DG87" i="6"/>
  <c r="DF151" i="6"/>
  <c r="DF150" i="6" s="1"/>
  <c r="DF87" i="6"/>
  <c r="DE151" i="6"/>
  <c r="DE150" i="6" s="1"/>
  <c r="DE87" i="6"/>
  <c r="DD151" i="6"/>
  <c r="DD150" i="6" s="1"/>
  <c r="DD87" i="6"/>
  <c r="DC151" i="6"/>
  <c r="DC150" i="6" s="1"/>
  <c r="DC87" i="6"/>
  <c r="DB151" i="6"/>
  <c r="DB150" i="6" s="1"/>
  <c r="DB87" i="6"/>
  <c r="DA151" i="6"/>
  <c r="DA150" i="6" s="1"/>
  <c r="DA87" i="6"/>
  <c r="CX151" i="6"/>
  <c r="CX150" i="6" s="1"/>
  <c r="CX87" i="6"/>
  <c r="CW151" i="6"/>
  <c r="CW150" i="6" s="1"/>
  <c r="CW87" i="6"/>
  <c r="CV151" i="6"/>
  <c r="CV150" i="6" s="1"/>
  <c r="CV87" i="6"/>
  <c r="CY89" i="6"/>
  <c r="CY26" i="6" s="1"/>
  <c r="CU152" i="6"/>
  <c r="CY152" i="6" s="1"/>
  <c r="CY91" i="6"/>
  <c r="CY28" i="6" s="1"/>
  <c r="CU154" i="6"/>
  <c r="CY154" i="6" s="1"/>
  <c r="CY92" i="6"/>
  <c r="CY29" i="6" s="1"/>
  <c r="CU155" i="6"/>
  <c r="CY155" i="6" s="1"/>
  <c r="CY88" i="6"/>
  <c r="CY25" i="6" s="1"/>
  <c r="CU151" i="6"/>
  <c r="CU87" i="6"/>
  <c r="CY90" i="6"/>
  <c r="CY27" i="6" s="1"/>
  <c r="CU153" i="6"/>
  <c r="CY153" i="6" s="1"/>
  <c r="CR151" i="6"/>
  <c r="CR150" i="6" s="1"/>
  <c r="CR87" i="6"/>
  <c r="CQ151" i="6"/>
  <c r="CQ150" i="6" s="1"/>
  <c r="CQ87" i="6"/>
  <c r="CP151" i="6"/>
  <c r="CP150" i="6" s="1"/>
  <c r="CP87" i="6"/>
  <c r="CS89" i="6"/>
  <c r="CS26" i="6" s="1"/>
  <c r="CO152" i="6"/>
  <c r="CS152" i="6" s="1"/>
  <c r="CS90" i="6"/>
  <c r="CS27" i="6" s="1"/>
  <c r="CO153" i="6"/>
  <c r="CS153" i="6" s="1"/>
  <c r="CS92" i="6"/>
  <c r="CS29" i="6" s="1"/>
  <c r="CO155" i="6"/>
  <c r="CS155" i="6" s="1"/>
  <c r="CS91" i="6"/>
  <c r="CS28" i="6" s="1"/>
  <c r="CO154" i="6"/>
  <c r="CS154" i="6" s="1"/>
  <c r="CS88" i="6"/>
  <c r="CS25" i="6" s="1"/>
  <c r="CO151" i="6"/>
  <c r="CO87" i="6"/>
  <c r="CS93" i="6"/>
  <c r="CS30" i="6" s="1"/>
  <c r="CO156" i="6"/>
  <c r="CS156" i="6" s="1"/>
  <c r="CL151" i="6"/>
  <c r="CL150" i="6" s="1"/>
  <c r="CL87" i="6"/>
  <c r="CK151" i="6"/>
  <c r="CK150" i="6" s="1"/>
  <c r="CK87" i="6"/>
  <c r="CJ151" i="6"/>
  <c r="CJ150" i="6" s="1"/>
  <c r="CJ87" i="6"/>
  <c r="CI151" i="6"/>
  <c r="CI150" i="6" s="1"/>
  <c r="CI87" i="6"/>
  <c r="CH151" i="6"/>
  <c r="CH150" i="6" s="1"/>
  <c r="CH87" i="6"/>
  <c r="CG151" i="6"/>
  <c r="CG150" i="6" s="1"/>
  <c r="CG87" i="6"/>
  <c r="CF151" i="6"/>
  <c r="CF150" i="6" s="1"/>
  <c r="CF87" i="6"/>
  <c r="CE151" i="6"/>
  <c r="CE150" i="6" s="1"/>
  <c r="CE87" i="6"/>
  <c r="CD151" i="6"/>
  <c r="CD150" i="6" s="1"/>
  <c r="CD87" i="6"/>
  <c r="CC151" i="6"/>
  <c r="CC150" i="6" s="1"/>
  <c r="CC87" i="6"/>
  <c r="CB151" i="6"/>
  <c r="CB150" i="6" s="1"/>
  <c r="CB87" i="6"/>
  <c r="CM92" i="6"/>
  <c r="CA155" i="6"/>
  <c r="CM155" i="6" s="1"/>
  <c r="CM90" i="6"/>
  <c r="CA153" i="6"/>
  <c r="CM153" i="6" s="1"/>
  <c r="CM93" i="6"/>
  <c r="CA156" i="6"/>
  <c r="CM156" i="6" s="1"/>
  <c r="CM89" i="6"/>
  <c r="CA152" i="6"/>
  <c r="CM152" i="6" s="1"/>
  <c r="CM88" i="6"/>
  <c r="CA151" i="6"/>
  <c r="CA87" i="6"/>
  <c r="CM91" i="6"/>
  <c r="CA154" i="6"/>
  <c r="CM154" i="6" s="1"/>
  <c r="AW28" i="6"/>
  <c r="AW29" i="6"/>
  <c r="AW31" i="6"/>
  <c r="AW26" i="6"/>
  <c r="AW25" i="6"/>
  <c r="AW27" i="6"/>
  <c r="AW30" i="6"/>
  <c r="AI25" i="6"/>
  <c r="AI26" i="6"/>
  <c r="AI27" i="6"/>
  <c r="AI28" i="6"/>
  <c r="AI31" i="6"/>
  <c r="AI29" i="6"/>
  <c r="AI30" i="6"/>
  <c r="U25" i="6"/>
  <c r="U28" i="6"/>
  <c r="U29" i="6"/>
  <c r="U27" i="6"/>
  <c r="U26" i="6"/>
  <c r="U31" i="6"/>
  <c r="U30" i="6"/>
  <c r="BX171" i="6"/>
  <c r="BX170" i="6" s="1"/>
  <c r="BX107" i="6"/>
  <c r="BW171" i="6"/>
  <c r="BW170" i="6" s="1"/>
  <c r="BW107" i="6"/>
  <c r="BV171" i="6"/>
  <c r="BV170" i="6" s="1"/>
  <c r="BV107" i="6"/>
  <c r="BU171" i="6"/>
  <c r="BU170" i="6" s="1"/>
  <c r="BU107" i="6"/>
  <c r="BT171" i="6"/>
  <c r="BT170" i="6" s="1"/>
  <c r="BT107" i="6"/>
  <c r="BS171" i="6"/>
  <c r="BS170" i="6" s="1"/>
  <c r="BS107" i="6"/>
  <c r="BR171" i="6"/>
  <c r="BR170" i="6" s="1"/>
  <c r="BR107" i="6"/>
  <c r="BQ171" i="6"/>
  <c r="BQ107" i="6"/>
  <c r="BY111" i="6"/>
  <c r="BP174" i="6"/>
  <c r="BY109" i="6"/>
  <c r="BP172" i="6"/>
  <c r="BY108" i="6"/>
  <c r="BP171" i="6"/>
  <c r="BP107" i="6"/>
  <c r="BY107" i="6" s="1"/>
  <c r="BY110" i="6"/>
  <c r="BP173" i="6"/>
  <c r="BY114" i="6"/>
  <c r="BP177" i="6"/>
  <c r="BY112" i="6"/>
  <c r="BP175" i="6"/>
  <c r="BJ171" i="6"/>
  <c r="BJ170" i="6" s="1"/>
  <c r="BJ107" i="6"/>
  <c r="BI171" i="6"/>
  <c r="BI170" i="6" s="1"/>
  <c r="BI107" i="6"/>
  <c r="BH171" i="6"/>
  <c r="BH170" i="6" s="1"/>
  <c r="BH107" i="6"/>
  <c r="BG171" i="6"/>
  <c r="BG170" i="6" s="1"/>
  <c r="BG107" i="6"/>
  <c r="BF171" i="6"/>
  <c r="BF170" i="6" s="1"/>
  <c r="BF107" i="6"/>
  <c r="BE171" i="6"/>
  <c r="BE170" i="6" s="1"/>
  <c r="BE107" i="6"/>
  <c r="BD171" i="6"/>
  <c r="BD170" i="6" s="1"/>
  <c r="BD107" i="6"/>
  <c r="BC171" i="6"/>
  <c r="BC170" i="6" s="1"/>
  <c r="BC107" i="6"/>
  <c r="BB171" i="6"/>
  <c r="BB170" i="6" s="1"/>
  <c r="BB107" i="6"/>
  <c r="BA171" i="6"/>
  <c r="BA170" i="6" s="1"/>
  <c r="BA107" i="6"/>
  <c r="AZ171" i="6"/>
  <c r="AZ170" i="6" s="1"/>
  <c r="AZ107" i="6"/>
  <c r="BK108" i="6"/>
  <c r="BK45" i="6" s="1"/>
  <c r="AY171" i="6"/>
  <c r="AY107" i="6"/>
  <c r="BK110" i="6"/>
  <c r="BK47" i="6" s="1"/>
  <c r="AY173" i="6"/>
  <c r="BK173" i="6" s="1"/>
  <c r="BK113" i="6"/>
  <c r="BK50" i="6" s="1"/>
  <c r="AY176" i="6"/>
  <c r="BK176" i="6" s="1"/>
  <c r="BK111" i="6"/>
  <c r="BK48" i="6" s="1"/>
  <c r="AY174" i="6"/>
  <c r="BK174" i="6" s="1"/>
  <c r="BK114" i="6"/>
  <c r="BK51" i="6" s="1"/>
  <c r="AY177" i="6"/>
  <c r="BK177" i="6" s="1"/>
  <c r="BK112" i="6"/>
  <c r="BK49" i="6" s="1"/>
  <c r="AY175" i="6"/>
  <c r="BK175" i="6" s="1"/>
  <c r="BK109" i="6"/>
  <c r="BK46" i="6" s="1"/>
  <c r="AY172" i="6"/>
  <c r="BK172" i="6" s="1"/>
  <c r="BX88" i="6"/>
  <c r="BX89" i="6"/>
  <c r="BX152" i="6" s="1"/>
  <c r="BX90" i="6"/>
  <c r="BX153" i="6" s="1"/>
  <c r="BX91" i="6"/>
  <c r="BX154" i="6" s="1"/>
  <c r="BX92" i="6"/>
  <c r="BX155" i="6" s="1"/>
  <c r="BX93" i="6"/>
  <c r="BX156" i="6" s="1"/>
  <c r="BX95" i="6"/>
  <c r="BX158" i="6" s="1"/>
  <c r="BX94" i="6"/>
  <c r="BX157" i="6" s="1"/>
  <c r="BX186" i="6"/>
  <c r="BX184" i="6" s="1"/>
  <c r="BX121" i="6"/>
  <c r="BX58" i="6" s="1"/>
  <c r="BX122" i="6"/>
  <c r="BW88" i="6"/>
  <c r="BW89" i="6"/>
  <c r="BW152" i="6" s="1"/>
  <c r="BW90" i="6"/>
  <c r="BW153" i="6" s="1"/>
  <c r="BW91" i="6"/>
  <c r="BW154" i="6" s="1"/>
  <c r="BW92" i="6"/>
  <c r="BW155" i="6" s="1"/>
  <c r="BW93" i="6"/>
  <c r="BW156" i="6" s="1"/>
  <c r="BW95" i="6"/>
  <c r="BW158" i="6" s="1"/>
  <c r="BW94" i="6"/>
  <c r="BW157" i="6" s="1"/>
  <c r="BW186" i="6"/>
  <c r="BW184" i="6" s="1"/>
  <c r="BW121" i="6"/>
  <c r="BW58" i="6" s="1"/>
  <c r="BW122" i="6"/>
  <c r="BV88" i="6"/>
  <c r="BV89" i="6"/>
  <c r="BV152" i="6" s="1"/>
  <c r="BV90" i="6"/>
  <c r="BV153" i="6" s="1"/>
  <c r="BV91" i="6"/>
  <c r="BV154" i="6" s="1"/>
  <c r="BV92" i="6"/>
  <c r="BV155" i="6" s="1"/>
  <c r="BV93" i="6"/>
  <c r="BV156" i="6" s="1"/>
  <c r="BV94" i="6"/>
  <c r="BV157" i="6" s="1"/>
  <c r="BV95" i="6"/>
  <c r="BV158" i="6" s="1"/>
  <c r="BV121" i="6"/>
  <c r="BV58" i="6" s="1"/>
  <c r="BV122" i="6"/>
  <c r="BV186" i="6"/>
  <c r="BV184" i="6" s="1"/>
  <c r="BU88" i="6"/>
  <c r="BU89" i="6"/>
  <c r="BU152" i="6" s="1"/>
  <c r="BU90" i="6"/>
  <c r="BU153" i="6" s="1"/>
  <c r="BU91" i="6"/>
  <c r="BU154" i="6" s="1"/>
  <c r="BU92" i="6"/>
  <c r="BU155" i="6" s="1"/>
  <c r="BU93" i="6"/>
  <c r="BU156" i="6" s="1"/>
  <c r="BU95" i="6"/>
  <c r="BU158" i="6" s="1"/>
  <c r="BU94" i="6"/>
  <c r="BU157" i="6" s="1"/>
  <c r="BU186" i="6"/>
  <c r="BU184" i="6" s="1"/>
  <c r="BU121" i="6"/>
  <c r="BU58" i="6" s="1"/>
  <c r="BU122" i="6"/>
  <c r="BT88" i="6"/>
  <c r="BT89" i="6"/>
  <c r="BT152" i="6" s="1"/>
  <c r="BT90" i="6"/>
  <c r="BT153" i="6" s="1"/>
  <c r="BT91" i="6"/>
  <c r="BT154" i="6" s="1"/>
  <c r="BT92" i="6"/>
  <c r="BT155" i="6" s="1"/>
  <c r="BT93" i="6"/>
  <c r="BT156" i="6" s="1"/>
  <c r="BT95" i="6"/>
  <c r="BT158" i="6" s="1"/>
  <c r="BT94" i="6"/>
  <c r="BT157" i="6" s="1"/>
  <c r="BT186" i="6"/>
  <c r="BT184" i="6" s="1"/>
  <c r="BT121" i="6"/>
  <c r="BT58" i="6" s="1"/>
  <c r="BT122" i="6"/>
  <c r="BS88" i="6"/>
  <c r="BS89" i="6"/>
  <c r="BS152" i="6" s="1"/>
  <c r="BS90" i="6"/>
  <c r="BS153" i="6" s="1"/>
  <c r="BS91" i="6"/>
  <c r="BS154" i="6" s="1"/>
  <c r="BS92" i="6"/>
  <c r="BS155" i="6" s="1"/>
  <c r="BS93" i="6"/>
  <c r="BS156" i="6" s="1"/>
  <c r="BS95" i="6"/>
  <c r="BS158" i="6" s="1"/>
  <c r="BS94" i="6"/>
  <c r="BS157" i="6" s="1"/>
  <c r="BS186" i="6"/>
  <c r="BS184" i="6" s="1"/>
  <c r="BS121" i="6"/>
  <c r="BS58" i="6" s="1"/>
  <c r="BS122" i="6"/>
  <c r="BR88" i="6"/>
  <c r="BR89" i="6"/>
  <c r="BR152" i="6" s="1"/>
  <c r="BR90" i="6"/>
  <c r="BR153" i="6" s="1"/>
  <c r="BR91" i="6"/>
  <c r="BR154" i="6" s="1"/>
  <c r="BR92" i="6"/>
  <c r="BR155" i="6" s="1"/>
  <c r="BR93" i="6"/>
  <c r="BR156" i="6" s="1"/>
  <c r="BR94" i="6"/>
  <c r="BR157" i="6" s="1"/>
  <c r="BR95" i="6"/>
  <c r="BR158" i="6" s="1"/>
  <c r="BR186" i="6"/>
  <c r="BR184" i="6" s="1"/>
  <c r="BR121" i="6"/>
  <c r="BR58" i="6" s="1"/>
  <c r="BR122" i="6"/>
  <c r="BQ88" i="6"/>
  <c r="BQ89" i="6"/>
  <c r="BQ152" i="6" s="1"/>
  <c r="BQ90" i="6"/>
  <c r="BQ153" i="6" s="1"/>
  <c r="BQ91" i="6"/>
  <c r="BQ154" i="6" s="1"/>
  <c r="BQ92" i="6"/>
  <c r="BQ155" i="6" s="1"/>
  <c r="BQ93" i="6"/>
  <c r="BQ156" i="6" s="1"/>
  <c r="BQ94" i="6"/>
  <c r="BQ157" i="6" s="1"/>
  <c r="BQ95" i="6"/>
  <c r="BQ158" i="6" s="1"/>
  <c r="BQ186" i="6"/>
  <c r="BQ121" i="6"/>
  <c r="BQ58" i="6" s="1"/>
  <c r="BQ122" i="6"/>
  <c r="BP88" i="6"/>
  <c r="BP89" i="6"/>
  <c r="BP90" i="6"/>
  <c r="BP91" i="6"/>
  <c r="BP92" i="6"/>
  <c r="BP93" i="6"/>
  <c r="BP94" i="6"/>
  <c r="BP95" i="6"/>
  <c r="BP186" i="6"/>
  <c r="BP121" i="6"/>
  <c r="BP122" i="6"/>
  <c r="BY10" i="6"/>
  <c r="DU10" i="6" s="1"/>
  <c r="BM30" i="6"/>
  <c r="BM31" i="6"/>
  <c r="BM32" i="6"/>
  <c r="BJ121" i="6"/>
  <c r="BJ58" i="6" s="1"/>
  <c r="BJ122" i="6"/>
  <c r="BJ186" i="6"/>
  <c r="BJ184" i="6" s="1"/>
  <c r="BJ88" i="6"/>
  <c r="BJ89" i="6"/>
  <c r="BJ152" i="6" s="1"/>
  <c r="BJ90" i="6"/>
  <c r="BJ153" i="6" s="1"/>
  <c r="BJ91" i="6"/>
  <c r="BJ154" i="6" s="1"/>
  <c r="BJ92" i="6"/>
  <c r="BJ155" i="6" s="1"/>
  <c r="BJ93" i="6"/>
  <c r="BJ156" i="6" s="1"/>
  <c r="BJ95" i="6"/>
  <c r="BJ158" i="6" s="1"/>
  <c r="BJ94" i="6"/>
  <c r="BJ157" i="6" s="1"/>
  <c r="BI186" i="6"/>
  <c r="BI184" i="6" s="1"/>
  <c r="BI121" i="6"/>
  <c r="BI58" i="6" s="1"/>
  <c r="BI122" i="6"/>
  <c r="BI88" i="6"/>
  <c r="BI89" i="6"/>
  <c r="BI152" i="6" s="1"/>
  <c r="BI90" i="6"/>
  <c r="BI153" i="6" s="1"/>
  <c r="BI91" i="6"/>
  <c r="BI154" i="6" s="1"/>
  <c r="BI92" i="6"/>
  <c r="BI155" i="6" s="1"/>
  <c r="BI93" i="6"/>
  <c r="BI156" i="6" s="1"/>
  <c r="BI94" i="6"/>
  <c r="BI157" i="6" s="1"/>
  <c r="BI95" i="6"/>
  <c r="BI158" i="6" s="1"/>
  <c r="BH121" i="6"/>
  <c r="BH58" i="6" s="1"/>
  <c r="BH122" i="6"/>
  <c r="BH186" i="6"/>
  <c r="BH184" i="6" s="1"/>
  <c r="BH88" i="6"/>
  <c r="BH89" i="6"/>
  <c r="BH152" i="6" s="1"/>
  <c r="BH90" i="6"/>
  <c r="BH153" i="6" s="1"/>
  <c r="BH91" i="6"/>
  <c r="BH154" i="6" s="1"/>
  <c r="BH92" i="6"/>
  <c r="BH155" i="6" s="1"/>
  <c r="BH93" i="6"/>
  <c r="BH156" i="6" s="1"/>
  <c r="BH94" i="6"/>
  <c r="BH157" i="6" s="1"/>
  <c r="BH95" i="6"/>
  <c r="BH158" i="6" s="1"/>
  <c r="BG186" i="6"/>
  <c r="BG184" i="6" s="1"/>
  <c r="BG121" i="6"/>
  <c r="BG58" i="6" s="1"/>
  <c r="BG122" i="6"/>
  <c r="BG88" i="6"/>
  <c r="BG89" i="6"/>
  <c r="BG152" i="6" s="1"/>
  <c r="BG90" i="6"/>
  <c r="BG153" i="6" s="1"/>
  <c r="BG91" i="6"/>
  <c r="BG154" i="6" s="1"/>
  <c r="BG92" i="6"/>
  <c r="BG155" i="6" s="1"/>
  <c r="BG93" i="6"/>
  <c r="BG156" i="6" s="1"/>
  <c r="BG94" i="6"/>
  <c r="BG157" i="6" s="1"/>
  <c r="BG95" i="6"/>
  <c r="BG158" i="6" s="1"/>
  <c r="BF88" i="6"/>
  <c r="BF89" i="6"/>
  <c r="BF152" i="6" s="1"/>
  <c r="BF90" i="6"/>
  <c r="BF153" i="6" s="1"/>
  <c r="BF91" i="6"/>
  <c r="BF154" i="6" s="1"/>
  <c r="BF92" i="6"/>
  <c r="BF155" i="6" s="1"/>
  <c r="BF93" i="6"/>
  <c r="BF156" i="6" s="1"/>
  <c r="BF95" i="6"/>
  <c r="BF158" i="6" s="1"/>
  <c r="BF94" i="6"/>
  <c r="BF157" i="6" s="1"/>
  <c r="BF121" i="6"/>
  <c r="BF58" i="6" s="1"/>
  <c r="BF186" i="6"/>
  <c r="BF184" i="6" s="1"/>
  <c r="BF122" i="6"/>
  <c r="BE88" i="6"/>
  <c r="BE89" i="6"/>
  <c r="BE152" i="6" s="1"/>
  <c r="BE90" i="6"/>
  <c r="BE153" i="6" s="1"/>
  <c r="BE91" i="6"/>
  <c r="BE154" i="6" s="1"/>
  <c r="BE92" i="6"/>
  <c r="BE155" i="6" s="1"/>
  <c r="BE93" i="6"/>
  <c r="BE156" i="6" s="1"/>
  <c r="BE94" i="6"/>
  <c r="BE157" i="6" s="1"/>
  <c r="BE95" i="6"/>
  <c r="BE158" i="6" s="1"/>
  <c r="BE186" i="6"/>
  <c r="BE184" i="6" s="1"/>
  <c r="BE121" i="6"/>
  <c r="BE58" i="6" s="1"/>
  <c r="BE122" i="6"/>
  <c r="BD88" i="6"/>
  <c r="BD89" i="6"/>
  <c r="BD152" i="6" s="1"/>
  <c r="BD90" i="6"/>
  <c r="BD153" i="6" s="1"/>
  <c r="BD91" i="6"/>
  <c r="BD154" i="6" s="1"/>
  <c r="BD92" i="6"/>
  <c r="BD155" i="6" s="1"/>
  <c r="BD93" i="6"/>
  <c r="BD156" i="6" s="1"/>
  <c r="BD94" i="6"/>
  <c r="BD157" i="6" s="1"/>
  <c r="BD95" i="6"/>
  <c r="BD158" i="6" s="1"/>
  <c r="BD121" i="6"/>
  <c r="BD58" i="6" s="1"/>
  <c r="BD186" i="6"/>
  <c r="BD184" i="6" s="1"/>
  <c r="BD122" i="6"/>
  <c r="BC186" i="6"/>
  <c r="BC184" i="6" s="1"/>
  <c r="BC121" i="6"/>
  <c r="BC58" i="6" s="1"/>
  <c r="BC122" i="6"/>
  <c r="BC88" i="6"/>
  <c r="BC89" i="6"/>
  <c r="BC152" i="6" s="1"/>
  <c r="BC90" i="6"/>
  <c r="BC153" i="6" s="1"/>
  <c r="BC91" i="6"/>
  <c r="BC154" i="6" s="1"/>
  <c r="BC92" i="6"/>
  <c r="BC155" i="6" s="1"/>
  <c r="BC93" i="6"/>
  <c r="BC156" i="6" s="1"/>
  <c r="BC95" i="6"/>
  <c r="BC158" i="6" s="1"/>
  <c r="BC94" i="6"/>
  <c r="BC157" i="6" s="1"/>
  <c r="BB186" i="6"/>
  <c r="BB184" i="6" s="1"/>
  <c r="BB122" i="6"/>
  <c r="BB121" i="6"/>
  <c r="BB58" i="6" s="1"/>
  <c r="BB88" i="6"/>
  <c r="BB89" i="6"/>
  <c r="BB152" i="6" s="1"/>
  <c r="BB90" i="6"/>
  <c r="BB153" i="6" s="1"/>
  <c r="BB91" i="6"/>
  <c r="BB154" i="6" s="1"/>
  <c r="BB92" i="6"/>
  <c r="BB155" i="6" s="1"/>
  <c r="BB93" i="6"/>
  <c r="BB156" i="6" s="1"/>
  <c r="BB94" i="6"/>
  <c r="BB157" i="6" s="1"/>
  <c r="BB95" i="6"/>
  <c r="BB158" i="6" s="1"/>
  <c r="BA88" i="6"/>
  <c r="BA89" i="6"/>
  <c r="BA152" i="6" s="1"/>
  <c r="BA90" i="6"/>
  <c r="BA153" i="6" s="1"/>
  <c r="BA91" i="6"/>
  <c r="BA154" i="6" s="1"/>
  <c r="BA92" i="6"/>
  <c r="BA155" i="6" s="1"/>
  <c r="BA93" i="6"/>
  <c r="BA156" i="6" s="1"/>
  <c r="BA94" i="6"/>
  <c r="BA157" i="6" s="1"/>
  <c r="BA95" i="6"/>
  <c r="BA158" i="6" s="1"/>
  <c r="BA186" i="6"/>
  <c r="BA184" i="6" s="1"/>
  <c r="BA121" i="6"/>
  <c r="BA58" i="6" s="1"/>
  <c r="BA122" i="6"/>
  <c r="AZ186" i="6"/>
  <c r="AZ184" i="6" s="1"/>
  <c r="AZ121" i="6"/>
  <c r="AZ58" i="6" s="1"/>
  <c r="AZ122" i="6"/>
  <c r="AZ88" i="6"/>
  <c r="AZ89" i="6"/>
  <c r="AZ152" i="6" s="1"/>
  <c r="AZ90" i="6"/>
  <c r="AZ153" i="6" s="1"/>
  <c r="AZ91" i="6"/>
  <c r="AZ154" i="6" s="1"/>
  <c r="AZ92" i="6"/>
  <c r="AZ155" i="6" s="1"/>
  <c r="AZ93" i="6"/>
  <c r="AZ156" i="6" s="1"/>
  <c r="AZ94" i="6"/>
  <c r="AZ157" i="6" s="1"/>
  <c r="AZ95" i="6"/>
  <c r="AZ158" i="6" s="1"/>
  <c r="BK125" i="6"/>
  <c r="BK62" i="6" s="1"/>
  <c r="AY188" i="6"/>
  <c r="BK188" i="6" s="1"/>
  <c r="BK127" i="6"/>
  <c r="BK64" i="6" s="1"/>
  <c r="AY190" i="6"/>
  <c r="BK190" i="6" s="1"/>
  <c r="BK126" i="6"/>
  <c r="BK63" i="6" s="1"/>
  <c r="AY189" i="6"/>
  <c r="BK189" i="6" s="1"/>
  <c r="BK124" i="6"/>
  <c r="BK61" i="6" s="1"/>
  <c r="AY187" i="6"/>
  <c r="BK187" i="6" s="1"/>
  <c r="BK10" i="6"/>
  <c r="AY88" i="6"/>
  <c r="AY89" i="6"/>
  <c r="AY90" i="6"/>
  <c r="AY91" i="6"/>
  <c r="AY92" i="6"/>
  <c r="AY93" i="6"/>
  <c r="AY94" i="6"/>
  <c r="AY95" i="6"/>
  <c r="BK132" i="6"/>
  <c r="BK69" i="6" s="1"/>
  <c r="AY195" i="6"/>
  <c r="BK195" i="6" s="1"/>
  <c r="BK128" i="6"/>
  <c r="BK65" i="6" s="1"/>
  <c r="AY191" i="6"/>
  <c r="BK191" i="6" s="1"/>
  <c r="BK129" i="6"/>
  <c r="BK66" i="6" s="1"/>
  <c r="AY192" i="6"/>
  <c r="BK192" i="6" s="1"/>
  <c r="BK130" i="6"/>
  <c r="BK67" i="6" s="1"/>
  <c r="AY193" i="6"/>
  <c r="BK193" i="6" s="1"/>
  <c r="BK131" i="6"/>
  <c r="BK68" i="6" s="1"/>
  <c r="AY194" i="6"/>
  <c r="BK194" i="6" s="1"/>
  <c r="BK123" i="6"/>
  <c r="AY186" i="6"/>
  <c r="AY121" i="6"/>
  <c r="AY122" i="6"/>
  <c r="BX166" i="6"/>
  <c r="BX165" i="6" s="1"/>
  <c r="BX102" i="6"/>
  <c r="BX39" i="6" s="1"/>
  <c r="BW166" i="6"/>
  <c r="BW165" i="6" s="1"/>
  <c r="BW102" i="6"/>
  <c r="BW39" i="6" s="1"/>
  <c r="BV166" i="6"/>
  <c r="BV165" i="6" s="1"/>
  <c r="BV102" i="6"/>
  <c r="BV39" i="6" s="1"/>
  <c r="BU166" i="6"/>
  <c r="BU165" i="6" s="1"/>
  <c r="BU102" i="6"/>
  <c r="BU39" i="6" s="1"/>
  <c r="BT166" i="6"/>
  <c r="BT165" i="6" s="1"/>
  <c r="BT102" i="6"/>
  <c r="BT39" i="6" s="1"/>
  <c r="BS166" i="6"/>
  <c r="BS165" i="6" s="1"/>
  <c r="BS102" i="6"/>
  <c r="BS39" i="6" s="1"/>
  <c r="BR166" i="6"/>
  <c r="BR165" i="6" s="1"/>
  <c r="BR102" i="6"/>
  <c r="BR39" i="6" s="1"/>
  <c r="BQ166" i="6"/>
  <c r="BQ102" i="6"/>
  <c r="BQ39" i="6" s="1"/>
  <c r="BY104" i="6"/>
  <c r="BP167" i="6"/>
  <c r="BY103" i="6"/>
  <c r="BP166" i="6"/>
  <c r="BP102" i="6"/>
  <c r="AW24" i="6"/>
  <c r="BK56" i="6"/>
  <c r="BK55" i="6"/>
  <c r="DU178" i="6"/>
  <c r="BK52" i="6"/>
  <c r="CY32" i="6"/>
  <c r="AI24" i="6"/>
  <c r="U24" i="6"/>
  <c r="DU8" i="6"/>
  <c r="BY196" i="6"/>
  <c r="BP176" i="6"/>
  <c r="DU176" i="6" s="1"/>
  <c r="BY113" i="6"/>
  <c r="BP187" i="6"/>
  <c r="BY187" i="6" s="1"/>
  <c r="BY124" i="6"/>
  <c r="DX124" i="6" s="1"/>
  <c r="DX61" i="6" s="1"/>
  <c r="BP192" i="6"/>
  <c r="BY192" i="6" s="1"/>
  <c r="BY129" i="6"/>
  <c r="BP191" i="6"/>
  <c r="BY191" i="6" s="1"/>
  <c r="BY128" i="6"/>
  <c r="BP195" i="6"/>
  <c r="BY195" i="6" s="1"/>
  <c r="BY132" i="6"/>
  <c r="BP190" i="6"/>
  <c r="BY190" i="6" s="1"/>
  <c r="BY127" i="6"/>
  <c r="BP188" i="6"/>
  <c r="BY188" i="6" s="1"/>
  <c r="BY125" i="6"/>
  <c r="DX125" i="6" s="1"/>
  <c r="DX62" i="6" s="1"/>
  <c r="BP193" i="6"/>
  <c r="BY193" i="6" s="1"/>
  <c r="BY130" i="6"/>
  <c r="BP194" i="6"/>
  <c r="BY194" i="6" s="1"/>
  <c r="BY131" i="6"/>
  <c r="BP189" i="6"/>
  <c r="BY189" i="6" s="1"/>
  <c r="BY126" i="6"/>
  <c r="BM26" i="6"/>
  <c r="BM29" i="6"/>
  <c r="BM27" i="6"/>
  <c r="BM28" i="6"/>
  <c r="BM25" i="6"/>
  <c r="CV39" i="5"/>
  <c r="CY102" i="5"/>
  <c r="CY39" i="5" s="1"/>
  <c r="BK17" i="5"/>
  <c r="DU17" i="5" s="1"/>
  <c r="CS196" i="5"/>
  <c r="CM196" i="5"/>
  <c r="BN169" i="5"/>
  <c r="CX169" i="5"/>
  <c r="CW169" i="5"/>
  <c r="CV169" i="5"/>
  <c r="U24" i="5"/>
  <c r="DU9" i="5"/>
  <c r="CH54" i="5"/>
  <c r="CM117" i="5"/>
  <c r="CM54" i="5" s="1"/>
  <c r="CV34" i="5"/>
  <c r="CY97" i="5"/>
  <c r="CY34" i="5" s="1"/>
  <c r="CB34" i="5"/>
  <c r="CM97" i="5"/>
  <c r="CM34" i="5" s="1"/>
  <c r="CY88" i="5"/>
  <c r="CU151" i="5"/>
  <c r="CU157" i="5"/>
  <c r="CY157" i="5" s="1"/>
  <c r="CY94" i="5"/>
  <c r="AY34" i="5"/>
  <c r="BK97" i="5"/>
  <c r="BK34" i="5" s="1"/>
  <c r="CP34" i="5"/>
  <c r="CS97" i="5"/>
  <c r="CS34" i="5" s="1"/>
  <c r="DU15" i="5"/>
  <c r="BY16" i="5"/>
  <c r="DU16" i="5" s="1"/>
  <c r="BP177" i="5"/>
  <c r="BY177" i="5" s="1"/>
  <c r="BY114" i="5"/>
  <c r="BP178" i="5"/>
  <c r="BY178" i="5" s="1"/>
  <c r="BY115" i="5"/>
  <c r="BP176" i="5"/>
  <c r="BY176" i="5" s="1"/>
  <c r="BY113" i="5"/>
  <c r="BK112" i="5"/>
  <c r="BK49" i="5" s="1"/>
  <c r="AY175" i="5"/>
  <c r="BK175" i="5" s="1"/>
  <c r="AY178" i="5"/>
  <c r="BK178" i="5" s="1"/>
  <c r="BK115" i="5"/>
  <c r="BK52" i="5" s="1"/>
  <c r="BK113" i="5"/>
  <c r="BK50" i="5" s="1"/>
  <c r="AY176" i="5"/>
  <c r="BK176" i="5" s="1"/>
  <c r="AY177" i="5"/>
  <c r="BK177" i="5" s="1"/>
  <c r="BK114" i="5"/>
  <c r="BK51" i="5" s="1"/>
  <c r="BX166" i="5"/>
  <c r="BX102" i="5"/>
  <c r="BX39" i="5" s="1"/>
  <c r="BW166" i="5"/>
  <c r="BW102" i="5"/>
  <c r="BW39" i="5" s="1"/>
  <c r="BV166" i="5"/>
  <c r="BV102" i="5"/>
  <c r="BV39" i="5" s="1"/>
  <c r="BU166" i="5"/>
  <c r="BU102" i="5"/>
  <c r="BU39" i="5" s="1"/>
  <c r="BT166" i="5"/>
  <c r="BT102" i="5"/>
  <c r="BT39" i="5" s="1"/>
  <c r="BS166" i="5"/>
  <c r="BS102" i="5"/>
  <c r="BS39" i="5" s="1"/>
  <c r="BR166" i="5"/>
  <c r="BR102" i="5"/>
  <c r="BR39" i="5" s="1"/>
  <c r="BQ166" i="5"/>
  <c r="BQ165" i="5" s="1"/>
  <c r="BQ102" i="5"/>
  <c r="BQ39" i="5" s="1"/>
  <c r="BY104" i="5"/>
  <c r="BP167" i="5"/>
  <c r="BP166" i="5"/>
  <c r="BP102" i="5"/>
  <c r="CO157" i="5"/>
  <c r="CS157" i="5" s="1"/>
  <c r="CS94" i="5"/>
  <c r="CS95" i="5"/>
  <c r="CS32" i="5" s="1"/>
  <c r="CO158" i="5"/>
  <c r="CS158" i="5" s="1"/>
  <c r="CM95" i="5"/>
  <c r="CM32" i="5" s="1"/>
  <c r="CA158" i="5"/>
  <c r="CM158" i="5" s="1"/>
  <c r="CA151" i="5"/>
  <c r="CM88" i="5"/>
  <c r="CM25" i="5" s="1"/>
  <c r="CM94" i="5"/>
  <c r="CM31" i="5" s="1"/>
  <c r="CA157" i="5"/>
  <c r="CM157" i="5" s="1"/>
  <c r="BO31" i="5"/>
  <c r="BO25" i="5"/>
  <c r="BO32" i="5"/>
  <c r="BN32" i="5"/>
  <c r="BN25" i="5"/>
  <c r="BN31" i="5"/>
  <c r="BM32" i="5"/>
  <c r="BM25" i="5"/>
  <c r="BM31" i="5"/>
  <c r="BX117" i="5"/>
  <c r="BX54" i="5" s="1"/>
  <c r="BX181" i="5"/>
  <c r="BX180" i="5" s="1"/>
  <c r="BW117" i="5"/>
  <c r="BW54" i="5" s="1"/>
  <c r="BW181" i="5"/>
  <c r="BW180" i="5" s="1"/>
  <c r="BV117" i="5"/>
  <c r="BV54" i="5" s="1"/>
  <c r="BV181" i="5"/>
  <c r="BV180" i="5" s="1"/>
  <c r="BU117" i="5"/>
  <c r="BU54" i="5" s="1"/>
  <c r="BU181" i="5"/>
  <c r="BU180" i="5" s="1"/>
  <c r="BT117" i="5"/>
  <c r="BT54" i="5" s="1"/>
  <c r="BT181" i="5"/>
  <c r="BT180" i="5" s="1"/>
  <c r="BS117" i="5"/>
  <c r="BS54" i="5" s="1"/>
  <c r="BS181" i="5"/>
  <c r="BS180" i="5" s="1"/>
  <c r="BR117" i="5"/>
  <c r="BR54" i="5" s="1"/>
  <c r="BR181" i="5"/>
  <c r="BR180" i="5" s="1"/>
  <c r="BQ117" i="5"/>
  <c r="BQ54" i="5" s="1"/>
  <c r="BQ181" i="5"/>
  <c r="BQ180" i="5" s="1"/>
  <c r="DW180" i="5" s="1"/>
  <c r="BP117" i="5"/>
  <c r="BP181" i="5"/>
  <c r="BP180" i="5" s="1"/>
  <c r="BJ117" i="5"/>
  <c r="BJ54" i="5" s="1"/>
  <c r="BJ181" i="5"/>
  <c r="BJ180" i="5" s="1"/>
  <c r="BI117" i="5"/>
  <c r="BI54" i="5" s="1"/>
  <c r="BI181" i="5"/>
  <c r="BI180" i="5" s="1"/>
  <c r="BH117" i="5"/>
  <c r="BH54" i="5" s="1"/>
  <c r="BH181" i="5"/>
  <c r="BH180" i="5" s="1"/>
  <c r="BG117" i="5"/>
  <c r="BG54" i="5" s="1"/>
  <c r="BG181" i="5"/>
  <c r="BG180" i="5" s="1"/>
  <c r="BF117" i="5"/>
  <c r="BF54" i="5" s="1"/>
  <c r="BF181" i="5"/>
  <c r="BF180" i="5" s="1"/>
  <c r="BE117" i="5"/>
  <c r="BE54" i="5" s="1"/>
  <c r="BE181" i="5"/>
  <c r="BE180" i="5" s="1"/>
  <c r="BD117" i="5"/>
  <c r="BD54" i="5" s="1"/>
  <c r="BD181" i="5"/>
  <c r="BD180" i="5" s="1"/>
  <c r="BC117" i="5"/>
  <c r="BC54" i="5" s="1"/>
  <c r="BC181" i="5"/>
  <c r="BC180" i="5" s="1"/>
  <c r="BB117" i="5"/>
  <c r="BB54" i="5" s="1"/>
  <c r="BB181" i="5"/>
  <c r="BB180" i="5" s="1"/>
  <c r="BA117" i="5"/>
  <c r="BA54" i="5" s="1"/>
  <c r="BA181" i="5"/>
  <c r="BA180" i="5" s="1"/>
  <c r="AZ117" i="5"/>
  <c r="AZ54" i="5" s="1"/>
  <c r="AZ181" i="5"/>
  <c r="AZ180" i="5" s="1"/>
  <c r="BX97" i="5"/>
  <c r="BX34" i="5" s="1"/>
  <c r="BX161" i="5"/>
  <c r="BX160" i="5" s="1"/>
  <c r="BW97" i="5"/>
  <c r="BW34" i="5" s="1"/>
  <c r="BW161" i="5"/>
  <c r="BW160" i="5" s="1"/>
  <c r="BV97" i="5"/>
  <c r="BV34" i="5" s="1"/>
  <c r="BV161" i="5"/>
  <c r="BV160" i="5" s="1"/>
  <c r="BU97" i="5"/>
  <c r="BU34" i="5" s="1"/>
  <c r="BU161" i="5"/>
  <c r="BU160" i="5" s="1"/>
  <c r="BT97" i="5"/>
  <c r="BT34" i="5" s="1"/>
  <c r="BT161" i="5"/>
  <c r="BT160" i="5" s="1"/>
  <c r="BS97" i="5"/>
  <c r="BS34" i="5" s="1"/>
  <c r="BS161" i="5"/>
  <c r="BS160" i="5" s="1"/>
  <c r="BR97" i="5"/>
  <c r="BR34" i="5" s="1"/>
  <c r="BR161" i="5"/>
  <c r="BR160" i="5" s="1"/>
  <c r="BQ97" i="5"/>
  <c r="BQ34" i="5" s="1"/>
  <c r="BQ161" i="5"/>
  <c r="BQ160" i="5" s="1"/>
  <c r="DW160" i="5" s="1"/>
  <c r="BP97" i="5"/>
  <c r="BP161" i="5"/>
  <c r="BP160" i="5" s="1"/>
  <c r="BM44" i="5"/>
  <c r="CY196" i="5"/>
  <c r="AW24" i="5"/>
  <c r="AI24" i="5"/>
  <c r="AY117" i="5"/>
  <c r="DS184" i="5"/>
  <c r="CL169" i="5"/>
  <c r="DS169" i="5"/>
  <c r="DR169" i="5"/>
  <c r="DQ169" i="5"/>
  <c r="DP169" i="5"/>
  <c r="DO169" i="5"/>
  <c r="DN169" i="5"/>
  <c r="DM169" i="5"/>
  <c r="DL169" i="5"/>
  <c r="DK169" i="5"/>
  <c r="DJ169" i="5"/>
  <c r="DI169" i="5"/>
  <c r="DH169" i="5"/>
  <c r="DG169" i="5"/>
  <c r="DF169" i="5"/>
  <c r="DE169" i="5"/>
  <c r="DD169" i="5"/>
  <c r="DC169" i="5"/>
  <c r="DB169" i="5"/>
  <c r="DA169" i="5"/>
  <c r="CY25" i="5"/>
  <c r="CY32" i="5"/>
  <c r="CY31" i="5"/>
  <c r="CR169" i="5"/>
  <c r="CQ169" i="5"/>
  <c r="CS31" i="5"/>
  <c r="CS25" i="5"/>
  <c r="CK169" i="5"/>
  <c r="CJ169" i="5"/>
  <c r="CI169" i="5"/>
  <c r="CG169" i="5"/>
  <c r="CF169" i="5"/>
  <c r="CE169" i="5"/>
  <c r="CD169" i="5"/>
  <c r="CC169" i="5"/>
  <c r="CB169" i="5"/>
  <c r="AW184" i="5"/>
  <c r="AK169" i="5"/>
  <c r="U169" i="5"/>
  <c r="I148" i="5"/>
  <c r="U148" i="5" s="1"/>
  <c r="AW150" i="5"/>
  <c r="AK198" i="5"/>
  <c r="AK148" i="5"/>
  <c r="AI198" i="5"/>
  <c r="W202" i="5"/>
  <c r="AW182" i="5"/>
  <c r="AO180" i="5"/>
  <c r="CM174" i="5"/>
  <c r="CH170" i="5"/>
  <c r="CH169" i="5" s="1"/>
  <c r="AW174" i="5"/>
  <c r="AR170" i="5"/>
  <c r="AW162" i="5"/>
  <c r="AO160" i="5"/>
  <c r="CY70" i="5"/>
  <c r="CY75" i="5"/>
  <c r="CY137" i="5" s="1"/>
  <c r="CS70" i="5"/>
  <c r="CS75" i="5"/>
  <c r="CS137" i="5" s="1"/>
  <c r="CM70" i="5"/>
  <c r="CM75" i="5"/>
  <c r="CM137" i="5" s="1"/>
  <c r="DU196" i="5"/>
  <c r="DU133" i="5"/>
  <c r="DW133" i="5" s="1"/>
  <c r="BY70" i="5"/>
  <c r="BY75" i="5"/>
  <c r="BK70" i="5"/>
  <c r="BK75" i="5"/>
  <c r="BK137" i="5" s="1"/>
  <c r="DU195" i="5"/>
  <c r="DW195" i="5" s="1"/>
  <c r="DU132" i="5"/>
  <c r="DW132" i="5" s="1"/>
  <c r="BY69" i="5"/>
  <c r="DU194" i="5"/>
  <c r="DW194" i="5"/>
  <c r="DU131" i="5"/>
  <c r="DW131" i="5" s="1"/>
  <c r="BY68" i="5"/>
  <c r="DU193" i="5"/>
  <c r="DW193" i="5"/>
  <c r="BY67" i="5"/>
  <c r="DU130" i="5"/>
  <c r="DW130" i="5" s="1"/>
  <c r="CS122" i="5"/>
  <c r="CO74" i="5"/>
  <c r="CO185" i="5"/>
  <c r="CO59" i="5"/>
  <c r="CS192" i="5"/>
  <c r="CO184" i="5"/>
  <c r="CS121" i="5"/>
  <c r="CS58" i="5" s="1"/>
  <c r="CO58" i="5"/>
  <c r="CL74" i="5"/>
  <c r="CL185" i="5"/>
  <c r="CL59" i="5"/>
  <c r="CK74" i="5"/>
  <c r="CK185" i="5"/>
  <c r="CK59" i="5"/>
  <c r="CJ74" i="5"/>
  <c r="CJ185" i="5"/>
  <c r="CJ59" i="5"/>
  <c r="CI74" i="5"/>
  <c r="CI185" i="5"/>
  <c r="CI59" i="5"/>
  <c r="CH74" i="5"/>
  <c r="CH185" i="5"/>
  <c r="CH59" i="5"/>
  <c r="CG74" i="5"/>
  <c r="CG185" i="5"/>
  <c r="CG59" i="5"/>
  <c r="CF74" i="5"/>
  <c r="CF185" i="5"/>
  <c r="CF59" i="5"/>
  <c r="CE185" i="5"/>
  <c r="CE59" i="5"/>
  <c r="CE74" i="5"/>
  <c r="CD74" i="5"/>
  <c r="CD185" i="5"/>
  <c r="CD59" i="5"/>
  <c r="CC74" i="5"/>
  <c r="CC185" i="5"/>
  <c r="CC59" i="5"/>
  <c r="CB74" i="5"/>
  <c r="CB185" i="5"/>
  <c r="CB59" i="5"/>
  <c r="CM121" i="5"/>
  <c r="CM58" i="5" s="1"/>
  <c r="CA58" i="5"/>
  <c r="CM122" i="5"/>
  <c r="CA74" i="5"/>
  <c r="CA185" i="5"/>
  <c r="CM185" i="5" s="1"/>
  <c r="CA59" i="5"/>
  <c r="BO74" i="5"/>
  <c r="BO185" i="5"/>
  <c r="BO59" i="5"/>
  <c r="BN74" i="5"/>
  <c r="BN185" i="5"/>
  <c r="BN59" i="5"/>
  <c r="BM185" i="5"/>
  <c r="BM59" i="5"/>
  <c r="BM74" i="5"/>
  <c r="BM58" i="5"/>
  <c r="BY66" i="5"/>
  <c r="DU129" i="5"/>
  <c r="DW129" i="5" s="1"/>
  <c r="DS74" i="5"/>
  <c r="DS185" i="5"/>
  <c r="DS59" i="5"/>
  <c r="DR74" i="5"/>
  <c r="DR185" i="5"/>
  <c r="DR59" i="5"/>
  <c r="DQ74" i="5"/>
  <c r="DQ185" i="5"/>
  <c r="DQ59" i="5"/>
  <c r="DP74" i="5"/>
  <c r="DP185" i="5"/>
  <c r="DP59" i="5"/>
  <c r="DO74" i="5"/>
  <c r="DO185" i="5"/>
  <c r="DO59" i="5"/>
  <c r="DN74" i="5"/>
  <c r="DN185" i="5"/>
  <c r="DN59" i="5"/>
  <c r="DM74" i="5"/>
  <c r="DM185" i="5"/>
  <c r="DM59" i="5"/>
  <c r="DL74" i="5"/>
  <c r="DL185" i="5"/>
  <c r="DL59" i="5"/>
  <c r="DK74" i="5"/>
  <c r="DK185" i="5"/>
  <c r="DK59" i="5"/>
  <c r="DJ74" i="5"/>
  <c r="DJ185" i="5"/>
  <c r="DJ59" i="5"/>
  <c r="DI74" i="5"/>
  <c r="DI185" i="5"/>
  <c r="DI59" i="5"/>
  <c r="DH74" i="5"/>
  <c r="DH185" i="5"/>
  <c r="DH59" i="5"/>
  <c r="DG74" i="5"/>
  <c r="DG185" i="5"/>
  <c r="DG59" i="5"/>
  <c r="DF74" i="5"/>
  <c r="DF185" i="5"/>
  <c r="DF59" i="5"/>
  <c r="DE74" i="5"/>
  <c r="DE185" i="5"/>
  <c r="DE59" i="5"/>
  <c r="DD74" i="5"/>
  <c r="DD185" i="5"/>
  <c r="DD59" i="5"/>
  <c r="DC185" i="5"/>
  <c r="DC59" i="5"/>
  <c r="DC74" i="5"/>
  <c r="DB74" i="5"/>
  <c r="DB185" i="5"/>
  <c r="DB59" i="5"/>
  <c r="DA74" i="5"/>
  <c r="DA185" i="5"/>
  <c r="DA59" i="5"/>
  <c r="CX74" i="5"/>
  <c r="CX185" i="5"/>
  <c r="CX59" i="5"/>
  <c r="CW74" i="5"/>
  <c r="CW185" i="5"/>
  <c r="CW59" i="5"/>
  <c r="CV185" i="5"/>
  <c r="CV59" i="5"/>
  <c r="CV74" i="5"/>
  <c r="CY191" i="5"/>
  <c r="CU184" i="5"/>
  <c r="CY184" i="5" s="1"/>
  <c r="CY121" i="5"/>
  <c r="CY58" i="5" s="1"/>
  <c r="CU58" i="5"/>
  <c r="CY122" i="5"/>
  <c r="CU74" i="5"/>
  <c r="CU185" i="5"/>
  <c r="CY185" i="5" s="1"/>
  <c r="CU59" i="5"/>
  <c r="CR74" i="5"/>
  <c r="CR185" i="5"/>
  <c r="CR59" i="5"/>
  <c r="CQ74" i="5"/>
  <c r="CQ185" i="5"/>
  <c r="CQ59" i="5"/>
  <c r="CS191" i="5"/>
  <c r="CP184" i="5"/>
  <c r="CP169" i="5" s="1"/>
  <c r="CP74" i="5"/>
  <c r="CP185" i="5"/>
  <c r="CP59" i="5"/>
  <c r="BY64" i="5"/>
  <c r="BY63" i="5"/>
  <c r="BY62" i="5"/>
  <c r="BY61" i="5"/>
  <c r="BY60" i="5"/>
  <c r="AW74" i="5"/>
  <c r="AW59" i="5"/>
  <c r="AI74" i="5"/>
  <c r="AI59" i="5"/>
  <c r="U59" i="5"/>
  <c r="U74" i="5"/>
  <c r="BY56" i="5"/>
  <c r="CY181" i="5"/>
  <c r="CU180" i="5"/>
  <c r="CY180" i="5" s="1"/>
  <c r="CS181" i="5"/>
  <c r="CO180" i="5"/>
  <c r="CS180" i="5" s="1"/>
  <c r="CM181" i="5"/>
  <c r="CA180" i="5"/>
  <c r="CM180" i="5" s="1"/>
  <c r="BO180" i="5"/>
  <c r="DU180" i="5" s="1"/>
  <c r="BY55" i="5"/>
  <c r="BY181" i="5"/>
  <c r="DU181" i="5" s="1"/>
  <c r="DW181" i="5" s="1"/>
  <c r="BM180" i="5"/>
  <c r="BY180" i="5" s="1"/>
  <c r="AW106" i="5"/>
  <c r="AW43" i="5" s="1"/>
  <c r="AK85" i="5"/>
  <c r="AK43" i="5"/>
  <c r="AI106" i="5"/>
  <c r="AI43" i="5" s="1"/>
  <c r="W85" i="5"/>
  <c r="W43" i="5"/>
  <c r="U106" i="5"/>
  <c r="U43" i="5" s="1"/>
  <c r="I85" i="5"/>
  <c r="I43" i="5"/>
  <c r="DU178" i="5"/>
  <c r="DW178" i="5"/>
  <c r="DU115" i="5"/>
  <c r="DW115" i="5" s="1"/>
  <c r="BY52" i="5"/>
  <c r="DU177" i="5"/>
  <c r="DW177" i="5" s="1"/>
  <c r="DU114" i="5"/>
  <c r="DW114" i="5" s="1"/>
  <c r="BY51" i="5"/>
  <c r="DU113" i="5"/>
  <c r="DW113" i="5" s="1"/>
  <c r="BY50" i="5"/>
  <c r="CK44" i="5"/>
  <c r="CK106" i="5"/>
  <c r="CK43" i="5" s="1"/>
  <c r="CJ44" i="5"/>
  <c r="CJ106" i="5"/>
  <c r="CJ43" i="5" s="1"/>
  <c r="CI44" i="5"/>
  <c r="CI106" i="5"/>
  <c r="CI43" i="5" s="1"/>
  <c r="CH44" i="5"/>
  <c r="CH106" i="5"/>
  <c r="CH43" i="5" s="1"/>
  <c r="CG44" i="5"/>
  <c r="CG106" i="5"/>
  <c r="CG43" i="5" s="1"/>
  <c r="CF44" i="5"/>
  <c r="CF106" i="5"/>
  <c r="CF43" i="5" s="1"/>
  <c r="CE44" i="5"/>
  <c r="CE106" i="5"/>
  <c r="CE43" i="5" s="1"/>
  <c r="CD44" i="5"/>
  <c r="CD106" i="5"/>
  <c r="CD43" i="5" s="1"/>
  <c r="CC44" i="5"/>
  <c r="CC106" i="5"/>
  <c r="CC43" i="5" s="1"/>
  <c r="CB44" i="5"/>
  <c r="CB106" i="5"/>
  <c r="CB43" i="5" s="1"/>
  <c r="CM107" i="5"/>
  <c r="CM44" i="5" s="1"/>
  <c r="CA44" i="5"/>
  <c r="CA106" i="5"/>
  <c r="CM175" i="5"/>
  <c r="CA170" i="5"/>
  <c r="BO44" i="5"/>
  <c r="BO106" i="5"/>
  <c r="BO43" i="5" s="1"/>
  <c r="BO170" i="5"/>
  <c r="BN44" i="5"/>
  <c r="BN106" i="5"/>
  <c r="BN43" i="5" s="1"/>
  <c r="BM106" i="5"/>
  <c r="DU112" i="5"/>
  <c r="DW112" i="5" s="1"/>
  <c r="BY49" i="5"/>
  <c r="BY175" i="5"/>
  <c r="DU175" i="5" s="1"/>
  <c r="DW175" i="5" s="1"/>
  <c r="BM170" i="5"/>
  <c r="DS44" i="5"/>
  <c r="DS106" i="5"/>
  <c r="DS43" i="5" s="1"/>
  <c r="DR44" i="5"/>
  <c r="DR106" i="5"/>
  <c r="DR43" i="5" s="1"/>
  <c r="DQ44" i="5"/>
  <c r="DQ106" i="5"/>
  <c r="DQ43" i="5" s="1"/>
  <c r="DP44" i="5"/>
  <c r="DP106" i="5"/>
  <c r="DP43" i="5" s="1"/>
  <c r="DO44" i="5"/>
  <c r="DO106" i="5"/>
  <c r="DO43" i="5" s="1"/>
  <c r="DN44" i="5"/>
  <c r="DN106" i="5"/>
  <c r="DN43" i="5" s="1"/>
  <c r="DM44" i="5"/>
  <c r="DM106" i="5"/>
  <c r="DM43" i="5" s="1"/>
  <c r="DL44" i="5"/>
  <c r="DL106" i="5"/>
  <c r="DL43" i="5" s="1"/>
  <c r="DK44" i="5"/>
  <c r="DK106" i="5"/>
  <c r="DK43" i="5" s="1"/>
  <c r="DJ44" i="5"/>
  <c r="DJ106" i="5"/>
  <c r="DJ43" i="5" s="1"/>
  <c r="DI44" i="5"/>
  <c r="DI106" i="5"/>
  <c r="DI43" i="5" s="1"/>
  <c r="DH44" i="5"/>
  <c r="DH106" i="5"/>
  <c r="DH43" i="5" s="1"/>
  <c r="DG44" i="5"/>
  <c r="DG106" i="5"/>
  <c r="DG43" i="5" s="1"/>
  <c r="DF44" i="5"/>
  <c r="DF106" i="5"/>
  <c r="DF43" i="5" s="1"/>
  <c r="DE44" i="5"/>
  <c r="DE106" i="5"/>
  <c r="DE43" i="5" s="1"/>
  <c r="DD44" i="5"/>
  <c r="DD106" i="5"/>
  <c r="DD43" i="5" s="1"/>
  <c r="DC44" i="5"/>
  <c r="DC106" i="5"/>
  <c r="DC43" i="5" s="1"/>
  <c r="DB44" i="5"/>
  <c r="DB106" i="5"/>
  <c r="DB43" i="5" s="1"/>
  <c r="DA44" i="5"/>
  <c r="DA106" i="5"/>
  <c r="DA43" i="5" s="1"/>
  <c r="CX44" i="5"/>
  <c r="CX106" i="5"/>
  <c r="CX43" i="5" s="1"/>
  <c r="CW44" i="5"/>
  <c r="CW106" i="5"/>
  <c r="CW43" i="5" s="1"/>
  <c r="CV44" i="5"/>
  <c r="CV106" i="5"/>
  <c r="CV43" i="5" s="1"/>
  <c r="CY107" i="5"/>
  <c r="CY44" i="5" s="1"/>
  <c r="CU44" i="5"/>
  <c r="CU106" i="5"/>
  <c r="CY174" i="5"/>
  <c r="CU170" i="5"/>
  <c r="CR44" i="5"/>
  <c r="CR106" i="5"/>
  <c r="CR43" i="5" s="1"/>
  <c r="CQ44" i="5"/>
  <c r="CQ106" i="5"/>
  <c r="CQ43" i="5" s="1"/>
  <c r="CP44" i="5"/>
  <c r="CP106" i="5"/>
  <c r="CP43" i="5" s="1"/>
  <c r="CS174" i="5"/>
  <c r="CO170" i="5"/>
  <c r="CS107" i="5"/>
  <c r="CS44" i="5" s="1"/>
  <c r="CO44" i="5"/>
  <c r="CO106" i="5"/>
  <c r="CL44" i="5"/>
  <c r="CL106" i="5"/>
  <c r="CL43" i="5" s="1"/>
  <c r="DU104" i="5"/>
  <c r="DW104" i="5" s="1"/>
  <c r="BY41" i="5"/>
  <c r="CY166" i="5"/>
  <c r="CU165" i="5"/>
  <c r="CY165" i="5" s="1"/>
  <c r="CS166" i="5"/>
  <c r="CO165" i="5"/>
  <c r="CS165" i="5" s="1"/>
  <c r="CM166" i="5"/>
  <c r="CA165" i="5"/>
  <c r="CM165" i="5" s="1"/>
  <c r="BO165" i="5"/>
  <c r="DU103" i="5"/>
  <c r="DW103" i="5" s="1"/>
  <c r="BY40" i="5"/>
  <c r="BY166" i="5"/>
  <c r="DU166" i="5" s="1"/>
  <c r="DW166" i="5" s="1"/>
  <c r="BM165" i="5"/>
  <c r="BY165" i="5" s="1"/>
  <c r="BK166" i="5"/>
  <c r="AY165" i="5"/>
  <c r="BK165" i="5" s="1"/>
  <c r="DU100" i="5"/>
  <c r="DW100" i="5" s="1"/>
  <c r="BY37" i="5"/>
  <c r="DU99" i="5"/>
  <c r="DW99" i="5" s="1"/>
  <c r="BY36" i="5"/>
  <c r="CY161" i="5"/>
  <c r="CU160" i="5"/>
  <c r="CY160" i="5" s="1"/>
  <c r="CS161" i="5"/>
  <c r="CO160" i="5"/>
  <c r="CS160" i="5" s="1"/>
  <c r="CM161" i="5"/>
  <c r="CA160" i="5"/>
  <c r="CM160" i="5" s="1"/>
  <c r="BO160" i="5"/>
  <c r="DU160" i="5" s="1"/>
  <c r="BY161" i="5"/>
  <c r="DU161" i="5" s="1"/>
  <c r="BM160" i="5"/>
  <c r="BY160" i="5" s="1"/>
  <c r="DU98" i="5"/>
  <c r="DW98" i="5" s="1"/>
  <c r="BY35" i="5"/>
  <c r="BK161" i="5"/>
  <c r="AY160" i="5"/>
  <c r="BK160" i="5" s="1"/>
  <c r="BO24" i="5"/>
  <c r="BO135" i="5"/>
  <c r="BO72" i="5" s="1"/>
  <c r="BO85" i="5"/>
  <c r="BO22" i="5" s="1"/>
  <c r="BN135" i="5"/>
  <c r="BN72" i="5" s="1"/>
  <c r="BN85" i="5"/>
  <c r="BN22" i="5" s="1"/>
  <c r="BN24" i="5"/>
  <c r="BM85" i="5"/>
  <c r="BM135" i="5"/>
  <c r="BM24" i="5"/>
  <c r="CY151" i="5"/>
  <c r="CS151" i="5"/>
  <c r="CM151" i="5"/>
  <c r="BO150" i="5"/>
  <c r="BN198" i="5"/>
  <c r="BN148" i="5"/>
  <c r="BM150" i="5"/>
  <c r="AW135" i="5"/>
  <c r="AW72" i="5" s="1"/>
  <c r="AK72" i="5"/>
  <c r="AI135" i="5"/>
  <c r="AI72" i="5" s="1"/>
  <c r="W72" i="5"/>
  <c r="U135" i="5"/>
  <c r="U72" i="5" s="1"/>
  <c r="I72" i="5"/>
  <c r="DS151" i="5"/>
  <c r="DS150" i="5" s="1"/>
  <c r="DS87" i="5"/>
  <c r="DR151" i="5"/>
  <c r="DR150" i="5" s="1"/>
  <c r="DR87" i="5"/>
  <c r="DQ151" i="5"/>
  <c r="DQ150" i="5" s="1"/>
  <c r="DQ87" i="5"/>
  <c r="DP151" i="5"/>
  <c r="DP150" i="5" s="1"/>
  <c r="DP87" i="5"/>
  <c r="DO152" i="5"/>
  <c r="DO150" i="5" s="1"/>
  <c r="DO87" i="5"/>
  <c r="DN152" i="5"/>
  <c r="DN150" i="5" s="1"/>
  <c r="DN87" i="5"/>
  <c r="DM152" i="5"/>
  <c r="DM150" i="5" s="1"/>
  <c r="DM87" i="5"/>
  <c r="DL152" i="5"/>
  <c r="DL150" i="5" s="1"/>
  <c r="DL87" i="5"/>
  <c r="DK152" i="5"/>
  <c r="DK150" i="5" s="1"/>
  <c r="DK87" i="5"/>
  <c r="DJ152" i="5"/>
  <c r="DJ150" i="5" s="1"/>
  <c r="DJ87" i="5"/>
  <c r="DI152" i="5"/>
  <c r="DI150" i="5" s="1"/>
  <c r="DI87" i="5"/>
  <c r="DH152" i="5"/>
  <c r="DH150" i="5" s="1"/>
  <c r="DH87" i="5"/>
  <c r="DG152" i="5"/>
  <c r="DG150" i="5" s="1"/>
  <c r="DG87" i="5"/>
  <c r="DF152" i="5"/>
  <c r="DF150" i="5" s="1"/>
  <c r="DF87" i="5"/>
  <c r="DE152" i="5"/>
  <c r="DE150" i="5" s="1"/>
  <c r="DE87" i="5"/>
  <c r="DD152" i="5"/>
  <c r="DD150" i="5" s="1"/>
  <c r="DD87" i="5"/>
  <c r="DC152" i="5"/>
  <c r="DC150" i="5" s="1"/>
  <c r="DC87" i="5"/>
  <c r="DB152" i="5"/>
  <c r="DB150" i="5" s="1"/>
  <c r="DB87" i="5"/>
  <c r="DA152" i="5"/>
  <c r="DA150" i="5" s="1"/>
  <c r="DA87" i="5"/>
  <c r="CX152" i="5"/>
  <c r="CX150" i="5" s="1"/>
  <c r="CX87" i="5"/>
  <c r="CW152" i="5"/>
  <c r="CW150" i="5" s="1"/>
  <c r="CW87" i="5"/>
  <c r="CV152" i="5"/>
  <c r="CV150" i="5" s="1"/>
  <c r="CV87" i="5"/>
  <c r="CY89" i="5"/>
  <c r="CY26" i="5" s="1"/>
  <c r="CU152" i="5"/>
  <c r="CU87" i="5"/>
  <c r="CY92" i="5"/>
  <c r="CY29" i="5" s="1"/>
  <c r="CU155" i="5"/>
  <c r="CY155" i="5" s="1"/>
  <c r="CY93" i="5"/>
  <c r="CY30" i="5" s="1"/>
  <c r="CU156" i="5"/>
  <c r="CY156" i="5" s="1"/>
  <c r="CY90" i="5"/>
  <c r="CY27" i="5" s="1"/>
  <c r="CU153" i="5"/>
  <c r="CY153" i="5" s="1"/>
  <c r="CY91" i="5"/>
  <c r="CY28" i="5" s="1"/>
  <c r="CU154" i="5"/>
  <c r="CY154" i="5" s="1"/>
  <c r="CR152" i="5"/>
  <c r="CR150" i="5" s="1"/>
  <c r="CR87" i="5"/>
  <c r="CQ152" i="5"/>
  <c r="CQ150" i="5" s="1"/>
  <c r="CQ87" i="5"/>
  <c r="CP152" i="5"/>
  <c r="CP150" i="5" s="1"/>
  <c r="CP87" i="5"/>
  <c r="CS91" i="5"/>
  <c r="CS28" i="5" s="1"/>
  <c r="CO154" i="5"/>
  <c r="CS154" i="5" s="1"/>
  <c r="CS93" i="5"/>
  <c r="CS30" i="5" s="1"/>
  <c r="CO156" i="5"/>
  <c r="CS156" i="5" s="1"/>
  <c r="CS89" i="5"/>
  <c r="CS26" i="5" s="1"/>
  <c r="CO152" i="5"/>
  <c r="CO87" i="5"/>
  <c r="CS92" i="5"/>
  <c r="CS29" i="5" s="1"/>
  <c r="CO155" i="5"/>
  <c r="CS155" i="5" s="1"/>
  <c r="CS90" i="5"/>
  <c r="CS27" i="5" s="1"/>
  <c r="CO153" i="5"/>
  <c r="CS153" i="5" s="1"/>
  <c r="CL152" i="5"/>
  <c r="CL150" i="5" s="1"/>
  <c r="CL87" i="5"/>
  <c r="CK152" i="5"/>
  <c r="CK150" i="5" s="1"/>
  <c r="CK87" i="5"/>
  <c r="CJ152" i="5"/>
  <c r="CJ150" i="5" s="1"/>
  <c r="CJ87" i="5"/>
  <c r="CI152" i="5"/>
  <c r="CI150" i="5" s="1"/>
  <c r="CI87" i="5"/>
  <c r="CH152" i="5"/>
  <c r="CH150" i="5" s="1"/>
  <c r="CH87" i="5"/>
  <c r="CG152" i="5"/>
  <c r="CG150" i="5" s="1"/>
  <c r="CG87" i="5"/>
  <c r="CF152" i="5"/>
  <c r="CF150" i="5" s="1"/>
  <c r="CF87" i="5"/>
  <c r="CE152" i="5"/>
  <c r="CE150" i="5" s="1"/>
  <c r="CE87" i="5"/>
  <c r="CD152" i="5"/>
  <c r="CD150" i="5" s="1"/>
  <c r="CD87" i="5"/>
  <c r="CC152" i="5"/>
  <c r="CC150" i="5" s="1"/>
  <c r="CC87" i="5"/>
  <c r="CB152" i="5"/>
  <c r="CB150" i="5" s="1"/>
  <c r="CB87" i="5"/>
  <c r="CM89" i="5"/>
  <c r="CM26" i="5" s="1"/>
  <c r="CA152" i="5"/>
  <c r="CA87" i="5"/>
  <c r="CM93" i="5"/>
  <c r="CM30" i="5" s="1"/>
  <c r="CA156" i="5"/>
  <c r="CM156" i="5" s="1"/>
  <c r="CM91" i="5"/>
  <c r="CM28" i="5" s="1"/>
  <c r="CA154" i="5"/>
  <c r="CM154" i="5" s="1"/>
  <c r="CM92" i="5"/>
  <c r="CM29" i="5" s="1"/>
  <c r="CA155" i="5"/>
  <c r="CM155" i="5" s="1"/>
  <c r="CM90" i="5"/>
  <c r="CM27" i="5" s="1"/>
  <c r="CA153" i="5"/>
  <c r="CM153" i="5" s="1"/>
  <c r="AW25" i="5"/>
  <c r="AW31" i="5"/>
  <c r="AW26" i="5"/>
  <c r="AW27" i="5"/>
  <c r="AW28" i="5"/>
  <c r="AW29" i="5"/>
  <c r="AW30" i="5"/>
  <c r="AI25" i="5"/>
  <c r="AI31" i="5"/>
  <c r="AI26" i="5"/>
  <c r="AI27" i="5"/>
  <c r="AI28" i="5"/>
  <c r="AI29" i="5"/>
  <c r="AI30" i="5"/>
  <c r="U25" i="5"/>
  <c r="U31" i="5"/>
  <c r="U26" i="5"/>
  <c r="U27" i="5"/>
  <c r="U28" i="5"/>
  <c r="U29" i="5"/>
  <c r="U30" i="5"/>
  <c r="BX171" i="5"/>
  <c r="BX170" i="5" s="1"/>
  <c r="BX107" i="5"/>
  <c r="BW171" i="5"/>
  <c r="BW170" i="5" s="1"/>
  <c r="BW107" i="5"/>
  <c r="BV171" i="5"/>
  <c r="BV170" i="5" s="1"/>
  <c r="BV107" i="5"/>
  <c r="BU171" i="5"/>
  <c r="BU170" i="5" s="1"/>
  <c r="BU107" i="5"/>
  <c r="BT171" i="5"/>
  <c r="BT170" i="5" s="1"/>
  <c r="BT107" i="5"/>
  <c r="BS171" i="5"/>
  <c r="BS170" i="5" s="1"/>
  <c r="BS107" i="5"/>
  <c r="BR171" i="5"/>
  <c r="BR170" i="5" s="1"/>
  <c r="BR107" i="5"/>
  <c r="BQ171" i="5"/>
  <c r="BQ107" i="5"/>
  <c r="BY110" i="5"/>
  <c r="BP173" i="5"/>
  <c r="BY109" i="5"/>
  <c r="BP172" i="5"/>
  <c r="BY108" i="5"/>
  <c r="BP171" i="5"/>
  <c r="BP107" i="5"/>
  <c r="BY107" i="5" s="1"/>
  <c r="BY111" i="5"/>
  <c r="BP174" i="5"/>
  <c r="BJ171" i="5"/>
  <c r="BJ170" i="5" s="1"/>
  <c r="BJ107" i="5"/>
  <c r="BI171" i="5"/>
  <c r="BI170" i="5" s="1"/>
  <c r="BI107" i="5"/>
  <c r="BH171" i="5"/>
  <c r="BH170" i="5" s="1"/>
  <c r="BH107" i="5"/>
  <c r="BG171" i="5"/>
  <c r="BG170" i="5" s="1"/>
  <c r="BG107" i="5"/>
  <c r="BF171" i="5"/>
  <c r="BF170" i="5" s="1"/>
  <c r="BF107" i="5"/>
  <c r="BE171" i="5"/>
  <c r="BE170" i="5" s="1"/>
  <c r="BE107" i="5"/>
  <c r="BD171" i="5"/>
  <c r="BD170" i="5" s="1"/>
  <c r="BD107" i="5"/>
  <c r="BC171" i="5"/>
  <c r="BC170" i="5" s="1"/>
  <c r="BC107" i="5"/>
  <c r="BB171" i="5"/>
  <c r="BB170" i="5" s="1"/>
  <c r="BB107" i="5"/>
  <c r="BA171" i="5"/>
  <c r="BA170" i="5" s="1"/>
  <c r="BA107" i="5"/>
  <c r="AZ171" i="5"/>
  <c r="AZ170" i="5" s="1"/>
  <c r="AZ107" i="5"/>
  <c r="BK111" i="5"/>
  <c r="BK48" i="5" s="1"/>
  <c r="AY174" i="5"/>
  <c r="BK174" i="5" s="1"/>
  <c r="BK110" i="5"/>
  <c r="BK47" i="5" s="1"/>
  <c r="AY173" i="5"/>
  <c r="BK173" i="5" s="1"/>
  <c r="BK109" i="5"/>
  <c r="BK46" i="5" s="1"/>
  <c r="AY172" i="5"/>
  <c r="BK172" i="5" s="1"/>
  <c r="BK108" i="5"/>
  <c r="BK45" i="5" s="1"/>
  <c r="AY171" i="5"/>
  <c r="AY107" i="5"/>
  <c r="BX186" i="5"/>
  <c r="BX184" i="5" s="1"/>
  <c r="BX121" i="5"/>
  <c r="BX58" i="5" s="1"/>
  <c r="BX122" i="5"/>
  <c r="BX88" i="5"/>
  <c r="BX89" i="5"/>
  <c r="BX152" i="5" s="1"/>
  <c r="BX90" i="5"/>
  <c r="BX153" i="5" s="1"/>
  <c r="BX91" i="5"/>
  <c r="BX154" i="5" s="1"/>
  <c r="BX92" i="5"/>
  <c r="BX155" i="5" s="1"/>
  <c r="BX93" i="5"/>
  <c r="BX156" i="5" s="1"/>
  <c r="BX95" i="5"/>
  <c r="BX158" i="5" s="1"/>
  <c r="BX94" i="5"/>
  <c r="BX157" i="5" s="1"/>
  <c r="BW186" i="5"/>
  <c r="BW184" i="5" s="1"/>
  <c r="BW121" i="5"/>
  <c r="BW122" i="5"/>
  <c r="BW88" i="5"/>
  <c r="BW89" i="5"/>
  <c r="BW152" i="5" s="1"/>
  <c r="BW90" i="5"/>
  <c r="BW153" i="5" s="1"/>
  <c r="BW91" i="5"/>
  <c r="BW154" i="5" s="1"/>
  <c r="BW92" i="5"/>
  <c r="BW155" i="5" s="1"/>
  <c r="BW93" i="5"/>
  <c r="BW156" i="5" s="1"/>
  <c r="BW95" i="5"/>
  <c r="BW158" i="5" s="1"/>
  <c r="BW94" i="5"/>
  <c r="BW157" i="5" s="1"/>
  <c r="BV186" i="5"/>
  <c r="BV184" i="5" s="1"/>
  <c r="BV121" i="5"/>
  <c r="BV58" i="5" s="1"/>
  <c r="BV122" i="5"/>
  <c r="BV88" i="5"/>
  <c r="BV89" i="5"/>
  <c r="BV152" i="5" s="1"/>
  <c r="BV90" i="5"/>
  <c r="BV153" i="5" s="1"/>
  <c r="BV91" i="5"/>
  <c r="BV154" i="5" s="1"/>
  <c r="BV92" i="5"/>
  <c r="BV155" i="5" s="1"/>
  <c r="BV93" i="5"/>
  <c r="BV156" i="5" s="1"/>
  <c r="BV95" i="5"/>
  <c r="BV158" i="5" s="1"/>
  <c r="BV94" i="5"/>
  <c r="BV157" i="5" s="1"/>
  <c r="BU186" i="5"/>
  <c r="BU184" i="5" s="1"/>
  <c r="BU121" i="5"/>
  <c r="BU58" i="5" s="1"/>
  <c r="BU122" i="5"/>
  <c r="BU88" i="5"/>
  <c r="BU89" i="5"/>
  <c r="BU152" i="5" s="1"/>
  <c r="BU90" i="5"/>
  <c r="BU153" i="5" s="1"/>
  <c r="BU91" i="5"/>
  <c r="BU154" i="5" s="1"/>
  <c r="BU92" i="5"/>
  <c r="BU155" i="5" s="1"/>
  <c r="BU93" i="5"/>
  <c r="BU156" i="5" s="1"/>
  <c r="BU95" i="5"/>
  <c r="BU158" i="5" s="1"/>
  <c r="BU94" i="5"/>
  <c r="BU157" i="5" s="1"/>
  <c r="BT186" i="5"/>
  <c r="BT184" i="5" s="1"/>
  <c r="BT121" i="5"/>
  <c r="BT58" i="5" s="1"/>
  <c r="BT122" i="5"/>
  <c r="BT88" i="5"/>
  <c r="BT89" i="5"/>
  <c r="BT152" i="5" s="1"/>
  <c r="BT90" i="5"/>
  <c r="BT153" i="5" s="1"/>
  <c r="BT91" i="5"/>
  <c r="BT154" i="5" s="1"/>
  <c r="BT92" i="5"/>
  <c r="BT155" i="5" s="1"/>
  <c r="BT93" i="5"/>
  <c r="BT156" i="5" s="1"/>
  <c r="BT95" i="5"/>
  <c r="BT158" i="5" s="1"/>
  <c r="BT94" i="5"/>
  <c r="BT157" i="5" s="1"/>
  <c r="BS186" i="5"/>
  <c r="BS184" i="5" s="1"/>
  <c r="BS121" i="5"/>
  <c r="BS58" i="5" s="1"/>
  <c r="BS122" i="5"/>
  <c r="BS88" i="5"/>
  <c r="BS89" i="5"/>
  <c r="BS152" i="5" s="1"/>
  <c r="BS90" i="5"/>
  <c r="BS153" i="5" s="1"/>
  <c r="BS91" i="5"/>
  <c r="BS154" i="5" s="1"/>
  <c r="BS92" i="5"/>
  <c r="BS155" i="5" s="1"/>
  <c r="BS93" i="5"/>
  <c r="BS156" i="5" s="1"/>
  <c r="BS95" i="5"/>
  <c r="BS158" i="5" s="1"/>
  <c r="BS94" i="5"/>
  <c r="BS157" i="5" s="1"/>
  <c r="BR186" i="5"/>
  <c r="BR184" i="5" s="1"/>
  <c r="BR121" i="5"/>
  <c r="BR58" i="5" s="1"/>
  <c r="BR122" i="5"/>
  <c r="BR88" i="5"/>
  <c r="BR89" i="5"/>
  <c r="BR152" i="5" s="1"/>
  <c r="BR90" i="5"/>
  <c r="BR153" i="5" s="1"/>
  <c r="BR91" i="5"/>
  <c r="BR154" i="5" s="1"/>
  <c r="BR92" i="5"/>
  <c r="BR155" i="5" s="1"/>
  <c r="BR93" i="5"/>
  <c r="BR156" i="5" s="1"/>
  <c r="BR95" i="5"/>
  <c r="BR158" i="5" s="1"/>
  <c r="BR94" i="5"/>
  <c r="BR157" i="5" s="1"/>
  <c r="BQ186" i="5"/>
  <c r="BQ121" i="5"/>
  <c r="BQ58" i="5" s="1"/>
  <c r="BQ122" i="5"/>
  <c r="BQ88" i="5"/>
  <c r="BQ89" i="5"/>
  <c r="BQ152" i="5" s="1"/>
  <c r="BQ90" i="5"/>
  <c r="BQ153" i="5" s="1"/>
  <c r="BQ91" i="5"/>
  <c r="BQ154" i="5" s="1"/>
  <c r="BQ92" i="5"/>
  <c r="BQ155" i="5" s="1"/>
  <c r="BQ93" i="5"/>
  <c r="BQ156" i="5" s="1"/>
  <c r="BQ95" i="5"/>
  <c r="BQ158" i="5" s="1"/>
  <c r="BQ94" i="5"/>
  <c r="BQ157" i="5" s="1"/>
  <c r="BY188" i="5"/>
  <c r="DU188" i="5" s="1"/>
  <c r="BY128" i="5"/>
  <c r="BP191" i="5"/>
  <c r="BY189" i="5"/>
  <c r="DU189" i="5" s="1"/>
  <c r="DW189" i="5" s="1"/>
  <c r="BY190" i="5"/>
  <c r="DU190" i="5"/>
  <c r="BY187" i="5"/>
  <c r="DU187" i="5"/>
  <c r="BP186" i="5"/>
  <c r="BP121" i="5"/>
  <c r="BP58" i="5" s="1"/>
  <c r="BP122" i="5"/>
  <c r="BP88" i="5"/>
  <c r="BP89" i="5"/>
  <c r="BP90" i="5"/>
  <c r="BP91" i="5"/>
  <c r="BP92" i="5"/>
  <c r="BP93" i="5"/>
  <c r="BP95" i="5"/>
  <c r="BP94" i="5"/>
  <c r="BO26" i="5"/>
  <c r="BO27" i="5"/>
  <c r="BO28" i="5"/>
  <c r="BO29" i="5"/>
  <c r="BO30" i="5"/>
  <c r="BN26" i="5"/>
  <c r="BN27" i="5"/>
  <c r="BN28" i="5"/>
  <c r="BN29" i="5"/>
  <c r="BN30" i="5"/>
  <c r="BY10" i="5"/>
  <c r="BM26" i="5"/>
  <c r="BM27" i="5"/>
  <c r="BM28" i="5"/>
  <c r="BM29" i="5"/>
  <c r="BM30" i="5"/>
  <c r="BJ88" i="5"/>
  <c r="BJ89" i="5"/>
  <c r="BJ152" i="5" s="1"/>
  <c r="BJ90" i="5"/>
  <c r="BJ153" i="5" s="1"/>
  <c r="BJ91" i="5"/>
  <c r="BJ154" i="5" s="1"/>
  <c r="BJ92" i="5"/>
  <c r="BJ155" i="5" s="1"/>
  <c r="BJ93" i="5"/>
  <c r="BJ156" i="5" s="1"/>
  <c r="BJ95" i="5"/>
  <c r="BJ158" i="5" s="1"/>
  <c r="BJ94" i="5"/>
  <c r="BJ157" i="5" s="1"/>
  <c r="BJ186" i="5"/>
  <c r="BJ184" i="5" s="1"/>
  <c r="BJ121" i="5"/>
  <c r="BJ58" i="5" s="1"/>
  <c r="BJ122" i="5"/>
  <c r="BI88" i="5"/>
  <c r="BI89" i="5"/>
  <c r="BI152" i="5" s="1"/>
  <c r="BI90" i="5"/>
  <c r="BI153" i="5" s="1"/>
  <c r="BI91" i="5"/>
  <c r="BI154" i="5" s="1"/>
  <c r="BI92" i="5"/>
  <c r="BI155" i="5" s="1"/>
  <c r="BI93" i="5"/>
  <c r="BI156" i="5" s="1"/>
  <c r="BI95" i="5"/>
  <c r="BI158" i="5" s="1"/>
  <c r="BI94" i="5"/>
  <c r="BI157" i="5" s="1"/>
  <c r="BI186" i="5"/>
  <c r="BI184" i="5" s="1"/>
  <c r="BI121" i="5"/>
  <c r="BI58" i="5" s="1"/>
  <c r="BI122" i="5"/>
  <c r="BH186" i="5"/>
  <c r="BH184" i="5" s="1"/>
  <c r="BH121" i="5"/>
  <c r="BH58" i="5" s="1"/>
  <c r="BH122" i="5"/>
  <c r="BH88" i="5"/>
  <c r="BH89" i="5"/>
  <c r="BH152" i="5" s="1"/>
  <c r="BH90" i="5"/>
  <c r="BH153" i="5" s="1"/>
  <c r="BH91" i="5"/>
  <c r="BH154" i="5" s="1"/>
  <c r="BH92" i="5"/>
  <c r="BH155" i="5" s="1"/>
  <c r="BH93" i="5"/>
  <c r="BH156" i="5" s="1"/>
  <c r="BH95" i="5"/>
  <c r="BH158" i="5" s="1"/>
  <c r="BH94" i="5"/>
  <c r="BH157" i="5" s="1"/>
  <c r="BG88" i="5"/>
  <c r="BG89" i="5"/>
  <c r="BG152" i="5" s="1"/>
  <c r="BG90" i="5"/>
  <c r="BG153" i="5" s="1"/>
  <c r="BG91" i="5"/>
  <c r="BG154" i="5" s="1"/>
  <c r="BG92" i="5"/>
  <c r="BG155" i="5" s="1"/>
  <c r="BG93" i="5"/>
  <c r="BG156" i="5" s="1"/>
  <c r="BG95" i="5"/>
  <c r="BG158" i="5" s="1"/>
  <c r="BG94" i="5"/>
  <c r="BG157" i="5" s="1"/>
  <c r="BG186" i="5"/>
  <c r="BG184" i="5" s="1"/>
  <c r="BG121" i="5"/>
  <c r="BG58" i="5" s="1"/>
  <c r="BG122" i="5"/>
  <c r="BF88" i="5"/>
  <c r="BF89" i="5"/>
  <c r="BF152" i="5" s="1"/>
  <c r="BF90" i="5"/>
  <c r="BF153" i="5" s="1"/>
  <c r="BF91" i="5"/>
  <c r="BF154" i="5" s="1"/>
  <c r="BF92" i="5"/>
  <c r="BF155" i="5" s="1"/>
  <c r="BF93" i="5"/>
  <c r="BF156" i="5" s="1"/>
  <c r="BF95" i="5"/>
  <c r="BF158" i="5" s="1"/>
  <c r="BF94" i="5"/>
  <c r="BF157" i="5" s="1"/>
  <c r="BF186" i="5"/>
  <c r="BF184" i="5" s="1"/>
  <c r="BF121" i="5"/>
  <c r="BF58" i="5" s="1"/>
  <c r="BF122" i="5"/>
  <c r="BE186" i="5"/>
  <c r="BE184" i="5" s="1"/>
  <c r="BE121" i="5"/>
  <c r="BE58" i="5" s="1"/>
  <c r="BE122" i="5"/>
  <c r="BE88" i="5"/>
  <c r="BE89" i="5"/>
  <c r="BE152" i="5" s="1"/>
  <c r="BE90" i="5"/>
  <c r="BE153" i="5" s="1"/>
  <c r="BE91" i="5"/>
  <c r="BE154" i="5" s="1"/>
  <c r="BE92" i="5"/>
  <c r="BE155" i="5" s="1"/>
  <c r="BE93" i="5"/>
  <c r="BE156" i="5" s="1"/>
  <c r="BE95" i="5"/>
  <c r="BE158" i="5" s="1"/>
  <c r="BE94" i="5"/>
  <c r="BE157" i="5" s="1"/>
  <c r="BD186" i="5"/>
  <c r="BD184" i="5" s="1"/>
  <c r="BD121" i="5"/>
  <c r="BD58" i="5" s="1"/>
  <c r="BD122" i="5"/>
  <c r="BD88" i="5"/>
  <c r="BD89" i="5"/>
  <c r="BD152" i="5" s="1"/>
  <c r="BD90" i="5"/>
  <c r="BD153" i="5" s="1"/>
  <c r="BD91" i="5"/>
  <c r="BD154" i="5" s="1"/>
  <c r="BD92" i="5"/>
  <c r="BD155" i="5" s="1"/>
  <c r="BD93" i="5"/>
  <c r="BD156" i="5" s="1"/>
  <c r="BD95" i="5"/>
  <c r="BD158" i="5" s="1"/>
  <c r="BD94" i="5"/>
  <c r="BD157" i="5" s="1"/>
  <c r="BC186" i="5"/>
  <c r="BC184" i="5" s="1"/>
  <c r="BC121" i="5"/>
  <c r="BC58" i="5" s="1"/>
  <c r="BC122" i="5"/>
  <c r="BC88" i="5"/>
  <c r="BC89" i="5"/>
  <c r="BC152" i="5" s="1"/>
  <c r="BC90" i="5"/>
  <c r="BC153" i="5" s="1"/>
  <c r="BC91" i="5"/>
  <c r="BC154" i="5" s="1"/>
  <c r="BC92" i="5"/>
  <c r="BC155" i="5" s="1"/>
  <c r="BC93" i="5"/>
  <c r="BC156" i="5" s="1"/>
  <c r="BC95" i="5"/>
  <c r="BC158" i="5" s="1"/>
  <c r="BC94" i="5"/>
  <c r="BC157" i="5" s="1"/>
  <c r="BB186" i="5"/>
  <c r="BB184" i="5" s="1"/>
  <c r="BB121" i="5"/>
  <c r="BB58" i="5" s="1"/>
  <c r="BB122" i="5"/>
  <c r="BB88" i="5"/>
  <c r="BB89" i="5"/>
  <c r="BB152" i="5" s="1"/>
  <c r="BB90" i="5"/>
  <c r="BB153" i="5" s="1"/>
  <c r="BB91" i="5"/>
  <c r="BB154" i="5" s="1"/>
  <c r="BB92" i="5"/>
  <c r="BB155" i="5" s="1"/>
  <c r="BB93" i="5"/>
  <c r="BB156" i="5" s="1"/>
  <c r="BB95" i="5"/>
  <c r="BB158" i="5" s="1"/>
  <c r="BB94" i="5"/>
  <c r="BB157" i="5" s="1"/>
  <c r="BA186" i="5"/>
  <c r="BA184" i="5" s="1"/>
  <c r="BA121" i="5"/>
  <c r="BA58" i="5" s="1"/>
  <c r="BA122" i="5"/>
  <c r="BA88" i="5"/>
  <c r="BA89" i="5"/>
  <c r="BA152" i="5" s="1"/>
  <c r="BA90" i="5"/>
  <c r="BA153" i="5" s="1"/>
  <c r="BA91" i="5"/>
  <c r="BA154" i="5" s="1"/>
  <c r="BA92" i="5"/>
  <c r="BA155" i="5" s="1"/>
  <c r="BA93" i="5"/>
  <c r="BA156" i="5" s="1"/>
  <c r="BA95" i="5"/>
  <c r="BA158" i="5" s="1"/>
  <c r="BA94" i="5"/>
  <c r="BA157" i="5" s="1"/>
  <c r="AZ186" i="5"/>
  <c r="AZ184" i="5" s="1"/>
  <c r="AZ121" i="5"/>
  <c r="AZ58" i="5" s="1"/>
  <c r="AZ122" i="5"/>
  <c r="AZ88" i="5"/>
  <c r="AZ89" i="5"/>
  <c r="AZ152" i="5" s="1"/>
  <c r="AZ90" i="5"/>
  <c r="AZ153" i="5" s="1"/>
  <c r="AZ91" i="5"/>
  <c r="AZ154" i="5" s="1"/>
  <c r="AZ92" i="5"/>
  <c r="AZ155" i="5" s="1"/>
  <c r="AZ93" i="5"/>
  <c r="AZ156" i="5" s="1"/>
  <c r="AZ95" i="5"/>
  <c r="AZ158" i="5" s="1"/>
  <c r="AZ94" i="5"/>
  <c r="AZ157" i="5" s="1"/>
  <c r="BK10" i="5"/>
  <c r="AY88" i="5"/>
  <c r="AY89" i="5"/>
  <c r="AY90" i="5"/>
  <c r="AY91" i="5"/>
  <c r="AY92" i="5"/>
  <c r="AY93" i="5"/>
  <c r="AY95" i="5"/>
  <c r="AY94" i="5"/>
  <c r="BK123" i="5"/>
  <c r="AY186" i="5"/>
  <c r="AY121" i="5"/>
  <c r="AY122" i="5"/>
  <c r="BK125" i="5"/>
  <c r="AY188" i="5"/>
  <c r="BK188" i="5" s="1"/>
  <c r="BK124" i="5"/>
  <c r="AY187" i="5"/>
  <c r="BK187" i="5" s="1"/>
  <c r="BK127" i="5"/>
  <c r="AY190" i="5"/>
  <c r="BK190" i="5" s="1"/>
  <c r="BK128" i="5"/>
  <c r="BK65" i="5" s="1"/>
  <c r="AY191" i="5"/>
  <c r="BK191" i="5" s="1"/>
  <c r="BK126" i="5"/>
  <c r="AY189" i="5"/>
  <c r="BK189" i="5" s="1"/>
  <c r="AH202" i="5"/>
  <c r="AH72" i="5"/>
  <c r="AG202" i="5"/>
  <c r="AG72" i="5"/>
  <c r="AF202" i="5"/>
  <c r="AF72" i="5"/>
  <c r="AE202" i="5"/>
  <c r="AE72" i="5"/>
  <c r="AD202" i="5"/>
  <c r="AD72" i="5"/>
  <c r="AC202" i="5"/>
  <c r="AC72" i="5"/>
  <c r="AB202" i="5"/>
  <c r="AB72" i="5"/>
  <c r="AA202" i="5"/>
  <c r="AA72" i="5"/>
  <c r="Z202" i="5"/>
  <c r="Z72" i="5"/>
  <c r="Y202" i="5"/>
  <c r="Y72" i="5"/>
  <c r="X202" i="5"/>
  <c r="X72" i="5"/>
  <c r="DU8" i="5"/>
  <c r="AW32" i="5"/>
  <c r="BK68" i="5"/>
  <c r="BK67" i="5"/>
  <c r="BK66" i="5"/>
  <c r="U198" i="5"/>
  <c r="BK69" i="5"/>
  <c r="CM192" i="5"/>
  <c r="CA184" i="5"/>
  <c r="CM184" i="5" s="1"/>
  <c r="BY192" i="5"/>
  <c r="DU192" i="5" s="1"/>
  <c r="BM184" i="5"/>
  <c r="DU176" i="5"/>
  <c r="DW176" i="5" s="1"/>
  <c r="BY186" i="6" l="1"/>
  <c r="CM29" i="6"/>
  <c r="DX92" i="6"/>
  <c r="DX29" i="6" s="1"/>
  <c r="CM27" i="6"/>
  <c r="DX90" i="6"/>
  <c r="DX27" i="6" s="1"/>
  <c r="CM28" i="6"/>
  <c r="DX91" i="6"/>
  <c r="DX28" i="6" s="1"/>
  <c r="CM25" i="6"/>
  <c r="CM32" i="6"/>
  <c r="DX95" i="6"/>
  <c r="DX32" i="6" s="1"/>
  <c r="CM26" i="6"/>
  <c r="DX89" i="6"/>
  <c r="DX26" i="6" s="1"/>
  <c r="CM31" i="6"/>
  <c r="DX94" i="6"/>
  <c r="DX31" i="6" s="1"/>
  <c r="CM30" i="6"/>
  <c r="DX93" i="6"/>
  <c r="DX30" i="6" s="1"/>
  <c r="CM39" i="6"/>
  <c r="DX102" i="6"/>
  <c r="DX39" i="6" s="1"/>
  <c r="CS34" i="6"/>
  <c r="DX98" i="6"/>
  <c r="DX35" i="6" s="1"/>
  <c r="DX97" i="6"/>
  <c r="DX34" i="6" s="1"/>
  <c r="DX137" i="6"/>
  <c r="CS74" i="6"/>
  <c r="DX123" i="6"/>
  <c r="DX60" i="6" s="1"/>
  <c r="CY184" i="6"/>
  <c r="CY74" i="6"/>
  <c r="CM185" i="6"/>
  <c r="CM184" i="6"/>
  <c r="DW181" i="6"/>
  <c r="DX181" i="6" s="1"/>
  <c r="CS185" i="6"/>
  <c r="DX70" i="6"/>
  <c r="DX75" i="6"/>
  <c r="CM58" i="6"/>
  <c r="DX108" i="6"/>
  <c r="DX45" i="6" s="1"/>
  <c r="CM44" i="6"/>
  <c r="AR148" i="7"/>
  <c r="AR198" i="7"/>
  <c r="AR169" i="6"/>
  <c r="AW170" i="6"/>
  <c r="BL85" i="10"/>
  <c r="BL22" i="10" s="1"/>
  <c r="BL135" i="10"/>
  <c r="BL72" i="10" s="1"/>
  <c r="BL43" i="10"/>
  <c r="BM135" i="10"/>
  <c r="BM85" i="10"/>
  <c r="BM22" i="10" s="1"/>
  <c r="BN135" i="10"/>
  <c r="BN85" i="10"/>
  <c r="BN22" i="10" s="1"/>
  <c r="BO135" i="10"/>
  <c r="BO85" i="10"/>
  <c r="BO22" i="10" s="1"/>
  <c r="CM94" i="10"/>
  <c r="CM31" i="10" s="1"/>
  <c r="CA157" i="10"/>
  <c r="CM157" i="10" s="1"/>
  <c r="CM93" i="10"/>
  <c r="CM30" i="10" s="1"/>
  <c r="CA156" i="10"/>
  <c r="CM156" i="10" s="1"/>
  <c r="DU10" i="10"/>
  <c r="DW70" i="10"/>
  <c r="DW75" i="10"/>
  <c r="DU64" i="10"/>
  <c r="DW64" i="10"/>
  <c r="DU63" i="10"/>
  <c r="DW63" i="10"/>
  <c r="DU62" i="10"/>
  <c r="DW62" i="10"/>
  <c r="DU61" i="10"/>
  <c r="DW61" i="10"/>
  <c r="DU186" i="10"/>
  <c r="DW186" i="10" s="1"/>
  <c r="DU60" i="10"/>
  <c r="DW60" i="10"/>
  <c r="DU56" i="10"/>
  <c r="DW56" i="10"/>
  <c r="DU55" i="10"/>
  <c r="DW55" i="10"/>
  <c r="DU181" i="10"/>
  <c r="DW181" i="10" s="1"/>
  <c r="AW85" i="10"/>
  <c r="AW22" i="10" s="1"/>
  <c r="AK22" i="10"/>
  <c r="AI85" i="10"/>
  <c r="AI22" i="10" s="1"/>
  <c r="W22" i="10"/>
  <c r="U85" i="10"/>
  <c r="U22" i="10" s="1"/>
  <c r="I22" i="10"/>
  <c r="DU52" i="10"/>
  <c r="DW52" i="10"/>
  <c r="DU51" i="10"/>
  <c r="DW51" i="10"/>
  <c r="DU50" i="10"/>
  <c r="DW50" i="10"/>
  <c r="DU49" i="10"/>
  <c r="DW49" i="10"/>
  <c r="CY106" i="10"/>
  <c r="CY43" i="10" s="1"/>
  <c r="CU169" i="10"/>
  <c r="CY169" i="10" s="1"/>
  <c r="CY170" i="10"/>
  <c r="CS106" i="10"/>
  <c r="CS43" i="10" s="1"/>
  <c r="CS170" i="10"/>
  <c r="CO169" i="10"/>
  <c r="CS169" i="10" s="1"/>
  <c r="BO169" i="10"/>
  <c r="DU169" i="10" s="1"/>
  <c r="BY44" i="10"/>
  <c r="BM169" i="10"/>
  <c r="BY169" i="10" s="1"/>
  <c r="DU48" i="10"/>
  <c r="DW48" i="10"/>
  <c r="DU40" i="10"/>
  <c r="DW40" i="10"/>
  <c r="DU37" i="10"/>
  <c r="DW37" i="10"/>
  <c r="DU36" i="10"/>
  <c r="DW36" i="10"/>
  <c r="DU35" i="10"/>
  <c r="DW35" i="10"/>
  <c r="BO198" i="10"/>
  <c r="DU198" i="10" s="1"/>
  <c r="BO148" i="10"/>
  <c r="DU148" i="10" s="1"/>
  <c r="BM198" i="10"/>
  <c r="BY198" i="10" s="1"/>
  <c r="BM148" i="10"/>
  <c r="BY148" i="10" s="1"/>
  <c r="AW202" i="10"/>
  <c r="AW72" i="10"/>
  <c r="BK70" i="10"/>
  <c r="DU70" i="10" s="1"/>
  <c r="BK75" i="10"/>
  <c r="DS148" i="10"/>
  <c r="DS198" i="10"/>
  <c r="DS135" i="10"/>
  <c r="DS72" i="10" s="1"/>
  <c r="DS24" i="10"/>
  <c r="DS85" i="10"/>
  <c r="DS22" i="10" s="1"/>
  <c r="DR148" i="10"/>
  <c r="DR198" i="10"/>
  <c r="DR135" i="10"/>
  <c r="DR72" i="10" s="1"/>
  <c r="DR24" i="10"/>
  <c r="DR85" i="10"/>
  <c r="DR22" i="10" s="1"/>
  <c r="DQ148" i="10"/>
  <c r="DQ198" i="10"/>
  <c r="DQ135" i="10"/>
  <c r="DQ24" i="10"/>
  <c r="DQ85" i="10"/>
  <c r="DQ22" i="10" s="1"/>
  <c r="DP148" i="10"/>
  <c r="DP198" i="10"/>
  <c r="DP135" i="10"/>
  <c r="DP24" i="10"/>
  <c r="DP85" i="10"/>
  <c r="DP22" i="10" s="1"/>
  <c r="DO148" i="10"/>
  <c r="DO198" i="10"/>
  <c r="DO135" i="10"/>
  <c r="DO24" i="10"/>
  <c r="DO85" i="10"/>
  <c r="DO22" i="10" s="1"/>
  <c r="DN148" i="10"/>
  <c r="DN198" i="10"/>
  <c r="DN135" i="10"/>
  <c r="DN24" i="10"/>
  <c r="DN85" i="10"/>
  <c r="DN22" i="10" s="1"/>
  <c r="DM148" i="10"/>
  <c r="DM198" i="10"/>
  <c r="DM135" i="10"/>
  <c r="DM24" i="10"/>
  <c r="DM85" i="10"/>
  <c r="DM22" i="10" s="1"/>
  <c r="DL148" i="10"/>
  <c r="DL198" i="10"/>
  <c r="DL135" i="10"/>
  <c r="DL24" i="10"/>
  <c r="DL85" i="10"/>
  <c r="DL22" i="10" s="1"/>
  <c r="DK148" i="10"/>
  <c r="DK198" i="10"/>
  <c r="DK135" i="10"/>
  <c r="DK24" i="10"/>
  <c r="DK85" i="10"/>
  <c r="DK22" i="10" s="1"/>
  <c r="DJ148" i="10"/>
  <c r="DJ198" i="10"/>
  <c r="DJ135" i="10"/>
  <c r="DJ24" i="10"/>
  <c r="DJ85" i="10"/>
  <c r="DJ22" i="10" s="1"/>
  <c r="DI148" i="10"/>
  <c r="DI198" i="10"/>
  <c r="DI135" i="10"/>
  <c r="DI24" i="10"/>
  <c r="DI85" i="10"/>
  <c r="DI22" i="10" s="1"/>
  <c r="DH148" i="10"/>
  <c r="DH198" i="10"/>
  <c r="DH135" i="10"/>
  <c r="DH24" i="10"/>
  <c r="DH85" i="10"/>
  <c r="DH22" i="10" s="1"/>
  <c r="DG148" i="10"/>
  <c r="DG198" i="10"/>
  <c r="DG135" i="10"/>
  <c r="DG24" i="10"/>
  <c r="DG85" i="10"/>
  <c r="DG22" i="10" s="1"/>
  <c r="DF148" i="10"/>
  <c r="DF198" i="10"/>
  <c r="DF135" i="10"/>
  <c r="DF24" i="10"/>
  <c r="DF85" i="10"/>
  <c r="DF22" i="10" s="1"/>
  <c r="DE148" i="10"/>
  <c r="DE198" i="10"/>
  <c r="DE135" i="10"/>
  <c r="DE24" i="10"/>
  <c r="DE85" i="10"/>
  <c r="DE22" i="10" s="1"/>
  <c r="DD148" i="10"/>
  <c r="DD198" i="10"/>
  <c r="DD135" i="10"/>
  <c r="DD24" i="10"/>
  <c r="DD85" i="10"/>
  <c r="DD22" i="10" s="1"/>
  <c r="DC148" i="10"/>
  <c r="DC198" i="10"/>
  <c r="DC135" i="10"/>
  <c r="DC24" i="10"/>
  <c r="DC85" i="10"/>
  <c r="DC22" i="10" s="1"/>
  <c r="DB148" i="10"/>
  <c r="DB198" i="10"/>
  <c r="DB135" i="10"/>
  <c r="DB24" i="10"/>
  <c r="DB85" i="10"/>
  <c r="DB22" i="10" s="1"/>
  <c r="DA148" i="10"/>
  <c r="DA198" i="10"/>
  <c r="DA135" i="10"/>
  <c r="DA24" i="10"/>
  <c r="DA85" i="10"/>
  <c r="DA22" i="10" s="1"/>
  <c r="CX148" i="10"/>
  <c r="CX198" i="10"/>
  <c r="CX135" i="10"/>
  <c r="CX24" i="10"/>
  <c r="CX85" i="10"/>
  <c r="CX22" i="10" s="1"/>
  <c r="CW148" i="10"/>
  <c r="CW198" i="10"/>
  <c r="CW135" i="10"/>
  <c r="CW24" i="10"/>
  <c r="CW85" i="10"/>
  <c r="CW22" i="10" s="1"/>
  <c r="CV148" i="10"/>
  <c r="CV198" i="10"/>
  <c r="CV135" i="10"/>
  <c r="CV24" i="10"/>
  <c r="CV85" i="10"/>
  <c r="CV22" i="10" s="1"/>
  <c r="CY87" i="10"/>
  <c r="CY24" i="10" s="1"/>
  <c r="CU135" i="10"/>
  <c r="CU24" i="10"/>
  <c r="CU85" i="10"/>
  <c r="CR148" i="10"/>
  <c r="CR198" i="10"/>
  <c r="CR135" i="10"/>
  <c r="CR24" i="10"/>
  <c r="CR85" i="10"/>
  <c r="CR22" i="10" s="1"/>
  <c r="CQ148" i="10"/>
  <c r="CQ198" i="10"/>
  <c r="CQ135" i="10"/>
  <c r="CQ24" i="10"/>
  <c r="CQ85" i="10"/>
  <c r="CQ22" i="10" s="1"/>
  <c r="CP148" i="10"/>
  <c r="CP198" i="10"/>
  <c r="CP135" i="10"/>
  <c r="CP24" i="10"/>
  <c r="CP85" i="10"/>
  <c r="CP22" i="10" s="1"/>
  <c r="CS87" i="10"/>
  <c r="CS24" i="10" s="1"/>
  <c r="CO135" i="10"/>
  <c r="CO24" i="10"/>
  <c r="CO85" i="10"/>
  <c r="CL148" i="10"/>
  <c r="CL198" i="10"/>
  <c r="CL135" i="10"/>
  <c r="CL24" i="10"/>
  <c r="CL85" i="10"/>
  <c r="CL22" i="10" s="1"/>
  <c r="CK148" i="10"/>
  <c r="CK198" i="10"/>
  <c r="CK135" i="10"/>
  <c r="CK24" i="10"/>
  <c r="CK85" i="10"/>
  <c r="CK22" i="10" s="1"/>
  <c r="CJ148" i="10"/>
  <c r="CJ198" i="10"/>
  <c r="CJ135" i="10"/>
  <c r="CJ24" i="10"/>
  <c r="CJ85" i="10"/>
  <c r="CJ22" i="10" s="1"/>
  <c r="CI148" i="10"/>
  <c r="CI198" i="10"/>
  <c r="CI135" i="10"/>
  <c r="CI24" i="10"/>
  <c r="CI85" i="10"/>
  <c r="CI22" i="10" s="1"/>
  <c r="CH148" i="10"/>
  <c r="CH198" i="10"/>
  <c r="CH135" i="10"/>
  <c r="CH24" i="10"/>
  <c r="CH85" i="10"/>
  <c r="CH22" i="10" s="1"/>
  <c r="CG148" i="10"/>
  <c r="CG198" i="10"/>
  <c r="CG135" i="10"/>
  <c r="CG24" i="10"/>
  <c r="CG85" i="10"/>
  <c r="CG22" i="10" s="1"/>
  <c r="CF148" i="10"/>
  <c r="CF198" i="10"/>
  <c r="CF135" i="10"/>
  <c r="CF24" i="10"/>
  <c r="CF85" i="10"/>
  <c r="CF22" i="10" s="1"/>
  <c r="CE148" i="10"/>
  <c r="CE198" i="10"/>
  <c r="CE135" i="10"/>
  <c r="CE24" i="10"/>
  <c r="CE85" i="10"/>
  <c r="CE22" i="10" s="1"/>
  <c r="CD148" i="10"/>
  <c r="CD198" i="10"/>
  <c r="CD135" i="10"/>
  <c r="CD24" i="10"/>
  <c r="CD85" i="10"/>
  <c r="CD22" i="10" s="1"/>
  <c r="CC148" i="10"/>
  <c r="CC198" i="10"/>
  <c r="CC135" i="10"/>
  <c r="CC24" i="10"/>
  <c r="CC85" i="10"/>
  <c r="CC22" i="10" s="1"/>
  <c r="CB148" i="10"/>
  <c r="CB198" i="10"/>
  <c r="CB135" i="10"/>
  <c r="CB24" i="10"/>
  <c r="CB85" i="10"/>
  <c r="CB22" i="10" s="1"/>
  <c r="CM87" i="10"/>
  <c r="CM24" i="10" s="1"/>
  <c r="CA24" i="10"/>
  <c r="BX106" i="10"/>
  <c r="BW106" i="10"/>
  <c r="BV106" i="10"/>
  <c r="BU106" i="10"/>
  <c r="BT106" i="10"/>
  <c r="BS106" i="10"/>
  <c r="BR106" i="10"/>
  <c r="BQ170" i="10"/>
  <c r="BQ106" i="10"/>
  <c r="BY45" i="10"/>
  <c r="DU108" i="10"/>
  <c r="DW108" i="10" s="1"/>
  <c r="BY171" i="10"/>
  <c r="BP170" i="10"/>
  <c r="BP106" i="10"/>
  <c r="BY47" i="10"/>
  <c r="DU110" i="10"/>
  <c r="DW110" i="10" s="1"/>
  <c r="BY173" i="10"/>
  <c r="DU173" i="10"/>
  <c r="BY46" i="10"/>
  <c r="DU109" i="10"/>
  <c r="DW109" i="10" s="1"/>
  <c r="BY172" i="10"/>
  <c r="DU172" i="10" s="1"/>
  <c r="BJ44" i="10"/>
  <c r="BJ106" i="10"/>
  <c r="BJ43" i="10" s="1"/>
  <c r="BI44" i="10"/>
  <c r="BI106" i="10"/>
  <c r="BI43" i="10" s="1"/>
  <c r="BH44" i="10"/>
  <c r="BH106" i="10"/>
  <c r="BH43" i="10" s="1"/>
  <c r="BG44" i="10"/>
  <c r="BG106" i="10"/>
  <c r="BG43" i="10" s="1"/>
  <c r="BF44" i="10"/>
  <c r="BF106" i="10"/>
  <c r="BF43" i="10" s="1"/>
  <c r="BE44" i="10"/>
  <c r="BE106" i="10"/>
  <c r="BE43" i="10" s="1"/>
  <c r="BD44" i="10"/>
  <c r="BD106" i="10"/>
  <c r="BD43" i="10" s="1"/>
  <c r="BC44" i="10"/>
  <c r="BC106" i="10"/>
  <c r="BC43" i="10" s="1"/>
  <c r="BB44" i="10"/>
  <c r="BB106" i="10"/>
  <c r="BB43" i="10" s="1"/>
  <c r="BA44" i="10"/>
  <c r="BA106" i="10"/>
  <c r="BA43" i="10" s="1"/>
  <c r="AZ44" i="10"/>
  <c r="AZ106" i="10"/>
  <c r="AZ43" i="10" s="1"/>
  <c r="BK171" i="10"/>
  <c r="AY170" i="10"/>
  <c r="BK107" i="10"/>
  <c r="AY106" i="10"/>
  <c r="BX185" i="10"/>
  <c r="BX151" i="10"/>
  <c r="BX150" i="10" s="1"/>
  <c r="BX87" i="10"/>
  <c r="BW151" i="10"/>
  <c r="BW150" i="10" s="1"/>
  <c r="BW87" i="10"/>
  <c r="BW185" i="10"/>
  <c r="BV151" i="10"/>
  <c r="BV150" i="10" s="1"/>
  <c r="BV87" i="10"/>
  <c r="BV185" i="10"/>
  <c r="BU185" i="10"/>
  <c r="BU151" i="10"/>
  <c r="BU150" i="10" s="1"/>
  <c r="BU87" i="10"/>
  <c r="BT185" i="10"/>
  <c r="BT151" i="10"/>
  <c r="BT150" i="10" s="1"/>
  <c r="BT87" i="10"/>
  <c r="BS185" i="10"/>
  <c r="BS151" i="10"/>
  <c r="BS150" i="10" s="1"/>
  <c r="BS87" i="10"/>
  <c r="BR151" i="10"/>
  <c r="BR150" i="10" s="1"/>
  <c r="BR87" i="10"/>
  <c r="BR185" i="10"/>
  <c r="BQ151" i="10"/>
  <c r="BQ87" i="10"/>
  <c r="BQ184" i="10"/>
  <c r="BQ185" i="10"/>
  <c r="BY88" i="10"/>
  <c r="BP151" i="10"/>
  <c r="BP87" i="10"/>
  <c r="BY89" i="10"/>
  <c r="BP152" i="10"/>
  <c r="BY90" i="10"/>
  <c r="BP153" i="10"/>
  <c r="BY91" i="10"/>
  <c r="BP154" i="10"/>
  <c r="BY92" i="10"/>
  <c r="BP155" i="10"/>
  <c r="BY93" i="10"/>
  <c r="BP156" i="10"/>
  <c r="BY94" i="10"/>
  <c r="BP157" i="10"/>
  <c r="BY95" i="10"/>
  <c r="BP158" i="10"/>
  <c r="BP184" i="10"/>
  <c r="BY190" i="10"/>
  <c r="DU190" i="10"/>
  <c r="BY121" i="10"/>
  <c r="BY122" i="10"/>
  <c r="BP185" i="10"/>
  <c r="BJ151" i="10"/>
  <c r="BJ150" i="10" s="1"/>
  <c r="BJ87" i="10"/>
  <c r="BJ185" i="10"/>
  <c r="BJ59" i="10"/>
  <c r="BJ74" i="10"/>
  <c r="BI185" i="10"/>
  <c r="BI59" i="10"/>
  <c r="BI74" i="10"/>
  <c r="BI151" i="10"/>
  <c r="BI150" i="10" s="1"/>
  <c r="BI87" i="10"/>
  <c r="BH151" i="10"/>
  <c r="BH150" i="10" s="1"/>
  <c r="BH87" i="10"/>
  <c r="BH185" i="10"/>
  <c r="BH59" i="10"/>
  <c r="BH74" i="10"/>
  <c r="BG185" i="10"/>
  <c r="BG59" i="10"/>
  <c r="BG74" i="10"/>
  <c r="BG151" i="10"/>
  <c r="BG150" i="10" s="1"/>
  <c r="BG87" i="10"/>
  <c r="BF185" i="10"/>
  <c r="BF59" i="10"/>
  <c r="BF74" i="10"/>
  <c r="BF151" i="10"/>
  <c r="BF150" i="10" s="1"/>
  <c r="BF87" i="10"/>
  <c r="BE185" i="10"/>
  <c r="BE59" i="10"/>
  <c r="BE74" i="10"/>
  <c r="BE151" i="10"/>
  <c r="BE150" i="10" s="1"/>
  <c r="BE87" i="10"/>
  <c r="BD185" i="10"/>
  <c r="BD59" i="10"/>
  <c r="BD74" i="10"/>
  <c r="BD151" i="10"/>
  <c r="BD150" i="10" s="1"/>
  <c r="BD87" i="10"/>
  <c r="BC185" i="10"/>
  <c r="BC59" i="10"/>
  <c r="BC74" i="10"/>
  <c r="BC151" i="10"/>
  <c r="BC150" i="10" s="1"/>
  <c r="BC87" i="10"/>
  <c r="BB151" i="10"/>
  <c r="BB150" i="10" s="1"/>
  <c r="BB87" i="10"/>
  <c r="BB185" i="10"/>
  <c r="BB59" i="10"/>
  <c r="BB74" i="10"/>
  <c r="BA151" i="10"/>
  <c r="BA150" i="10" s="1"/>
  <c r="BA87" i="10"/>
  <c r="BA185" i="10"/>
  <c r="BA59" i="10"/>
  <c r="BA74" i="10"/>
  <c r="AZ185" i="10"/>
  <c r="AZ59" i="10"/>
  <c r="AZ74" i="10"/>
  <c r="AZ151" i="10"/>
  <c r="AZ150" i="10" s="1"/>
  <c r="AZ87" i="10"/>
  <c r="BK88" i="10"/>
  <c r="AY151" i="10"/>
  <c r="AY87" i="10"/>
  <c r="BK89" i="10"/>
  <c r="AY152" i="10"/>
  <c r="BK152" i="10" s="1"/>
  <c r="BK90" i="10"/>
  <c r="AY153" i="10"/>
  <c r="BK153" i="10" s="1"/>
  <c r="BK91" i="10"/>
  <c r="AY154" i="10"/>
  <c r="BK154" i="10" s="1"/>
  <c r="BK92" i="10"/>
  <c r="AY155" i="10"/>
  <c r="BK155" i="10" s="1"/>
  <c r="BK93" i="10"/>
  <c r="AY156" i="10"/>
  <c r="BK156" i="10" s="1"/>
  <c r="BK94" i="10"/>
  <c r="AY157" i="10"/>
  <c r="BK157" i="10" s="1"/>
  <c r="BK95" i="10"/>
  <c r="AY158" i="10"/>
  <c r="BK158" i="10" s="1"/>
  <c r="BK121" i="10"/>
  <c r="BK58" i="10" s="1"/>
  <c r="AY58" i="10"/>
  <c r="BK122" i="10"/>
  <c r="AY185" i="10"/>
  <c r="BK185" i="10" s="1"/>
  <c r="AY59" i="10"/>
  <c r="AY74" i="10"/>
  <c r="BQ160" i="10"/>
  <c r="DW160" i="10" s="1"/>
  <c r="BQ165" i="10"/>
  <c r="BY161" i="10"/>
  <c r="DU161" i="10" s="1"/>
  <c r="DW161" i="10" s="1"/>
  <c r="BP160" i="10"/>
  <c r="BY97" i="10"/>
  <c r="BY166" i="10"/>
  <c r="DU166" i="10"/>
  <c r="BP165" i="10"/>
  <c r="BY102" i="10"/>
  <c r="BK162" i="10"/>
  <c r="AY160" i="10"/>
  <c r="BK160" i="10" s="1"/>
  <c r="BK97" i="10"/>
  <c r="BK34" i="10" s="1"/>
  <c r="AY34" i="10"/>
  <c r="DU196" i="10"/>
  <c r="DW196" i="10" s="1"/>
  <c r="DU195" i="10"/>
  <c r="DW195" i="10" s="1"/>
  <c r="BY69" i="10"/>
  <c r="DU132" i="10"/>
  <c r="DW132" i="10" s="1"/>
  <c r="DU193" i="10"/>
  <c r="DW193" i="10" s="1"/>
  <c r="BY67" i="10"/>
  <c r="DU130" i="10"/>
  <c r="DW130" i="10" s="1"/>
  <c r="DU191" i="10"/>
  <c r="DW191" i="10" s="1"/>
  <c r="BY65" i="10"/>
  <c r="DU128" i="10"/>
  <c r="DW128" i="10" s="1"/>
  <c r="DU192" i="10"/>
  <c r="DW192" i="10" s="1"/>
  <c r="BY66" i="10"/>
  <c r="DU129" i="10"/>
  <c r="DW129" i="10" s="1"/>
  <c r="DU194" i="10"/>
  <c r="DW194" i="10"/>
  <c r="BY68" i="10"/>
  <c r="DU131" i="10"/>
  <c r="DW131" i="10" s="1"/>
  <c r="BY167" i="10"/>
  <c r="DU167" i="10" s="1"/>
  <c r="BY41" i="10"/>
  <c r="DU104" i="10"/>
  <c r="DW104" i="10" s="1"/>
  <c r="AI202" i="10"/>
  <c r="CM153" i="10"/>
  <c r="BX169" i="10"/>
  <c r="BW169" i="10"/>
  <c r="BV169" i="10"/>
  <c r="BU169" i="10"/>
  <c r="BT169" i="10"/>
  <c r="BS169" i="10"/>
  <c r="BR169" i="10"/>
  <c r="BJ169" i="10"/>
  <c r="BI169" i="10"/>
  <c r="BH169" i="10"/>
  <c r="BG169" i="10"/>
  <c r="BF169" i="10"/>
  <c r="BE169" i="10"/>
  <c r="BD169" i="10"/>
  <c r="BC169" i="10"/>
  <c r="BB169" i="10"/>
  <c r="BA169" i="10"/>
  <c r="AZ169" i="10"/>
  <c r="CY154" i="10"/>
  <c r="CU150" i="10"/>
  <c r="CS154" i="10"/>
  <c r="CO150" i="10"/>
  <c r="CM154" i="10"/>
  <c r="CA150" i="10"/>
  <c r="BK64" i="10"/>
  <c r="DU127" i="10"/>
  <c r="DW127" i="10" s="1"/>
  <c r="BK190" i="10"/>
  <c r="AY184" i="10"/>
  <c r="BK184" i="10" s="1"/>
  <c r="BK117" i="7"/>
  <c r="AZ54" i="7"/>
  <c r="BK117" i="6"/>
  <c r="AY54" i="6"/>
  <c r="BG169" i="6"/>
  <c r="BF169" i="6"/>
  <c r="BE169" i="6"/>
  <c r="BD169" i="6"/>
  <c r="BC169" i="6"/>
  <c r="BB169" i="6"/>
  <c r="BA169" i="6"/>
  <c r="AZ180" i="6"/>
  <c r="AZ169" i="6" s="1"/>
  <c r="BK181" i="6"/>
  <c r="BK181" i="5"/>
  <c r="AY180" i="5"/>
  <c r="BK180" i="5" s="1"/>
  <c r="BK55" i="5"/>
  <c r="DU118" i="5"/>
  <c r="DW118" i="5" s="1"/>
  <c r="BK56" i="5"/>
  <c r="DU119" i="5"/>
  <c r="DW119" i="5" s="1"/>
  <c r="CU24" i="7"/>
  <c r="CY87" i="7"/>
  <c r="CY24" i="7" s="1"/>
  <c r="CV150" i="7"/>
  <c r="CY151" i="7"/>
  <c r="DW186" i="7"/>
  <c r="CS180" i="8"/>
  <c r="CO169" i="8"/>
  <c r="CS169" i="8" s="1"/>
  <c r="CA169" i="8"/>
  <c r="CM169" i="8" s="1"/>
  <c r="CM180" i="8"/>
  <c r="DU180" i="8"/>
  <c r="BO169" i="8"/>
  <c r="DU169" i="8" s="1"/>
  <c r="BM169" i="8"/>
  <c r="BY169" i="8" s="1"/>
  <c r="BY180" i="8"/>
  <c r="AW180" i="8"/>
  <c r="AO169" i="8"/>
  <c r="AW169" i="8" s="1"/>
  <c r="CM170" i="8"/>
  <c r="CH169" i="8"/>
  <c r="AW170" i="8"/>
  <c r="AR169" i="8"/>
  <c r="AO198" i="8"/>
  <c r="AW198" i="8" s="1"/>
  <c r="AW202" i="8" s="1"/>
  <c r="AW160" i="8"/>
  <c r="AO148" i="8"/>
  <c r="AW148" i="8" s="1"/>
  <c r="DU70" i="8"/>
  <c r="DW70" i="8"/>
  <c r="BY137" i="8"/>
  <c r="DU137" i="8" s="1"/>
  <c r="DW137" i="8" s="1"/>
  <c r="DU75" i="8"/>
  <c r="DW75" i="8"/>
  <c r="DW69" i="8"/>
  <c r="DU69" i="8"/>
  <c r="DU68" i="8"/>
  <c r="DW68" i="8"/>
  <c r="DU67" i="8"/>
  <c r="DW67" i="8"/>
  <c r="DU66" i="8"/>
  <c r="DW66" i="8"/>
  <c r="DU65" i="8"/>
  <c r="DW65" i="8"/>
  <c r="DW64" i="8"/>
  <c r="DU64" i="8"/>
  <c r="CY59" i="8"/>
  <c r="CY74" i="8"/>
  <c r="CS74" i="8"/>
  <c r="CS59" i="8"/>
  <c r="CS106" i="8"/>
  <c r="CS43" i="8" s="1"/>
  <c r="CO43" i="8"/>
  <c r="CM106" i="8"/>
  <c r="CM43" i="8" s="1"/>
  <c r="CA43" i="8"/>
  <c r="CM59" i="8"/>
  <c r="CM74" i="8"/>
  <c r="BM43" i="8"/>
  <c r="BY74" i="8"/>
  <c r="BY59" i="8"/>
  <c r="DU63" i="8"/>
  <c r="DW63" i="8"/>
  <c r="DU40" i="8"/>
  <c r="DW40" i="8"/>
  <c r="DW37" i="8"/>
  <c r="DU37" i="8"/>
  <c r="DU36" i="8"/>
  <c r="DW36" i="8"/>
  <c r="DU35" i="8"/>
  <c r="DW35" i="8"/>
  <c r="BO198" i="8"/>
  <c r="DU198" i="8" s="1"/>
  <c r="BO148" i="8"/>
  <c r="DU148" i="8" s="1"/>
  <c r="BM72" i="8"/>
  <c r="BM22" i="8"/>
  <c r="BM198" i="8"/>
  <c r="BY198" i="8" s="1"/>
  <c r="BM148" i="8"/>
  <c r="BY148" i="8" s="1"/>
  <c r="BQ180" i="8"/>
  <c r="DW180" i="8" s="1"/>
  <c r="BY55" i="8"/>
  <c r="DU118" i="8"/>
  <c r="DW118" i="8" s="1"/>
  <c r="BY181" i="8"/>
  <c r="BP180" i="8"/>
  <c r="BY117" i="8"/>
  <c r="BP54" i="8"/>
  <c r="BY56" i="8"/>
  <c r="DU119" i="8"/>
  <c r="DW119" i="8" s="1"/>
  <c r="BK181" i="8"/>
  <c r="AY180" i="8"/>
  <c r="BK180" i="8" s="1"/>
  <c r="BK117" i="8"/>
  <c r="BK54" i="8" s="1"/>
  <c r="AY54" i="8"/>
  <c r="CU169" i="8"/>
  <c r="CY169" i="8" s="1"/>
  <c r="CY170" i="8"/>
  <c r="CY106" i="8"/>
  <c r="CY43" i="8" s="1"/>
  <c r="CU43" i="8"/>
  <c r="DS198" i="8"/>
  <c r="DS148" i="8"/>
  <c r="DS135" i="8"/>
  <c r="DS72" i="8" s="1"/>
  <c r="DS24" i="8"/>
  <c r="DS85" i="8"/>
  <c r="DS22" i="8" s="1"/>
  <c r="DR198" i="8"/>
  <c r="DR148" i="8"/>
  <c r="DR135" i="8"/>
  <c r="DR72" i="8" s="1"/>
  <c r="DR24" i="8"/>
  <c r="DR85" i="8"/>
  <c r="DR22" i="8" s="1"/>
  <c r="DQ198" i="8"/>
  <c r="DQ148" i="8"/>
  <c r="DQ135" i="8"/>
  <c r="DQ72" i="8" s="1"/>
  <c r="DQ24" i="8"/>
  <c r="DQ85" i="8"/>
  <c r="DQ22" i="8" s="1"/>
  <c r="DP198" i="8"/>
  <c r="DP148" i="8"/>
  <c r="DP135" i="8"/>
  <c r="DP72" i="8" s="1"/>
  <c r="DP24" i="8"/>
  <c r="DP85" i="8"/>
  <c r="DP22" i="8" s="1"/>
  <c r="DO198" i="8"/>
  <c r="DO148" i="8"/>
  <c r="DO135" i="8"/>
  <c r="DO72" i="8" s="1"/>
  <c r="DO24" i="8"/>
  <c r="DO85" i="8"/>
  <c r="DO22" i="8" s="1"/>
  <c r="DN198" i="8"/>
  <c r="DN148" i="8"/>
  <c r="DN135" i="8"/>
  <c r="DN72" i="8" s="1"/>
  <c r="DN24" i="8"/>
  <c r="DN85" i="8"/>
  <c r="DN22" i="8" s="1"/>
  <c r="DM198" i="8"/>
  <c r="DM148" i="8"/>
  <c r="DM135" i="8"/>
  <c r="DM72" i="8" s="1"/>
  <c r="DM24" i="8"/>
  <c r="DM85" i="8"/>
  <c r="DM22" i="8" s="1"/>
  <c r="DL198" i="8"/>
  <c r="DL148" i="8"/>
  <c r="DL135" i="8"/>
  <c r="DL72" i="8" s="1"/>
  <c r="DL24" i="8"/>
  <c r="DL85" i="8"/>
  <c r="DL22" i="8" s="1"/>
  <c r="DK198" i="8"/>
  <c r="DK148" i="8"/>
  <c r="DK135" i="8"/>
  <c r="DK72" i="8" s="1"/>
  <c r="DK24" i="8"/>
  <c r="DK85" i="8"/>
  <c r="DK22" i="8" s="1"/>
  <c r="DJ198" i="8"/>
  <c r="DJ148" i="8"/>
  <c r="DJ135" i="8"/>
  <c r="DJ72" i="8" s="1"/>
  <c r="DJ24" i="8"/>
  <c r="DJ85" i="8"/>
  <c r="DJ22" i="8" s="1"/>
  <c r="DI198" i="8"/>
  <c r="DI148" i="8"/>
  <c r="DI135" i="8"/>
  <c r="DI72" i="8" s="1"/>
  <c r="DI24" i="8"/>
  <c r="DI85" i="8"/>
  <c r="DI22" i="8" s="1"/>
  <c r="DH198" i="8"/>
  <c r="DH148" i="8"/>
  <c r="DH135" i="8"/>
  <c r="DH72" i="8" s="1"/>
  <c r="DH24" i="8"/>
  <c r="DH85" i="8"/>
  <c r="DH22" i="8" s="1"/>
  <c r="DG198" i="8"/>
  <c r="DG148" i="8"/>
  <c r="DG135" i="8"/>
  <c r="DG72" i="8" s="1"/>
  <c r="DG24" i="8"/>
  <c r="DG85" i="8"/>
  <c r="DG22" i="8" s="1"/>
  <c r="DF198" i="8"/>
  <c r="DF148" i="8"/>
  <c r="DF135" i="8"/>
  <c r="DF72" i="8" s="1"/>
  <c r="DF24" i="8"/>
  <c r="DF85" i="8"/>
  <c r="DF22" i="8" s="1"/>
  <c r="DE198" i="8"/>
  <c r="DE148" i="8"/>
  <c r="DE135" i="8"/>
  <c r="DE72" i="8" s="1"/>
  <c r="DE24" i="8"/>
  <c r="DE85" i="8"/>
  <c r="DE22" i="8" s="1"/>
  <c r="DD198" i="8"/>
  <c r="DD148" i="8"/>
  <c r="DD135" i="8"/>
  <c r="DD72" i="8" s="1"/>
  <c r="DD24" i="8"/>
  <c r="DD85" i="8"/>
  <c r="DD22" i="8" s="1"/>
  <c r="DC198" i="8"/>
  <c r="DC148" i="8"/>
  <c r="DC135" i="8"/>
  <c r="DC72" i="8" s="1"/>
  <c r="DC24" i="8"/>
  <c r="DC85" i="8"/>
  <c r="DC22" i="8" s="1"/>
  <c r="DB198" i="8"/>
  <c r="DB148" i="8"/>
  <c r="DB135" i="8"/>
  <c r="DB72" i="8" s="1"/>
  <c r="DB24" i="8"/>
  <c r="DB85" i="8"/>
  <c r="DB22" i="8" s="1"/>
  <c r="DA198" i="8"/>
  <c r="DA148" i="8"/>
  <c r="DA135" i="8"/>
  <c r="DA72" i="8" s="1"/>
  <c r="DA24" i="8"/>
  <c r="DA85" i="8"/>
  <c r="DA22" i="8" s="1"/>
  <c r="CX198" i="8"/>
  <c r="CX148" i="8"/>
  <c r="CX135" i="8"/>
  <c r="CX72" i="8" s="1"/>
  <c r="CX24" i="8"/>
  <c r="CX85" i="8"/>
  <c r="CX22" i="8" s="1"/>
  <c r="CW198" i="8"/>
  <c r="CW148" i="8"/>
  <c r="CW135" i="8"/>
  <c r="CW72" i="8" s="1"/>
  <c r="CW24" i="8"/>
  <c r="CW85" i="8"/>
  <c r="CW22" i="8" s="1"/>
  <c r="CV198" i="8"/>
  <c r="CV148" i="8"/>
  <c r="CV135" i="8"/>
  <c r="CV72" i="8" s="1"/>
  <c r="CV24" i="8"/>
  <c r="CV85" i="8"/>
  <c r="CV22" i="8" s="1"/>
  <c r="CY151" i="8"/>
  <c r="CU150" i="8"/>
  <c r="CY87" i="8"/>
  <c r="CY24" i="8" s="1"/>
  <c r="CU135" i="8"/>
  <c r="CU24" i="8"/>
  <c r="CU85" i="8"/>
  <c r="CR198" i="8"/>
  <c r="CR148" i="8"/>
  <c r="CR135" i="8"/>
  <c r="CR72" i="8" s="1"/>
  <c r="CR24" i="8"/>
  <c r="CR85" i="8"/>
  <c r="CR22" i="8" s="1"/>
  <c r="CQ198" i="8"/>
  <c r="CQ148" i="8"/>
  <c r="CQ135" i="8"/>
  <c r="CQ72" i="8" s="1"/>
  <c r="CQ24" i="8"/>
  <c r="CQ85" i="8"/>
  <c r="CQ22" i="8" s="1"/>
  <c r="CP198" i="8"/>
  <c r="CP148" i="8"/>
  <c r="CP135" i="8"/>
  <c r="CP72" i="8" s="1"/>
  <c r="CP24" i="8"/>
  <c r="CP85" i="8"/>
  <c r="CP22" i="8" s="1"/>
  <c r="CS151" i="8"/>
  <c r="CO150" i="8"/>
  <c r="CS87" i="8"/>
  <c r="CS24" i="8" s="1"/>
  <c r="CO135" i="8"/>
  <c r="CO24" i="8"/>
  <c r="CO85" i="8"/>
  <c r="CL198" i="8"/>
  <c r="CL148" i="8"/>
  <c r="CL135" i="8"/>
  <c r="CL72" i="8" s="1"/>
  <c r="CL24" i="8"/>
  <c r="CL85" i="8"/>
  <c r="CL22" i="8" s="1"/>
  <c r="CK198" i="8"/>
  <c r="CK148" i="8"/>
  <c r="CK135" i="8"/>
  <c r="CK72" i="8" s="1"/>
  <c r="CK24" i="8"/>
  <c r="CK85" i="8"/>
  <c r="CK22" i="8" s="1"/>
  <c r="CJ198" i="8"/>
  <c r="CJ148" i="8"/>
  <c r="CJ135" i="8"/>
  <c r="CJ72" i="8" s="1"/>
  <c r="CJ24" i="8"/>
  <c r="CJ85" i="8"/>
  <c r="CJ22" i="8" s="1"/>
  <c r="CI198" i="8"/>
  <c r="CI148" i="8"/>
  <c r="CI135" i="8"/>
  <c r="CI72" i="8" s="1"/>
  <c r="CI24" i="8"/>
  <c r="CI85" i="8"/>
  <c r="CI22" i="8" s="1"/>
  <c r="CH198" i="8"/>
  <c r="CH148" i="8"/>
  <c r="CH135" i="8"/>
  <c r="CH72" i="8" s="1"/>
  <c r="CH24" i="8"/>
  <c r="CH85" i="8"/>
  <c r="CH22" i="8" s="1"/>
  <c r="CG198" i="8"/>
  <c r="CG148" i="8"/>
  <c r="CG135" i="8"/>
  <c r="CG72" i="8" s="1"/>
  <c r="CG24" i="8"/>
  <c r="CG85" i="8"/>
  <c r="CG22" i="8" s="1"/>
  <c r="CF198" i="8"/>
  <c r="CF148" i="8"/>
  <c r="CF135" i="8"/>
  <c r="CF72" i="8" s="1"/>
  <c r="CF24" i="8"/>
  <c r="CF85" i="8"/>
  <c r="CF22" i="8" s="1"/>
  <c r="CE198" i="8"/>
  <c r="CE148" i="8"/>
  <c r="CE135" i="8"/>
  <c r="CE72" i="8" s="1"/>
  <c r="CE24" i="8"/>
  <c r="CE85" i="8"/>
  <c r="CE22" i="8" s="1"/>
  <c r="CD198" i="8"/>
  <c r="CD148" i="8"/>
  <c r="CD135" i="8"/>
  <c r="CD72" i="8" s="1"/>
  <c r="CD24" i="8"/>
  <c r="CD85" i="8"/>
  <c r="CD22" i="8" s="1"/>
  <c r="CC198" i="8"/>
  <c r="CC148" i="8"/>
  <c r="CC135" i="8"/>
  <c r="CC72" i="8" s="1"/>
  <c r="CC24" i="8"/>
  <c r="CC85" i="8"/>
  <c r="CC22" i="8" s="1"/>
  <c r="CB198" i="8"/>
  <c r="CB148" i="8"/>
  <c r="CB135" i="8"/>
  <c r="CB72" i="8" s="1"/>
  <c r="CB24" i="8"/>
  <c r="CB85" i="8"/>
  <c r="CB22" i="8" s="1"/>
  <c r="CM151" i="8"/>
  <c r="CA150" i="8"/>
  <c r="CM87" i="8"/>
  <c r="CM24" i="8" s="1"/>
  <c r="CA135" i="8"/>
  <c r="CA24" i="8"/>
  <c r="CA85" i="8"/>
  <c r="BX44" i="8"/>
  <c r="BX106" i="8"/>
  <c r="BX43" i="8" s="1"/>
  <c r="BW44" i="8"/>
  <c r="BW106" i="8"/>
  <c r="BW43" i="8" s="1"/>
  <c r="BV44" i="8"/>
  <c r="BV106" i="8"/>
  <c r="BV43" i="8" s="1"/>
  <c r="BU44" i="8"/>
  <c r="BU106" i="8"/>
  <c r="BU43" i="8" s="1"/>
  <c r="BT44" i="8"/>
  <c r="BT106" i="8"/>
  <c r="BT43" i="8" s="1"/>
  <c r="BS44" i="8"/>
  <c r="BS106" i="8"/>
  <c r="BS43" i="8" s="1"/>
  <c r="BR44" i="8"/>
  <c r="BR106" i="8"/>
  <c r="BR43" i="8" s="1"/>
  <c r="BQ170" i="8"/>
  <c r="BQ44" i="8"/>
  <c r="BQ106" i="8"/>
  <c r="BQ43" i="8" s="1"/>
  <c r="BY46" i="8"/>
  <c r="DU109" i="8"/>
  <c r="DW109" i="8" s="1"/>
  <c r="BY172" i="8"/>
  <c r="DW172" i="8" s="1"/>
  <c r="DU172" i="8"/>
  <c r="BY45" i="8"/>
  <c r="DU108" i="8"/>
  <c r="DW108" i="8" s="1"/>
  <c r="BY171" i="8"/>
  <c r="BP170" i="8"/>
  <c r="BY107" i="8"/>
  <c r="BP44" i="8"/>
  <c r="BP106" i="8"/>
  <c r="BY50" i="8"/>
  <c r="DU113" i="8"/>
  <c r="DW113" i="8" s="1"/>
  <c r="BY176" i="8"/>
  <c r="DW176" i="8" s="1"/>
  <c r="DU176" i="8"/>
  <c r="BY51" i="8"/>
  <c r="DU114" i="8"/>
  <c r="DW114" i="8" s="1"/>
  <c r="BY177" i="8"/>
  <c r="DW177" i="8" s="1"/>
  <c r="DU177" i="8"/>
  <c r="BY52" i="8"/>
  <c r="DU115" i="8"/>
  <c r="DW115" i="8" s="1"/>
  <c r="BY178" i="8"/>
  <c r="DW178" i="8" s="1"/>
  <c r="DU178" i="8"/>
  <c r="BY49" i="8"/>
  <c r="DU112" i="8"/>
  <c r="DW112" i="8" s="1"/>
  <c r="BY175" i="8"/>
  <c r="DW175" i="8" s="1"/>
  <c r="DU175" i="8"/>
  <c r="BY48" i="8"/>
  <c r="DU111" i="8"/>
  <c r="DW111" i="8" s="1"/>
  <c r="BY174" i="8"/>
  <c r="DU174" i="8"/>
  <c r="BY47" i="8"/>
  <c r="DU110" i="8"/>
  <c r="DW110" i="8" s="1"/>
  <c r="BY173" i="8"/>
  <c r="DW173" i="8" s="1"/>
  <c r="DU173" i="8"/>
  <c r="BJ44" i="8"/>
  <c r="BJ106" i="8"/>
  <c r="BJ43" i="8" s="1"/>
  <c r="BI44" i="8"/>
  <c r="BI106" i="8"/>
  <c r="BI43" i="8" s="1"/>
  <c r="BH44" i="8"/>
  <c r="BH106" i="8"/>
  <c r="BH43" i="8" s="1"/>
  <c r="BG44" i="8"/>
  <c r="BG106" i="8"/>
  <c r="BG43" i="8" s="1"/>
  <c r="BF44" i="8"/>
  <c r="BF106" i="8"/>
  <c r="BF43" i="8" s="1"/>
  <c r="BE44" i="8"/>
  <c r="BE106" i="8"/>
  <c r="BE43" i="8" s="1"/>
  <c r="BD44" i="8"/>
  <c r="BD106" i="8"/>
  <c r="BD43" i="8" s="1"/>
  <c r="BC44" i="8"/>
  <c r="BC106" i="8"/>
  <c r="BC43" i="8" s="1"/>
  <c r="BB44" i="8"/>
  <c r="BB106" i="8"/>
  <c r="BB43" i="8" s="1"/>
  <c r="BA44" i="8"/>
  <c r="BA106" i="8"/>
  <c r="BA43" i="8" s="1"/>
  <c r="AZ44" i="8"/>
  <c r="AZ106" i="8"/>
  <c r="AZ43" i="8" s="1"/>
  <c r="AY170" i="8"/>
  <c r="BK171" i="8"/>
  <c r="BK107" i="8"/>
  <c r="BK44" i="8" s="1"/>
  <c r="AY106" i="8"/>
  <c r="BX185" i="8"/>
  <c r="BX59" i="8"/>
  <c r="BX74" i="8"/>
  <c r="BX151" i="8"/>
  <c r="BX150" i="8" s="1"/>
  <c r="BX87" i="8"/>
  <c r="BW185" i="8"/>
  <c r="BW74" i="8"/>
  <c r="BW59" i="8"/>
  <c r="BW151" i="8"/>
  <c r="BW150" i="8" s="1"/>
  <c r="BW87" i="8"/>
  <c r="BV185" i="8"/>
  <c r="BV59" i="8"/>
  <c r="BV74" i="8"/>
  <c r="BV151" i="8"/>
  <c r="BV150" i="8" s="1"/>
  <c r="BV87" i="8"/>
  <c r="BU151" i="8"/>
  <c r="BU150" i="8" s="1"/>
  <c r="BU87" i="8"/>
  <c r="BU185" i="8"/>
  <c r="BU59" i="8"/>
  <c r="BU74" i="8"/>
  <c r="BT151" i="8"/>
  <c r="BT150" i="8" s="1"/>
  <c r="BT87" i="8"/>
  <c r="BT185" i="8"/>
  <c r="BT59" i="8"/>
  <c r="BT74" i="8"/>
  <c r="BS151" i="8"/>
  <c r="BS150" i="8" s="1"/>
  <c r="BS87" i="8"/>
  <c r="BS185" i="8"/>
  <c r="BS59" i="8"/>
  <c r="BS74" i="8"/>
  <c r="BR151" i="8"/>
  <c r="BR150" i="8" s="1"/>
  <c r="BR87" i="8"/>
  <c r="BR185" i="8"/>
  <c r="BR74" i="8"/>
  <c r="BR59" i="8"/>
  <c r="BQ151" i="8"/>
  <c r="BQ87" i="8"/>
  <c r="BQ184" i="8"/>
  <c r="BQ185" i="8"/>
  <c r="BQ59" i="8"/>
  <c r="BQ74" i="8"/>
  <c r="BY62" i="8"/>
  <c r="DU125" i="8"/>
  <c r="DW125" i="8" s="1"/>
  <c r="BY188" i="8"/>
  <c r="DU188" i="8"/>
  <c r="BY61" i="8"/>
  <c r="DU124" i="8"/>
  <c r="DW124" i="8" s="1"/>
  <c r="BY187" i="8"/>
  <c r="DU187" i="8"/>
  <c r="BY60" i="8"/>
  <c r="DU123" i="8"/>
  <c r="DW123" i="8" s="1"/>
  <c r="BY186" i="8"/>
  <c r="DW186" i="8" s="1"/>
  <c r="DU186" i="8"/>
  <c r="BP184" i="8"/>
  <c r="BP185" i="8"/>
  <c r="BP74" i="8"/>
  <c r="BP59" i="8"/>
  <c r="BY88" i="8"/>
  <c r="BP151" i="8"/>
  <c r="BP87" i="8"/>
  <c r="BY89" i="8"/>
  <c r="BP152" i="8"/>
  <c r="BY90" i="8"/>
  <c r="BP153" i="8"/>
  <c r="BY91" i="8"/>
  <c r="BP154" i="8"/>
  <c r="BY92" i="8"/>
  <c r="BP155" i="8"/>
  <c r="BY93" i="8"/>
  <c r="BP156" i="8"/>
  <c r="BY94" i="8"/>
  <c r="BP157" i="8"/>
  <c r="BY95" i="8"/>
  <c r="BP158" i="8"/>
  <c r="BJ151" i="8"/>
  <c r="BJ150" i="8" s="1"/>
  <c r="BJ87" i="8"/>
  <c r="BJ185" i="8"/>
  <c r="BJ59" i="8"/>
  <c r="BJ74" i="8"/>
  <c r="BI185" i="8"/>
  <c r="BI74" i="8"/>
  <c r="BI59" i="8"/>
  <c r="BI151" i="8"/>
  <c r="BI150" i="8" s="1"/>
  <c r="BI87" i="8"/>
  <c r="BH151" i="8"/>
  <c r="BH150" i="8" s="1"/>
  <c r="BH87" i="8"/>
  <c r="BH185" i="8"/>
  <c r="BH59" i="8"/>
  <c r="BH74" i="8"/>
  <c r="BG151" i="8"/>
  <c r="BG150" i="8" s="1"/>
  <c r="BG87" i="8"/>
  <c r="BG185" i="8"/>
  <c r="BG74" i="8"/>
  <c r="BG59" i="8"/>
  <c r="BF185" i="8"/>
  <c r="BF59" i="8"/>
  <c r="BF74" i="8"/>
  <c r="BF151" i="8"/>
  <c r="BF150" i="8" s="1"/>
  <c r="BF87" i="8"/>
  <c r="BE151" i="8"/>
  <c r="BE150" i="8" s="1"/>
  <c r="BE87" i="8"/>
  <c r="BE185" i="8"/>
  <c r="BE74" i="8"/>
  <c r="BE59" i="8"/>
  <c r="BD151" i="8"/>
  <c r="BD150" i="8" s="1"/>
  <c r="BD87" i="8"/>
  <c r="BD185" i="8"/>
  <c r="BD59" i="8"/>
  <c r="BD74" i="8"/>
  <c r="BC185" i="8"/>
  <c r="BC59" i="8"/>
  <c r="BC74" i="8"/>
  <c r="BC151" i="8"/>
  <c r="BC150" i="8" s="1"/>
  <c r="BC87" i="8"/>
  <c r="BB151" i="8"/>
  <c r="BB150" i="8" s="1"/>
  <c r="BB87" i="8"/>
  <c r="BB185" i="8"/>
  <c r="BB59" i="8"/>
  <c r="BB74" i="8"/>
  <c r="BA151" i="8"/>
  <c r="BA150" i="8" s="1"/>
  <c r="BA87" i="8"/>
  <c r="BA185" i="8"/>
  <c r="BA74" i="8"/>
  <c r="BA59" i="8"/>
  <c r="AZ151" i="8"/>
  <c r="AZ150" i="8" s="1"/>
  <c r="AZ87" i="8"/>
  <c r="AZ185" i="8"/>
  <c r="AZ59" i="8"/>
  <c r="AZ74" i="8"/>
  <c r="BK186" i="8"/>
  <c r="AY184" i="8"/>
  <c r="BK184" i="8" s="1"/>
  <c r="BK121" i="8"/>
  <c r="BK58" i="8" s="1"/>
  <c r="AY58" i="8"/>
  <c r="BK122" i="8"/>
  <c r="DU122" i="8" s="1"/>
  <c r="DW122" i="8" s="1"/>
  <c r="AY185" i="8"/>
  <c r="BK185" i="8" s="1"/>
  <c r="AY74" i="8"/>
  <c r="AY59" i="8"/>
  <c r="BK88" i="8"/>
  <c r="AY151" i="8"/>
  <c r="AY87" i="8"/>
  <c r="BK89" i="8"/>
  <c r="AY152" i="8"/>
  <c r="BK152" i="8" s="1"/>
  <c r="BK90" i="8"/>
  <c r="AY153" i="8"/>
  <c r="BK153" i="8" s="1"/>
  <c r="BK91" i="8"/>
  <c r="AY154" i="8"/>
  <c r="BK154" i="8" s="1"/>
  <c r="BK92" i="8"/>
  <c r="AY155" i="8"/>
  <c r="BK155" i="8" s="1"/>
  <c r="BK93" i="8"/>
  <c r="AY156" i="8"/>
  <c r="BK156" i="8" s="1"/>
  <c r="BK94" i="8"/>
  <c r="AY157" i="8"/>
  <c r="BK157" i="8" s="1"/>
  <c r="BK95" i="8"/>
  <c r="AY158" i="8"/>
  <c r="BK158" i="8" s="1"/>
  <c r="BQ160" i="8"/>
  <c r="DW160" i="8" s="1"/>
  <c r="BQ165" i="8"/>
  <c r="DU161" i="8"/>
  <c r="DW161" i="8" s="1"/>
  <c r="BP160" i="8"/>
  <c r="BY97" i="8"/>
  <c r="BP34" i="8"/>
  <c r="BY41" i="8"/>
  <c r="DU104" i="8"/>
  <c r="DW104" i="8" s="1"/>
  <c r="BY167" i="8"/>
  <c r="DU167" i="8"/>
  <c r="DU166" i="8"/>
  <c r="DW166" i="8" s="1"/>
  <c r="BP165" i="8"/>
  <c r="BY102" i="8"/>
  <c r="BP39" i="8"/>
  <c r="BK97" i="8"/>
  <c r="BK34" i="8" s="1"/>
  <c r="AY34" i="8"/>
  <c r="BU169" i="8"/>
  <c r="BG169" i="8"/>
  <c r="BT169" i="8"/>
  <c r="BC169" i="8"/>
  <c r="BV169" i="8"/>
  <c r="BJ169" i="8"/>
  <c r="BE169" i="8"/>
  <c r="AZ169" i="8"/>
  <c r="BR169" i="8"/>
  <c r="BH169" i="8"/>
  <c r="BW169" i="8"/>
  <c r="BF169" i="8"/>
  <c r="BB169" i="8"/>
  <c r="BS169" i="8"/>
  <c r="BI169" i="8"/>
  <c r="BD169" i="8"/>
  <c r="BX169" i="8"/>
  <c r="BA169" i="8"/>
  <c r="BP58" i="8"/>
  <c r="BY121" i="8"/>
  <c r="BK37" i="8"/>
  <c r="DU100" i="8"/>
  <c r="DW100" i="8" s="1"/>
  <c r="BK36" i="8"/>
  <c r="DU99" i="8"/>
  <c r="DW99" i="8" s="1"/>
  <c r="BK162" i="8"/>
  <c r="AY160" i="8"/>
  <c r="BK160" i="8" s="1"/>
  <c r="CH198" i="7"/>
  <c r="CH148" i="7"/>
  <c r="CA24" i="7"/>
  <c r="CM87" i="7"/>
  <c r="CM24" i="7" s="1"/>
  <c r="AK198" i="7"/>
  <c r="AW198" i="7" s="1"/>
  <c r="AW169" i="7"/>
  <c r="AK148" i="7"/>
  <c r="AW148" i="7" s="1"/>
  <c r="DW70" i="7"/>
  <c r="DW75" i="7"/>
  <c r="DU69" i="7"/>
  <c r="DW69" i="7"/>
  <c r="DU68" i="7"/>
  <c r="DW68" i="7"/>
  <c r="DU67" i="7"/>
  <c r="DW67" i="7"/>
  <c r="DU66" i="7"/>
  <c r="DW66" i="7"/>
  <c r="DU65" i="7"/>
  <c r="DW65" i="7"/>
  <c r="DU64" i="7"/>
  <c r="DW64" i="7"/>
  <c r="DU63" i="7"/>
  <c r="DW63" i="7"/>
  <c r="DU62" i="7"/>
  <c r="DW62" i="7"/>
  <c r="DU61" i="7"/>
  <c r="DW61" i="7"/>
  <c r="DU60" i="7"/>
  <c r="DW60" i="7"/>
  <c r="DU56" i="7"/>
  <c r="DW56" i="7"/>
  <c r="DU55" i="7"/>
  <c r="DW55" i="7"/>
  <c r="DW54" i="7"/>
  <c r="DU52" i="7"/>
  <c r="DW52" i="7"/>
  <c r="CG135" i="7"/>
  <c r="CG72" i="7" s="1"/>
  <c r="CG85" i="7"/>
  <c r="CG22" i="7" s="1"/>
  <c r="CG43" i="7"/>
  <c r="CF135" i="7"/>
  <c r="CF72" i="7" s="1"/>
  <c r="CF85" i="7"/>
  <c r="CF22" i="7" s="1"/>
  <c r="CF43" i="7"/>
  <c r="CE135" i="7"/>
  <c r="CE72" i="7" s="1"/>
  <c r="CE43" i="7"/>
  <c r="CE85" i="7"/>
  <c r="CE22" i="7" s="1"/>
  <c r="CD135" i="7"/>
  <c r="CD72" i="7" s="1"/>
  <c r="CD85" i="7"/>
  <c r="CD22" i="7" s="1"/>
  <c r="CD43" i="7"/>
  <c r="CC135" i="7"/>
  <c r="CC72" i="7" s="1"/>
  <c r="CC85" i="7"/>
  <c r="CC22" i="7" s="1"/>
  <c r="CC43" i="7"/>
  <c r="CB135" i="7"/>
  <c r="CB72" i="7" s="1"/>
  <c r="CB85" i="7"/>
  <c r="CB22" i="7" s="1"/>
  <c r="CB43" i="7"/>
  <c r="CA135" i="7"/>
  <c r="CM106" i="7"/>
  <c r="CM43" i="7" s="1"/>
  <c r="CA43" i="7"/>
  <c r="CA85" i="7"/>
  <c r="BO135" i="7"/>
  <c r="BO72" i="7" s="1"/>
  <c r="BO85" i="7"/>
  <c r="BO22" i="7" s="1"/>
  <c r="BO43" i="7"/>
  <c r="BN135" i="7"/>
  <c r="BN72" i="7" s="1"/>
  <c r="BN85" i="7"/>
  <c r="BN22" i="7" s="1"/>
  <c r="BN43" i="7"/>
  <c r="DU51" i="7"/>
  <c r="DW51" i="7"/>
  <c r="BY44" i="7"/>
  <c r="BM135" i="7"/>
  <c r="BM85" i="7"/>
  <c r="BM43" i="7"/>
  <c r="DS135" i="7"/>
  <c r="DS72" i="7" s="1"/>
  <c r="DS85" i="7"/>
  <c r="DS22" i="7" s="1"/>
  <c r="DS43" i="7"/>
  <c r="DR135" i="7"/>
  <c r="DR72" i="7" s="1"/>
  <c r="DR85" i="7"/>
  <c r="DR22" i="7" s="1"/>
  <c r="DR43" i="7"/>
  <c r="DQ135" i="7"/>
  <c r="DQ72" i="7" s="1"/>
  <c r="DQ85" i="7"/>
  <c r="DQ22" i="7" s="1"/>
  <c r="DQ43" i="7"/>
  <c r="DP135" i="7"/>
  <c r="DP72" i="7" s="1"/>
  <c r="DP85" i="7"/>
  <c r="DP22" i="7" s="1"/>
  <c r="DP43" i="7"/>
  <c r="DO135" i="7"/>
  <c r="DO72" i="7" s="1"/>
  <c r="DO85" i="7"/>
  <c r="DO22" i="7" s="1"/>
  <c r="DO43" i="7"/>
  <c r="DN135" i="7"/>
  <c r="DN72" i="7" s="1"/>
  <c r="DN85" i="7"/>
  <c r="DN22" i="7" s="1"/>
  <c r="DN43" i="7"/>
  <c r="DM135" i="7"/>
  <c r="DM72" i="7" s="1"/>
  <c r="DM85" i="7"/>
  <c r="DM22" i="7" s="1"/>
  <c r="DM43" i="7"/>
  <c r="DL135" i="7"/>
  <c r="DL72" i="7" s="1"/>
  <c r="DL85" i="7"/>
  <c r="DL22" i="7" s="1"/>
  <c r="DL43" i="7"/>
  <c r="DK135" i="7"/>
  <c r="DK72" i="7" s="1"/>
  <c r="DK85" i="7"/>
  <c r="DK22" i="7" s="1"/>
  <c r="DK43" i="7"/>
  <c r="DJ135" i="7"/>
  <c r="DJ72" i="7" s="1"/>
  <c r="DJ85" i="7"/>
  <c r="DJ22" i="7" s="1"/>
  <c r="DJ43" i="7"/>
  <c r="DI135" i="7"/>
  <c r="DI72" i="7" s="1"/>
  <c r="DI85" i="7"/>
  <c r="DI22" i="7" s="1"/>
  <c r="DI43" i="7"/>
  <c r="DH135" i="7"/>
  <c r="DH72" i="7" s="1"/>
  <c r="DH85" i="7"/>
  <c r="DH22" i="7" s="1"/>
  <c r="DH43" i="7"/>
  <c r="DG135" i="7"/>
  <c r="DG72" i="7" s="1"/>
  <c r="DG85" i="7"/>
  <c r="DG22" i="7" s="1"/>
  <c r="DG43" i="7"/>
  <c r="DF135" i="7"/>
  <c r="DF72" i="7" s="1"/>
  <c r="DF85" i="7"/>
  <c r="DF22" i="7" s="1"/>
  <c r="DF43" i="7"/>
  <c r="DE135" i="7"/>
  <c r="DE72" i="7" s="1"/>
  <c r="DE85" i="7"/>
  <c r="DE22" i="7" s="1"/>
  <c r="DE43" i="7"/>
  <c r="DD135" i="7"/>
  <c r="DD72" i="7" s="1"/>
  <c r="DD85" i="7"/>
  <c r="DD22" i="7" s="1"/>
  <c r="DD43" i="7"/>
  <c r="DC135" i="7"/>
  <c r="DC72" i="7" s="1"/>
  <c r="DC85" i="7"/>
  <c r="DC22" i="7" s="1"/>
  <c r="DC43" i="7"/>
  <c r="DB135" i="7"/>
  <c r="DB72" i="7" s="1"/>
  <c r="DB85" i="7"/>
  <c r="DB22" i="7" s="1"/>
  <c r="DB43" i="7"/>
  <c r="DA135" i="7"/>
  <c r="DA72" i="7" s="1"/>
  <c r="DA85" i="7"/>
  <c r="DA22" i="7" s="1"/>
  <c r="DA43" i="7"/>
  <c r="CX135" i="7"/>
  <c r="CX72" i="7" s="1"/>
  <c r="CX85" i="7"/>
  <c r="CX22" i="7" s="1"/>
  <c r="CX43" i="7"/>
  <c r="CW135" i="7"/>
  <c r="CW72" i="7" s="1"/>
  <c r="CW85" i="7"/>
  <c r="CW22" i="7" s="1"/>
  <c r="CW43" i="7"/>
  <c r="CV135" i="7"/>
  <c r="CV72" i="7" s="1"/>
  <c r="CV85" i="7"/>
  <c r="CV22" i="7" s="1"/>
  <c r="CV43" i="7"/>
  <c r="CU135" i="7"/>
  <c r="CY106" i="7"/>
  <c r="CY43" i="7" s="1"/>
  <c r="CU85" i="7"/>
  <c r="CU43" i="7"/>
  <c r="CR135" i="7"/>
  <c r="CR72" i="7" s="1"/>
  <c r="CR85" i="7"/>
  <c r="CR22" i="7" s="1"/>
  <c r="CR43" i="7"/>
  <c r="CQ135" i="7"/>
  <c r="CQ72" i="7" s="1"/>
  <c r="CQ85" i="7"/>
  <c r="CQ22" i="7" s="1"/>
  <c r="CQ43" i="7"/>
  <c r="CP135" i="7"/>
  <c r="CP72" i="7" s="1"/>
  <c r="CP85" i="7"/>
  <c r="CP22" i="7" s="1"/>
  <c r="CP43" i="7"/>
  <c r="CO135" i="7"/>
  <c r="CS106" i="7"/>
  <c r="CS43" i="7" s="1"/>
  <c r="CO85" i="7"/>
  <c r="CO43" i="7"/>
  <c r="CL135" i="7"/>
  <c r="CL72" i="7" s="1"/>
  <c r="CL85" i="7"/>
  <c r="CL22" i="7" s="1"/>
  <c r="CL43" i="7"/>
  <c r="CK135" i="7"/>
  <c r="CK72" i="7" s="1"/>
  <c r="CK85" i="7"/>
  <c r="CK22" i="7" s="1"/>
  <c r="CK43" i="7"/>
  <c r="CJ135" i="7"/>
  <c r="CJ72" i="7" s="1"/>
  <c r="CJ85" i="7"/>
  <c r="CJ22" i="7" s="1"/>
  <c r="CJ43" i="7"/>
  <c r="CI135" i="7"/>
  <c r="CI72" i="7" s="1"/>
  <c r="CI85" i="7"/>
  <c r="CI22" i="7" s="1"/>
  <c r="CI43" i="7"/>
  <c r="CH135" i="7"/>
  <c r="CH72" i="7" s="1"/>
  <c r="CH85" i="7"/>
  <c r="CH22" i="7" s="1"/>
  <c r="CH43" i="7"/>
  <c r="DU47" i="7"/>
  <c r="DW47" i="7"/>
  <c r="CM170" i="7"/>
  <c r="CA169" i="7"/>
  <c r="CM169" i="7" s="1"/>
  <c r="DU172" i="7"/>
  <c r="DW172" i="7" s="1"/>
  <c r="BM169" i="7"/>
  <c r="BY169" i="7" s="1"/>
  <c r="DU46" i="7"/>
  <c r="DW46" i="7"/>
  <c r="CY170" i="7"/>
  <c r="CU169" i="7"/>
  <c r="CS170" i="7"/>
  <c r="CO169" i="7"/>
  <c r="DU37" i="7"/>
  <c r="DW37" i="7"/>
  <c r="DU36" i="7"/>
  <c r="DW36" i="7"/>
  <c r="DU35" i="7"/>
  <c r="DW35" i="7"/>
  <c r="CU148" i="7"/>
  <c r="CY148" i="7" s="1"/>
  <c r="CY150" i="7"/>
  <c r="CS150" i="7"/>
  <c r="CA198" i="7"/>
  <c r="CM198" i="7" s="1"/>
  <c r="CA148" i="7"/>
  <c r="CM148" i="7" s="1"/>
  <c r="CM150" i="7"/>
  <c r="BO198" i="7"/>
  <c r="DU198" i="7" s="1"/>
  <c r="BO148" i="7"/>
  <c r="DU148" i="7" s="1"/>
  <c r="BM198" i="7"/>
  <c r="BY198" i="7" s="1"/>
  <c r="BM148" i="7"/>
  <c r="BY148" i="7" s="1"/>
  <c r="BK70" i="7"/>
  <c r="DU70" i="7" s="1"/>
  <c r="BK75" i="7"/>
  <c r="BX44" i="7"/>
  <c r="BX106" i="7"/>
  <c r="BX43" i="7" s="1"/>
  <c r="BW44" i="7"/>
  <c r="BW106" i="7"/>
  <c r="BW43" i="7" s="1"/>
  <c r="BV44" i="7"/>
  <c r="BV106" i="7"/>
  <c r="BV43" i="7" s="1"/>
  <c r="BU44" i="7"/>
  <c r="BU106" i="7"/>
  <c r="BU43" i="7" s="1"/>
  <c r="BT44" i="7"/>
  <c r="BT106" i="7"/>
  <c r="BT43" i="7" s="1"/>
  <c r="BS44" i="7"/>
  <c r="BS106" i="7"/>
  <c r="BS43" i="7" s="1"/>
  <c r="BR44" i="7"/>
  <c r="BR106" i="7"/>
  <c r="BR43" i="7" s="1"/>
  <c r="BQ170" i="7"/>
  <c r="BQ44" i="7"/>
  <c r="BQ106" i="7"/>
  <c r="BQ43" i="7" s="1"/>
  <c r="BY45" i="7"/>
  <c r="DU108" i="7"/>
  <c r="DW108" i="7" s="1"/>
  <c r="BY171" i="7"/>
  <c r="DW171" i="7" s="1"/>
  <c r="DU171" i="7"/>
  <c r="BP170" i="7"/>
  <c r="BY170" i="7" s="1"/>
  <c r="BP44" i="7"/>
  <c r="BP106" i="7"/>
  <c r="BY49" i="7"/>
  <c r="DU112" i="7"/>
  <c r="DW112" i="7" s="1"/>
  <c r="BY175" i="7"/>
  <c r="DU175" i="7" s="1"/>
  <c r="DW175" i="7" s="1"/>
  <c r="BY50" i="7"/>
  <c r="DU113" i="7"/>
  <c r="DW113" i="7" s="1"/>
  <c r="BY176" i="7"/>
  <c r="DU176" i="7" s="1"/>
  <c r="DW176" i="7" s="1"/>
  <c r="BY48" i="7"/>
  <c r="DU111" i="7"/>
  <c r="DW111" i="7" s="1"/>
  <c r="DU174" i="7"/>
  <c r="BY174" i="7"/>
  <c r="BJ44" i="7"/>
  <c r="BJ106" i="7"/>
  <c r="BJ43" i="7" s="1"/>
  <c r="BI44" i="7"/>
  <c r="BI106" i="7"/>
  <c r="BI43" i="7" s="1"/>
  <c r="BH44" i="7"/>
  <c r="BH106" i="7"/>
  <c r="BH43" i="7" s="1"/>
  <c r="BG44" i="7"/>
  <c r="BG106" i="7"/>
  <c r="BG43" i="7" s="1"/>
  <c r="BF44" i="7"/>
  <c r="BF106" i="7"/>
  <c r="BF43" i="7" s="1"/>
  <c r="BE44" i="7"/>
  <c r="BE106" i="7"/>
  <c r="BE43" i="7" s="1"/>
  <c r="BD44" i="7"/>
  <c r="BD106" i="7"/>
  <c r="BD43" i="7" s="1"/>
  <c r="BC44" i="7"/>
  <c r="BC106" i="7"/>
  <c r="BC43" i="7" s="1"/>
  <c r="BB44" i="7"/>
  <c r="BB106" i="7"/>
  <c r="BB43" i="7" s="1"/>
  <c r="BA44" i="7"/>
  <c r="BA106" i="7"/>
  <c r="BA43" i="7" s="1"/>
  <c r="AZ44" i="7"/>
  <c r="AZ106" i="7"/>
  <c r="AZ43" i="7" s="1"/>
  <c r="BK171" i="7"/>
  <c r="AY170" i="7"/>
  <c r="BK107" i="7"/>
  <c r="AY106" i="7"/>
  <c r="BX185" i="7"/>
  <c r="BX59" i="7"/>
  <c r="BX74" i="7"/>
  <c r="BX151" i="7"/>
  <c r="BX150" i="7" s="1"/>
  <c r="BX87" i="7"/>
  <c r="BW87" i="7"/>
  <c r="BW151" i="7"/>
  <c r="BW150" i="7" s="1"/>
  <c r="BW185" i="7"/>
  <c r="BW59" i="7"/>
  <c r="BW74" i="7"/>
  <c r="BV151" i="7"/>
  <c r="BV150" i="7" s="1"/>
  <c r="BV87" i="7"/>
  <c r="BV185" i="7"/>
  <c r="BV59" i="7"/>
  <c r="BV74" i="7"/>
  <c r="BU151" i="7"/>
  <c r="BU150" i="7" s="1"/>
  <c r="BU87" i="7"/>
  <c r="BU185" i="7"/>
  <c r="BU59" i="7"/>
  <c r="BU74" i="7"/>
  <c r="BT151" i="7"/>
  <c r="BT150" i="7" s="1"/>
  <c r="BT87" i="7"/>
  <c r="BT185" i="7"/>
  <c r="BT59" i="7"/>
  <c r="BT74" i="7"/>
  <c r="BS151" i="7"/>
  <c r="BS150" i="7" s="1"/>
  <c r="BS87" i="7"/>
  <c r="BS185" i="7"/>
  <c r="BS59" i="7"/>
  <c r="BS74" i="7"/>
  <c r="BR151" i="7"/>
  <c r="BR150" i="7" s="1"/>
  <c r="BR87" i="7"/>
  <c r="BR185" i="7"/>
  <c r="BR59" i="7"/>
  <c r="BR74" i="7"/>
  <c r="BQ184" i="7"/>
  <c r="BQ185" i="7"/>
  <c r="BQ59" i="7"/>
  <c r="BQ74" i="7"/>
  <c r="BQ87" i="7"/>
  <c r="BQ151" i="7"/>
  <c r="BY191" i="7"/>
  <c r="BP184" i="7"/>
  <c r="BY121" i="7"/>
  <c r="BP58" i="7"/>
  <c r="BY122" i="7"/>
  <c r="BP185" i="7"/>
  <c r="BP59" i="7"/>
  <c r="BP74" i="7"/>
  <c r="BY89" i="7"/>
  <c r="BP152" i="7"/>
  <c r="BY94" i="7"/>
  <c r="BP157" i="7"/>
  <c r="BY95" i="7"/>
  <c r="BP158" i="7"/>
  <c r="BY92" i="7"/>
  <c r="BP155" i="7"/>
  <c r="BY90" i="7"/>
  <c r="BP153" i="7"/>
  <c r="BY91" i="7"/>
  <c r="BP154" i="7"/>
  <c r="BY93" i="7"/>
  <c r="BP156" i="7"/>
  <c r="BY88" i="7"/>
  <c r="BP87" i="7"/>
  <c r="BP151" i="7"/>
  <c r="BJ185" i="7"/>
  <c r="BJ59" i="7"/>
  <c r="BJ74" i="7"/>
  <c r="BJ151" i="7"/>
  <c r="BJ150" i="7" s="1"/>
  <c r="BJ87" i="7"/>
  <c r="BI185" i="7"/>
  <c r="BI59" i="7"/>
  <c r="BI74" i="7"/>
  <c r="BI87" i="7"/>
  <c r="BI151" i="7"/>
  <c r="BI150" i="7" s="1"/>
  <c r="BH185" i="7"/>
  <c r="BH59" i="7"/>
  <c r="BH74" i="7"/>
  <c r="BH151" i="7"/>
  <c r="BH150" i="7" s="1"/>
  <c r="BH87" i="7"/>
  <c r="BG185" i="7"/>
  <c r="BG59" i="7"/>
  <c r="BG74" i="7"/>
  <c r="BG151" i="7"/>
  <c r="BG150" i="7" s="1"/>
  <c r="BG87" i="7"/>
  <c r="BF151" i="7"/>
  <c r="BF150" i="7" s="1"/>
  <c r="BF87" i="7"/>
  <c r="BF185" i="7"/>
  <c r="BF59" i="7"/>
  <c r="BF74" i="7"/>
  <c r="BE151" i="7"/>
  <c r="BE150" i="7" s="1"/>
  <c r="BE87" i="7"/>
  <c r="BE185" i="7"/>
  <c r="BE59" i="7"/>
  <c r="BE74" i="7"/>
  <c r="BD87" i="7"/>
  <c r="BD151" i="7"/>
  <c r="BD150" i="7" s="1"/>
  <c r="BD185" i="7"/>
  <c r="BD59" i="7"/>
  <c r="BD74" i="7"/>
  <c r="BC151" i="7"/>
  <c r="BC150" i="7" s="1"/>
  <c r="BC87" i="7"/>
  <c r="BC185" i="7"/>
  <c r="BC59" i="7"/>
  <c r="BC74" i="7"/>
  <c r="BB151" i="7"/>
  <c r="BB150" i="7" s="1"/>
  <c r="BB87" i="7"/>
  <c r="BB185" i="7"/>
  <c r="BB59" i="7"/>
  <c r="BB74" i="7"/>
  <c r="BA87" i="7"/>
  <c r="BA151" i="7"/>
  <c r="BA150" i="7" s="1"/>
  <c r="BA185" i="7"/>
  <c r="BA59" i="7"/>
  <c r="BA74" i="7"/>
  <c r="AZ151" i="7"/>
  <c r="AZ150" i="7" s="1"/>
  <c r="AZ87" i="7"/>
  <c r="AZ185" i="7"/>
  <c r="AZ59" i="7"/>
  <c r="AZ74" i="7"/>
  <c r="BK91" i="7"/>
  <c r="AY154" i="7"/>
  <c r="BK154" i="7" s="1"/>
  <c r="AY155" i="7"/>
  <c r="BK155" i="7" s="1"/>
  <c r="BK92" i="7"/>
  <c r="AY87" i="7"/>
  <c r="AY151" i="7"/>
  <c r="BK88" i="7"/>
  <c r="BK89" i="7"/>
  <c r="AY152" i="7"/>
  <c r="BK152" i="7" s="1"/>
  <c r="AY157" i="7"/>
  <c r="BK157" i="7" s="1"/>
  <c r="BK94" i="7"/>
  <c r="BK95" i="7"/>
  <c r="AY158" i="7"/>
  <c r="BK158" i="7" s="1"/>
  <c r="AY156" i="7"/>
  <c r="BK156" i="7" s="1"/>
  <c r="BK93" i="7"/>
  <c r="BK90" i="7"/>
  <c r="AY153" i="7"/>
  <c r="BK153" i="7" s="1"/>
  <c r="BK121" i="7"/>
  <c r="BK58" i="7" s="1"/>
  <c r="AY58" i="7"/>
  <c r="BK122" i="7"/>
  <c r="AY185" i="7"/>
  <c r="AY59" i="7"/>
  <c r="AY74" i="7"/>
  <c r="BQ165" i="7"/>
  <c r="BY40" i="7"/>
  <c r="DU103" i="7"/>
  <c r="DW103" i="7" s="1"/>
  <c r="BY166" i="7"/>
  <c r="DW166" i="7" s="1"/>
  <c r="DU166" i="7"/>
  <c r="BP165" i="7"/>
  <c r="BY102" i="7"/>
  <c r="BP39" i="7"/>
  <c r="BY41" i="7"/>
  <c r="DU104" i="7"/>
  <c r="DW104" i="7" s="1"/>
  <c r="BY167" i="7"/>
  <c r="DU167" i="7" s="1"/>
  <c r="DW167" i="7" s="1"/>
  <c r="BK97" i="7"/>
  <c r="BK34" i="7" s="1"/>
  <c r="AY34" i="7"/>
  <c r="CG198" i="7"/>
  <c r="CG148" i="7"/>
  <c r="CF148" i="7"/>
  <c r="CF198" i="7"/>
  <c r="CD148" i="7"/>
  <c r="CD198" i="7"/>
  <c r="CC198" i="7"/>
  <c r="CC148" i="7"/>
  <c r="CB148" i="7"/>
  <c r="CB198" i="7"/>
  <c r="DS148" i="7"/>
  <c r="DS198" i="7"/>
  <c r="DR148" i="7"/>
  <c r="DR198" i="7"/>
  <c r="DQ198" i="7"/>
  <c r="DQ148" i="7"/>
  <c r="DP148" i="7"/>
  <c r="DP198" i="7"/>
  <c r="DO198" i="7"/>
  <c r="DO148" i="7"/>
  <c r="DN148" i="7"/>
  <c r="DN198" i="7"/>
  <c r="DM148" i="7"/>
  <c r="DM198" i="7"/>
  <c r="DL148" i="7"/>
  <c r="DL198" i="7"/>
  <c r="DK148" i="7"/>
  <c r="DK198" i="7"/>
  <c r="DJ148" i="7"/>
  <c r="DJ198" i="7"/>
  <c r="DI148" i="7"/>
  <c r="DI198" i="7"/>
  <c r="DH198" i="7"/>
  <c r="DH148" i="7"/>
  <c r="DG148" i="7"/>
  <c r="DG198" i="7"/>
  <c r="DF148" i="7"/>
  <c r="DF198" i="7"/>
  <c r="DE198" i="7"/>
  <c r="DE148" i="7"/>
  <c r="DD148" i="7"/>
  <c r="DD198" i="7"/>
  <c r="DC148" i="7"/>
  <c r="DC198" i="7"/>
  <c r="DB148" i="7"/>
  <c r="DB198" i="7"/>
  <c r="DA198" i="7"/>
  <c r="DA148" i="7"/>
  <c r="CX148" i="7"/>
  <c r="CX198" i="7"/>
  <c r="CW198" i="7"/>
  <c r="CW148" i="7"/>
  <c r="CV148" i="7"/>
  <c r="CV198" i="7"/>
  <c r="CR198" i="7"/>
  <c r="CR148" i="7"/>
  <c r="CQ198" i="7"/>
  <c r="CQ148" i="7"/>
  <c r="CP148" i="7"/>
  <c r="CP198" i="7"/>
  <c r="CL148" i="7"/>
  <c r="CL198" i="7"/>
  <c r="CK198" i="7"/>
  <c r="CK148" i="7"/>
  <c r="CJ198" i="7"/>
  <c r="CJ148" i="7"/>
  <c r="CI198" i="7"/>
  <c r="CI148" i="7"/>
  <c r="DU192" i="7"/>
  <c r="DW192" i="7"/>
  <c r="AK22" i="7"/>
  <c r="AW85" i="7"/>
  <c r="AW22" i="7" s="1"/>
  <c r="AK72" i="7"/>
  <c r="AW135" i="7"/>
  <c r="AW72" i="7" s="1"/>
  <c r="AH72" i="7"/>
  <c r="AH202" i="7"/>
  <c r="AG72" i="7"/>
  <c r="AG202" i="7"/>
  <c r="AF72" i="7"/>
  <c r="AF202" i="7"/>
  <c r="AE72" i="7"/>
  <c r="AE202" i="7"/>
  <c r="AD72" i="7"/>
  <c r="AD202" i="7"/>
  <c r="AC72" i="7"/>
  <c r="AC202" i="7"/>
  <c r="AB72" i="7"/>
  <c r="AB202" i="7"/>
  <c r="AA72" i="7"/>
  <c r="AA202" i="7"/>
  <c r="Z72" i="7"/>
  <c r="Z202" i="7"/>
  <c r="Y72" i="7"/>
  <c r="Y202" i="7"/>
  <c r="X72" i="7"/>
  <c r="X202" i="7"/>
  <c r="W22" i="7"/>
  <c r="AI85" i="7"/>
  <c r="AI22" i="7" s="1"/>
  <c r="W72" i="7"/>
  <c r="AI135" i="7"/>
  <c r="I72" i="7"/>
  <c r="U135" i="7"/>
  <c r="U72" i="7" s="1"/>
  <c r="I22" i="7"/>
  <c r="U85" i="7"/>
  <c r="U22" i="7" s="1"/>
  <c r="BY34" i="7"/>
  <c r="DU97" i="7"/>
  <c r="DW97" i="7" s="1"/>
  <c r="DW181" i="7"/>
  <c r="BJ169" i="7"/>
  <c r="BI169" i="7"/>
  <c r="BH169" i="7"/>
  <c r="BG169" i="7"/>
  <c r="BF169" i="7"/>
  <c r="BE169" i="7"/>
  <c r="BD169" i="7"/>
  <c r="BC169" i="7"/>
  <c r="BB169" i="7"/>
  <c r="BA169" i="7"/>
  <c r="AZ169" i="7"/>
  <c r="BK191" i="7"/>
  <c r="BK66" i="7"/>
  <c r="DU129" i="7"/>
  <c r="DW129" i="7" s="1"/>
  <c r="BK69" i="7"/>
  <c r="DU132" i="7"/>
  <c r="DW132" i="7" s="1"/>
  <c r="BK68" i="7"/>
  <c r="DU131" i="7"/>
  <c r="DW131" i="7" s="1"/>
  <c r="BK65" i="7"/>
  <c r="DU128" i="7"/>
  <c r="DW128" i="7" s="1"/>
  <c r="BK67" i="7"/>
  <c r="DU130" i="7"/>
  <c r="DW130" i="7" s="1"/>
  <c r="CE198" i="7"/>
  <c r="CE148" i="7"/>
  <c r="DW178" i="6"/>
  <c r="DX178" i="6" s="1"/>
  <c r="AK198" i="6"/>
  <c r="AW198" i="6" s="1"/>
  <c r="AW202" i="6" s="1"/>
  <c r="AW169" i="6"/>
  <c r="DW70" i="6"/>
  <c r="DW75" i="6"/>
  <c r="DW60" i="6"/>
  <c r="DU60" i="6"/>
  <c r="DU56" i="6"/>
  <c r="DW56" i="6"/>
  <c r="DU55" i="6"/>
  <c r="DW55" i="6"/>
  <c r="DW54" i="6"/>
  <c r="CM106" i="6"/>
  <c r="CA43" i="6"/>
  <c r="DW52" i="6"/>
  <c r="DU52" i="6"/>
  <c r="BY44" i="6"/>
  <c r="BM43" i="6"/>
  <c r="CS106" i="6"/>
  <c r="CS43" i="6" s="1"/>
  <c r="CO43" i="6"/>
  <c r="CS170" i="6"/>
  <c r="CO169" i="6"/>
  <c r="CS169" i="6" s="1"/>
  <c r="CM170" i="6"/>
  <c r="CA169" i="6"/>
  <c r="CM169" i="6" s="1"/>
  <c r="BM169" i="6"/>
  <c r="BY169" i="6" s="1"/>
  <c r="DW35" i="6"/>
  <c r="DU35" i="6"/>
  <c r="DU161" i="6"/>
  <c r="DW161" i="6"/>
  <c r="DX161" i="6" s="1"/>
  <c r="BM72" i="6"/>
  <c r="BM22" i="6"/>
  <c r="BO198" i="6"/>
  <c r="DU198" i="6" s="1"/>
  <c r="BO148" i="6"/>
  <c r="DU148" i="6" s="1"/>
  <c r="BM198" i="6"/>
  <c r="BY198" i="6" s="1"/>
  <c r="BM148" i="6"/>
  <c r="BY148" i="6" s="1"/>
  <c r="BK70" i="6"/>
  <c r="DU70" i="6" s="1"/>
  <c r="BK75" i="6"/>
  <c r="CY170" i="6"/>
  <c r="CU169" i="6"/>
  <c r="CY169" i="6" s="1"/>
  <c r="CY106" i="6"/>
  <c r="CY43" i="6" s="1"/>
  <c r="CU43" i="6"/>
  <c r="DS198" i="6"/>
  <c r="DS148" i="6"/>
  <c r="DS135" i="6"/>
  <c r="DS72" i="6" s="1"/>
  <c r="DS24" i="6"/>
  <c r="DS85" i="6"/>
  <c r="DS22" i="6" s="1"/>
  <c r="DR198" i="6"/>
  <c r="DR148" i="6"/>
  <c r="DR135" i="6"/>
  <c r="DR72" i="6" s="1"/>
  <c r="DR24" i="6"/>
  <c r="DR85" i="6"/>
  <c r="DR22" i="6" s="1"/>
  <c r="DQ198" i="6"/>
  <c r="DQ148" i="6"/>
  <c r="DQ135" i="6"/>
  <c r="DQ72" i="6" s="1"/>
  <c r="DQ24" i="6"/>
  <c r="DQ85" i="6"/>
  <c r="DQ22" i="6" s="1"/>
  <c r="DP198" i="6"/>
  <c r="DP148" i="6"/>
  <c r="DP135" i="6"/>
  <c r="DP72" i="6" s="1"/>
  <c r="DP24" i="6"/>
  <c r="DP85" i="6"/>
  <c r="DP22" i="6" s="1"/>
  <c r="DO198" i="6"/>
  <c r="DO148" i="6"/>
  <c r="DO135" i="6"/>
  <c r="DO72" i="6" s="1"/>
  <c r="DO24" i="6"/>
  <c r="DO85" i="6"/>
  <c r="DO22" i="6" s="1"/>
  <c r="DN198" i="6"/>
  <c r="DN148" i="6"/>
  <c r="DN135" i="6"/>
  <c r="DN72" i="6" s="1"/>
  <c r="DN24" i="6"/>
  <c r="DN85" i="6"/>
  <c r="DN22" i="6" s="1"/>
  <c r="DM198" i="6"/>
  <c r="DM148" i="6"/>
  <c r="DM135" i="6"/>
  <c r="DM72" i="6" s="1"/>
  <c r="DM24" i="6"/>
  <c r="DM85" i="6"/>
  <c r="DM22" i="6" s="1"/>
  <c r="DL198" i="6"/>
  <c r="DX198" i="6" s="1"/>
  <c r="DL148" i="6"/>
  <c r="DX148" i="6" s="1"/>
  <c r="DL135" i="6"/>
  <c r="DL72" i="6" s="1"/>
  <c r="DL24" i="6"/>
  <c r="DL85" i="6"/>
  <c r="DL22" i="6" s="1"/>
  <c r="DK198" i="6"/>
  <c r="DK148" i="6"/>
  <c r="DK135" i="6"/>
  <c r="DK72" i="6" s="1"/>
  <c r="DK24" i="6"/>
  <c r="DK85" i="6"/>
  <c r="DK22" i="6" s="1"/>
  <c r="DJ198" i="6"/>
  <c r="DJ148" i="6"/>
  <c r="DJ135" i="6"/>
  <c r="DJ72" i="6" s="1"/>
  <c r="DJ24" i="6"/>
  <c r="DJ85" i="6"/>
  <c r="DJ22" i="6" s="1"/>
  <c r="DI198" i="6"/>
  <c r="DI148" i="6"/>
  <c r="DI135" i="6"/>
  <c r="DI72" i="6" s="1"/>
  <c r="DI24" i="6"/>
  <c r="DI85" i="6"/>
  <c r="DI22" i="6" s="1"/>
  <c r="DH198" i="6"/>
  <c r="DH148" i="6"/>
  <c r="DH135" i="6"/>
  <c r="DH72" i="6" s="1"/>
  <c r="DH24" i="6"/>
  <c r="DH85" i="6"/>
  <c r="DH22" i="6" s="1"/>
  <c r="DG198" i="6"/>
  <c r="DG148" i="6"/>
  <c r="DG135" i="6"/>
  <c r="DG72" i="6" s="1"/>
  <c r="DG24" i="6"/>
  <c r="DG85" i="6"/>
  <c r="DG22" i="6" s="1"/>
  <c r="DF198" i="6"/>
  <c r="DF148" i="6"/>
  <c r="DF135" i="6"/>
  <c r="DF72" i="6" s="1"/>
  <c r="DF24" i="6"/>
  <c r="DF85" i="6"/>
  <c r="DF22" i="6" s="1"/>
  <c r="DE198" i="6"/>
  <c r="DE148" i="6"/>
  <c r="DE135" i="6"/>
  <c r="DE72" i="6" s="1"/>
  <c r="DE24" i="6"/>
  <c r="DE85" i="6"/>
  <c r="DE22" i="6" s="1"/>
  <c r="DD198" i="6"/>
  <c r="DD148" i="6"/>
  <c r="DD135" i="6"/>
  <c r="DD72" i="6" s="1"/>
  <c r="DD24" i="6"/>
  <c r="DD85" i="6"/>
  <c r="DD22" i="6" s="1"/>
  <c r="DC198" i="6"/>
  <c r="DC148" i="6"/>
  <c r="DC135" i="6"/>
  <c r="DC72" i="6" s="1"/>
  <c r="DC24" i="6"/>
  <c r="DC85" i="6"/>
  <c r="DC22" i="6" s="1"/>
  <c r="DB198" i="6"/>
  <c r="DB148" i="6"/>
  <c r="DB135" i="6"/>
  <c r="DB72" i="6" s="1"/>
  <c r="DB24" i="6"/>
  <c r="DB85" i="6"/>
  <c r="DB22" i="6" s="1"/>
  <c r="DA198" i="6"/>
  <c r="DA148" i="6"/>
  <c r="DA135" i="6"/>
  <c r="DA72" i="6" s="1"/>
  <c r="DA24" i="6"/>
  <c r="DA85" i="6"/>
  <c r="DA22" i="6" s="1"/>
  <c r="CX198" i="6"/>
  <c r="CX148" i="6"/>
  <c r="CX135" i="6"/>
  <c r="CX72" i="6" s="1"/>
  <c r="CX24" i="6"/>
  <c r="CX85" i="6"/>
  <c r="CX22" i="6" s="1"/>
  <c r="CW198" i="6"/>
  <c r="CW148" i="6"/>
  <c r="CW135" i="6"/>
  <c r="CW72" i="6" s="1"/>
  <c r="CW24" i="6"/>
  <c r="CW85" i="6"/>
  <c r="CW22" i="6" s="1"/>
  <c r="CV198" i="6"/>
  <c r="CV148" i="6"/>
  <c r="CV135" i="6"/>
  <c r="CV72" i="6" s="1"/>
  <c r="CV24" i="6"/>
  <c r="CV85" i="6"/>
  <c r="CV22" i="6" s="1"/>
  <c r="CY151" i="6"/>
  <c r="CU150" i="6"/>
  <c r="CY87" i="6"/>
  <c r="CY24" i="6" s="1"/>
  <c r="CU135" i="6"/>
  <c r="CU24" i="6"/>
  <c r="CU85" i="6"/>
  <c r="CR198" i="6"/>
  <c r="CR148" i="6"/>
  <c r="CR135" i="6"/>
  <c r="CR72" i="6" s="1"/>
  <c r="CR24" i="6"/>
  <c r="CR85" i="6"/>
  <c r="CR22" i="6" s="1"/>
  <c r="CQ198" i="6"/>
  <c r="CQ148" i="6"/>
  <c r="CQ135" i="6"/>
  <c r="CQ72" i="6" s="1"/>
  <c r="CQ24" i="6"/>
  <c r="CQ85" i="6"/>
  <c r="CQ22" i="6" s="1"/>
  <c r="CP198" i="6"/>
  <c r="CP148" i="6"/>
  <c r="CP135" i="6"/>
  <c r="CP72" i="6" s="1"/>
  <c r="CP24" i="6"/>
  <c r="CP85" i="6"/>
  <c r="CP22" i="6" s="1"/>
  <c r="CS151" i="6"/>
  <c r="CO150" i="6"/>
  <c r="CS87" i="6"/>
  <c r="CS24" i="6" s="1"/>
  <c r="CO135" i="6"/>
  <c r="CO24" i="6"/>
  <c r="CO85" i="6"/>
  <c r="CL198" i="6"/>
  <c r="CL148" i="6"/>
  <c r="CL135" i="6"/>
  <c r="CL72" i="6" s="1"/>
  <c r="CL24" i="6"/>
  <c r="CL85" i="6"/>
  <c r="CL22" i="6" s="1"/>
  <c r="CK198" i="6"/>
  <c r="CK148" i="6"/>
  <c r="CK135" i="6"/>
  <c r="CK72" i="6" s="1"/>
  <c r="CK24" i="6"/>
  <c r="CK85" i="6"/>
  <c r="CK22" i="6" s="1"/>
  <c r="CJ198" i="6"/>
  <c r="CJ148" i="6"/>
  <c r="CJ135" i="6"/>
  <c r="CJ72" i="6" s="1"/>
  <c r="CJ24" i="6"/>
  <c r="CJ85" i="6"/>
  <c r="CJ22" i="6" s="1"/>
  <c r="CI198" i="6"/>
  <c r="CI148" i="6"/>
  <c r="CI135" i="6"/>
  <c r="CI72" i="6" s="1"/>
  <c r="CI24" i="6"/>
  <c r="CI85" i="6"/>
  <c r="CI22" i="6" s="1"/>
  <c r="CH198" i="6"/>
  <c r="CH148" i="6"/>
  <c r="CH135" i="6"/>
  <c r="CH72" i="6" s="1"/>
  <c r="CH24" i="6"/>
  <c r="CH85" i="6"/>
  <c r="CH22" i="6" s="1"/>
  <c r="CG198" i="6"/>
  <c r="CG148" i="6"/>
  <c r="CG135" i="6"/>
  <c r="CG72" i="6" s="1"/>
  <c r="CG24" i="6"/>
  <c r="CG85" i="6"/>
  <c r="CG22" i="6" s="1"/>
  <c r="CF198" i="6"/>
  <c r="CF148" i="6"/>
  <c r="CF135" i="6"/>
  <c r="CF72" i="6" s="1"/>
  <c r="CF24" i="6"/>
  <c r="CF85" i="6"/>
  <c r="CF22" i="6" s="1"/>
  <c r="CE198" i="6"/>
  <c r="CE148" i="6"/>
  <c r="CE135" i="6"/>
  <c r="CE72" i="6" s="1"/>
  <c r="CE24" i="6"/>
  <c r="CE85" i="6"/>
  <c r="CE22" i="6" s="1"/>
  <c r="CD198" i="6"/>
  <c r="CD148" i="6"/>
  <c r="CD135" i="6"/>
  <c r="CD72" i="6" s="1"/>
  <c r="CD24" i="6"/>
  <c r="CD85" i="6"/>
  <c r="CD22" i="6" s="1"/>
  <c r="CC198" i="6"/>
  <c r="CC148" i="6"/>
  <c r="CC135" i="6"/>
  <c r="CC72" i="6" s="1"/>
  <c r="CC24" i="6"/>
  <c r="CC85" i="6"/>
  <c r="CC22" i="6" s="1"/>
  <c r="CB198" i="6"/>
  <c r="CB148" i="6"/>
  <c r="CB135" i="6"/>
  <c r="CB72" i="6" s="1"/>
  <c r="CB24" i="6"/>
  <c r="CB85" i="6"/>
  <c r="CB22" i="6" s="1"/>
  <c r="CM151" i="6"/>
  <c r="CA150" i="6"/>
  <c r="CM87" i="6"/>
  <c r="CA135" i="6"/>
  <c r="CA24" i="6"/>
  <c r="CA85" i="6"/>
  <c r="BX44" i="6"/>
  <c r="BX106" i="6"/>
  <c r="BX43" i="6" s="1"/>
  <c r="BW44" i="6"/>
  <c r="BW106" i="6"/>
  <c r="BW43" i="6" s="1"/>
  <c r="BV44" i="6"/>
  <c r="BV106" i="6"/>
  <c r="BV43" i="6" s="1"/>
  <c r="BU44" i="6"/>
  <c r="BU106" i="6"/>
  <c r="BU43" i="6" s="1"/>
  <c r="BT44" i="6"/>
  <c r="BT106" i="6"/>
  <c r="BT43" i="6" s="1"/>
  <c r="BS44" i="6"/>
  <c r="BS106" i="6"/>
  <c r="BS43" i="6" s="1"/>
  <c r="BR44" i="6"/>
  <c r="BR106" i="6"/>
  <c r="BR43" i="6" s="1"/>
  <c r="BQ170" i="6"/>
  <c r="BQ44" i="6"/>
  <c r="BQ106" i="6"/>
  <c r="BQ43" i="6" s="1"/>
  <c r="BY48" i="6"/>
  <c r="DU111" i="6"/>
  <c r="DW111" i="6" s="1"/>
  <c r="BY174" i="6"/>
  <c r="DU174" i="6"/>
  <c r="BY46" i="6"/>
  <c r="DU109" i="6"/>
  <c r="DW109" i="6" s="1"/>
  <c r="BY172" i="6"/>
  <c r="DW172" i="6" s="1"/>
  <c r="DX172" i="6" s="1"/>
  <c r="DU172" i="6"/>
  <c r="BY45" i="6"/>
  <c r="DU108" i="6"/>
  <c r="DW108" i="6" s="1"/>
  <c r="BY171" i="6"/>
  <c r="DW171" i="6" s="1"/>
  <c r="DX171" i="6" s="1"/>
  <c r="DU171" i="6"/>
  <c r="BP170" i="6"/>
  <c r="BY170" i="6" s="1"/>
  <c r="BP44" i="6"/>
  <c r="BP106" i="6"/>
  <c r="BY47" i="6"/>
  <c r="DU110" i="6"/>
  <c r="DW110" i="6" s="1"/>
  <c r="BY173" i="6"/>
  <c r="DU173" i="6" s="1"/>
  <c r="DW173" i="6" s="1"/>
  <c r="DX173" i="6" s="1"/>
  <c r="DU114" i="6"/>
  <c r="DW114" i="6" s="1"/>
  <c r="BY51" i="6"/>
  <c r="BY177" i="6"/>
  <c r="DW177" i="6" s="1"/>
  <c r="DX177" i="6" s="1"/>
  <c r="DU177" i="6"/>
  <c r="BY49" i="6"/>
  <c r="DU112" i="6"/>
  <c r="DW112" i="6" s="1"/>
  <c r="BY175" i="6"/>
  <c r="DU175" i="6" s="1"/>
  <c r="DW175" i="6" s="1"/>
  <c r="DX175" i="6" s="1"/>
  <c r="BJ44" i="6"/>
  <c r="BJ106" i="6"/>
  <c r="BJ43" i="6" s="1"/>
  <c r="BI44" i="6"/>
  <c r="BI106" i="6"/>
  <c r="BI43" i="6" s="1"/>
  <c r="BH44" i="6"/>
  <c r="BH106" i="6"/>
  <c r="BH43" i="6" s="1"/>
  <c r="BG44" i="6"/>
  <c r="BG106" i="6"/>
  <c r="BG43" i="6" s="1"/>
  <c r="BF44" i="6"/>
  <c r="BF106" i="6"/>
  <c r="BF43" i="6" s="1"/>
  <c r="BE44" i="6"/>
  <c r="BE106" i="6"/>
  <c r="BE43" i="6" s="1"/>
  <c r="BD44" i="6"/>
  <c r="BD106" i="6"/>
  <c r="BD43" i="6" s="1"/>
  <c r="BC44" i="6"/>
  <c r="BC106" i="6"/>
  <c r="BC43" i="6" s="1"/>
  <c r="BB44" i="6"/>
  <c r="BB106" i="6"/>
  <c r="BB43" i="6" s="1"/>
  <c r="BA44" i="6"/>
  <c r="BA106" i="6"/>
  <c r="BA43" i="6" s="1"/>
  <c r="AZ44" i="6"/>
  <c r="AZ106" i="6"/>
  <c r="AZ43" i="6" s="1"/>
  <c r="BK171" i="6"/>
  <c r="AY170" i="6"/>
  <c r="BK107" i="6"/>
  <c r="AY106" i="6"/>
  <c r="BX151" i="6"/>
  <c r="BX150" i="6" s="1"/>
  <c r="BX87" i="6"/>
  <c r="BX185" i="6"/>
  <c r="BX59" i="6"/>
  <c r="BX74" i="6"/>
  <c r="BW151" i="6"/>
  <c r="BW150" i="6" s="1"/>
  <c r="BW87" i="6"/>
  <c r="BW185" i="6"/>
  <c r="BW59" i="6"/>
  <c r="BW74" i="6"/>
  <c r="BV151" i="6"/>
  <c r="BV150" i="6" s="1"/>
  <c r="BV87" i="6"/>
  <c r="BV185" i="6"/>
  <c r="BV59" i="6"/>
  <c r="BV74" i="6"/>
  <c r="BU151" i="6"/>
  <c r="BU150" i="6" s="1"/>
  <c r="BU87" i="6"/>
  <c r="BU185" i="6"/>
  <c r="BU59" i="6"/>
  <c r="BU74" i="6"/>
  <c r="BT151" i="6"/>
  <c r="BT150" i="6" s="1"/>
  <c r="BT87" i="6"/>
  <c r="BT185" i="6"/>
  <c r="BT59" i="6"/>
  <c r="BT74" i="6"/>
  <c r="BS151" i="6"/>
  <c r="BS150" i="6" s="1"/>
  <c r="BS87" i="6"/>
  <c r="BS185" i="6"/>
  <c r="BS59" i="6"/>
  <c r="BS74" i="6"/>
  <c r="BR151" i="6"/>
  <c r="BR150" i="6" s="1"/>
  <c r="BR87" i="6"/>
  <c r="BR185" i="6"/>
  <c r="BR59" i="6"/>
  <c r="BR74" i="6"/>
  <c r="BQ151" i="6"/>
  <c r="BQ87" i="6"/>
  <c r="BQ184" i="6"/>
  <c r="BQ185" i="6"/>
  <c r="BQ59" i="6"/>
  <c r="BQ74" i="6"/>
  <c r="BY88" i="6"/>
  <c r="BP151" i="6"/>
  <c r="BP87" i="6"/>
  <c r="BY89" i="6"/>
  <c r="BP152" i="6"/>
  <c r="BY90" i="6"/>
  <c r="BP153" i="6"/>
  <c r="BY91" i="6"/>
  <c r="BP154" i="6"/>
  <c r="BY92" i="6"/>
  <c r="BP155" i="6"/>
  <c r="BY93" i="6"/>
  <c r="BP156" i="6"/>
  <c r="BY94" i="6"/>
  <c r="BP157" i="6"/>
  <c r="BY95" i="6"/>
  <c r="BP158" i="6"/>
  <c r="DU186" i="6"/>
  <c r="DW186" i="6" s="1"/>
  <c r="DX186" i="6" s="1"/>
  <c r="BP184" i="6"/>
  <c r="BY121" i="6"/>
  <c r="DX121" i="6" s="1"/>
  <c r="DX58" i="6" s="1"/>
  <c r="BP58" i="6"/>
  <c r="BY122" i="6"/>
  <c r="DX122" i="6" s="1"/>
  <c r="BP185" i="6"/>
  <c r="BP59" i="6"/>
  <c r="BP74" i="6"/>
  <c r="BJ185" i="6"/>
  <c r="BJ59" i="6"/>
  <c r="BJ74" i="6"/>
  <c r="BJ151" i="6"/>
  <c r="BJ150" i="6" s="1"/>
  <c r="BJ87" i="6"/>
  <c r="BI185" i="6"/>
  <c r="BI59" i="6"/>
  <c r="BI74" i="6"/>
  <c r="BI151" i="6"/>
  <c r="BI150" i="6" s="1"/>
  <c r="BI87" i="6"/>
  <c r="BH185" i="6"/>
  <c r="BH59" i="6"/>
  <c r="BH74" i="6"/>
  <c r="BH151" i="6"/>
  <c r="BH150" i="6" s="1"/>
  <c r="BH87" i="6"/>
  <c r="BG185" i="6"/>
  <c r="BG59" i="6"/>
  <c r="BG74" i="6"/>
  <c r="BG151" i="6"/>
  <c r="BG150" i="6" s="1"/>
  <c r="BG87" i="6"/>
  <c r="BF151" i="6"/>
  <c r="BF150" i="6" s="1"/>
  <c r="BF87" i="6"/>
  <c r="BF185" i="6"/>
  <c r="BF59" i="6"/>
  <c r="BF74" i="6"/>
  <c r="BE151" i="6"/>
  <c r="BE150" i="6" s="1"/>
  <c r="BE87" i="6"/>
  <c r="BE185" i="6"/>
  <c r="BE59" i="6"/>
  <c r="BE74" i="6"/>
  <c r="BD151" i="6"/>
  <c r="BD150" i="6" s="1"/>
  <c r="BD87" i="6"/>
  <c r="BD185" i="6"/>
  <c r="BD59" i="6"/>
  <c r="BD74" i="6"/>
  <c r="BC185" i="6"/>
  <c r="BC59" i="6"/>
  <c r="BC74" i="6"/>
  <c r="BC151" i="6"/>
  <c r="BC150" i="6" s="1"/>
  <c r="BC87" i="6"/>
  <c r="BB185" i="6"/>
  <c r="BB59" i="6"/>
  <c r="BB74" i="6"/>
  <c r="BB151" i="6"/>
  <c r="BB150" i="6" s="1"/>
  <c r="BB87" i="6"/>
  <c r="BA151" i="6"/>
  <c r="BA150" i="6" s="1"/>
  <c r="BA87" i="6"/>
  <c r="BA185" i="6"/>
  <c r="BA59" i="6"/>
  <c r="BA74" i="6"/>
  <c r="AZ185" i="6"/>
  <c r="AZ59" i="6"/>
  <c r="AZ74" i="6"/>
  <c r="AZ151" i="6"/>
  <c r="AZ150" i="6" s="1"/>
  <c r="AZ87" i="6"/>
  <c r="BK88" i="6"/>
  <c r="AY151" i="6"/>
  <c r="AY87" i="6"/>
  <c r="BK89" i="6"/>
  <c r="AY152" i="6"/>
  <c r="BK152" i="6" s="1"/>
  <c r="BK90" i="6"/>
  <c r="AY153" i="6"/>
  <c r="BK153" i="6" s="1"/>
  <c r="BK91" i="6"/>
  <c r="AY154" i="6"/>
  <c r="BK154" i="6" s="1"/>
  <c r="BK92" i="6"/>
  <c r="AY155" i="6"/>
  <c r="BK155" i="6" s="1"/>
  <c r="BK93" i="6"/>
  <c r="AY156" i="6"/>
  <c r="BK156" i="6" s="1"/>
  <c r="BK94" i="6"/>
  <c r="AY157" i="6"/>
  <c r="BK157" i="6" s="1"/>
  <c r="BK95" i="6"/>
  <c r="AY158" i="6"/>
  <c r="BK158" i="6" s="1"/>
  <c r="BK186" i="6"/>
  <c r="AY184" i="6"/>
  <c r="BK184" i="6" s="1"/>
  <c r="AY58" i="6"/>
  <c r="BK121" i="6"/>
  <c r="BK58" i="6" s="1"/>
  <c r="BK122" i="6"/>
  <c r="AY185" i="6"/>
  <c r="AY59" i="6"/>
  <c r="AY74" i="6"/>
  <c r="BQ165" i="6"/>
  <c r="BY41" i="6"/>
  <c r="DU104" i="6"/>
  <c r="DW104" i="6" s="1"/>
  <c r="BY167" i="6"/>
  <c r="DU167" i="6"/>
  <c r="BY40" i="6"/>
  <c r="DU103" i="6"/>
  <c r="DW103" i="6" s="1"/>
  <c r="BY166" i="6"/>
  <c r="DW166" i="6" s="1"/>
  <c r="DX166" i="6" s="1"/>
  <c r="DU166" i="6"/>
  <c r="BP165" i="6"/>
  <c r="BY102" i="6"/>
  <c r="BP39" i="6"/>
  <c r="DU196" i="6"/>
  <c r="DW196" i="6" s="1"/>
  <c r="DX196" i="6" s="1"/>
  <c r="BY50" i="6"/>
  <c r="DU113" i="6"/>
  <c r="DW113" i="6" s="1"/>
  <c r="DU187" i="6"/>
  <c r="DW187" i="6"/>
  <c r="DX187" i="6" s="1"/>
  <c r="BY61" i="6"/>
  <c r="DU124" i="6"/>
  <c r="DW124" i="6" s="1"/>
  <c r="BY66" i="6"/>
  <c r="DU129" i="6"/>
  <c r="DW129" i="6" s="1"/>
  <c r="DU128" i="6"/>
  <c r="DW128" i="6" s="1"/>
  <c r="BY65" i="6"/>
  <c r="DU195" i="6"/>
  <c r="DW195" i="6"/>
  <c r="DX195" i="6" s="1"/>
  <c r="BY69" i="6"/>
  <c r="DU132" i="6"/>
  <c r="DW132" i="6" s="1"/>
  <c r="DU190" i="6"/>
  <c r="DW190" i="6"/>
  <c r="DX190" i="6" s="1"/>
  <c r="BY64" i="6"/>
  <c r="DU127" i="6"/>
  <c r="DW127" i="6" s="1"/>
  <c r="DU188" i="6"/>
  <c r="DW188" i="6"/>
  <c r="DX188" i="6" s="1"/>
  <c r="DU125" i="6"/>
  <c r="DW125" i="6" s="1"/>
  <c r="BY62" i="6"/>
  <c r="BY67" i="6"/>
  <c r="DU130" i="6"/>
  <c r="DW130" i="6" s="1"/>
  <c r="DU194" i="6"/>
  <c r="DW194" i="6"/>
  <c r="DX194" i="6" s="1"/>
  <c r="BY68" i="6"/>
  <c r="DU131" i="6"/>
  <c r="DW131" i="6" s="1"/>
  <c r="DU189" i="6"/>
  <c r="DW189" i="6"/>
  <c r="DX189" i="6" s="1"/>
  <c r="BY63" i="6"/>
  <c r="DU126" i="6"/>
  <c r="DW126" i="6" s="1"/>
  <c r="BW169" i="6"/>
  <c r="BJ169" i="6"/>
  <c r="BX169" i="6"/>
  <c r="BU169" i="6"/>
  <c r="BV169" i="6"/>
  <c r="BR169" i="6"/>
  <c r="AI202" i="6"/>
  <c r="DW176" i="6"/>
  <c r="DX176" i="6" s="1"/>
  <c r="BS169" i="6"/>
  <c r="BI169" i="6"/>
  <c r="BT169" i="6"/>
  <c r="BH169" i="6"/>
  <c r="BK60" i="6"/>
  <c r="DU123" i="6"/>
  <c r="DW123" i="6" s="1"/>
  <c r="DU192" i="6"/>
  <c r="DW192" i="6" s="1"/>
  <c r="DX192" i="6" s="1"/>
  <c r="DU191" i="6"/>
  <c r="DW191" i="6" s="1"/>
  <c r="DX191" i="6" s="1"/>
  <c r="DU193" i="6"/>
  <c r="DW193" i="6" s="1"/>
  <c r="DX193" i="6" s="1"/>
  <c r="BV169" i="5"/>
  <c r="BU169" i="5"/>
  <c r="BT169" i="5"/>
  <c r="BS169" i="5"/>
  <c r="BR169" i="5"/>
  <c r="BJ169" i="5"/>
  <c r="BI169" i="5"/>
  <c r="BH169" i="5"/>
  <c r="BG169" i="5"/>
  <c r="BP165" i="5"/>
  <c r="BY167" i="5"/>
  <c r="DU167" i="5" s="1"/>
  <c r="BP39" i="5"/>
  <c r="BY102" i="5"/>
  <c r="BP54" i="5"/>
  <c r="BY117" i="5"/>
  <c r="BY97" i="5"/>
  <c r="BP34" i="5"/>
  <c r="BK117" i="5"/>
  <c r="BK54" i="5" s="1"/>
  <c r="AY54" i="5"/>
  <c r="DW196" i="5"/>
  <c r="BF169" i="5"/>
  <c r="BE169" i="5"/>
  <c r="BD169" i="5"/>
  <c r="BC169" i="5"/>
  <c r="BB169" i="5"/>
  <c r="BA169" i="5"/>
  <c r="AZ169" i="5"/>
  <c r="BY122" i="5"/>
  <c r="BK60" i="5"/>
  <c r="DU123" i="5"/>
  <c r="DW123" i="5" s="1"/>
  <c r="BK62" i="5"/>
  <c r="DU125" i="5"/>
  <c r="DW125" i="5" s="1"/>
  <c r="BK61" i="5"/>
  <c r="DU124" i="5"/>
  <c r="DW124" i="5" s="1"/>
  <c r="BK64" i="5"/>
  <c r="DU127" i="5"/>
  <c r="DW127" i="5" s="1"/>
  <c r="BK63" i="5"/>
  <c r="DU126" i="5"/>
  <c r="DW126" i="5" s="1"/>
  <c r="CU150" i="5"/>
  <c r="AW180" i="5"/>
  <c r="AO169" i="5"/>
  <c r="AW169" i="5" s="1"/>
  <c r="AW170" i="5"/>
  <c r="AR169" i="5"/>
  <c r="AO148" i="5"/>
  <c r="AW148" i="5" s="1"/>
  <c r="AO198" i="5"/>
  <c r="AW198" i="5" s="1"/>
  <c r="AW202" i="5" s="1"/>
  <c r="AW160" i="5"/>
  <c r="DW70" i="5"/>
  <c r="DU70" i="5"/>
  <c r="BY137" i="5"/>
  <c r="DU137" i="5" s="1"/>
  <c r="DW137" i="5" s="1"/>
  <c r="DU75" i="5"/>
  <c r="DW75" i="5"/>
  <c r="DW69" i="5"/>
  <c r="DU69" i="5"/>
  <c r="DW68" i="5"/>
  <c r="DU68" i="5"/>
  <c r="DW67" i="5"/>
  <c r="DU67" i="5"/>
  <c r="CS74" i="5"/>
  <c r="CS59" i="5"/>
  <c r="CM74" i="5"/>
  <c r="CM59" i="5"/>
  <c r="BY74" i="5"/>
  <c r="BY59" i="5"/>
  <c r="DU66" i="5"/>
  <c r="DW66" i="5"/>
  <c r="CY74" i="5"/>
  <c r="CY59" i="5"/>
  <c r="DU64" i="5"/>
  <c r="DW64" i="5"/>
  <c r="DU63" i="5"/>
  <c r="DW63" i="5"/>
  <c r="DU62" i="5"/>
  <c r="DW62" i="5"/>
  <c r="DU61" i="5"/>
  <c r="DW61" i="5"/>
  <c r="DU60" i="5"/>
  <c r="DW60" i="5"/>
  <c r="DU56" i="5"/>
  <c r="DW56" i="5"/>
  <c r="DU55" i="5"/>
  <c r="DW55" i="5"/>
  <c r="AW85" i="5"/>
  <c r="AW22" i="5" s="1"/>
  <c r="AK22" i="5"/>
  <c r="AI85" i="5"/>
  <c r="AI22" i="5" s="1"/>
  <c r="W22" i="5"/>
  <c r="I22" i="5"/>
  <c r="U85" i="5"/>
  <c r="U22" i="5" s="1"/>
  <c r="DW52" i="5"/>
  <c r="DU52" i="5"/>
  <c r="DU51" i="5"/>
  <c r="DW51" i="5"/>
  <c r="DW50" i="5"/>
  <c r="DU50" i="5"/>
  <c r="CM106" i="5"/>
  <c r="CM43" i="5" s="1"/>
  <c r="CA43" i="5"/>
  <c r="CA169" i="5"/>
  <c r="CM169" i="5" s="1"/>
  <c r="CM170" i="5"/>
  <c r="BO169" i="5"/>
  <c r="DU169" i="5" s="1"/>
  <c r="BY44" i="5"/>
  <c r="BM43" i="5"/>
  <c r="DW49" i="5"/>
  <c r="DU49" i="5"/>
  <c r="BM169" i="5"/>
  <c r="BY169" i="5" s="1"/>
  <c r="CY106" i="5"/>
  <c r="CY43" i="5" s="1"/>
  <c r="CU43" i="5"/>
  <c r="CY170" i="5"/>
  <c r="CU169" i="5"/>
  <c r="CY169" i="5" s="1"/>
  <c r="CS170" i="5"/>
  <c r="CO169" i="5"/>
  <c r="CS169" i="5" s="1"/>
  <c r="CS106" i="5"/>
  <c r="CS43" i="5" s="1"/>
  <c r="CO43" i="5"/>
  <c r="DU41" i="5"/>
  <c r="DW41" i="5"/>
  <c r="DU40" i="5"/>
  <c r="DW40" i="5"/>
  <c r="DU37" i="5"/>
  <c r="DW37" i="5"/>
  <c r="DU36" i="5"/>
  <c r="DW36" i="5"/>
  <c r="DU35" i="5"/>
  <c r="DW35" i="5"/>
  <c r="BM22" i="5"/>
  <c r="BM72" i="5"/>
  <c r="BO198" i="5"/>
  <c r="DU198" i="5" s="1"/>
  <c r="BO148" i="5"/>
  <c r="DU148" i="5" s="1"/>
  <c r="BM198" i="5"/>
  <c r="BY198" i="5" s="1"/>
  <c r="BM148" i="5"/>
  <c r="BY148" i="5" s="1"/>
  <c r="DS198" i="5"/>
  <c r="DS148" i="5"/>
  <c r="DS85" i="5"/>
  <c r="DS22" i="5" s="1"/>
  <c r="DS135" i="5"/>
  <c r="DS72" i="5" s="1"/>
  <c r="DS24" i="5"/>
  <c r="DR198" i="5"/>
  <c r="DR148" i="5"/>
  <c r="DR135" i="5"/>
  <c r="DR72" i="5" s="1"/>
  <c r="DR24" i="5"/>
  <c r="DR85" i="5"/>
  <c r="DR22" i="5" s="1"/>
  <c r="DQ198" i="5"/>
  <c r="DQ148" i="5"/>
  <c r="DQ24" i="5"/>
  <c r="DQ85" i="5"/>
  <c r="DQ22" i="5" s="1"/>
  <c r="DQ135" i="5"/>
  <c r="DQ72" i="5" s="1"/>
  <c r="DP198" i="5"/>
  <c r="DP148" i="5"/>
  <c r="DP24" i="5"/>
  <c r="DP135" i="5"/>
  <c r="DP72" i="5" s="1"/>
  <c r="DP85" i="5"/>
  <c r="DP22" i="5" s="1"/>
  <c r="DO148" i="5"/>
  <c r="DO198" i="5"/>
  <c r="DO85" i="5"/>
  <c r="DO22" i="5" s="1"/>
  <c r="DO135" i="5"/>
  <c r="DO72" i="5" s="1"/>
  <c r="DO24" i="5"/>
  <c r="DN148" i="5"/>
  <c r="DN198" i="5"/>
  <c r="DN135" i="5"/>
  <c r="DN72" i="5" s="1"/>
  <c r="DN24" i="5"/>
  <c r="DN85" i="5"/>
  <c r="DN22" i="5" s="1"/>
  <c r="DM148" i="5"/>
  <c r="DM198" i="5"/>
  <c r="DM85" i="5"/>
  <c r="DM22" i="5" s="1"/>
  <c r="DM135" i="5"/>
  <c r="DM72" i="5" s="1"/>
  <c r="DM24" i="5"/>
  <c r="DL148" i="5"/>
  <c r="DL198" i="5"/>
  <c r="DL24" i="5"/>
  <c r="DL135" i="5"/>
  <c r="DL72" i="5" s="1"/>
  <c r="DL85" i="5"/>
  <c r="DL22" i="5" s="1"/>
  <c r="DK148" i="5"/>
  <c r="DK198" i="5"/>
  <c r="DK85" i="5"/>
  <c r="DK22" i="5" s="1"/>
  <c r="DK135" i="5"/>
  <c r="DK72" i="5" s="1"/>
  <c r="DK24" i="5"/>
  <c r="DJ148" i="5"/>
  <c r="DJ198" i="5"/>
  <c r="DJ85" i="5"/>
  <c r="DJ22" i="5" s="1"/>
  <c r="DJ24" i="5"/>
  <c r="DJ135" i="5"/>
  <c r="DJ72" i="5" s="1"/>
  <c r="DI148" i="5"/>
  <c r="DI198" i="5"/>
  <c r="DI135" i="5"/>
  <c r="DI72" i="5" s="1"/>
  <c r="DI24" i="5"/>
  <c r="DI85" i="5"/>
  <c r="DI22" i="5" s="1"/>
  <c r="DH148" i="5"/>
  <c r="DH198" i="5"/>
  <c r="DH24" i="5"/>
  <c r="DH85" i="5"/>
  <c r="DH22" i="5" s="1"/>
  <c r="DH135" i="5"/>
  <c r="DH72" i="5" s="1"/>
  <c r="DG148" i="5"/>
  <c r="DG198" i="5"/>
  <c r="DG135" i="5"/>
  <c r="DG72" i="5" s="1"/>
  <c r="DG24" i="5"/>
  <c r="DG85" i="5"/>
  <c r="DG22" i="5" s="1"/>
  <c r="DF148" i="5"/>
  <c r="DF198" i="5"/>
  <c r="DF24" i="5"/>
  <c r="DF135" i="5"/>
  <c r="DF72" i="5" s="1"/>
  <c r="DF85" i="5"/>
  <c r="DF22" i="5" s="1"/>
  <c r="DE148" i="5"/>
  <c r="DE198" i="5"/>
  <c r="DE85" i="5"/>
  <c r="DE22" i="5" s="1"/>
  <c r="DE135" i="5"/>
  <c r="DE72" i="5" s="1"/>
  <c r="DE24" i="5"/>
  <c r="DD148" i="5"/>
  <c r="DD198" i="5"/>
  <c r="DD135" i="5"/>
  <c r="DD72" i="5" s="1"/>
  <c r="DD24" i="5"/>
  <c r="DD85" i="5"/>
  <c r="DD22" i="5" s="1"/>
  <c r="DC148" i="5"/>
  <c r="DC198" i="5"/>
  <c r="DC135" i="5"/>
  <c r="DC72" i="5" s="1"/>
  <c r="DC24" i="5"/>
  <c r="DC85" i="5"/>
  <c r="DC22" i="5" s="1"/>
  <c r="DB148" i="5"/>
  <c r="DB198" i="5"/>
  <c r="DB85" i="5"/>
  <c r="DB22" i="5" s="1"/>
  <c r="DB24" i="5"/>
  <c r="DB135" i="5"/>
  <c r="DB72" i="5" s="1"/>
  <c r="DA148" i="5"/>
  <c r="DA198" i="5"/>
  <c r="DA135" i="5"/>
  <c r="DA72" i="5" s="1"/>
  <c r="DA24" i="5"/>
  <c r="DA85" i="5"/>
  <c r="DA22" i="5" s="1"/>
  <c r="CX148" i="5"/>
  <c r="CX198" i="5"/>
  <c r="CX24" i="5"/>
  <c r="CX135" i="5"/>
  <c r="CX72" i="5" s="1"/>
  <c r="CX85" i="5"/>
  <c r="CX22" i="5" s="1"/>
  <c r="CW148" i="5"/>
  <c r="CW198" i="5"/>
  <c r="CW135" i="5"/>
  <c r="CW72" i="5" s="1"/>
  <c r="CW24" i="5"/>
  <c r="CW85" i="5"/>
  <c r="CW22" i="5" s="1"/>
  <c r="CV148" i="5"/>
  <c r="CV198" i="5"/>
  <c r="CV24" i="5"/>
  <c r="CV135" i="5"/>
  <c r="CV72" i="5" s="1"/>
  <c r="CV85" i="5"/>
  <c r="CV22" i="5" s="1"/>
  <c r="CY87" i="5"/>
  <c r="CY24" i="5" s="1"/>
  <c r="CU85" i="5"/>
  <c r="CU135" i="5"/>
  <c r="CU24" i="5"/>
  <c r="CR148" i="5"/>
  <c r="CR198" i="5"/>
  <c r="CR135" i="5"/>
  <c r="CR72" i="5" s="1"/>
  <c r="CR85" i="5"/>
  <c r="CR22" i="5" s="1"/>
  <c r="CR24" i="5"/>
  <c r="CQ148" i="5"/>
  <c r="CQ198" i="5"/>
  <c r="CQ85" i="5"/>
  <c r="CQ22" i="5" s="1"/>
  <c r="CQ135" i="5"/>
  <c r="CQ72" i="5" s="1"/>
  <c r="CQ24" i="5"/>
  <c r="CP148" i="5"/>
  <c r="CP198" i="5"/>
  <c r="CP135" i="5"/>
  <c r="CP72" i="5" s="1"/>
  <c r="CP24" i="5"/>
  <c r="CP85" i="5"/>
  <c r="CP22" i="5" s="1"/>
  <c r="CS87" i="5"/>
  <c r="CS24" i="5" s="1"/>
  <c r="CO135" i="5"/>
  <c r="CO85" i="5"/>
  <c r="CO24" i="5"/>
  <c r="CL148" i="5"/>
  <c r="CL198" i="5"/>
  <c r="CL24" i="5"/>
  <c r="CL85" i="5"/>
  <c r="CL22" i="5" s="1"/>
  <c r="CL135" i="5"/>
  <c r="CL72" i="5" s="1"/>
  <c r="CK148" i="5"/>
  <c r="CK198" i="5"/>
  <c r="CK135" i="5"/>
  <c r="CK72" i="5" s="1"/>
  <c r="CK85" i="5"/>
  <c r="CK22" i="5" s="1"/>
  <c r="CK24" i="5"/>
  <c r="CJ148" i="5"/>
  <c r="CJ198" i="5"/>
  <c r="CJ135" i="5"/>
  <c r="CJ72" i="5" s="1"/>
  <c r="CJ24" i="5"/>
  <c r="CJ85" i="5"/>
  <c r="CJ22" i="5" s="1"/>
  <c r="CI148" i="5"/>
  <c r="CI198" i="5"/>
  <c r="CI135" i="5"/>
  <c r="CI72" i="5" s="1"/>
  <c r="CI24" i="5"/>
  <c r="CI85" i="5"/>
  <c r="CI22" i="5" s="1"/>
  <c r="CH148" i="5"/>
  <c r="CH198" i="5"/>
  <c r="CH85" i="5"/>
  <c r="CH22" i="5" s="1"/>
  <c r="CH135" i="5"/>
  <c r="CH72" i="5" s="1"/>
  <c r="CH24" i="5"/>
  <c r="CG148" i="5"/>
  <c r="CG198" i="5"/>
  <c r="CG135" i="5"/>
  <c r="CG72" i="5" s="1"/>
  <c r="CG24" i="5"/>
  <c r="CG85" i="5"/>
  <c r="CG22" i="5" s="1"/>
  <c r="CF148" i="5"/>
  <c r="CF198" i="5"/>
  <c r="CF24" i="5"/>
  <c r="CF135" i="5"/>
  <c r="CF72" i="5" s="1"/>
  <c r="CF85" i="5"/>
  <c r="CF22" i="5" s="1"/>
  <c r="CE148" i="5"/>
  <c r="CE198" i="5"/>
  <c r="CE85" i="5"/>
  <c r="CE22" i="5" s="1"/>
  <c r="CE135" i="5"/>
  <c r="CE72" i="5" s="1"/>
  <c r="CE24" i="5"/>
  <c r="CD148" i="5"/>
  <c r="CD198" i="5"/>
  <c r="CD135" i="5"/>
  <c r="CD72" i="5" s="1"/>
  <c r="CD24" i="5"/>
  <c r="CD85" i="5"/>
  <c r="CD22" i="5" s="1"/>
  <c r="CC148" i="5"/>
  <c r="CC198" i="5"/>
  <c r="CC24" i="5"/>
  <c r="CC135" i="5"/>
  <c r="CC72" i="5" s="1"/>
  <c r="CC85" i="5"/>
  <c r="CC22" i="5" s="1"/>
  <c r="CB148" i="5"/>
  <c r="CB198" i="5"/>
  <c r="CB135" i="5"/>
  <c r="CB72" i="5" s="1"/>
  <c r="CB24" i="5"/>
  <c r="CB85" i="5"/>
  <c r="CB22" i="5" s="1"/>
  <c r="CM87" i="5"/>
  <c r="CM24" i="5" s="1"/>
  <c r="CA135" i="5"/>
  <c r="CA85" i="5"/>
  <c r="CA24" i="5"/>
  <c r="BX44" i="5"/>
  <c r="BX106" i="5"/>
  <c r="BX43" i="5" s="1"/>
  <c r="BW44" i="5"/>
  <c r="BW106" i="5"/>
  <c r="BW43" i="5" s="1"/>
  <c r="BV44" i="5"/>
  <c r="BV106" i="5"/>
  <c r="BV43" i="5" s="1"/>
  <c r="BU44" i="5"/>
  <c r="BU106" i="5"/>
  <c r="BU43" i="5" s="1"/>
  <c r="BT44" i="5"/>
  <c r="BT106" i="5"/>
  <c r="BT43" i="5" s="1"/>
  <c r="BS44" i="5"/>
  <c r="BS106" i="5"/>
  <c r="BS43" i="5" s="1"/>
  <c r="BR44" i="5"/>
  <c r="BR106" i="5"/>
  <c r="BR43" i="5" s="1"/>
  <c r="BQ170" i="5"/>
  <c r="BQ44" i="5"/>
  <c r="BQ106" i="5"/>
  <c r="BQ43" i="5" s="1"/>
  <c r="BY47" i="5"/>
  <c r="DU110" i="5"/>
  <c r="DW110" i="5" s="1"/>
  <c r="BY173" i="5"/>
  <c r="DU173" i="5" s="1"/>
  <c r="DW173" i="5" s="1"/>
  <c r="BY46" i="5"/>
  <c r="DU109" i="5"/>
  <c r="DW109" i="5" s="1"/>
  <c r="BY172" i="5"/>
  <c r="DU172" i="5" s="1"/>
  <c r="DW172" i="5" s="1"/>
  <c r="BY45" i="5"/>
  <c r="DU108" i="5"/>
  <c r="DW108" i="5" s="1"/>
  <c r="BY171" i="5"/>
  <c r="BP170" i="5"/>
  <c r="BP44" i="5"/>
  <c r="BP106" i="5"/>
  <c r="BY48" i="5"/>
  <c r="DU111" i="5"/>
  <c r="DW111" i="5" s="1"/>
  <c r="BY174" i="5"/>
  <c r="DU174" i="5"/>
  <c r="BJ44" i="5"/>
  <c r="BJ106" i="5"/>
  <c r="BJ43" i="5" s="1"/>
  <c r="BI44" i="5"/>
  <c r="BI106" i="5"/>
  <c r="BI43" i="5" s="1"/>
  <c r="BH44" i="5"/>
  <c r="BH106" i="5"/>
  <c r="BH43" i="5" s="1"/>
  <c r="BG44" i="5"/>
  <c r="BG106" i="5"/>
  <c r="BG43" i="5" s="1"/>
  <c r="BF44" i="5"/>
  <c r="BF106" i="5"/>
  <c r="BF43" i="5" s="1"/>
  <c r="BE44" i="5"/>
  <c r="BE106" i="5"/>
  <c r="BE43" i="5" s="1"/>
  <c r="BD44" i="5"/>
  <c r="BD106" i="5"/>
  <c r="BD43" i="5" s="1"/>
  <c r="BC44" i="5"/>
  <c r="BC106" i="5"/>
  <c r="BC43" i="5" s="1"/>
  <c r="BB44" i="5"/>
  <c r="BB106" i="5"/>
  <c r="BB43" i="5" s="1"/>
  <c r="BA44" i="5"/>
  <c r="BA106" i="5"/>
  <c r="BA43" i="5" s="1"/>
  <c r="AZ44" i="5"/>
  <c r="AZ106" i="5"/>
  <c r="AZ43" i="5" s="1"/>
  <c r="AY170" i="5"/>
  <c r="BK171" i="5"/>
  <c r="BK107" i="5"/>
  <c r="AY106" i="5"/>
  <c r="BX74" i="5"/>
  <c r="BX185" i="5"/>
  <c r="BX59" i="5"/>
  <c r="BX151" i="5"/>
  <c r="BX150" i="5" s="1"/>
  <c r="BX87" i="5"/>
  <c r="BW74" i="5"/>
  <c r="BW185" i="5"/>
  <c r="BW59" i="5"/>
  <c r="BW151" i="5"/>
  <c r="BW150" i="5" s="1"/>
  <c r="BW87" i="5"/>
  <c r="BV74" i="5"/>
  <c r="BV185" i="5"/>
  <c r="BV59" i="5"/>
  <c r="BV151" i="5"/>
  <c r="BV150" i="5" s="1"/>
  <c r="BV87" i="5"/>
  <c r="BU185" i="5"/>
  <c r="BU59" i="5"/>
  <c r="BU74" i="5"/>
  <c r="BU151" i="5"/>
  <c r="BU150" i="5" s="1"/>
  <c r="BU87" i="5"/>
  <c r="BT74" i="5"/>
  <c r="BT185" i="5"/>
  <c r="BT59" i="5"/>
  <c r="BT151" i="5"/>
  <c r="BT150" i="5" s="1"/>
  <c r="BT87" i="5"/>
  <c r="BS185" i="5"/>
  <c r="BS74" i="5"/>
  <c r="BS59" i="5"/>
  <c r="BS151" i="5"/>
  <c r="BS150" i="5" s="1"/>
  <c r="BS87" i="5"/>
  <c r="BR74" i="5"/>
  <c r="BR185" i="5"/>
  <c r="BR59" i="5"/>
  <c r="BR151" i="5"/>
  <c r="BR150" i="5" s="1"/>
  <c r="BR87" i="5"/>
  <c r="BQ184" i="5"/>
  <c r="BQ74" i="5"/>
  <c r="BQ185" i="5"/>
  <c r="BQ59" i="5"/>
  <c r="BQ151" i="5"/>
  <c r="BQ87" i="5"/>
  <c r="BY65" i="5"/>
  <c r="DU128" i="5"/>
  <c r="DW128" i="5" s="1"/>
  <c r="BY191" i="5"/>
  <c r="DU191" i="5" s="1"/>
  <c r="DW191" i="5" s="1"/>
  <c r="BY186" i="5"/>
  <c r="DW186" i="5" s="1"/>
  <c r="DU186" i="5"/>
  <c r="BP184" i="5"/>
  <c r="BP74" i="5"/>
  <c r="BP185" i="5"/>
  <c r="BP59" i="5"/>
  <c r="BY88" i="5"/>
  <c r="BP151" i="5"/>
  <c r="BP87" i="5"/>
  <c r="BY89" i="5"/>
  <c r="BP152" i="5"/>
  <c r="BY90" i="5"/>
  <c r="BP153" i="5"/>
  <c r="BY91" i="5"/>
  <c r="BP154" i="5"/>
  <c r="BY92" i="5"/>
  <c r="BP155" i="5"/>
  <c r="BY93" i="5"/>
  <c r="BP156" i="5"/>
  <c r="BY95" i="5"/>
  <c r="BP158" i="5"/>
  <c r="BY94" i="5"/>
  <c r="BP157" i="5"/>
  <c r="BJ151" i="5"/>
  <c r="BJ150" i="5" s="1"/>
  <c r="BJ87" i="5"/>
  <c r="BJ74" i="5"/>
  <c r="BJ185" i="5"/>
  <c r="BJ59" i="5"/>
  <c r="BI151" i="5"/>
  <c r="BI150" i="5" s="1"/>
  <c r="BI87" i="5"/>
  <c r="BI74" i="5"/>
  <c r="BI185" i="5"/>
  <c r="BI59" i="5"/>
  <c r="BH74" i="5"/>
  <c r="BH185" i="5"/>
  <c r="BH59" i="5"/>
  <c r="BH151" i="5"/>
  <c r="BH150" i="5" s="1"/>
  <c r="BH87" i="5"/>
  <c r="BG151" i="5"/>
  <c r="BG150" i="5" s="1"/>
  <c r="BG87" i="5"/>
  <c r="BG74" i="5"/>
  <c r="BG185" i="5"/>
  <c r="BG59" i="5"/>
  <c r="BF151" i="5"/>
  <c r="BF150" i="5" s="1"/>
  <c r="BF87" i="5"/>
  <c r="BF74" i="5"/>
  <c r="BF185" i="5"/>
  <c r="BF59" i="5"/>
  <c r="BE74" i="5"/>
  <c r="BE185" i="5"/>
  <c r="BE59" i="5"/>
  <c r="BE151" i="5"/>
  <c r="BE150" i="5" s="1"/>
  <c r="BE87" i="5"/>
  <c r="BD74" i="5"/>
  <c r="BD185" i="5"/>
  <c r="BD59" i="5"/>
  <c r="BD151" i="5"/>
  <c r="BD150" i="5" s="1"/>
  <c r="BD87" i="5"/>
  <c r="BC74" i="5"/>
  <c r="BC185" i="5"/>
  <c r="BC59" i="5"/>
  <c r="BC151" i="5"/>
  <c r="BC150" i="5" s="1"/>
  <c r="BC87" i="5"/>
  <c r="BB185" i="5"/>
  <c r="BB74" i="5"/>
  <c r="BB59" i="5"/>
  <c r="BB151" i="5"/>
  <c r="BB150" i="5" s="1"/>
  <c r="BB87" i="5"/>
  <c r="BA74" i="5"/>
  <c r="BA185" i="5"/>
  <c r="BA59" i="5"/>
  <c r="BA151" i="5"/>
  <c r="BA150" i="5" s="1"/>
  <c r="BA87" i="5"/>
  <c r="AZ74" i="5"/>
  <c r="AZ185" i="5"/>
  <c r="AZ59" i="5"/>
  <c r="AZ151" i="5"/>
  <c r="AZ150" i="5" s="1"/>
  <c r="AZ87" i="5"/>
  <c r="BK88" i="5"/>
  <c r="AY151" i="5"/>
  <c r="AY87" i="5"/>
  <c r="BK89" i="5"/>
  <c r="AY152" i="5"/>
  <c r="BK152" i="5" s="1"/>
  <c r="BK90" i="5"/>
  <c r="AY153" i="5"/>
  <c r="BK153" i="5" s="1"/>
  <c r="BK91" i="5"/>
  <c r="AY154" i="5"/>
  <c r="BK154" i="5" s="1"/>
  <c r="BK92" i="5"/>
  <c r="AY155" i="5"/>
  <c r="BK155" i="5" s="1"/>
  <c r="BK93" i="5"/>
  <c r="AY156" i="5"/>
  <c r="BK156" i="5" s="1"/>
  <c r="BK95" i="5"/>
  <c r="AY158" i="5"/>
  <c r="BK158" i="5" s="1"/>
  <c r="BK94" i="5"/>
  <c r="AY157" i="5"/>
  <c r="BK157" i="5" s="1"/>
  <c r="AY184" i="5"/>
  <c r="BK184" i="5" s="1"/>
  <c r="BK186" i="5"/>
  <c r="BK121" i="5"/>
  <c r="BK58" i="5" s="1"/>
  <c r="AY58" i="5"/>
  <c r="BK122" i="5"/>
  <c r="DU122" i="5" s="1"/>
  <c r="DW122" i="5" s="1"/>
  <c r="AY74" i="5"/>
  <c r="AY185" i="5"/>
  <c r="AY59" i="5"/>
  <c r="DW161" i="5"/>
  <c r="BX169" i="5"/>
  <c r="BW169" i="5"/>
  <c r="DU165" i="5"/>
  <c r="DW165" i="5" s="1"/>
  <c r="DW188" i="5"/>
  <c r="DW190" i="5"/>
  <c r="DW187" i="5"/>
  <c r="DU10" i="5"/>
  <c r="AI202" i="5"/>
  <c r="CS185" i="5"/>
  <c r="DW192" i="5"/>
  <c r="CS184" i="5"/>
  <c r="CY152" i="5"/>
  <c r="CS152" i="5"/>
  <c r="CO150" i="5"/>
  <c r="CM152" i="5"/>
  <c r="CA150" i="5"/>
  <c r="BW58" i="5"/>
  <c r="BY121" i="5"/>
  <c r="DX74" i="6" l="1"/>
  <c r="DX59" i="6"/>
  <c r="DX88" i="6"/>
  <c r="DX25" i="6" s="1"/>
  <c r="CM24" i="6"/>
  <c r="DX87" i="6"/>
  <c r="DX24" i="6" s="1"/>
  <c r="DX107" i="6"/>
  <c r="DX44" i="6" s="1"/>
  <c r="CM43" i="6"/>
  <c r="DX106" i="6"/>
  <c r="DX43" i="6" s="1"/>
  <c r="AR198" i="6"/>
  <c r="AR148" i="6"/>
  <c r="DW190" i="10"/>
  <c r="DW166" i="10"/>
  <c r="DW167" i="10"/>
  <c r="BY170" i="10"/>
  <c r="DU170" i="10"/>
  <c r="BY106" i="10"/>
  <c r="BY43" i="10" s="1"/>
  <c r="DU44" i="10"/>
  <c r="DW44" i="10"/>
  <c r="CY135" i="10"/>
  <c r="CY72" i="10" s="1"/>
  <c r="CY85" i="10"/>
  <c r="CY22" i="10" s="1"/>
  <c r="CU22" i="10"/>
  <c r="CS135" i="10"/>
  <c r="CS72" i="10" s="1"/>
  <c r="CS85" i="10"/>
  <c r="CS22" i="10" s="1"/>
  <c r="CO22" i="10"/>
  <c r="BQ169" i="10"/>
  <c r="DW169" i="10" s="1"/>
  <c r="DW170" i="10"/>
  <c r="DU45" i="10"/>
  <c r="DW45" i="10"/>
  <c r="DU47" i="10"/>
  <c r="DW47" i="10"/>
  <c r="DU46" i="10"/>
  <c r="DW46" i="10"/>
  <c r="AY169" i="10"/>
  <c r="BK169" i="10" s="1"/>
  <c r="BK170" i="10"/>
  <c r="BK106" i="10"/>
  <c r="AY43" i="10"/>
  <c r="BX198" i="10"/>
  <c r="BX148" i="10"/>
  <c r="BX135" i="10"/>
  <c r="BX24" i="10"/>
  <c r="BX85" i="10"/>
  <c r="BX22" i="10" s="1"/>
  <c r="BW198" i="10"/>
  <c r="BW148" i="10"/>
  <c r="BW135" i="10"/>
  <c r="BW24" i="10"/>
  <c r="BW85" i="10"/>
  <c r="BW22" i="10" s="1"/>
  <c r="BV198" i="10"/>
  <c r="BV148" i="10"/>
  <c r="BV135" i="10"/>
  <c r="BV24" i="10"/>
  <c r="BV85" i="10"/>
  <c r="BV22" i="10" s="1"/>
  <c r="BU198" i="10"/>
  <c r="BU148" i="10"/>
  <c r="BU135" i="10"/>
  <c r="BU24" i="10"/>
  <c r="BU85" i="10"/>
  <c r="BU22" i="10" s="1"/>
  <c r="BT198" i="10"/>
  <c r="BT148" i="10"/>
  <c r="BT135" i="10"/>
  <c r="BT24" i="10"/>
  <c r="BT85" i="10"/>
  <c r="BT22" i="10" s="1"/>
  <c r="BS198" i="10"/>
  <c r="BS148" i="10"/>
  <c r="BS135" i="10"/>
  <c r="BS24" i="10"/>
  <c r="BS85" i="10"/>
  <c r="BS22" i="10" s="1"/>
  <c r="BR198" i="10"/>
  <c r="BR148" i="10"/>
  <c r="BR135" i="10"/>
  <c r="BR24" i="10"/>
  <c r="BR85" i="10"/>
  <c r="BR22" i="10" s="1"/>
  <c r="BQ150" i="10"/>
  <c r="BQ135" i="10"/>
  <c r="BQ24" i="10"/>
  <c r="BQ85" i="10"/>
  <c r="BQ22" i="10" s="1"/>
  <c r="BY25" i="10"/>
  <c r="DU88" i="10"/>
  <c r="DW88" i="10" s="1"/>
  <c r="BY151" i="10"/>
  <c r="BP150" i="10"/>
  <c r="BY87" i="10"/>
  <c r="BP135" i="10"/>
  <c r="BP24" i="10"/>
  <c r="BP85" i="10"/>
  <c r="BY26" i="10"/>
  <c r="DU89" i="10"/>
  <c r="DW89" i="10" s="1"/>
  <c r="BY152" i="10"/>
  <c r="DU152" i="10"/>
  <c r="BY27" i="10"/>
  <c r="DU90" i="10"/>
  <c r="DW90" i="10" s="1"/>
  <c r="BY153" i="10"/>
  <c r="DU153" i="10"/>
  <c r="BY28" i="10"/>
  <c r="DU91" i="10"/>
  <c r="DW91" i="10" s="1"/>
  <c r="BY154" i="10"/>
  <c r="DU154" i="10"/>
  <c r="BY29" i="10"/>
  <c r="DU92" i="10"/>
  <c r="DW92" i="10" s="1"/>
  <c r="BY155" i="10"/>
  <c r="DU155" i="10" s="1"/>
  <c r="DW155" i="10" s="1"/>
  <c r="BY30" i="10"/>
  <c r="DU93" i="10"/>
  <c r="DW93" i="10" s="1"/>
  <c r="BY156" i="10"/>
  <c r="DU156" i="10" s="1"/>
  <c r="BY31" i="10"/>
  <c r="DU94" i="10"/>
  <c r="DW94" i="10" s="1"/>
  <c r="BY157" i="10"/>
  <c r="DU157" i="10" s="1"/>
  <c r="BY32" i="10"/>
  <c r="DU95" i="10"/>
  <c r="DW95" i="10" s="1"/>
  <c r="BY158" i="10"/>
  <c r="DU158" i="10" s="1"/>
  <c r="DW158" i="10" s="1"/>
  <c r="BY184" i="10"/>
  <c r="DU184" i="10" s="1"/>
  <c r="BY58" i="10"/>
  <c r="DU121" i="10"/>
  <c r="DW121" i="10" s="1"/>
  <c r="BY74" i="10"/>
  <c r="BY59" i="10"/>
  <c r="DU122" i="10"/>
  <c r="DW122" i="10" s="1"/>
  <c r="BY185" i="10"/>
  <c r="DU185" i="10" s="1"/>
  <c r="BJ198" i="10"/>
  <c r="BJ148" i="10"/>
  <c r="BJ135" i="10"/>
  <c r="BJ72" i="10" s="1"/>
  <c r="BJ24" i="10"/>
  <c r="BJ85" i="10"/>
  <c r="BJ22" i="10" s="1"/>
  <c r="BI198" i="10"/>
  <c r="BI148" i="10"/>
  <c r="BI135" i="10"/>
  <c r="BI72" i="10" s="1"/>
  <c r="BI24" i="10"/>
  <c r="BI85" i="10"/>
  <c r="BI22" i="10" s="1"/>
  <c r="BH198" i="10"/>
  <c r="BH148" i="10"/>
  <c r="BH135" i="10"/>
  <c r="BH72" i="10" s="1"/>
  <c r="BH24" i="10"/>
  <c r="BH85" i="10"/>
  <c r="BH22" i="10" s="1"/>
  <c r="BG198" i="10"/>
  <c r="BG148" i="10"/>
  <c r="BG135" i="10"/>
  <c r="BG72" i="10" s="1"/>
  <c r="BG24" i="10"/>
  <c r="BG85" i="10"/>
  <c r="BG22" i="10" s="1"/>
  <c r="BF198" i="10"/>
  <c r="BF148" i="10"/>
  <c r="BF135" i="10"/>
  <c r="BF72" i="10" s="1"/>
  <c r="BF24" i="10"/>
  <c r="BF85" i="10"/>
  <c r="BF22" i="10" s="1"/>
  <c r="BE198" i="10"/>
  <c r="BE148" i="10"/>
  <c r="BE135" i="10"/>
  <c r="BE72" i="10" s="1"/>
  <c r="BE24" i="10"/>
  <c r="BE85" i="10"/>
  <c r="BE22" i="10" s="1"/>
  <c r="BD198" i="10"/>
  <c r="BD148" i="10"/>
  <c r="BD135" i="10"/>
  <c r="BD72" i="10" s="1"/>
  <c r="BD24" i="10"/>
  <c r="BD85" i="10"/>
  <c r="BD22" i="10" s="1"/>
  <c r="BC198" i="10"/>
  <c r="BC148" i="10"/>
  <c r="BC135" i="10"/>
  <c r="BC72" i="10" s="1"/>
  <c r="BC24" i="10"/>
  <c r="BC85" i="10"/>
  <c r="BC22" i="10" s="1"/>
  <c r="BB198" i="10"/>
  <c r="BB148" i="10"/>
  <c r="BB135" i="10"/>
  <c r="BB72" i="10" s="1"/>
  <c r="BB24" i="10"/>
  <c r="BB85" i="10"/>
  <c r="BB22" i="10" s="1"/>
  <c r="BA198" i="10"/>
  <c r="BA148" i="10"/>
  <c r="BA135" i="10"/>
  <c r="BA72" i="10" s="1"/>
  <c r="BA24" i="10"/>
  <c r="BA85" i="10"/>
  <c r="BA22" i="10" s="1"/>
  <c r="AZ198" i="10"/>
  <c r="AZ148" i="10"/>
  <c r="AZ135" i="10"/>
  <c r="AZ72" i="10" s="1"/>
  <c r="AZ24" i="10"/>
  <c r="AZ85" i="10"/>
  <c r="AZ22" i="10" s="1"/>
  <c r="BK151" i="10"/>
  <c r="AY150" i="10"/>
  <c r="BK87" i="10"/>
  <c r="BK24" i="10" s="1"/>
  <c r="AY135" i="10"/>
  <c r="AY24" i="10"/>
  <c r="AY85" i="10"/>
  <c r="BK59" i="10"/>
  <c r="BK74" i="10"/>
  <c r="BY34" i="10"/>
  <c r="DU97" i="10"/>
  <c r="DW97" i="10" s="1"/>
  <c r="BY165" i="10"/>
  <c r="DU165" i="10"/>
  <c r="BY39" i="10"/>
  <c r="DU102" i="10"/>
  <c r="DW102" i="10" s="1"/>
  <c r="DU69" i="10"/>
  <c r="DW69" i="10"/>
  <c r="DU67" i="10"/>
  <c r="DW67" i="10"/>
  <c r="DU65" i="10"/>
  <c r="DW65" i="10"/>
  <c r="DU66" i="10"/>
  <c r="DW66" i="10"/>
  <c r="DU68" i="10"/>
  <c r="DW68" i="10"/>
  <c r="DU41" i="10"/>
  <c r="DW41" i="10"/>
  <c r="CU148" i="10"/>
  <c r="CY148" i="10" s="1"/>
  <c r="CU198" i="10"/>
  <c r="CY198" i="10" s="1"/>
  <c r="CY202" i="10" s="1"/>
  <c r="CY150" i="10"/>
  <c r="CO148" i="10"/>
  <c r="CS148" i="10" s="1"/>
  <c r="CO198" i="10"/>
  <c r="CS198" i="10" s="1"/>
  <c r="CS202" i="10" s="1"/>
  <c r="CS150" i="10"/>
  <c r="CM150" i="10"/>
  <c r="BP169" i="10"/>
  <c r="BK137" i="10"/>
  <c r="DU137" i="10" s="1"/>
  <c r="DW137" i="10" s="1"/>
  <c r="DU75" i="10"/>
  <c r="DU171" i="10"/>
  <c r="BK44" i="10"/>
  <c r="DU107" i="10"/>
  <c r="DW107" i="10" s="1"/>
  <c r="DU117" i="7"/>
  <c r="DW117" i="7" s="1"/>
  <c r="BK54" i="7"/>
  <c r="DU54" i="7" s="1"/>
  <c r="BK54" i="6"/>
  <c r="DU54" i="6" s="1"/>
  <c r="DU117" i="6"/>
  <c r="DW117" i="6" s="1"/>
  <c r="CS169" i="7"/>
  <c r="CO198" i="7"/>
  <c r="CS198" i="7" s="1"/>
  <c r="CO148" i="7"/>
  <c r="CS148" i="7" s="1"/>
  <c r="AR198" i="8"/>
  <c r="AR148" i="8"/>
  <c r="DW74" i="8"/>
  <c r="DW59" i="8"/>
  <c r="DU55" i="8"/>
  <c r="DW55" i="8"/>
  <c r="BY54" i="8"/>
  <c r="DU117" i="8"/>
  <c r="DW117" i="8" s="1"/>
  <c r="DW56" i="8"/>
  <c r="DU56" i="8"/>
  <c r="CY150" i="8"/>
  <c r="CU198" i="8"/>
  <c r="CY198" i="8" s="1"/>
  <c r="CU148" i="8"/>
  <c r="CY148" i="8" s="1"/>
  <c r="CY135" i="8"/>
  <c r="CY72" i="8" s="1"/>
  <c r="CU72" i="8"/>
  <c r="CY85" i="8"/>
  <c r="CY22" i="8" s="1"/>
  <c r="CU22" i="8"/>
  <c r="CS150" i="8"/>
  <c r="CO198" i="8"/>
  <c r="CS198" i="8" s="1"/>
  <c r="CO148" i="8"/>
  <c r="CS148" i="8" s="1"/>
  <c r="CS135" i="8"/>
  <c r="CS72" i="8" s="1"/>
  <c r="CO72" i="8"/>
  <c r="CS85" i="8"/>
  <c r="CS22" i="8" s="1"/>
  <c r="CO22" i="8"/>
  <c r="CM150" i="8"/>
  <c r="CA198" i="8"/>
  <c r="CM198" i="8" s="1"/>
  <c r="CA148" i="8"/>
  <c r="CM148" i="8" s="1"/>
  <c r="CM135" i="8"/>
  <c r="CM72" i="8" s="1"/>
  <c r="CA72" i="8"/>
  <c r="CM85" i="8"/>
  <c r="CM22" i="8" s="1"/>
  <c r="CA22" i="8"/>
  <c r="BQ169" i="8"/>
  <c r="DW169" i="8" s="1"/>
  <c r="DW170" i="8"/>
  <c r="DU46" i="8"/>
  <c r="DW46" i="8"/>
  <c r="DU45" i="8"/>
  <c r="DW45" i="8"/>
  <c r="BY170" i="8"/>
  <c r="DU170" i="8"/>
  <c r="BP169" i="8"/>
  <c r="BY44" i="8"/>
  <c r="DU107" i="8"/>
  <c r="DW107" i="8" s="1"/>
  <c r="DU50" i="8"/>
  <c r="DW50" i="8"/>
  <c r="DW51" i="8"/>
  <c r="DU51" i="8"/>
  <c r="DU52" i="8"/>
  <c r="DW52" i="8"/>
  <c r="DU49" i="8"/>
  <c r="DW49" i="8"/>
  <c r="DW48" i="8"/>
  <c r="DU48" i="8"/>
  <c r="DW47" i="8"/>
  <c r="DU47" i="8"/>
  <c r="AY169" i="8"/>
  <c r="BK169" i="8" s="1"/>
  <c r="BK170" i="8"/>
  <c r="BK106" i="8"/>
  <c r="BK43" i="8" s="1"/>
  <c r="AY43" i="8"/>
  <c r="BX198" i="8"/>
  <c r="BX148" i="8"/>
  <c r="BX135" i="8"/>
  <c r="BX72" i="8" s="1"/>
  <c r="BX24" i="8"/>
  <c r="BX85" i="8"/>
  <c r="BX22" i="8" s="1"/>
  <c r="BW198" i="8"/>
  <c r="BW148" i="8"/>
  <c r="BW135" i="8"/>
  <c r="BW72" i="8" s="1"/>
  <c r="BW24" i="8"/>
  <c r="BW85" i="8"/>
  <c r="BW22" i="8" s="1"/>
  <c r="BV198" i="8"/>
  <c r="BV148" i="8"/>
  <c r="BV135" i="8"/>
  <c r="BV72" i="8" s="1"/>
  <c r="BV24" i="8"/>
  <c r="BV85" i="8"/>
  <c r="BV22" i="8" s="1"/>
  <c r="BU198" i="8"/>
  <c r="BU148" i="8"/>
  <c r="BU135" i="8"/>
  <c r="BU72" i="8" s="1"/>
  <c r="BU24" i="8"/>
  <c r="BU85" i="8"/>
  <c r="BU22" i="8" s="1"/>
  <c r="BT198" i="8"/>
  <c r="BT148" i="8"/>
  <c r="BT135" i="8"/>
  <c r="BT72" i="8" s="1"/>
  <c r="BT24" i="8"/>
  <c r="BT85" i="8"/>
  <c r="BT22" i="8" s="1"/>
  <c r="BS198" i="8"/>
  <c r="BS148" i="8"/>
  <c r="BS135" i="8"/>
  <c r="BS72" i="8" s="1"/>
  <c r="BS24" i="8"/>
  <c r="BS85" i="8"/>
  <c r="BS22" i="8" s="1"/>
  <c r="BR198" i="8"/>
  <c r="BR148" i="8"/>
  <c r="BR135" i="8"/>
  <c r="BR72" i="8" s="1"/>
  <c r="BR24" i="8"/>
  <c r="BR85" i="8"/>
  <c r="BR22" i="8" s="1"/>
  <c r="BQ150" i="8"/>
  <c r="BQ135" i="8"/>
  <c r="BQ72" i="8" s="1"/>
  <c r="BQ24" i="8"/>
  <c r="BQ85" i="8"/>
  <c r="BQ22" i="8" s="1"/>
  <c r="DU62" i="8"/>
  <c r="DW62" i="8"/>
  <c r="DU61" i="8"/>
  <c r="DW61" i="8"/>
  <c r="DU60" i="8"/>
  <c r="DW60" i="8"/>
  <c r="BY184" i="8"/>
  <c r="DU184" i="8"/>
  <c r="DU185" i="8"/>
  <c r="BY185" i="8"/>
  <c r="BY25" i="8"/>
  <c r="DU88" i="8"/>
  <c r="DW88" i="8" s="1"/>
  <c r="BY151" i="8"/>
  <c r="DW151" i="8" s="1"/>
  <c r="DU151" i="8"/>
  <c r="BP150" i="8"/>
  <c r="BY87" i="8"/>
  <c r="BP135" i="8"/>
  <c r="BP24" i="8"/>
  <c r="BP85" i="8"/>
  <c r="BY26" i="8"/>
  <c r="DU89" i="8"/>
  <c r="DW89" i="8" s="1"/>
  <c r="BY152" i="8"/>
  <c r="DU152" i="8"/>
  <c r="BY27" i="8"/>
  <c r="DU90" i="8"/>
  <c r="DW90" i="8" s="1"/>
  <c r="BY153" i="8"/>
  <c r="DU153" i="8" s="1"/>
  <c r="BY28" i="8"/>
  <c r="DU91" i="8"/>
  <c r="DW91" i="8" s="1"/>
  <c r="BY154" i="8"/>
  <c r="DW154" i="8" s="1"/>
  <c r="DU154" i="8"/>
  <c r="BY29" i="8"/>
  <c r="DU92" i="8"/>
  <c r="DW92" i="8" s="1"/>
  <c r="BY155" i="8"/>
  <c r="DU155" i="8" s="1"/>
  <c r="DW155" i="8" s="1"/>
  <c r="BY30" i="8"/>
  <c r="DU93" i="8"/>
  <c r="DW93" i="8" s="1"/>
  <c r="BY156" i="8"/>
  <c r="DU156" i="8" s="1"/>
  <c r="BY31" i="8"/>
  <c r="DU94" i="8"/>
  <c r="DW94" i="8" s="1"/>
  <c r="BY157" i="8"/>
  <c r="DU157" i="8" s="1"/>
  <c r="DW157" i="8" s="1"/>
  <c r="BY32" i="8"/>
  <c r="DU95" i="8"/>
  <c r="DW95" i="8" s="1"/>
  <c r="BY158" i="8"/>
  <c r="DU158" i="8"/>
  <c r="BJ198" i="8"/>
  <c r="BJ148" i="8"/>
  <c r="BJ135" i="8"/>
  <c r="BJ72" i="8" s="1"/>
  <c r="BJ24" i="8"/>
  <c r="BJ85" i="8"/>
  <c r="BJ22" i="8" s="1"/>
  <c r="BI198" i="8"/>
  <c r="BI148" i="8"/>
  <c r="BI135" i="8"/>
  <c r="BI72" i="8" s="1"/>
  <c r="BI24" i="8"/>
  <c r="BI85" i="8"/>
  <c r="BI22" i="8" s="1"/>
  <c r="BH198" i="8"/>
  <c r="BH148" i="8"/>
  <c r="BH135" i="8"/>
  <c r="BH72" i="8" s="1"/>
  <c r="BH24" i="8"/>
  <c r="BH85" i="8"/>
  <c r="BH22" i="8" s="1"/>
  <c r="BG198" i="8"/>
  <c r="BG148" i="8"/>
  <c r="BG135" i="8"/>
  <c r="BG72" i="8" s="1"/>
  <c r="BG24" i="8"/>
  <c r="BG85" i="8"/>
  <c r="BG22" i="8" s="1"/>
  <c r="BF198" i="8"/>
  <c r="BF148" i="8"/>
  <c r="BF135" i="8"/>
  <c r="BF72" i="8" s="1"/>
  <c r="BF24" i="8"/>
  <c r="BF85" i="8"/>
  <c r="BF22" i="8" s="1"/>
  <c r="BE198" i="8"/>
  <c r="BE148" i="8"/>
  <c r="BE135" i="8"/>
  <c r="BE72" i="8" s="1"/>
  <c r="BE24" i="8"/>
  <c r="BE85" i="8"/>
  <c r="BE22" i="8" s="1"/>
  <c r="BD198" i="8"/>
  <c r="BD148" i="8"/>
  <c r="BD135" i="8"/>
  <c r="BD72" i="8" s="1"/>
  <c r="BD24" i="8"/>
  <c r="BD85" i="8"/>
  <c r="BD22" i="8" s="1"/>
  <c r="BC198" i="8"/>
  <c r="BC148" i="8"/>
  <c r="BC135" i="8"/>
  <c r="BC72" i="8" s="1"/>
  <c r="BC24" i="8"/>
  <c r="BC85" i="8"/>
  <c r="BC22" i="8" s="1"/>
  <c r="BB198" i="8"/>
  <c r="BB148" i="8"/>
  <c r="BB135" i="8"/>
  <c r="BB72" i="8" s="1"/>
  <c r="BB24" i="8"/>
  <c r="BB85" i="8"/>
  <c r="BB22" i="8" s="1"/>
  <c r="BA198" i="8"/>
  <c r="BA148" i="8"/>
  <c r="BA135" i="8"/>
  <c r="BA72" i="8" s="1"/>
  <c r="BA24" i="8"/>
  <c r="BA85" i="8"/>
  <c r="BA22" i="8" s="1"/>
  <c r="AZ198" i="8"/>
  <c r="AZ148" i="8"/>
  <c r="AZ135" i="8"/>
  <c r="AZ72" i="8" s="1"/>
  <c r="AZ24" i="8"/>
  <c r="AZ85" i="8"/>
  <c r="AZ22" i="8" s="1"/>
  <c r="BK74" i="8"/>
  <c r="DU74" i="8" s="1"/>
  <c r="BK59" i="8"/>
  <c r="DU59" i="8" s="1"/>
  <c r="BK151" i="8"/>
  <c r="AY150" i="8"/>
  <c r="BK87" i="8"/>
  <c r="BK24" i="8" s="1"/>
  <c r="AY135" i="8"/>
  <c r="AY24" i="8"/>
  <c r="AY85" i="8"/>
  <c r="BY34" i="8"/>
  <c r="DU97" i="8"/>
  <c r="DW97" i="8" s="1"/>
  <c r="DW41" i="8"/>
  <c r="DU41" i="8"/>
  <c r="BY165" i="8"/>
  <c r="DU165" i="8"/>
  <c r="BY39" i="8"/>
  <c r="DU102" i="8"/>
  <c r="DW102" i="8" s="1"/>
  <c r="BY58" i="8"/>
  <c r="DU121" i="8"/>
  <c r="DW121" i="8" s="1"/>
  <c r="DW188" i="8"/>
  <c r="DW187" i="8"/>
  <c r="DW167" i="8"/>
  <c r="DU181" i="8"/>
  <c r="DW181" i="8" s="1"/>
  <c r="DU171" i="8"/>
  <c r="DW171" i="8"/>
  <c r="BP43" i="8"/>
  <c r="BY106" i="8"/>
  <c r="CY169" i="7"/>
  <c r="CU198" i="7"/>
  <c r="CY198" i="7" s="1"/>
  <c r="CA72" i="7"/>
  <c r="CM135" i="7"/>
  <c r="CM85" i="7"/>
  <c r="CM22" i="7" s="1"/>
  <c r="CA22" i="7"/>
  <c r="DU44" i="7"/>
  <c r="DW44" i="7"/>
  <c r="BM72" i="7"/>
  <c r="BM22" i="7"/>
  <c r="CU72" i="7"/>
  <c r="CY135" i="7"/>
  <c r="CY85" i="7"/>
  <c r="CY22" i="7" s="1"/>
  <c r="CU22" i="7"/>
  <c r="CO72" i="7"/>
  <c r="CS135" i="7"/>
  <c r="CS85" i="7"/>
  <c r="CS22" i="7" s="1"/>
  <c r="CO22" i="7"/>
  <c r="DW170" i="7"/>
  <c r="BQ169" i="7"/>
  <c r="DW169" i="7" s="1"/>
  <c r="DU45" i="7"/>
  <c r="DW45" i="7"/>
  <c r="DU170" i="7"/>
  <c r="BP169" i="7"/>
  <c r="DU49" i="7"/>
  <c r="DW49" i="7"/>
  <c r="DU50" i="7"/>
  <c r="DW50" i="7"/>
  <c r="DU48" i="7"/>
  <c r="DW48" i="7"/>
  <c r="BK170" i="7"/>
  <c r="AY169" i="7"/>
  <c r="BK169" i="7" s="1"/>
  <c r="BK106" i="7"/>
  <c r="BK43" i="7" s="1"/>
  <c r="AY43" i="7"/>
  <c r="BX198" i="7"/>
  <c r="BX148" i="7"/>
  <c r="BX85" i="7"/>
  <c r="BX22" i="7" s="1"/>
  <c r="BX135" i="7"/>
  <c r="BX72" i="7" s="1"/>
  <c r="BX24" i="7"/>
  <c r="BW24" i="7"/>
  <c r="BW135" i="7"/>
  <c r="BW72" i="7" s="1"/>
  <c r="BW85" i="7"/>
  <c r="BW22" i="7" s="1"/>
  <c r="BW198" i="7"/>
  <c r="BW148" i="7"/>
  <c r="BV148" i="7"/>
  <c r="BV198" i="7"/>
  <c r="BV85" i="7"/>
  <c r="BV22" i="7" s="1"/>
  <c r="BV24" i="7"/>
  <c r="BV135" i="7"/>
  <c r="BV72" i="7" s="1"/>
  <c r="BU198" i="7"/>
  <c r="BU148" i="7"/>
  <c r="BU24" i="7"/>
  <c r="BU85" i="7"/>
  <c r="BU22" i="7" s="1"/>
  <c r="BU135" i="7"/>
  <c r="BU72" i="7" s="1"/>
  <c r="BT198" i="7"/>
  <c r="BT148" i="7"/>
  <c r="BT85" i="7"/>
  <c r="BT22" i="7" s="1"/>
  <c r="BT24" i="7"/>
  <c r="BT135" i="7"/>
  <c r="BT72" i="7" s="1"/>
  <c r="BS198" i="7"/>
  <c r="BS148" i="7"/>
  <c r="BS24" i="7"/>
  <c r="BS85" i="7"/>
  <c r="BS22" i="7" s="1"/>
  <c r="BS135" i="7"/>
  <c r="BS72" i="7" s="1"/>
  <c r="BR148" i="7"/>
  <c r="BR198" i="7"/>
  <c r="BR24" i="7"/>
  <c r="BR85" i="7"/>
  <c r="BR22" i="7" s="1"/>
  <c r="BR135" i="7"/>
  <c r="BR72" i="7" s="1"/>
  <c r="BQ24" i="7"/>
  <c r="BQ85" i="7"/>
  <c r="BQ22" i="7" s="1"/>
  <c r="BQ135" i="7"/>
  <c r="BQ72" i="7" s="1"/>
  <c r="BQ150" i="7"/>
  <c r="BY184" i="7"/>
  <c r="DU184" i="7"/>
  <c r="BY58" i="7"/>
  <c r="DU121" i="7"/>
  <c r="DW121" i="7" s="1"/>
  <c r="BY74" i="7"/>
  <c r="BY59" i="7"/>
  <c r="DU122" i="7"/>
  <c r="DW122" i="7" s="1"/>
  <c r="BY185" i="7"/>
  <c r="DU185" i="7" s="1"/>
  <c r="DW185" i="7" s="1"/>
  <c r="DU89" i="7"/>
  <c r="DW89" i="7" s="1"/>
  <c r="BY26" i="7"/>
  <c r="BY152" i="7"/>
  <c r="DW152" i="7" s="1"/>
  <c r="DU152" i="7"/>
  <c r="BY31" i="7"/>
  <c r="DU94" i="7"/>
  <c r="DW94" i="7" s="1"/>
  <c r="BY157" i="7"/>
  <c r="DW157" i="7" s="1"/>
  <c r="DU157" i="7"/>
  <c r="BY32" i="7"/>
  <c r="DU95" i="7"/>
  <c r="DW95" i="7" s="1"/>
  <c r="BY158" i="7"/>
  <c r="DU158" i="7"/>
  <c r="BY29" i="7"/>
  <c r="DU92" i="7"/>
  <c r="DW92" i="7" s="1"/>
  <c r="BY155" i="7"/>
  <c r="DU155" i="7" s="1"/>
  <c r="BY27" i="7"/>
  <c r="DU90" i="7"/>
  <c r="DW90" i="7" s="1"/>
  <c r="BY153" i="7"/>
  <c r="DW153" i="7" s="1"/>
  <c r="DU153" i="7"/>
  <c r="DU91" i="7"/>
  <c r="DW91" i="7" s="1"/>
  <c r="BY28" i="7"/>
  <c r="BY154" i="7"/>
  <c r="DW154" i="7" s="1"/>
  <c r="DU154" i="7"/>
  <c r="BY30" i="7"/>
  <c r="DU93" i="7"/>
  <c r="DW93" i="7" s="1"/>
  <c r="BY156" i="7"/>
  <c r="DW156" i="7" s="1"/>
  <c r="DU156" i="7"/>
  <c r="DU88" i="7"/>
  <c r="DW88" i="7" s="1"/>
  <c r="BY25" i="7"/>
  <c r="BY87" i="7"/>
  <c r="BP24" i="7"/>
  <c r="BP135" i="7"/>
  <c r="BP85" i="7"/>
  <c r="BY151" i="7"/>
  <c r="BP150" i="7"/>
  <c r="BJ198" i="7"/>
  <c r="BJ148" i="7"/>
  <c r="BJ135" i="7"/>
  <c r="BJ72" i="7" s="1"/>
  <c r="BJ85" i="7"/>
  <c r="BJ22" i="7" s="1"/>
  <c r="BJ24" i="7"/>
  <c r="BI85" i="7"/>
  <c r="BI22" i="7" s="1"/>
  <c r="BI24" i="7"/>
  <c r="BI135" i="7"/>
  <c r="BI72" i="7" s="1"/>
  <c r="BI198" i="7"/>
  <c r="BI148" i="7"/>
  <c r="BH198" i="7"/>
  <c r="BH148" i="7"/>
  <c r="BH24" i="7"/>
  <c r="BH135" i="7"/>
  <c r="BH72" i="7" s="1"/>
  <c r="BH85" i="7"/>
  <c r="BH22" i="7" s="1"/>
  <c r="BG148" i="7"/>
  <c r="BG198" i="7"/>
  <c r="BG24" i="7"/>
  <c r="BG135" i="7"/>
  <c r="BG72" i="7" s="1"/>
  <c r="BG85" i="7"/>
  <c r="BG22" i="7" s="1"/>
  <c r="BF198" i="7"/>
  <c r="BF148" i="7"/>
  <c r="BF85" i="7"/>
  <c r="BF22" i="7" s="1"/>
  <c r="BF24" i="7"/>
  <c r="BF135" i="7"/>
  <c r="BF72" i="7" s="1"/>
  <c r="BE198" i="7"/>
  <c r="BE148" i="7"/>
  <c r="BE135" i="7"/>
  <c r="BE72" i="7" s="1"/>
  <c r="BE85" i="7"/>
  <c r="BE22" i="7" s="1"/>
  <c r="BE24" i="7"/>
  <c r="BD85" i="7"/>
  <c r="BD22" i="7" s="1"/>
  <c r="BD24" i="7"/>
  <c r="BD135" i="7"/>
  <c r="BD72" i="7" s="1"/>
  <c r="BD198" i="7"/>
  <c r="BD148" i="7"/>
  <c r="BC198" i="7"/>
  <c r="BC148" i="7"/>
  <c r="BC85" i="7"/>
  <c r="BC22" i="7" s="1"/>
  <c r="BC24" i="7"/>
  <c r="BC135" i="7"/>
  <c r="BC72" i="7" s="1"/>
  <c r="BB198" i="7"/>
  <c r="BB148" i="7"/>
  <c r="BB24" i="7"/>
  <c r="BB135" i="7"/>
  <c r="BB72" i="7" s="1"/>
  <c r="BB85" i="7"/>
  <c r="BB22" i="7" s="1"/>
  <c r="BA24" i="7"/>
  <c r="BA85" i="7"/>
  <c r="BA22" i="7" s="1"/>
  <c r="BA135" i="7"/>
  <c r="BA72" i="7" s="1"/>
  <c r="BA148" i="7"/>
  <c r="BA198" i="7"/>
  <c r="AZ198" i="7"/>
  <c r="AZ148" i="7"/>
  <c r="AZ24" i="7"/>
  <c r="AZ85" i="7"/>
  <c r="AZ22" i="7" s="1"/>
  <c r="AZ135" i="7"/>
  <c r="AZ72" i="7" s="1"/>
  <c r="BK87" i="7"/>
  <c r="BK24" i="7" s="1"/>
  <c r="AY24" i="7"/>
  <c r="AY85" i="7"/>
  <c r="AY135" i="7"/>
  <c r="BK151" i="7"/>
  <c r="AY150" i="7"/>
  <c r="BK59" i="7"/>
  <c r="BK74" i="7"/>
  <c r="DU40" i="7"/>
  <c r="DW40" i="7"/>
  <c r="BY165" i="7"/>
  <c r="DW165" i="7" s="1"/>
  <c r="DU165" i="7"/>
  <c r="BY39" i="7"/>
  <c r="DU102" i="7"/>
  <c r="DW102" i="7" s="1"/>
  <c r="DU41" i="7"/>
  <c r="DW41" i="7"/>
  <c r="AI202" i="7"/>
  <c r="AI72" i="7"/>
  <c r="DU34" i="7"/>
  <c r="DW34" i="7"/>
  <c r="AW202" i="7"/>
  <c r="BK185" i="7"/>
  <c r="BK137" i="7"/>
  <c r="DU137" i="7" s="1"/>
  <c r="DW137" i="7" s="1"/>
  <c r="DU75" i="7"/>
  <c r="BP43" i="7"/>
  <c r="BY106" i="7"/>
  <c r="BK44" i="7"/>
  <c r="DU107" i="7"/>
  <c r="DW107" i="7" s="1"/>
  <c r="DW191" i="7"/>
  <c r="DU191" i="7"/>
  <c r="DU44" i="6"/>
  <c r="DW44" i="6"/>
  <c r="CY150" i="6"/>
  <c r="CU198" i="6"/>
  <c r="CY198" i="6" s="1"/>
  <c r="CU148" i="6"/>
  <c r="CY148" i="6" s="1"/>
  <c r="CY135" i="6"/>
  <c r="CY72" i="6" s="1"/>
  <c r="CU72" i="6"/>
  <c r="CY85" i="6"/>
  <c r="CY22" i="6" s="1"/>
  <c r="CU22" i="6"/>
  <c r="CS150" i="6"/>
  <c r="CO198" i="6"/>
  <c r="CS198" i="6" s="1"/>
  <c r="CO148" i="6"/>
  <c r="CS148" i="6" s="1"/>
  <c r="CS135" i="6"/>
  <c r="CS72" i="6" s="1"/>
  <c r="CO72" i="6"/>
  <c r="CS85" i="6"/>
  <c r="CS22" i="6" s="1"/>
  <c r="CO22" i="6"/>
  <c r="CM150" i="6"/>
  <c r="CA198" i="6"/>
  <c r="CM198" i="6" s="1"/>
  <c r="CA148" i="6"/>
  <c r="CM148" i="6" s="1"/>
  <c r="CM135" i="6"/>
  <c r="CA72" i="6"/>
  <c r="CM85" i="6"/>
  <c r="CA22" i="6"/>
  <c r="DW170" i="6"/>
  <c r="BQ169" i="6"/>
  <c r="DW169" i="6" s="1"/>
  <c r="DW48" i="6"/>
  <c r="DU48" i="6"/>
  <c r="DU46" i="6"/>
  <c r="DW46" i="6"/>
  <c r="DW45" i="6"/>
  <c r="DU45" i="6"/>
  <c r="DU170" i="6"/>
  <c r="BP169" i="6"/>
  <c r="DW47" i="6"/>
  <c r="DU47" i="6"/>
  <c r="DU51" i="6"/>
  <c r="DW51" i="6"/>
  <c r="DU49" i="6"/>
  <c r="DW49" i="6"/>
  <c r="BK170" i="6"/>
  <c r="AY169" i="6"/>
  <c r="BK169" i="6" s="1"/>
  <c r="BK106" i="6"/>
  <c r="BK43" i="6" s="1"/>
  <c r="AY43" i="6"/>
  <c r="BX198" i="6"/>
  <c r="BX148" i="6"/>
  <c r="BX135" i="6"/>
  <c r="BX72" i="6" s="1"/>
  <c r="BX24" i="6"/>
  <c r="BX85" i="6"/>
  <c r="BX22" i="6" s="1"/>
  <c r="BW198" i="6"/>
  <c r="BW148" i="6"/>
  <c r="BW135" i="6"/>
  <c r="BW72" i="6" s="1"/>
  <c r="BW24" i="6"/>
  <c r="BW85" i="6"/>
  <c r="BW22" i="6" s="1"/>
  <c r="BV198" i="6"/>
  <c r="BV148" i="6"/>
  <c r="BV135" i="6"/>
  <c r="BV72" i="6" s="1"/>
  <c r="BV24" i="6"/>
  <c r="BV85" i="6"/>
  <c r="BV22" i="6" s="1"/>
  <c r="BU198" i="6"/>
  <c r="BU148" i="6"/>
  <c r="BU135" i="6"/>
  <c r="BU72" i="6" s="1"/>
  <c r="BU24" i="6"/>
  <c r="BU85" i="6"/>
  <c r="BU22" i="6" s="1"/>
  <c r="BT198" i="6"/>
  <c r="BT148" i="6"/>
  <c r="BT135" i="6"/>
  <c r="BT72" i="6" s="1"/>
  <c r="BT24" i="6"/>
  <c r="BT85" i="6"/>
  <c r="BT22" i="6" s="1"/>
  <c r="BS198" i="6"/>
  <c r="BS148" i="6"/>
  <c r="BS135" i="6"/>
  <c r="BS72" i="6" s="1"/>
  <c r="BS24" i="6"/>
  <c r="BS85" i="6"/>
  <c r="BS22" i="6" s="1"/>
  <c r="BR198" i="6"/>
  <c r="BR148" i="6"/>
  <c r="BR135" i="6"/>
  <c r="BR72" i="6" s="1"/>
  <c r="BR24" i="6"/>
  <c r="BR85" i="6"/>
  <c r="BR22" i="6" s="1"/>
  <c r="BQ150" i="6"/>
  <c r="BQ135" i="6"/>
  <c r="BQ72" i="6" s="1"/>
  <c r="BQ24" i="6"/>
  <c r="BQ85" i="6"/>
  <c r="BQ22" i="6" s="1"/>
  <c r="BY25" i="6"/>
  <c r="DU88" i="6"/>
  <c r="DW88" i="6" s="1"/>
  <c r="BY151" i="6"/>
  <c r="BP150" i="6"/>
  <c r="BY87" i="6"/>
  <c r="BP135" i="6"/>
  <c r="BP24" i="6"/>
  <c r="BP85" i="6"/>
  <c r="BY26" i="6"/>
  <c r="DU89" i="6"/>
  <c r="DW89" i="6" s="1"/>
  <c r="BY152" i="6"/>
  <c r="DU152" i="6" s="1"/>
  <c r="BY27" i="6"/>
  <c r="DU90" i="6"/>
  <c r="DW90" i="6" s="1"/>
  <c r="BY153" i="6"/>
  <c r="DW153" i="6" s="1"/>
  <c r="DX153" i="6" s="1"/>
  <c r="DU153" i="6"/>
  <c r="BY28" i="6"/>
  <c r="DU91" i="6"/>
  <c r="DW91" i="6" s="1"/>
  <c r="BY154" i="6"/>
  <c r="DU154" i="6" s="1"/>
  <c r="DW154" i="6" s="1"/>
  <c r="DX154" i="6" s="1"/>
  <c r="BY29" i="6"/>
  <c r="DU92" i="6"/>
  <c r="DW92" i="6" s="1"/>
  <c r="BY155" i="6"/>
  <c r="DU155" i="6" s="1"/>
  <c r="DW155" i="6" s="1"/>
  <c r="DX155" i="6" s="1"/>
  <c r="BY30" i="6"/>
  <c r="DU93" i="6"/>
  <c r="DW93" i="6" s="1"/>
  <c r="BY156" i="6"/>
  <c r="DW156" i="6" s="1"/>
  <c r="DX156" i="6" s="1"/>
  <c r="DU156" i="6"/>
  <c r="BY31" i="6"/>
  <c r="DU94" i="6"/>
  <c r="DW94" i="6" s="1"/>
  <c r="BY157" i="6"/>
  <c r="DW157" i="6" s="1"/>
  <c r="DX157" i="6" s="1"/>
  <c r="DU157" i="6"/>
  <c r="BY32" i="6"/>
  <c r="DU95" i="6"/>
  <c r="DW95" i="6" s="1"/>
  <c r="BY158" i="6"/>
  <c r="DW158" i="6" s="1"/>
  <c r="DX158" i="6" s="1"/>
  <c r="DU158" i="6"/>
  <c r="BY184" i="6"/>
  <c r="DU184" i="6" s="1"/>
  <c r="DW184" i="6" s="1"/>
  <c r="DX184" i="6" s="1"/>
  <c r="BY58" i="6"/>
  <c r="DU121" i="6"/>
  <c r="DW121" i="6" s="1"/>
  <c r="BY74" i="6"/>
  <c r="BY59" i="6"/>
  <c r="DU122" i="6"/>
  <c r="DW122" i="6" s="1"/>
  <c r="BY185" i="6"/>
  <c r="DU185" i="6"/>
  <c r="BJ198" i="6"/>
  <c r="BJ148" i="6"/>
  <c r="BJ135" i="6"/>
  <c r="BJ72" i="6" s="1"/>
  <c r="BJ24" i="6"/>
  <c r="BJ85" i="6"/>
  <c r="BJ22" i="6" s="1"/>
  <c r="BI198" i="6"/>
  <c r="BI148" i="6"/>
  <c r="BI135" i="6"/>
  <c r="BI72" i="6" s="1"/>
  <c r="BI24" i="6"/>
  <c r="BI85" i="6"/>
  <c r="BI22" i="6" s="1"/>
  <c r="BH198" i="6"/>
  <c r="BH148" i="6"/>
  <c r="BH135" i="6"/>
  <c r="BH72" i="6" s="1"/>
  <c r="BH24" i="6"/>
  <c r="BH85" i="6"/>
  <c r="BH22" i="6" s="1"/>
  <c r="BG198" i="6"/>
  <c r="BG148" i="6"/>
  <c r="BG135" i="6"/>
  <c r="BG72" i="6" s="1"/>
  <c r="BG24" i="6"/>
  <c r="BG85" i="6"/>
  <c r="BG22" i="6" s="1"/>
  <c r="BF198" i="6"/>
  <c r="BF148" i="6"/>
  <c r="BF135" i="6"/>
  <c r="BF72" i="6" s="1"/>
  <c r="BF24" i="6"/>
  <c r="BF85" i="6"/>
  <c r="BF22" i="6" s="1"/>
  <c r="BE198" i="6"/>
  <c r="BE148" i="6"/>
  <c r="BE135" i="6"/>
  <c r="BE72" i="6" s="1"/>
  <c r="BE24" i="6"/>
  <c r="BE85" i="6"/>
  <c r="BE22" i="6" s="1"/>
  <c r="BD198" i="6"/>
  <c r="BD148" i="6"/>
  <c r="BD135" i="6"/>
  <c r="BD72" i="6" s="1"/>
  <c r="BD24" i="6"/>
  <c r="BD85" i="6"/>
  <c r="BD22" i="6" s="1"/>
  <c r="BC198" i="6"/>
  <c r="BC148" i="6"/>
  <c r="BC135" i="6"/>
  <c r="BC72" i="6" s="1"/>
  <c r="BC24" i="6"/>
  <c r="BC85" i="6"/>
  <c r="BC22" i="6" s="1"/>
  <c r="BB198" i="6"/>
  <c r="BB148" i="6"/>
  <c r="BB135" i="6"/>
  <c r="BB72" i="6" s="1"/>
  <c r="BB24" i="6"/>
  <c r="BB85" i="6"/>
  <c r="BB22" i="6" s="1"/>
  <c r="BA198" i="6"/>
  <c r="BA148" i="6"/>
  <c r="BA135" i="6"/>
  <c r="BA72" i="6" s="1"/>
  <c r="BA24" i="6"/>
  <c r="BA85" i="6"/>
  <c r="BA22" i="6" s="1"/>
  <c r="AZ198" i="6"/>
  <c r="AZ148" i="6"/>
  <c r="AZ135" i="6"/>
  <c r="AZ72" i="6" s="1"/>
  <c r="AZ24" i="6"/>
  <c r="AZ85" i="6"/>
  <c r="AZ22" i="6" s="1"/>
  <c r="BK151" i="6"/>
  <c r="AY150" i="6"/>
  <c r="BK87" i="6"/>
  <c r="BK24" i="6" s="1"/>
  <c r="AY135" i="6"/>
  <c r="AY24" i="6"/>
  <c r="AY85" i="6"/>
  <c r="BK59" i="6"/>
  <c r="BK74" i="6"/>
  <c r="DW41" i="6"/>
  <c r="DU41" i="6"/>
  <c r="DU40" i="6"/>
  <c r="DW40" i="6"/>
  <c r="BY165" i="6"/>
  <c r="DU165" i="6"/>
  <c r="BY39" i="6"/>
  <c r="DU102" i="6"/>
  <c r="DW102" i="6" s="1"/>
  <c r="DU50" i="6"/>
  <c r="DW50" i="6"/>
  <c r="DW61" i="6"/>
  <c r="DU61" i="6"/>
  <c r="DU66" i="6"/>
  <c r="DW66" i="6"/>
  <c r="DU65" i="6"/>
  <c r="DW65" i="6"/>
  <c r="DU69" i="6"/>
  <c r="DW69" i="6"/>
  <c r="DU64" i="6"/>
  <c r="DW64" i="6"/>
  <c r="DW62" i="6"/>
  <c r="DU62" i="6"/>
  <c r="DU67" i="6"/>
  <c r="DW67" i="6"/>
  <c r="DU68" i="6"/>
  <c r="DW68" i="6"/>
  <c r="DU63" i="6"/>
  <c r="DW63" i="6"/>
  <c r="BK185" i="6"/>
  <c r="DW167" i="6"/>
  <c r="DX167" i="6" s="1"/>
  <c r="BK137" i="6"/>
  <c r="DU137" i="6" s="1"/>
  <c r="DW137" i="6" s="1"/>
  <c r="DU75" i="6"/>
  <c r="BP43" i="6"/>
  <c r="BY106" i="6"/>
  <c r="BK44" i="6"/>
  <c r="DU107" i="6"/>
  <c r="DW107" i="6" s="1"/>
  <c r="BY39" i="5"/>
  <c r="DU102" i="5"/>
  <c r="DW102" i="5" s="1"/>
  <c r="DW167" i="5"/>
  <c r="BY54" i="5"/>
  <c r="DU117" i="5"/>
  <c r="DW117" i="5" s="1"/>
  <c r="BY34" i="5"/>
  <c r="DU97" i="5"/>
  <c r="DW97" i="5" s="1"/>
  <c r="BK44" i="5"/>
  <c r="DU107" i="5"/>
  <c r="DW107" i="5" s="1"/>
  <c r="CY150" i="5"/>
  <c r="CU198" i="5"/>
  <c r="CY198" i="5" s="1"/>
  <c r="CU148" i="5"/>
  <c r="CY148" i="5" s="1"/>
  <c r="AR148" i="5"/>
  <c r="AR198" i="5"/>
  <c r="DW74" i="5"/>
  <c r="DW59" i="5"/>
  <c r="DW44" i="5"/>
  <c r="DU44" i="5"/>
  <c r="CY85" i="5"/>
  <c r="CY22" i="5" s="1"/>
  <c r="CU22" i="5"/>
  <c r="CY135" i="5"/>
  <c r="CU72" i="5"/>
  <c r="CS135" i="5"/>
  <c r="CS72" i="5" s="1"/>
  <c r="CO72" i="5"/>
  <c r="CS85" i="5"/>
  <c r="CS22" i="5" s="1"/>
  <c r="CO22" i="5"/>
  <c r="CM135" i="5"/>
  <c r="CM72" i="5" s="1"/>
  <c r="CA72" i="5"/>
  <c r="CM85" i="5"/>
  <c r="CM22" i="5" s="1"/>
  <c r="CA22" i="5"/>
  <c r="DW170" i="5"/>
  <c r="BQ169" i="5"/>
  <c r="DW169" i="5" s="1"/>
  <c r="DW47" i="5"/>
  <c r="DU47" i="5"/>
  <c r="DW46" i="5"/>
  <c r="DU46" i="5"/>
  <c r="DW45" i="5"/>
  <c r="DU45" i="5"/>
  <c r="DW48" i="5"/>
  <c r="DU48" i="5"/>
  <c r="BK170" i="5"/>
  <c r="AY169" i="5"/>
  <c r="BK169" i="5" s="1"/>
  <c r="BK106" i="5"/>
  <c r="BK43" i="5" s="1"/>
  <c r="AY43" i="5"/>
  <c r="BX198" i="5"/>
  <c r="BX148" i="5"/>
  <c r="BX85" i="5"/>
  <c r="BX22" i="5" s="1"/>
  <c r="BX135" i="5"/>
  <c r="BX72" i="5" s="1"/>
  <c r="BX24" i="5"/>
  <c r="BW198" i="5"/>
  <c r="BW148" i="5"/>
  <c r="BW135" i="5"/>
  <c r="BW72" i="5" s="1"/>
  <c r="BW85" i="5"/>
  <c r="BW22" i="5" s="1"/>
  <c r="BW24" i="5"/>
  <c r="BV198" i="5"/>
  <c r="BV148" i="5"/>
  <c r="BV85" i="5"/>
  <c r="BV22" i="5" s="1"/>
  <c r="BV135" i="5"/>
  <c r="BV72" i="5" s="1"/>
  <c r="BV24" i="5"/>
  <c r="BU198" i="5"/>
  <c r="BU148" i="5"/>
  <c r="BU135" i="5"/>
  <c r="BU72" i="5" s="1"/>
  <c r="BU24" i="5"/>
  <c r="BU85" i="5"/>
  <c r="BU22" i="5" s="1"/>
  <c r="BT198" i="5"/>
  <c r="BT148" i="5"/>
  <c r="BT85" i="5"/>
  <c r="BT22" i="5" s="1"/>
  <c r="BT135" i="5"/>
  <c r="BT72" i="5" s="1"/>
  <c r="BT24" i="5"/>
  <c r="BS198" i="5"/>
  <c r="BS148" i="5"/>
  <c r="BS135" i="5"/>
  <c r="BS72" i="5" s="1"/>
  <c r="BS24" i="5"/>
  <c r="BS85" i="5"/>
  <c r="BS22" i="5" s="1"/>
  <c r="BR198" i="5"/>
  <c r="BR148" i="5"/>
  <c r="BR135" i="5"/>
  <c r="BR72" i="5" s="1"/>
  <c r="BR85" i="5"/>
  <c r="BR22" i="5" s="1"/>
  <c r="BR24" i="5"/>
  <c r="BQ150" i="5"/>
  <c r="BQ85" i="5"/>
  <c r="BQ22" i="5" s="1"/>
  <c r="BQ135" i="5"/>
  <c r="BQ72" i="5" s="1"/>
  <c r="BQ24" i="5"/>
  <c r="DU65" i="5"/>
  <c r="DW65" i="5"/>
  <c r="BY184" i="5"/>
  <c r="DU184" i="5"/>
  <c r="BY185" i="5"/>
  <c r="DU185" i="5"/>
  <c r="BY25" i="5"/>
  <c r="DU88" i="5"/>
  <c r="DW88" i="5" s="1"/>
  <c r="BY151" i="5"/>
  <c r="DU151" i="5" s="1"/>
  <c r="BP150" i="5"/>
  <c r="BY87" i="5"/>
  <c r="BP24" i="5"/>
  <c r="BP135" i="5"/>
  <c r="BP85" i="5"/>
  <c r="BY26" i="5"/>
  <c r="DU89" i="5"/>
  <c r="DW89" i="5" s="1"/>
  <c r="BY152" i="5"/>
  <c r="DU152" i="5" s="1"/>
  <c r="BY27" i="5"/>
  <c r="DU90" i="5"/>
  <c r="DW90" i="5" s="1"/>
  <c r="BY153" i="5"/>
  <c r="DU153" i="5" s="1"/>
  <c r="BY28" i="5"/>
  <c r="DU91" i="5"/>
  <c r="DW91" i="5" s="1"/>
  <c r="BY154" i="5"/>
  <c r="DU154" i="5" s="1"/>
  <c r="BY29" i="5"/>
  <c r="DU92" i="5"/>
  <c r="DW92" i="5" s="1"/>
  <c r="BY155" i="5"/>
  <c r="DU155" i="5" s="1"/>
  <c r="BY30" i="5"/>
  <c r="DU93" i="5"/>
  <c r="DW93" i="5" s="1"/>
  <c r="BY156" i="5"/>
  <c r="DU156" i="5" s="1"/>
  <c r="DU95" i="5"/>
  <c r="DW95" i="5" s="1"/>
  <c r="BY32" i="5"/>
  <c r="BY158" i="5"/>
  <c r="DU158" i="5" s="1"/>
  <c r="DU94" i="5"/>
  <c r="DW94" i="5" s="1"/>
  <c r="BY31" i="5"/>
  <c r="BY157" i="5"/>
  <c r="DU157" i="5"/>
  <c r="BJ198" i="5"/>
  <c r="BJ148" i="5"/>
  <c r="BJ135" i="5"/>
  <c r="BJ72" i="5" s="1"/>
  <c r="BJ85" i="5"/>
  <c r="BJ22" i="5" s="1"/>
  <c r="BJ24" i="5"/>
  <c r="BI198" i="5"/>
  <c r="BI148" i="5"/>
  <c r="BI85" i="5"/>
  <c r="BI22" i="5" s="1"/>
  <c r="BI135" i="5"/>
  <c r="BI72" i="5" s="1"/>
  <c r="BI24" i="5"/>
  <c r="BH198" i="5"/>
  <c r="BH148" i="5"/>
  <c r="BH135" i="5"/>
  <c r="BH72" i="5" s="1"/>
  <c r="BH24" i="5"/>
  <c r="BH85" i="5"/>
  <c r="BH22" i="5" s="1"/>
  <c r="BG198" i="5"/>
  <c r="BG148" i="5"/>
  <c r="BG85" i="5"/>
  <c r="BG22" i="5" s="1"/>
  <c r="BG24" i="5"/>
  <c r="BG135" i="5"/>
  <c r="BG72" i="5" s="1"/>
  <c r="BF198" i="5"/>
  <c r="BF148" i="5"/>
  <c r="BF135" i="5"/>
  <c r="BF72" i="5" s="1"/>
  <c r="BF85" i="5"/>
  <c r="BF22" i="5" s="1"/>
  <c r="BF24" i="5"/>
  <c r="BE198" i="5"/>
  <c r="BE148" i="5"/>
  <c r="BE135" i="5"/>
  <c r="BE72" i="5" s="1"/>
  <c r="BE85" i="5"/>
  <c r="BE22" i="5" s="1"/>
  <c r="BE24" i="5"/>
  <c r="BD198" i="5"/>
  <c r="BD148" i="5"/>
  <c r="BD135" i="5"/>
  <c r="BD72" i="5" s="1"/>
  <c r="BD24" i="5"/>
  <c r="BD85" i="5"/>
  <c r="BD22" i="5" s="1"/>
  <c r="BC198" i="5"/>
  <c r="BC148" i="5"/>
  <c r="BC24" i="5"/>
  <c r="BC85" i="5"/>
  <c r="BC22" i="5" s="1"/>
  <c r="BC135" i="5"/>
  <c r="BC72" i="5" s="1"/>
  <c r="BB198" i="5"/>
  <c r="BB148" i="5"/>
  <c r="BB135" i="5"/>
  <c r="BB72" i="5" s="1"/>
  <c r="BB24" i="5"/>
  <c r="BB85" i="5"/>
  <c r="BB22" i="5" s="1"/>
  <c r="BA198" i="5"/>
  <c r="BA148" i="5"/>
  <c r="BA24" i="5"/>
  <c r="BA85" i="5"/>
  <c r="BA22" i="5" s="1"/>
  <c r="BA135" i="5"/>
  <c r="BA72" i="5" s="1"/>
  <c r="AZ198" i="5"/>
  <c r="AZ148" i="5"/>
  <c r="AZ135" i="5"/>
  <c r="AZ72" i="5" s="1"/>
  <c r="AZ24" i="5"/>
  <c r="AZ85" i="5"/>
  <c r="AZ22" i="5" s="1"/>
  <c r="BK151" i="5"/>
  <c r="AY150" i="5"/>
  <c r="BK87" i="5"/>
  <c r="BK24" i="5" s="1"/>
  <c r="AY135" i="5"/>
  <c r="AY24" i="5"/>
  <c r="AY85" i="5"/>
  <c r="BK74" i="5"/>
  <c r="DU74" i="5" s="1"/>
  <c r="BK59" i="5"/>
  <c r="DU59" i="5" s="1"/>
  <c r="CO148" i="5"/>
  <c r="CS148" i="5" s="1"/>
  <c r="CO198" i="5"/>
  <c r="CS198" i="5" s="1"/>
  <c r="CS150" i="5"/>
  <c r="CA148" i="5"/>
  <c r="CM148" i="5" s="1"/>
  <c r="CA198" i="5"/>
  <c r="CM198" i="5" s="1"/>
  <c r="CM150" i="5"/>
  <c r="BY58" i="5"/>
  <c r="DU121" i="5"/>
  <c r="DW121" i="5" s="1"/>
  <c r="BK185" i="5"/>
  <c r="DU171" i="5"/>
  <c r="DW171" i="5" s="1"/>
  <c r="BP169" i="5"/>
  <c r="BY170" i="5"/>
  <c r="DU170" i="5"/>
  <c r="BP43" i="5"/>
  <c r="BY106" i="5"/>
  <c r="DW185" i="6" l="1"/>
  <c r="DX185" i="6" s="1"/>
  <c r="CM22" i="6"/>
  <c r="CM72" i="6"/>
  <c r="DX135" i="6"/>
  <c r="DW152" i="10"/>
  <c r="DW153" i="10"/>
  <c r="DW154" i="10"/>
  <c r="DU43" i="10"/>
  <c r="DW43" i="10"/>
  <c r="BQ198" i="10"/>
  <c r="DW198" i="10" s="1"/>
  <c r="BQ148" i="10"/>
  <c r="DW148" i="10" s="1"/>
  <c r="DU25" i="10"/>
  <c r="DW25" i="10"/>
  <c r="BY150" i="10"/>
  <c r="DU150" i="10" s="1"/>
  <c r="BP198" i="10"/>
  <c r="BP148" i="10"/>
  <c r="BY24" i="10"/>
  <c r="DU87" i="10"/>
  <c r="DW87" i="10" s="1"/>
  <c r="DU26" i="10"/>
  <c r="DW26" i="10"/>
  <c r="DU27" i="10"/>
  <c r="DW27" i="10"/>
  <c r="DU28" i="10"/>
  <c r="DW28" i="10"/>
  <c r="DU29" i="10"/>
  <c r="DW29" i="10"/>
  <c r="DU30" i="10"/>
  <c r="DW30" i="10"/>
  <c r="DU31" i="10"/>
  <c r="DW31" i="10"/>
  <c r="DU32" i="10"/>
  <c r="DW32" i="10"/>
  <c r="DU58" i="10"/>
  <c r="DW58" i="10"/>
  <c r="DU74" i="10"/>
  <c r="DW74" i="10"/>
  <c r="DU59" i="10"/>
  <c r="DW59" i="10"/>
  <c r="BK150" i="10"/>
  <c r="AY198" i="10"/>
  <c r="BK198" i="10" s="1"/>
  <c r="BK202" i="10" s="1"/>
  <c r="AY148" i="10"/>
  <c r="BK148" i="10" s="1"/>
  <c r="BK135" i="10"/>
  <c r="BK72" i="10" s="1"/>
  <c r="AY72" i="10"/>
  <c r="BK85" i="10"/>
  <c r="BK22" i="10" s="1"/>
  <c r="AY22" i="10"/>
  <c r="DU34" i="10"/>
  <c r="DW34" i="10"/>
  <c r="DU39" i="10"/>
  <c r="DW39" i="10"/>
  <c r="DW184" i="10"/>
  <c r="DW185" i="10"/>
  <c r="DW165" i="10"/>
  <c r="DW157" i="10"/>
  <c r="DW156" i="10"/>
  <c r="BK43" i="10"/>
  <c r="DU106" i="10"/>
  <c r="DW106" i="10" s="1"/>
  <c r="DU151" i="10"/>
  <c r="DW151" i="10" s="1"/>
  <c r="BY135" i="10"/>
  <c r="BP22" i="10"/>
  <c r="BY85" i="10"/>
  <c r="DW54" i="8"/>
  <c r="DU54" i="8"/>
  <c r="DU44" i="8"/>
  <c r="DW44" i="8"/>
  <c r="BQ198" i="8"/>
  <c r="DW198" i="8" s="1"/>
  <c r="BQ148" i="8"/>
  <c r="DW148" i="8" s="1"/>
  <c r="DU25" i="8"/>
  <c r="DW25" i="8"/>
  <c r="BY150" i="8"/>
  <c r="DW150" i="8" s="1"/>
  <c r="DU150" i="8"/>
  <c r="BP198" i="8"/>
  <c r="BP148" i="8"/>
  <c r="BY24" i="8"/>
  <c r="DU87" i="8"/>
  <c r="DW87" i="8" s="1"/>
  <c r="BY135" i="8"/>
  <c r="BP72" i="8"/>
  <c r="BY85" i="8"/>
  <c r="BP22" i="8"/>
  <c r="DU26" i="8"/>
  <c r="DW26" i="8"/>
  <c r="DU27" i="8"/>
  <c r="DW27" i="8"/>
  <c r="DU28" i="8"/>
  <c r="DW28" i="8"/>
  <c r="DU29" i="8"/>
  <c r="DW29" i="8"/>
  <c r="DU30" i="8"/>
  <c r="DW30" i="8"/>
  <c r="DU31" i="8"/>
  <c r="DW31" i="8"/>
  <c r="DU32" i="8"/>
  <c r="DW32" i="8"/>
  <c r="BK150" i="8"/>
  <c r="AY198" i="8"/>
  <c r="BK198" i="8" s="1"/>
  <c r="AY148" i="8"/>
  <c r="BK148" i="8" s="1"/>
  <c r="BK135" i="8"/>
  <c r="BK72" i="8" s="1"/>
  <c r="AY72" i="8"/>
  <c r="BK85" i="8"/>
  <c r="BK22" i="8" s="1"/>
  <c r="AY22" i="8"/>
  <c r="DU34" i="8"/>
  <c r="DW34" i="8"/>
  <c r="DU39" i="8"/>
  <c r="DW39" i="8"/>
  <c r="DW58" i="8"/>
  <c r="DU58" i="8"/>
  <c r="BY43" i="8"/>
  <c r="DU106" i="8"/>
  <c r="DW106" i="8" s="1"/>
  <c r="DW158" i="8"/>
  <c r="DW165" i="8"/>
  <c r="DW156" i="8"/>
  <c r="DW153" i="8"/>
  <c r="CY202" i="8"/>
  <c r="CS202" i="8"/>
  <c r="CM202" i="8"/>
  <c r="DW184" i="8"/>
  <c r="DW185" i="8"/>
  <c r="DW152" i="8"/>
  <c r="CM202" i="7"/>
  <c r="CM72" i="7"/>
  <c r="CY202" i="7"/>
  <c r="CY72" i="7"/>
  <c r="CS202" i="7"/>
  <c r="CS72" i="7"/>
  <c r="BQ198" i="7"/>
  <c r="DW198" i="7" s="1"/>
  <c r="BQ148" i="7"/>
  <c r="DW148" i="7" s="1"/>
  <c r="DU58" i="7"/>
  <c r="DW58" i="7"/>
  <c r="DU74" i="7"/>
  <c r="DW74" i="7"/>
  <c r="DU59" i="7"/>
  <c r="DW59" i="7"/>
  <c r="DU26" i="7"/>
  <c r="DW26" i="7"/>
  <c r="DU31" i="7"/>
  <c r="DW31" i="7"/>
  <c r="DU32" i="7"/>
  <c r="DW32" i="7"/>
  <c r="DU29" i="7"/>
  <c r="DW29" i="7"/>
  <c r="DU27" i="7"/>
  <c r="DW27" i="7"/>
  <c r="DU28" i="7"/>
  <c r="DW28" i="7"/>
  <c r="DU30" i="7"/>
  <c r="DW30" i="7"/>
  <c r="DU25" i="7"/>
  <c r="DW25" i="7"/>
  <c r="BY24" i="7"/>
  <c r="DU87" i="7"/>
  <c r="DW87" i="7" s="1"/>
  <c r="BY150" i="7"/>
  <c r="BP198" i="7"/>
  <c r="BP148" i="7"/>
  <c r="BK85" i="7"/>
  <c r="BK22" i="7" s="1"/>
  <c r="AY22" i="7"/>
  <c r="BK135" i="7"/>
  <c r="BK72" i="7" s="1"/>
  <c r="AY72" i="7"/>
  <c r="BK150" i="7"/>
  <c r="AY198" i="7"/>
  <c r="BK198" i="7" s="1"/>
  <c r="BK202" i="7" s="1"/>
  <c r="AY148" i="7"/>
  <c r="BK148" i="7" s="1"/>
  <c r="DU39" i="7"/>
  <c r="DW39" i="7"/>
  <c r="BY43" i="7"/>
  <c r="DU106" i="7"/>
  <c r="DW106" i="7" s="1"/>
  <c r="DW184" i="7"/>
  <c r="DW158" i="7"/>
  <c r="DW155" i="7"/>
  <c r="BP72" i="7"/>
  <c r="BY135" i="7"/>
  <c r="BP22" i="7"/>
  <c r="BY85" i="7"/>
  <c r="DU151" i="7"/>
  <c r="DW151" i="7"/>
  <c r="BQ198" i="6"/>
  <c r="DW198" i="6" s="1"/>
  <c r="BQ148" i="6"/>
  <c r="DW148" i="6" s="1"/>
  <c r="DU25" i="6"/>
  <c r="DW25" i="6"/>
  <c r="BY150" i="6"/>
  <c r="DW150" i="6" s="1"/>
  <c r="DX150" i="6" s="1"/>
  <c r="DU150" i="6"/>
  <c r="BP198" i="6"/>
  <c r="BP148" i="6"/>
  <c r="BY24" i="6"/>
  <c r="DU87" i="6"/>
  <c r="DW87" i="6" s="1"/>
  <c r="BY135" i="6"/>
  <c r="BP72" i="6"/>
  <c r="BY85" i="6"/>
  <c r="DX85" i="6" s="1"/>
  <c r="DX22" i="6" s="1"/>
  <c r="BP22" i="6"/>
  <c r="DU26" i="6"/>
  <c r="DW26" i="6"/>
  <c r="DU27" i="6"/>
  <c r="DW27" i="6"/>
  <c r="DU28" i="6"/>
  <c r="DW28" i="6"/>
  <c r="DU29" i="6"/>
  <c r="DW29" i="6"/>
  <c r="DU30" i="6"/>
  <c r="DW30" i="6"/>
  <c r="DW31" i="6"/>
  <c r="DU31" i="6"/>
  <c r="DU32" i="6"/>
  <c r="DW32" i="6"/>
  <c r="DU58" i="6"/>
  <c r="DW58" i="6"/>
  <c r="DU74" i="6"/>
  <c r="DW74" i="6"/>
  <c r="DU59" i="6"/>
  <c r="DW59" i="6"/>
  <c r="BK150" i="6"/>
  <c r="AY198" i="6"/>
  <c r="BK198" i="6" s="1"/>
  <c r="AY148" i="6"/>
  <c r="BK148" i="6" s="1"/>
  <c r="BK135" i="6"/>
  <c r="BK72" i="6" s="1"/>
  <c r="AY72" i="6"/>
  <c r="BK85" i="6"/>
  <c r="BK22" i="6" s="1"/>
  <c r="AY22" i="6"/>
  <c r="DW39" i="6"/>
  <c r="DU39" i="6"/>
  <c r="BY43" i="6"/>
  <c r="DU106" i="6"/>
  <c r="DW106" i="6" s="1"/>
  <c r="DW152" i="6"/>
  <c r="DX152" i="6" s="1"/>
  <c r="DW165" i="6"/>
  <c r="DX165" i="6" s="1"/>
  <c r="CS202" i="6"/>
  <c r="CY202" i="6"/>
  <c r="CM202" i="6"/>
  <c r="DU151" i="6"/>
  <c r="DW151" i="6" s="1"/>
  <c r="DX151" i="6" s="1"/>
  <c r="DW39" i="5"/>
  <c r="DU39" i="5"/>
  <c r="DW151" i="5"/>
  <c r="DW54" i="5"/>
  <c r="DU54" i="5"/>
  <c r="DW34" i="5"/>
  <c r="DU34" i="5"/>
  <c r="CS202" i="5"/>
  <c r="CM202" i="5"/>
  <c r="CY202" i="5"/>
  <c r="CY72" i="5"/>
  <c r="BQ198" i="5"/>
  <c r="DW198" i="5" s="1"/>
  <c r="BQ148" i="5"/>
  <c r="DW148" i="5" s="1"/>
  <c r="DU25" i="5"/>
  <c r="DW25" i="5"/>
  <c r="BY150" i="5"/>
  <c r="DW150" i="5" s="1"/>
  <c r="DU150" i="5"/>
  <c r="BP198" i="5"/>
  <c r="BP148" i="5"/>
  <c r="BY24" i="5"/>
  <c r="DU87" i="5"/>
  <c r="DW87" i="5" s="1"/>
  <c r="BY135" i="5"/>
  <c r="BP72" i="5"/>
  <c r="BY85" i="5"/>
  <c r="BP22" i="5"/>
  <c r="DU26" i="5"/>
  <c r="DW26" i="5"/>
  <c r="DU27" i="5"/>
  <c r="DW27" i="5"/>
  <c r="DU28" i="5"/>
  <c r="DW28" i="5"/>
  <c r="DU29" i="5"/>
  <c r="DW29" i="5"/>
  <c r="DU30" i="5"/>
  <c r="DW30" i="5"/>
  <c r="DU32" i="5"/>
  <c r="DW32" i="5"/>
  <c r="DU31" i="5"/>
  <c r="DW31" i="5"/>
  <c r="BK150" i="5"/>
  <c r="AY198" i="5"/>
  <c r="BK198" i="5" s="1"/>
  <c r="AY148" i="5"/>
  <c r="BK148" i="5" s="1"/>
  <c r="BK135" i="5"/>
  <c r="BK72" i="5" s="1"/>
  <c r="AY72" i="5"/>
  <c r="AY22" i="5"/>
  <c r="BK85" i="5"/>
  <c r="BK22" i="5" s="1"/>
  <c r="DU58" i="5"/>
  <c r="DW58" i="5"/>
  <c r="BY43" i="5"/>
  <c r="DU106" i="5"/>
  <c r="DW106" i="5" s="1"/>
  <c r="DW184" i="5"/>
  <c r="DW185" i="5"/>
  <c r="DW152" i="5"/>
  <c r="DW153" i="5"/>
  <c r="DW154" i="5"/>
  <c r="DW155" i="5"/>
  <c r="DW156" i="5"/>
  <c r="DW158" i="5"/>
  <c r="DW157" i="5"/>
  <c r="DX202" i="6" l="1"/>
  <c r="DX72" i="6"/>
  <c r="DW150" i="10"/>
  <c r="DU24" i="10"/>
  <c r="DW24" i="10"/>
  <c r="BY72" i="10"/>
  <c r="DU135" i="10"/>
  <c r="BY202" i="10"/>
  <c r="BY22" i="10"/>
  <c r="DU85" i="10"/>
  <c r="DW85" i="10" s="1"/>
  <c r="DU24" i="8"/>
  <c r="DW24" i="8"/>
  <c r="BY202" i="8"/>
  <c r="BY72" i="8"/>
  <c r="DU135" i="8"/>
  <c r="BY22" i="8"/>
  <c r="DU85" i="8"/>
  <c r="DW85" i="8" s="1"/>
  <c r="DW43" i="8"/>
  <c r="DU43" i="8"/>
  <c r="BK202" i="8"/>
  <c r="DU24" i="7"/>
  <c r="DW24" i="7"/>
  <c r="DU43" i="7"/>
  <c r="DW43" i="7"/>
  <c r="BY72" i="7"/>
  <c r="DU135" i="7"/>
  <c r="BY202" i="7"/>
  <c r="BY22" i="7"/>
  <c r="DU85" i="7"/>
  <c r="DW85" i="7" s="1"/>
  <c r="DU150" i="7"/>
  <c r="DW150" i="7" s="1"/>
  <c r="DU24" i="6"/>
  <c r="DW24" i="6"/>
  <c r="BY72" i="6"/>
  <c r="DU135" i="6"/>
  <c r="BY202" i="6"/>
  <c r="BY22" i="6"/>
  <c r="DU85" i="6"/>
  <c r="DW85" i="6" s="1"/>
  <c r="DW43" i="6"/>
  <c r="DU43" i="6"/>
  <c r="BK202" i="6"/>
  <c r="DW24" i="5"/>
  <c r="DU24" i="5"/>
  <c r="BY202" i="5"/>
  <c r="BY72" i="5"/>
  <c r="DU135" i="5"/>
  <c r="DU85" i="5"/>
  <c r="DW85" i="5" s="1"/>
  <c r="BY22" i="5"/>
  <c r="DU43" i="5"/>
  <c r="DW43" i="5"/>
  <c r="BK202" i="5"/>
  <c r="DU72" i="10" l="1"/>
  <c r="DW72" i="10"/>
  <c r="DU202" i="10"/>
  <c r="DW135" i="10"/>
  <c r="DW202" i="10" s="1"/>
  <c r="DU22" i="10"/>
  <c r="DW22" i="10"/>
  <c r="DU72" i="8"/>
  <c r="DW72" i="8"/>
  <c r="DU202" i="8"/>
  <c r="DW135" i="8"/>
  <c r="DW202" i="8" s="1"/>
  <c r="DU22" i="8"/>
  <c r="DW22" i="8"/>
  <c r="DU72" i="7"/>
  <c r="DW72" i="7"/>
  <c r="DU202" i="7"/>
  <c r="DW135" i="7"/>
  <c r="DW202" i="7" s="1"/>
  <c r="DU22" i="7"/>
  <c r="DW22" i="7"/>
  <c r="DU72" i="6"/>
  <c r="DW72" i="6"/>
  <c r="DU202" i="6"/>
  <c r="DW135" i="6"/>
  <c r="DW202" i="6" s="1"/>
  <c r="DU22" i="6"/>
  <c r="DW22" i="6"/>
  <c r="DW72" i="5"/>
  <c r="DU72" i="5"/>
  <c r="DU202" i="5"/>
  <c r="DW135" i="5"/>
  <c r="DW202" i="5" s="1"/>
  <c r="DW22" i="5"/>
  <c r="DU22" i="5"/>
  <c r="CM50" i="5" l="1"/>
  <c r="CA113" i="10" l="1"/>
  <c r="CA112" i="10"/>
  <c r="CA111" i="10"/>
  <c r="CA109" i="10"/>
  <c r="CA172" i="10" s="1"/>
  <c r="CA108" i="10"/>
  <c r="CA110" i="10"/>
  <c r="CM110" i="10" s="1"/>
  <c r="CM47" i="10" s="1"/>
  <c r="CA115" i="10"/>
  <c r="CA114" i="10"/>
  <c r="CA173" i="10"/>
  <c r="CM173" i="10"/>
  <c r="CM109" i="10"/>
  <c r="CM46" i="10" s="1"/>
  <c r="CM108" i="10"/>
  <c r="CM45" i="10" s="1"/>
  <c r="CA171" i="10"/>
  <c r="CM171" i="10" s="1"/>
  <c r="DW171" i="10" s="1"/>
  <c r="CA178" i="10"/>
  <c r="CM178" i="10"/>
  <c r="DW178" i="10" s="1"/>
  <c r="CA177" i="10"/>
  <c r="CM177" i="10"/>
  <c r="CM114" i="10"/>
  <c r="CM51" i="10" s="1"/>
  <c r="CA176" i="10"/>
  <c r="CM112" i="10"/>
  <c r="CM49" i="10" s="1"/>
  <c r="CA107" i="10"/>
  <c r="CA174" i="10"/>
  <c r="CM174" i="10" s="1"/>
  <c r="CM115" i="10"/>
  <c r="CM52" i="10" s="1"/>
  <c r="CM113" i="10"/>
  <c r="CM50" i="10" s="1"/>
  <c r="CA175" i="10"/>
  <c r="CM111" i="10"/>
  <c r="CM48" i="10" s="1"/>
  <c r="DW173" i="10"/>
  <c r="DW177" i="10" l="1"/>
  <c r="CA170" i="10"/>
  <c r="CM172" i="10"/>
  <c r="DW172" i="10" s="1"/>
  <c r="CM176" i="10"/>
  <c r="DW176" i="10" s="1"/>
  <c r="CA106" i="10"/>
  <c r="CM107" i="10"/>
  <c r="CM44" i="10" s="1"/>
  <c r="CM175" i="10"/>
  <c r="DW175" i="10" s="1"/>
  <c r="CM170" i="10" l="1"/>
  <c r="CA169" i="10"/>
  <c r="CA85" i="10"/>
  <c r="CA135" i="10"/>
  <c r="CM135" i="10" s="1"/>
  <c r="CM72" i="10" s="1"/>
  <c r="CM106" i="10"/>
  <c r="CM43" i="10" s="1"/>
  <c r="CA148" i="10" l="1"/>
  <c r="CM148" i="10" s="1"/>
  <c r="CA198" i="10"/>
  <c r="CM198" i="10" s="1"/>
  <c r="CM202" i="10" s="1"/>
  <c r="CM169" i="10"/>
  <c r="CM85" i="10"/>
  <c r="CM22" i="10" s="1"/>
  <c r="CA2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tc={3EBD925F-5068-4F85-AB68-B57D2AAF8301}</author>
    <author>tc={56F496C1-FFFD-4CFA-8554-128E960A5606}</author>
    <author>tc={7788E972-F808-4FC5-94C2-0910D3B867AC}</author>
    <author>tc={21BD6E37-31E5-4529-81A5-3E7216B7A1BF}</author>
    <author>tc={A8153B9C-C3D9-48F9-93BE-4307C0C023BB}</author>
    <author>tc={00D59FE2-1AA0-4235-9372-77AAC4819AA1}</author>
    <author>tc={C7660416-0840-452A-B287-F4107A6CE081}</author>
    <author>tc={79146C88-CE66-4B54-9923-9828AF2DD259}</author>
    <author>tc={5A440F8C-31AD-4879-93A1-98C07CCD74FB}</author>
    <author>tc={44A5D8E4-D521-44EA-8287-8A2B01B53829}</author>
    <author>tc={BAFF33A5-75A6-4FE6-B400-EC8ADAA4A4DE}</author>
    <author>tc={CE5D8C78-D2FB-4219-AAC1-565667C68762}</author>
    <author>tc={6E0FCB25-197F-40ED-91A4-F266D80180B6}</author>
    <author>tc={7CB72C0B-B544-4FEC-9E23-C9B0D943C7D6}</author>
    <author>tc={D337ED8C-6938-47D1-BE3F-3B3B36231475}</author>
    <author>tc={1A5B9DBA-152B-493B-90D0-28CFA4379CCE}</author>
    <author>tc={3BF41100-E00E-49CC-B4A0-E2967C6A5CB4}</author>
    <author>tc={D6061E47-5839-4676-9138-F20D8B85764F}</author>
    <author>tc={871CFC34-3B61-4846-9F8E-6E3E62DAC7CE}</author>
    <author>tc={793FA9D8-BE72-4EE0-B311-D568352ADC14}</author>
    <author>tc={EDA37B6F-FD18-4670-9906-86800F410F36}</author>
    <author>tc={E934E1B9-CA29-400E-9BAE-5995CCB5215E}</author>
    <author>tc={FF0F5F02-A1C5-4B69-935B-EF1FA45FAE3D}</author>
    <author>tc={174A5EDE-4730-4AC5-B752-39018CFDE0AF}</author>
    <author>tc={3CDEEE9D-A07C-48BF-923C-847541151244}</author>
    <author>tc={ADD9680A-D20D-43BF-B2B6-37A590AEA5BE}</author>
    <author>tc={8C556B29-2794-4EDD-8ED5-E33478A7B0C4}</author>
    <author>tc={F39514EF-5ABB-46CE-8820-EDC908D25338}</author>
    <author>tc={D9AD1723-1EAD-4535-B56D-FEC228DCEAA3}</author>
    <author>tc={1A9E0272-615E-481F-B64E-31D28D1137E3}</author>
    <author>tc={6215F516-40F6-4C70-A797-7B2EFAE20FCE}</author>
    <author>tc={582E3750-31AA-4837-8B7C-71E01A4DEEB1}</author>
    <author>tc={9C06104C-C575-4290-A850-4F6CA90D8EBF}</author>
    <author>tc={033B035E-25CE-48C0-AB90-72BF47DD211E}</author>
    <author>tc={77C0BB09-CC98-4A31-8A09-9A22C63291B4}</author>
  </authors>
  <commentList>
    <comment ref="C55" authorId="0" shapeId="0" xr:uid="{3EBD925F-5068-4F85-AB68-B57D2AAF83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Servicios de agua Sala 407</t>
      </text>
    </comment>
    <comment ref="C56" authorId="1" shapeId="0" xr:uid="{56F496C1-FFFD-4CFA-8554-128E960A56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Puerto</t>
      </text>
    </comment>
    <comment ref="F82" authorId="2" shapeId="0" xr:uid="{7788E972-F808-4FC5-94C2-0910D3B867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usada para valorizar (incluye ahorro por Potencia Coincidente)</t>
      </text>
    </comment>
    <comment ref="F83" authorId="3" shapeId="0" xr:uid="{21BD6E37-31E5-4529-81A5-3E7216B7A1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Demanda Maxima
Respuesta:
    Potencia Regular sin considerar Iniciativa de ahorro por Potencia Coincidente</t>
      </text>
    </comment>
    <comment ref="AL145" authorId="4" shapeId="0" xr:uid="{A8153B9C-C3D9-48F9-93BE-4307C0C023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AZ145" authorId="5" shapeId="0" xr:uid="{00D59FE2-1AA0-4235-9372-77AAC4819A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BN145" authorId="6" shapeId="0" xr:uid="{C7660416-0840-452A-B287-F4107A6CE0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CB145" authorId="7" shapeId="0" xr:uid="{79146C88-CE66-4B54-9923-9828AF2DD2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CP145" authorId="8" shapeId="0" xr:uid="{5A440F8C-31AD-4879-93A1-98C07CCD74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CV145" authorId="9" shapeId="0" xr:uid="{44A5D8E4-D521-44EA-8287-8A2B01B538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AK203" authorId="10" shapeId="0" xr:uid="{BAFF33A5-75A6-4FE6-B400-EC8ADAA4A4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AY203" authorId="11" shapeId="0" xr:uid="{CE5D8C78-D2FB-4219-AAC1-565667C687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BM203" authorId="12" shapeId="0" xr:uid="{6E0FCB25-197F-40ED-91A4-F266D80180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CA203" authorId="13" shapeId="0" xr:uid="{7CB72C0B-B544-4FEC-9E23-C9B0D943C7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CO203" authorId="14" shapeId="0" xr:uid="{D337ED8C-6938-47D1-BE3F-3B3B362314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CU203" authorId="15" shapeId="0" xr:uid="{1A5B9DBA-152B-493B-90D0-28CFA4379C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A203" authorId="16" shapeId="0" xr:uid="{3BF41100-E00E-49CC-B4A0-E2967C6A5C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B203" authorId="17" shapeId="0" xr:uid="{D6061E47-5839-4676-9138-F20D8B8576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C203" authorId="18" shapeId="0" xr:uid="{871CFC34-3B61-4846-9F8E-6E3E62DAC7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D203" authorId="19" shapeId="0" xr:uid="{793FA9D8-BE72-4EE0-B311-D568352ADC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E203" authorId="20" shapeId="0" xr:uid="{EDA37B6F-FD18-4670-9906-86800F410F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F203" authorId="21" shapeId="0" xr:uid="{E934E1B9-CA29-400E-9BAE-5995CCB521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G203" authorId="22" shapeId="0" xr:uid="{FF0F5F02-A1C5-4B69-935B-EF1FA45FAE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H203" authorId="23" shapeId="0" xr:uid="{174A5EDE-4730-4AC5-B752-39018CFDE0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I203" authorId="24" shapeId="0" xr:uid="{3CDEEE9D-A07C-48BF-923C-8475411512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J203" authorId="25" shapeId="0" xr:uid="{ADD9680A-D20D-43BF-B2B6-37A590AEA5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K203" authorId="26" shapeId="0" xr:uid="{8C556B29-2794-4EDD-8ED5-E33478A7B0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L203" authorId="27" shapeId="0" xr:uid="{F39514EF-5ABB-46CE-8820-EDC908D253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M203" authorId="28" shapeId="0" xr:uid="{D9AD1723-1EAD-4535-B56D-FEC228DCEA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N203" authorId="29" shapeId="0" xr:uid="{1A9E0272-615E-481F-B64E-31D28D1137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O203" authorId="30" shapeId="0" xr:uid="{6215F516-40F6-4C70-A797-7B2EFAE20F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P203" authorId="31" shapeId="0" xr:uid="{582E3750-31AA-4837-8B7C-71E01A4DEE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Q203" authorId="32" shapeId="0" xr:uid="{9C06104C-C575-4290-A850-4F6CA90D8EB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R203" authorId="33" shapeId="0" xr:uid="{033B035E-25CE-48C0-AB90-72BF47DD21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S203" authorId="34" shapeId="0" xr:uid="{77C0BB09-CC98-4A31-8A09-9A22C63291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tc={6D35735A-CC23-4894-A906-081B6E3ACE56}</author>
    <author>tc={8FD5FB99-4B01-4984-8EC2-20B697A02B8F}</author>
    <author>tc={11D67E10-A279-45D3-B8C9-31C6CC9642AD}</author>
    <author>tc={7DD9DAFC-45D8-4E99-B5FE-F7083EE0B827}</author>
    <author>tc={B66A9094-2FCB-417F-B3E8-0B38265B150A}</author>
    <author>tc={01282BF4-F12D-4ECE-8317-CB49578C7567}</author>
    <author>tc={E565FC46-21DF-4C06-8C51-C9078A91EF8A}</author>
    <author>tc={555AA29C-6773-4ECE-93B7-8D73C6599A47}</author>
    <author>tc={DAB3863D-B9E6-42F8-84DD-23248FC334CC}</author>
    <author>tc={1DEC0564-88A0-4F70-BC2C-900E446312A5}</author>
    <author>tc={770B1EBD-1AA8-4FE6-9E2E-E1B419548511}</author>
    <author>tc={57AF6628-2E4A-48A5-8CA9-318B69A4DC2A}</author>
    <author>tc={814A6351-2CD4-4894-BB84-B0A9D98CCFC4}</author>
    <author>tc={37886481-9A9F-433D-920B-B7AC38A40B23}</author>
    <author>tc={2AA90C42-B82E-4303-A9E0-80C6FF4132C5}</author>
    <author>tc={0E869A2C-E404-410A-ACD0-3CD8B0294916}</author>
    <author>tc={766FAD14-FE32-4FA0-A745-264B4D34BC57}</author>
    <author>tc={A67B55D5-A4A8-420C-9ED1-1876AF9F924D}</author>
    <author>tc={E540A4C3-68A9-4501-9951-F1DDE964D8D0}</author>
    <author>tc={A1D1BC2A-64FD-4FF8-85DA-E075331A98ED}</author>
    <author>tc={82494938-0CDD-43F7-866B-59538CB7E9D0}</author>
    <author>tc={F27B84ED-4E09-4B40-9CBC-53413C2BE703}</author>
    <author>tc={45F4AEF9-96F9-4614-8A7C-C122C3AB6A52}</author>
    <author>tc={3501E721-A8DD-47B9-9DC8-96E595DAE8E5}</author>
    <author>tc={F316BCE8-321D-4956-AB95-BCA6E53E127C}</author>
    <author>tc={F3BD8CDC-1A98-4FE0-AA25-B0463115A6F0}</author>
    <author>tc={773CCD99-13B9-4C73-ADF9-2B4DED34E6F1}</author>
    <author>tc={450F16A1-8AFA-47DA-A633-70A4A9CE4228}</author>
    <author>tc={7E3F2C17-A1CD-4036-850C-F692022898D3}</author>
    <author>tc={E9759B0D-DAE2-42CB-BDC5-90DAC21D47F6}</author>
    <author>tc={15E557E1-702E-4E42-8E6D-D37D97F7DE2E}</author>
    <author>tc={C73A7CD1-3845-4CD8-B445-92E8B58B65F4}</author>
    <author>tc={4201D75F-A60A-4B0F-B74D-5B98287DF664}</author>
    <author>tc={B62C9967-C805-4CE6-AB2C-A01DDBBC49BA}</author>
    <author>tc={BD51BC39-934A-4605-8AF1-BF3AA29B1056}</author>
  </authors>
  <commentList>
    <comment ref="C55" authorId="0" shapeId="0" xr:uid="{6D35735A-CC23-4894-A906-081B6E3ACE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Servicios de agua Sala 407</t>
      </text>
    </comment>
    <comment ref="C56" authorId="1" shapeId="0" xr:uid="{8FD5FB99-4B01-4984-8EC2-20B697A02B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Puerto</t>
      </text>
    </comment>
    <comment ref="F82" authorId="2" shapeId="0" xr:uid="{11D67E10-A279-45D3-B8C9-31C6CC9642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usada para valorizar (incluye ahorro por Potencia Coincidente)</t>
      </text>
    </comment>
    <comment ref="F83" authorId="3" shapeId="0" xr:uid="{7DD9DAFC-45D8-4E99-B5FE-F7083EE0B8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Demanda Maxima
Respuesta:
    Potencia Regular sin considerar Iniciativa de ahorro por Potencia Coincidente</t>
      </text>
    </comment>
    <comment ref="AL145" authorId="4" shapeId="0" xr:uid="{B66A9094-2FCB-417F-B3E8-0B38265B15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AZ145" authorId="5" shapeId="0" xr:uid="{01282BF4-F12D-4ECE-8317-CB49578C75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BN145" authorId="6" shapeId="0" xr:uid="{E565FC46-21DF-4C06-8C51-C9078A91EF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CB145" authorId="7" shapeId="0" xr:uid="{555AA29C-6773-4ECE-93B7-8D73C6599A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CP145" authorId="8" shapeId="0" xr:uid="{DAB3863D-B9E6-42F8-84DD-23248FC334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CV145" authorId="9" shapeId="0" xr:uid="{1DEC0564-88A0-4F70-BC2C-900E446312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AK203" authorId="10" shapeId="0" xr:uid="{770B1EBD-1AA8-4FE6-9E2E-E1B4195485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AY203" authorId="11" shapeId="0" xr:uid="{57AF6628-2E4A-48A5-8CA9-318B69A4DC2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BM203" authorId="12" shapeId="0" xr:uid="{814A6351-2CD4-4894-BB84-B0A9D98CCF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CA203" authorId="13" shapeId="0" xr:uid="{37886481-9A9F-433D-920B-B7AC38A40B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CO203" authorId="14" shapeId="0" xr:uid="{2AA90C42-B82E-4303-A9E0-80C6FF4132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CU203" authorId="15" shapeId="0" xr:uid="{0E869A2C-E404-410A-ACD0-3CD8B02949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A203" authorId="16" shapeId="0" xr:uid="{766FAD14-FE32-4FA0-A745-264B4D34BC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B203" authorId="17" shapeId="0" xr:uid="{A67B55D5-A4A8-420C-9ED1-1876AF9F92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C203" authorId="18" shapeId="0" xr:uid="{E540A4C3-68A9-4501-9951-F1DDE964D8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D203" authorId="19" shapeId="0" xr:uid="{A1D1BC2A-64FD-4FF8-85DA-E075331A98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E203" authorId="20" shapeId="0" xr:uid="{82494938-0CDD-43F7-866B-59538CB7E9D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F203" authorId="21" shapeId="0" xr:uid="{F27B84ED-4E09-4B40-9CBC-53413C2BE7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G203" authorId="22" shapeId="0" xr:uid="{45F4AEF9-96F9-4614-8A7C-C122C3AB6A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H203" authorId="23" shapeId="0" xr:uid="{3501E721-A8DD-47B9-9DC8-96E595DAE8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I203" authorId="24" shapeId="0" xr:uid="{F316BCE8-321D-4956-AB95-BCA6E53E12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J203" authorId="25" shapeId="0" xr:uid="{F3BD8CDC-1A98-4FE0-AA25-B0463115A6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K203" authorId="26" shapeId="0" xr:uid="{773CCD99-13B9-4C73-ADF9-2B4DED34E6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L203" authorId="27" shapeId="0" xr:uid="{450F16A1-8AFA-47DA-A633-70A4A9CE42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M203" authorId="28" shapeId="0" xr:uid="{7E3F2C17-A1CD-4036-850C-F692022898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N203" authorId="29" shapeId="0" xr:uid="{E9759B0D-DAE2-42CB-BDC5-90DAC21D47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O203" authorId="30" shapeId="0" xr:uid="{15E557E1-702E-4E42-8E6D-D37D97F7DE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P203" authorId="31" shapeId="0" xr:uid="{C73A7CD1-3845-4CD8-B445-92E8B58B65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Q203" authorId="32" shapeId="0" xr:uid="{4201D75F-A60A-4B0F-B74D-5B98287DF6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R203" authorId="33" shapeId="0" xr:uid="{B62C9967-C805-4CE6-AB2C-A01DDBBC49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S203" authorId="34" shapeId="0" xr:uid="{BD51BC39-934A-4605-8AF1-BF3AA29B10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tc={387F27B7-E7D6-4DAE-8CC1-BC4FC6140AE7}</author>
    <author>tc={88C05E73-87C8-4925-8724-71DE97DF7EED}</author>
    <author>tc={B40829FD-9887-4047-9623-DD01A0675A25}</author>
    <author>tc={93901CCF-7A2A-429E-819E-D699D850C99A}</author>
    <author>tc={297FD833-3A79-4E17-AE6D-0356B7FA7FAE}</author>
    <author>tc={57873167-3DFA-4841-AEAA-BF33D79AA0A8}</author>
    <author>tc={E245E767-865D-48FF-9E46-4C9793940E10}</author>
    <author>tc={EFEFAF0C-3F5E-4722-8A66-038FF88C0E44}</author>
    <author>tc={5193B0AC-2C96-42A4-92F0-0641512C608C}</author>
    <author>tc={9D1FDAD6-6F82-4921-B265-51C67E27CF9B}</author>
    <author>tc={67B5D11A-E509-44B7-AB61-EFCE6139438C}</author>
    <author>tc={F8600A74-FC16-43E2-8312-7F49862E4E05}</author>
    <author>tc={265E208D-72D7-48ED-A981-DEC6F5F9310C}</author>
    <author>tc={5D61CF08-2613-47BC-B11A-88C906DD8CDF}</author>
    <author>tc={A397BA2C-597B-4648-A704-2F8C33CFE185}</author>
    <author>tc={E980A483-864F-436F-8060-6C262F128743}</author>
    <author>tc={DD9C6383-4723-42B3-84AF-AAC20258C996}</author>
    <author>tc={06AB2A1F-0F95-438B-ACF5-BECAD69C2197}</author>
    <author>tc={52A3E36F-9932-4FC5-9B0C-7F4E16A54B0C}</author>
    <author>tc={D3C01C76-AE63-4DFE-93AD-BC32B942B7A9}</author>
    <author>tc={606DC8FF-03DB-4F6C-B2DD-BF0AF8518BE6}</author>
    <author>tc={C9D1AEA3-6A04-493B-B95D-C84E2CF0FB15}</author>
    <author>tc={F16D7243-7491-4B2D-B7C5-B9751D15859B}</author>
    <author>tc={2CA01F9E-4CFC-474B-9B88-D02D98C5674E}</author>
    <author>tc={696A04CB-D677-4425-840F-6EDC71A96FC3}</author>
    <author>tc={BA7D1002-9D8F-41A7-9297-EF5C1002B310}</author>
    <author>tc={F9E2F37A-C0F7-4941-A940-4833041397DC}</author>
    <author>tc={9A7C7A92-D043-484B-AC75-7ACB07C70FFA}</author>
    <author>tc={82D96817-C0C5-408C-B94A-73711A646EEA}</author>
    <author>tc={F7B4F840-7D9A-4A20-9E4E-713F9508E72C}</author>
    <author>tc={0E7C05CA-ED95-4B04-A622-5CFB033B06C6}</author>
    <author>tc={ACF9C4ED-4461-4E7B-8BEA-7AA64834C835}</author>
    <author>tc={3BA25191-AE5B-4469-8382-AC6107959A83}</author>
    <author>tc={7F43C046-5F4C-4CCC-B8F3-53DB031B6C2F}</author>
    <author>tc={4C5056B5-03C9-4FA6-9E98-E79D696D3B4B}</author>
  </authors>
  <commentList>
    <comment ref="C55" authorId="0" shapeId="0" xr:uid="{387F27B7-E7D6-4DAE-8CC1-BC4FC6140A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Servicios de agua Sala 407</t>
      </text>
    </comment>
    <comment ref="C56" authorId="1" shapeId="0" xr:uid="{88C05E73-87C8-4925-8724-71DE97DF7E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Puerto</t>
      </text>
    </comment>
    <comment ref="F82" authorId="2" shapeId="0" xr:uid="{B40829FD-9887-4047-9623-DD01A0675A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usada para valorizar (incluye ahorro por Potencia Coincidente)</t>
      </text>
    </comment>
    <comment ref="F83" authorId="3" shapeId="0" xr:uid="{93901CCF-7A2A-429E-819E-D699D850C9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Demanda Maxima
Respuesta:
    Potencia Regular sin considerar Iniciativa de ahorro por Potencia Coincidente</t>
      </text>
    </comment>
    <comment ref="AL145" authorId="4" shapeId="0" xr:uid="{297FD833-3A79-4E17-AE6D-0356B7FA7F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AZ145" authorId="5" shapeId="0" xr:uid="{57873167-3DFA-4841-AEAA-BF33D79AA0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BN145" authorId="6" shapeId="0" xr:uid="{E245E767-865D-48FF-9E46-4C9793940E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CB145" authorId="7" shapeId="0" xr:uid="{EFEFAF0C-3F5E-4722-8A66-038FF88C0E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CP145" authorId="8" shapeId="0" xr:uid="{5193B0AC-2C96-42A4-92F0-0641512C60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CV145" authorId="9" shapeId="0" xr:uid="{9D1FDAD6-6F82-4921-B265-51C67E27CF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AK203" authorId="10" shapeId="0" xr:uid="{67B5D11A-E509-44B7-AB61-EFCE613943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AY203" authorId="11" shapeId="0" xr:uid="{F8600A74-FC16-43E2-8312-7F49862E4E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BM203" authorId="12" shapeId="0" xr:uid="{265E208D-72D7-48ED-A981-DEC6F5F931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CA203" authorId="13" shapeId="0" xr:uid="{5D61CF08-2613-47BC-B11A-88C906DD8C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CO203" authorId="14" shapeId="0" xr:uid="{A397BA2C-597B-4648-A704-2F8C33CFE1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CU203" authorId="15" shapeId="0" xr:uid="{E980A483-864F-436F-8060-6C262F1287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A203" authorId="16" shapeId="0" xr:uid="{DD9C6383-4723-42B3-84AF-AAC20258C9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B203" authorId="17" shapeId="0" xr:uid="{06AB2A1F-0F95-438B-ACF5-BECAD69C21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C203" authorId="18" shapeId="0" xr:uid="{52A3E36F-9932-4FC5-9B0C-7F4E16A54B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D203" authorId="19" shapeId="0" xr:uid="{D3C01C76-AE63-4DFE-93AD-BC32B942B7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E203" authorId="20" shapeId="0" xr:uid="{606DC8FF-03DB-4F6C-B2DD-BF0AF8518B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F203" authorId="21" shapeId="0" xr:uid="{C9D1AEA3-6A04-493B-B95D-C84E2CF0FB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G203" authorId="22" shapeId="0" xr:uid="{F16D7243-7491-4B2D-B7C5-B9751D1585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H203" authorId="23" shapeId="0" xr:uid="{2CA01F9E-4CFC-474B-9B88-D02D98C567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I203" authorId="24" shapeId="0" xr:uid="{696A04CB-D677-4425-840F-6EDC71A96F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J203" authorId="25" shapeId="0" xr:uid="{BA7D1002-9D8F-41A7-9297-EF5C1002B3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K203" authorId="26" shapeId="0" xr:uid="{F9E2F37A-C0F7-4941-A940-4833041397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L203" authorId="27" shapeId="0" xr:uid="{9A7C7A92-D043-484B-AC75-7ACB07C70F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M203" authorId="28" shapeId="0" xr:uid="{82D96817-C0C5-408C-B94A-73711A646E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N203" authorId="29" shapeId="0" xr:uid="{F7B4F840-7D9A-4A20-9E4E-713F9508E7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O203" authorId="30" shapeId="0" xr:uid="{0E7C05CA-ED95-4B04-A622-5CFB033B06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P203" authorId="31" shapeId="0" xr:uid="{ACF9C4ED-4461-4E7B-8BEA-7AA64834C8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Q203" authorId="32" shapeId="0" xr:uid="{3BA25191-AE5B-4469-8382-AC6107959A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R203" authorId="33" shapeId="0" xr:uid="{7F43C046-5F4C-4CCC-B8F3-53DB031B6C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S203" authorId="34" shapeId="0" xr:uid="{4C5056B5-03C9-4FA6-9E98-E79D696D3B4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tc={ED18F0C7-8D36-4546-93DD-8ED360C2F5CF}</author>
    <author>tc={5488E47C-D357-48B5-8243-9864BED29162}</author>
    <author>tc={530C8ECB-61F6-4752-A9E8-F40AB52DF205}</author>
    <author>tc={D52BD467-80E4-451F-B941-0012AC3DE350}</author>
    <author>tc={9767BBD3-B81B-4589-9C0B-2626A68B6145}</author>
    <author>tc={151B88AD-5D9E-425E-B0DE-7CC1A98EA53D}</author>
    <author>tc={428365AE-43D3-46F2-9D55-D7E5E4CF5E7D}</author>
    <author>tc={36EA3953-006F-4B1C-960B-532BA75042E5}</author>
    <author>tc={BC6E7F78-74C3-41A7-B265-34F4FD1BF207}</author>
    <author>tc={31750384-269A-4455-B976-CA570CECCC13}</author>
    <author>tc={84C60285-861C-46ED-B7F2-4D58533BBBD7}</author>
    <author>tc={C91E3052-517E-4798-ADE9-96EE62CA6557}</author>
    <author>tc={50D69D0B-A8C4-4741-BC92-7ABAF05BC2ED}</author>
    <author>tc={54B9A632-ADB7-418D-8A1D-C69B0C9FCBF8}</author>
    <author>tc={C927D9C1-E0EA-476D-B5F1-ACF6B6C683CF}</author>
    <author>tc={89971F2B-6FA4-4CC4-BCD7-A3459591237B}</author>
    <author>tc={2F26FA28-C865-4E74-96C2-EBC3C8EE8953}</author>
    <author>tc={7DA90624-88B3-48D4-93B6-7320C71CC8AB}</author>
    <author>tc={82760D6A-871C-4F46-AF4E-F4D770CA6854}</author>
    <author>tc={50E73790-2390-44BB-B53B-8A6C1C42FF02}</author>
    <author>tc={A2F82D75-516E-40DC-91BB-6D02675DA285}</author>
    <author>tc={AA448021-A364-4336-B5F1-A46C459C0B53}</author>
    <author>tc={BAA291AE-8099-43C7-A9B2-325FE4C50362}</author>
    <author>tc={12F793AF-745E-4043-AD14-0F80611C7A8B}</author>
    <author>tc={7FE9E88C-39D6-4CFE-AFC0-C1D05761BB56}</author>
    <author>tc={DA8748E3-C0B3-44E2-A782-3114209F1E7B}</author>
    <author>tc={FE21D5A3-92EF-4CBA-9529-F2501F530454}</author>
    <author>tc={42AF2C9A-1A05-4D2F-8F8F-47C7906C0653}</author>
    <author>tc={E0962950-04F1-4620-9E9B-CF73AF2FEA01}</author>
    <author>tc={3D29ABBB-81F7-446A-BE33-17FC9833465F}</author>
    <author>tc={2E206D66-AC88-42C6-BDE0-E2D809A0E10B}</author>
    <author>tc={E8006AAF-652A-4B17-992A-3B76D6F85000}</author>
    <author>tc={0FCDEB93-9F66-4F55-B4B1-467508CEFB0D}</author>
    <author>tc={3AB6EFA9-D64B-4F62-AD25-B5E87D8770E8}</author>
    <author>tc={8190B270-FDCD-4AD9-B934-0876DE376644}</author>
  </authors>
  <commentList>
    <comment ref="C55" authorId="0" shapeId="0" xr:uid="{ED18F0C7-8D36-4546-93DD-8ED360C2F5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Servicios de agua Sala 407</t>
      </text>
    </comment>
    <comment ref="C56" authorId="1" shapeId="0" xr:uid="{5488E47C-D357-48B5-8243-9864BED291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Puerto</t>
      </text>
    </comment>
    <comment ref="F82" authorId="2" shapeId="0" xr:uid="{530C8ECB-61F6-4752-A9E8-F40AB52DF2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usada para valorizar (incluye ahorro por Potencia Coincidente)</t>
      </text>
    </comment>
    <comment ref="F83" authorId="3" shapeId="0" xr:uid="{D52BD467-80E4-451F-B941-0012AC3DE3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Demanda Maxima
Respuesta:
    Potencia Regular sin considerar Iniciativa de ahorro por Potencia Coincidente</t>
      </text>
    </comment>
    <comment ref="AL145" authorId="4" shapeId="0" xr:uid="{9767BBD3-B81B-4589-9C0B-2626A68B61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AZ145" authorId="5" shapeId="0" xr:uid="{151B88AD-5D9E-425E-B0DE-7CC1A98EA5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BN145" authorId="6" shapeId="0" xr:uid="{428365AE-43D3-46F2-9D55-D7E5E4CF5E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CB145" authorId="7" shapeId="0" xr:uid="{36EA3953-006F-4B1C-960B-532BA75042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CP145" authorId="8" shapeId="0" xr:uid="{BC6E7F78-74C3-41A7-B265-34F4FD1BF2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CV145" authorId="9" shapeId="0" xr:uid="{31750384-269A-4455-B976-CA570CECCC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AK203" authorId="10" shapeId="0" xr:uid="{84C60285-861C-46ED-B7F2-4D58533BBB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AY203" authorId="11" shapeId="0" xr:uid="{C91E3052-517E-4798-ADE9-96EE62CA65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BM203" authorId="12" shapeId="0" xr:uid="{50D69D0B-A8C4-4741-BC92-7ABAF05BC2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CA203" authorId="13" shapeId="0" xr:uid="{54B9A632-ADB7-418D-8A1D-C69B0C9FCB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CO203" authorId="14" shapeId="0" xr:uid="{C927D9C1-E0EA-476D-B5F1-ACF6B6C683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CU203" authorId="15" shapeId="0" xr:uid="{89971F2B-6FA4-4CC4-BCD7-A345959123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A203" authorId="16" shapeId="0" xr:uid="{2F26FA28-C865-4E74-96C2-EBC3C8EE89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B203" authorId="17" shapeId="0" xr:uid="{7DA90624-88B3-48D4-93B6-7320C71CC8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C203" authorId="18" shapeId="0" xr:uid="{82760D6A-871C-4F46-AF4E-F4D770CA68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D203" authorId="19" shapeId="0" xr:uid="{50E73790-2390-44BB-B53B-8A6C1C42FF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E203" authorId="20" shapeId="0" xr:uid="{A2F82D75-516E-40DC-91BB-6D02675DA2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F203" authorId="21" shapeId="0" xr:uid="{AA448021-A364-4336-B5F1-A46C459C0B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G203" authorId="22" shapeId="0" xr:uid="{BAA291AE-8099-43C7-A9B2-325FE4C503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H203" authorId="23" shapeId="0" xr:uid="{12F793AF-745E-4043-AD14-0F80611C7A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I203" authorId="24" shapeId="0" xr:uid="{7FE9E88C-39D6-4CFE-AFC0-C1D05761BB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J203" authorId="25" shapeId="0" xr:uid="{DA8748E3-C0B3-44E2-A782-3114209F1E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K203" authorId="26" shapeId="0" xr:uid="{FE21D5A3-92EF-4CBA-9529-F2501F5304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L203" authorId="27" shapeId="0" xr:uid="{42AF2C9A-1A05-4D2F-8F8F-47C7906C06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M203" authorId="28" shapeId="0" xr:uid="{E0962950-04F1-4620-9E9B-CF73AF2FEA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N203" authorId="29" shapeId="0" xr:uid="{3D29ABBB-81F7-446A-BE33-17FC983346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O203" authorId="30" shapeId="0" xr:uid="{2E206D66-AC88-42C6-BDE0-E2D809A0E1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P203" authorId="31" shapeId="0" xr:uid="{E8006AAF-652A-4B17-992A-3B76D6F85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Q203" authorId="32" shapeId="0" xr:uid="{0FCDEB93-9F66-4F55-B4B1-467508CEFB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R203" authorId="33" shapeId="0" xr:uid="{3AB6EFA9-D64B-4F62-AD25-B5E87D8770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S203" authorId="34" shapeId="0" xr:uid="{8190B270-FDCD-4AD9-B934-0876DE3766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tc={3BC9BDA0-8E11-43E9-8A45-7E6661FDD5F7}</author>
    <author>tc={4FD0D5B3-4036-416F-903E-2BAAF1ED7736}</author>
    <author>tc={6A093F4F-229E-4201-A2CD-DCEF2FC075D7}</author>
    <author>tc={C58A9986-B88C-4BBF-AFF7-4DA23504126D}</author>
    <author>tc={DA2DDE8B-F747-4459-8163-E53348DF6FA0}</author>
    <author>tc={54E8BCFC-BC50-41DD-AA4D-E1816980AFB6}</author>
    <author>tc={2C30D0C6-CEC6-4F70-8387-D9928EFFED4F}</author>
    <author>tc={9A392E3B-BA8D-463B-8B13-2632323992C5}</author>
    <author>tc={BB3A3803-748A-4119-B180-C64C25574270}</author>
    <author>tc={653487E8-2C20-4875-85DE-7A65C5A252AD}</author>
    <author>tc={3BD71B75-FC90-4FC2-8F70-54EB5B9ACB37}</author>
    <author>tc={50186D2D-6D5C-4650-BE0D-759E4C85AB66}</author>
    <author>tc={98FCE5AD-2C9E-440F-B5AC-9B1CB25C7F21}</author>
    <author>tc={366F0999-08C4-4F66-9BB5-B98979562A78}</author>
    <author>tc={12776917-ACC1-4935-8A99-A531816670E1}</author>
    <author>tc={722D1655-4ED9-4B5E-AC29-68549879F546}</author>
    <author>tc={55FBB082-5CC6-420E-BD8E-DF856F3ED0A8}</author>
    <author>tc={5F0C0CA7-6512-479D-9E48-DE157A1DC7E2}</author>
    <author>tc={5C6C90E8-DEB4-4024-A498-5BD00D74182D}</author>
    <author>tc={C59653F1-E023-4EB6-86C4-BEC5231A2DAF}</author>
    <author>tc={41B44AF7-F3E5-487D-8D69-6659DB5ADDDB}</author>
    <author>tc={BFF8495B-6E3B-4C28-9220-8E6982BE82C4}</author>
    <author>tc={DEF8D1AF-8CE1-4DA3-9229-7CC15C0CE5FC}</author>
    <author>tc={D7ED909F-0CBB-4361-B252-7A0B35BA354A}</author>
    <author>tc={6713EA64-6037-45FF-93B5-A048E7922F37}</author>
    <author>tc={7D5C5F49-B1AC-41BB-901E-ECB9D8E379B4}</author>
    <author>tc={2B8F76E4-51D9-4498-8972-7CE10AC5548A}</author>
    <author>tc={E302C63B-808D-4FD0-B6E6-8D3C7721E319}</author>
    <author>tc={656C754C-C213-4F02-9682-5E9D0FC7380B}</author>
    <author>tc={A3A97BB9-4596-4008-BEFB-7A0EBF3CB7ED}</author>
    <author>tc={22DDA9D2-817D-4C7F-A47E-D9331855128C}</author>
    <author>tc={AB9BB8C9-270A-4AC7-B23D-C9EE6A60FF02}</author>
    <author>tc={7D8BB530-498B-458D-88B8-5FA324463AE2}</author>
    <author>tc={CCB12455-F1B4-4BA9-B8D5-D8AAB5D0B9E5}</author>
    <author>tc={C969FBF8-8AD7-4D75-B9BC-6A811AA0E330}</author>
  </authors>
  <commentList>
    <comment ref="C55" authorId="0" shapeId="0" xr:uid="{3BC9BDA0-8E11-43E9-8A45-7E6661FDD5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Servicios de agua Sala 407</t>
      </text>
    </comment>
    <comment ref="C56" authorId="1" shapeId="0" xr:uid="{4FD0D5B3-4036-416F-903E-2BAAF1ED77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Puerto</t>
      </text>
    </comment>
    <comment ref="F82" authorId="2" shapeId="0" xr:uid="{6A093F4F-229E-4201-A2CD-DCEF2FC075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usada para valorizar (incluye ahorro por Potencia Coincidente)</t>
      </text>
    </comment>
    <comment ref="F83" authorId="3" shapeId="0" xr:uid="{C58A9986-B88C-4BBF-AFF7-4DA2350412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Debe ser Demanda Maxima
Respuesta:
    Potencia Regular sin considerar Iniciativa de ahorro por Potencia Coincidente</t>
      </text>
    </comment>
    <comment ref="AL145" authorId="4" shapeId="0" xr:uid="{DA2DDE8B-F747-4459-8163-E53348DF6F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AZ145" authorId="5" shapeId="0" xr:uid="{54E8BCFC-BC50-41DD-AA4D-E1816980AF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BN145" authorId="6" shapeId="0" xr:uid="{2C30D0C6-CEC6-4F70-8387-D9928EFFED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CB145" authorId="7" shapeId="0" xr:uid="{9A392E3B-BA8D-463B-8B13-2632323992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CP145" authorId="8" shapeId="0" xr:uid="{BB3A3803-748A-4119-B180-C64C255742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CV145" authorId="9" shapeId="0" xr:uid="{653487E8-2C20-4875-85DE-7A65C5A252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Parada de Planta de Óxidos</t>
      </text>
    </comment>
    <comment ref="AK203" authorId="10" shapeId="0" xr:uid="{3BD71B75-FC90-4FC2-8F70-54EB5B9ACB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AY203" authorId="11" shapeId="0" xr:uid="{50186D2D-6D5C-4650-BE0D-759E4C85AB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BM203" authorId="12" shapeId="0" xr:uid="{98FCE5AD-2C9E-440F-B5AC-9B1CB25C7F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CA203" authorId="13" shapeId="0" xr:uid="{366F0999-08C4-4F66-9BB5-B98979562A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CO203" authorId="14" shapeId="0" xr:uid="{12776917-ACC1-4935-8A99-A531816670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CU203" authorId="15" shapeId="0" xr:uid="{722D1655-4ED9-4B5E-AC29-68549879F5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A203" authorId="16" shapeId="0" xr:uid="{55FBB082-5CC6-420E-BD8E-DF856F3ED0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B203" authorId="17" shapeId="0" xr:uid="{5F0C0CA7-6512-479D-9E48-DE157A1DC7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C203" authorId="18" shapeId="0" xr:uid="{5C6C90E8-DEB4-4024-A498-5BD00D7418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D203" authorId="19" shapeId="0" xr:uid="{C59653F1-E023-4EB6-86C4-BEC5231A2D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E203" authorId="20" shapeId="0" xr:uid="{41B44AF7-F3E5-487D-8D69-6659DB5ADD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F203" authorId="21" shapeId="0" xr:uid="{BFF8495B-6E3B-4C28-9220-8E6982BE82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G203" authorId="22" shapeId="0" xr:uid="{DEF8D1AF-8CE1-4DA3-9229-7CC15C0CE5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H203" authorId="23" shapeId="0" xr:uid="{D7ED909F-0CBB-4361-B252-7A0B35BA35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I203" authorId="24" shapeId="0" xr:uid="{6713EA64-6037-45FF-93B5-A048E7922F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J203" authorId="25" shapeId="0" xr:uid="{7D5C5F49-B1AC-41BB-901E-ECB9D8E379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K203" authorId="26" shapeId="0" xr:uid="{2B8F76E4-51D9-4498-8972-7CE10AC5548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L203" authorId="27" shapeId="0" xr:uid="{E302C63B-808D-4FD0-B6E6-8D3C7721E3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M203" authorId="28" shapeId="0" xr:uid="{656C754C-C213-4F02-9682-5E9D0FC738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N203" authorId="29" shapeId="0" xr:uid="{A3A97BB9-4596-4008-BEFB-7A0EBF3CB7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O203" authorId="30" shapeId="0" xr:uid="{22DDA9D2-817D-4C7F-A47E-D933185512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P203" authorId="31" shapeId="0" xr:uid="{AB9BB8C9-270A-4AC7-B23D-C9EE6A60FF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Q203" authorId="32" shapeId="0" xr:uid="{7D8BB530-498B-458D-88B8-5FA324463A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R203" authorId="33" shapeId="0" xr:uid="{CCB12455-F1B4-4BA9-B8D5-D8AAB5D0B9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  <comment ref="DS203" authorId="34" shapeId="0" xr:uid="{C969FBF8-8AD7-4D75-B9BC-6A811AA0E3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¿El mismo del Trade Off?</t>
      </text>
    </comment>
  </commentList>
</comments>
</file>

<file path=xl/sharedStrings.xml><?xml version="1.0" encoding="utf-8"?>
<sst xmlns="http://schemas.openxmlformats.org/spreadsheetml/2006/main" count="4702" uniqueCount="302">
  <si>
    <t>Key</t>
  </si>
  <si>
    <t>CeCo</t>
  </si>
  <si>
    <t>Descripción CeCo</t>
  </si>
  <si>
    <t>Código Partida</t>
  </si>
  <si>
    <t>Descripción Partida Presupuestal</t>
  </si>
  <si>
    <t>UM</t>
  </si>
  <si>
    <t>Días</t>
  </si>
  <si>
    <t>Palas Eléctricas</t>
  </si>
  <si>
    <t>hr</t>
  </si>
  <si>
    <t>Perforadoras Eléctricas</t>
  </si>
  <si>
    <t>Mineral tratado Óxidos</t>
  </si>
  <si>
    <t>tt</t>
  </si>
  <si>
    <t>Mineral tratado Sulfuros</t>
  </si>
  <si>
    <t>Mineral tratado Total</t>
  </si>
  <si>
    <t>Cu Recuperado Óxidos</t>
  </si>
  <si>
    <t>tmf</t>
  </si>
  <si>
    <t>Cu Recuperado Sulfuros</t>
  </si>
  <si>
    <t>m3</t>
  </si>
  <si>
    <t>m3 / h</t>
  </si>
  <si>
    <t>UNITARIO TOTAL</t>
  </si>
  <si>
    <t>kWh / tt total</t>
  </si>
  <si>
    <t>G&amp;A</t>
  </si>
  <si>
    <t>3110200</t>
  </si>
  <si>
    <t>Servicios Generales</t>
  </si>
  <si>
    <t>SSG-050</t>
  </si>
  <si>
    <t>Energía Campamentos,adm, antena, garita</t>
  </si>
  <si>
    <t>ANTENA</t>
  </si>
  <si>
    <t>CAMPAMENTO</t>
  </si>
  <si>
    <t>GARITA</t>
  </si>
  <si>
    <t>MAIN OFFICIE</t>
  </si>
  <si>
    <t>PIONERO</t>
  </si>
  <si>
    <t>3110151</t>
  </si>
  <si>
    <t>Almacén</t>
  </si>
  <si>
    <t>LOG-063</t>
  </si>
  <si>
    <t>Energía Polovrín y grifo</t>
  </si>
  <si>
    <t>CANCHA NITRATOS</t>
  </si>
  <si>
    <t>GRIFO PRIMAX</t>
  </si>
  <si>
    <t>MINA</t>
  </si>
  <si>
    <t>kWh / h</t>
  </si>
  <si>
    <t>1190900</t>
  </si>
  <si>
    <t>Gerencia de Mina</t>
  </si>
  <si>
    <t>MIG-019</t>
  </si>
  <si>
    <t>Costo de Energia Cambio de Guardia</t>
  </si>
  <si>
    <t>CAMBIO DE GUARDIA</t>
  </si>
  <si>
    <t>1112120</t>
  </si>
  <si>
    <t>Pala Hidraulica</t>
  </si>
  <si>
    <t>MIC-002</t>
  </si>
  <si>
    <t>Costos de Energía</t>
  </si>
  <si>
    <t>PALAS ELECTRICAS</t>
  </si>
  <si>
    <t>1110101</t>
  </si>
  <si>
    <t>Perforadora Electrica</t>
  </si>
  <si>
    <t>MIP-011</t>
  </si>
  <si>
    <t>PERFORADORAS ELECTRICAS</t>
  </si>
  <si>
    <t>MANTENIMIENTO</t>
  </si>
  <si>
    <t>1290900</t>
  </si>
  <si>
    <t>Gerencia de Mantenimiento</t>
  </si>
  <si>
    <t>MTG-029</t>
  </si>
  <si>
    <t>Costo de Energia Truck Shop + SE MJ</t>
  </si>
  <si>
    <t>SS.AA S.E MINA JUSTA</t>
  </si>
  <si>
    <t>TRUCK SHOP</t>
  </si>
  <si>
    <t>PLANTA</t>
  </si>
  <si>
    <t>PLANTA SULFUROS</t>
  </si>
  <si>
    <t>kWh / tt Sulf</t>
  </si>
  <si>
    <t>2110101</t>
  </si>
  <si>
    <t>Chancado primario</t>
  </si>
  <si>
    <t>POWER-1026</t>
  </si>
  <si>
    <t>Sulfide Primary Crusher</t>
  </si>
  <si>
    <t>CHANCADO PRIMARIO</t>
  </si>
  <si>
    <t>2110102</t>
  </si>
  <si>
    <t>Circuito de chancado secundario</t>
  </si>
  <si>
    <t>POWER-1275</t>
  </si>
  <si>
    <t>Sulfide Secondary Crusher</t>
  </si>
  <si>
    <t>CIRCUITO DE CHANCADO SECUNDARIO</t>
  </si>
  <si>
    <t>2110103</t>
  </si>
  <si>
    <t>Circuito de chancado terciario</t>
  </si>
  <si>
    <t>POWER-1277</t>
  </si>
  <si>
    <t>Tertiary Crusher. Motor N°1</t>
  </si>
  <si>
    <t>CIRCUITO DE CHANCADO TERCIARIO</t>
  </si>
  <si>
    <t>2110110</t>
  </si>
  <si>
    <t>Molienda primaria</t>
  </si>
  <si>
    <t>POWER-1334</t>
  </si>
  <si>
    <t>Primary Cyclone Feed Pump</t>
  </si>
  <si>
    <t>MOLIENDA PRIMARIA</t>
  </si>
  <si>
    <t>2110120</t>
  </si>
  <si>
    <t>Flotación</t>
  </si>
  <si>
    <t>POWER-1420</t>
  </si>
  <si>
    <t>Cleaner Area Sump Pump</t>
  </si>
  <si>
    <t>FLOTACIÓN</t>
  </si>
  <si>
    <t>2110130</t>
  </si>
  <si>
    <t>Remolienda</t>
  </si>
  <si>
    <t>REMOLIENDA</t>
  </si>
  <si>
    <t>2110140</t>
  </si>
  <si>
    <t>Espesamiento, filtración y carga de concentrado</t>
  </si>
  <si>
    <t>POWER-1492</t>
  </si>
  <si>
    <t>Concentrate Thickener Underflow Pump</t>
  </si>
  <si>
    <t>ESPESAMIENTO Y CARGA DE CONCENTRADO</t>
  </si>
  <si>
    <t>2110150</t>
  </si>
  <si>
    <t>Espesamiento y bombeo de relaves</t>
  </si>
  <si>
    <t>POWER-1522</t>
  </si>
  <si>
    <t>Tailings Thickener Area Sump Pump</t>
  </si>
  <si>
    <t>ESPESAMIENTO Y BOMBEO DE RELAVES</t>
  </si>
  <si>
    <t>INFRAESTRUCTURA</t>
  </si>
  <si>
    <t>kWh / m3</t>
  </si>
  <si>
    <t>2130111</t>
  </si>
  <si>
    <t>Agua de mar</t>
  </si>
  <si>
    <t>POWER-1568</t>
  </si>
  <si>
    <t>Sea Water Pond Pump</t>
  </si>
  <si>
    <t>AGUA DE MAR</t>
  </si>
  <si>
    <t>2130140</t>
  </si>
  <si>
    <t>Estación de bombeo de agua de mar</t>
  </si>
  <si>
    <t>POWER-1615</t>
  </si>
  <si>
    <t>Sea Water Pump N°1</t>
  </si>
  <si>
    <t>ESTACION DE BOMBEO DE AGUA DE MAR</t>
  </si>
  <si>
    <t>PLANTA  OXIDOS</t>
  </si>
  <si>
    <t>kWh / tt Óxi</t>
  </si>
  <si>
    <t>INSTALACIONES PLANTA OXIDOS</t>
  </si>
  <si>
    <t>2120101</t>
  </si>
  <si>
    <t>POWER-1001</t>
  </si>
  <si>
    <t>Oxide Primary Crusher</t>
  </si>
  <si>
    <t>CHANCADO PRIMARIO OXIDOS</t>
  </si>
  <si>
    <t>2120102</t>
  </si>
  <si>
    <t>Zarandeo y chancado secundarios</t>
  </si>
  <si>
    <t>POWER-1056</t>
  </si>
  <si>
    <t>Oxide Secondary Crusher</t>
  </si>
  <si>
    <t>ZARANDEOS Y CHANCADO SECUNDARIO</t>
  </si>
  <si>
    <t>2120103</t>
  </si>
  <si>
    <t>Zarandeo y chancado terciarios</t>
  </si>
  <si>
    <t>POWER-1058</t>
  </si>
  <si>
    <t>Oxide Tertiary Crusher Feed Bin Conveyor</t>
  </si>
  <si>
    <t>ZARANDEO Y CHANCADO TERCIARIO</t>
  </si>
  <si>
    <t>2120104</t>
  </si>
  <si>
    <t>Producto de mineral fino</t>
  </si>
  <si>
    <t>POWER-1120</t>
  </si>
  <si>
    <t>Pre-Treatment Drum Feed Sampler</t>
  </si>
  <si>
    <t>PRODUCTO DE MINERAL FINO</t>
  </si>
  <si>
    <t>2120110</t>
  </si>
  <si>
    <t>Pretratamiento, bateas y pozas</t>
  </si>
  <si>
    <t>POWER-1154</t>
  </si>
  <si>
    <t>Lighting Panel - Ponds Area</t>
  </si>
  <si>
    <t>PRETRATAMIENTO VATEAS Y POZAS</t>
  </si>
  <si>
    <t>2120113</t>
  </si>
  <si>
    <t>Disposición de ripios</t>
  </si>
  <si>
    <t>POWER-1043</t>
  </si>
  <si>
    <t>Ripios Conveyor</t>
  </si>
  <si>
    <t>DISPOSICION DE RIPIOS</t>
  </si>
  <si>
    <t>2120120</t>
  </si>
  <si>
    <t>Alimentador de bateas</t>
  </si>
  <si>
    <t>POWER-1042</t>
  </si>
  <si>
    <t>Vat Feed Conveyor No.2</t>
  </si>
  <si>
    <t>ALIMENTADOR DE BATEAS</t>
  </si>
  <si>
    <t>2120123</t>
  </si>
  <si>
    <t>Vat leaching</t>
  </si>
  <si>
    <t>POWER-1126</t>
  </si>
  <si>
    <t>Hg Organic Recovery Unit</t>
  </si>
  <si>
    <t>VAT LEACHING</t>
  </si>
  <si>
    <t>2120130</t>
  </si>
  <si>
    <t>Clarificación</t>
  </si>
  <si>
    <t>POWER-1139</t>
  </si>
  <si>
    <t>Pls Clarifier Underflow Pump</t>
  </si>
  <si>
    <t>CLARIFICACIÓN</t>
  </si>
  <si>
    <t>2120132</t>
  </si>
  <si>
    <t>Extracción por solvente</t>
  </si>
  <si>
    <t>POWER-1174</t>
  </si>
  <si>
    <t>E1 Primary Mix Tank Agitator</t>
  </si>
  <si>
    <t>EXTRACCION POR SOLVENTE</t>
  </si>
  <si>
    <t>2120140</t>
  </si>
  <si>
    <t>Electrodeposición</t>
  </si>
  <si>
    <t>POWER-1172</t>
  </si>
  <si>
    <t>Electrowinning Rectifier No.1</t>
  </si>
  <si>
    <t>ELECTRODEPOSICIÓN</t>
  </si>
  <si>
    <t>TOTAL</t>
  </si>
  <si>
    <t>ZONA SECA - ÓXIDOS</t>
  </si>
  <si>
    <t>ELECTRODEPOSICIÓN - ÓXIDOS</t>
  </si>
  <si>
    <t>kWh / tmf Óxi</t>
  </si>
  <si>
    <t>POTENCIA CONTRATADA</t>
  </si>
  <si>
    <t>MW</t>
  </si>
  <si>
    <t>POTENCIA FACTURADA</t>
  </si>
  <si>
    <t>TOTAL CONSUMO ENERGÍA</t>
  </si>
  <si>
    <t>kWh</t>
  </si>
  <si>
    <t>$</t>
  </si>
  <si>
    <t>$/kWh</t>
  </si>
  <si>
    <t>VILLA COLABORADORES</t>
  </si>
  <si>
    <t>COSTOS</t>
  </si>
  <si>
    <t>1 mes</t>
  </si>
  <si>
    <t>6 meses</t>
  </si>
  <si>
    <t>Inflacion</t>
  </si>
  <si>
    <t>Unidad</t>
  </si>
  <si>
    <t>%</t>
  </si>
  <si>
    <t>Costo ahorro Palas 1 pala</t>
  </si>
  <si>
    <t>Costo ahorro 3 perfos</t>
  </si>
  <si>
    <t>Costo ahorro Puerto 3 bombas</t>
  </si>
  <si>
    <t>Costo ahorro Parada planta</t>
  </si>
  <si>
    <t>Precio medio</t>
  </si>
  <si>
    <t>Costo ahorro anual</t>
  </si>
  <si>
    <t>PU Planeado sin Ahorro</t>
  </si>
  <si>
    <t>k$</t>
  </si>
  <si>
    <t>Ahorrro PdP y Equipos</t>
  </si>
  <si>
    <t>Molienda Primaria</t>
  </si>
  <si>
    <t>Estación de Bombeo</t>
  </si>
  <si>
    <t>COSTO UNITARIO NETO</t>
  </si>
  <si>
    <t>NUEVO</t>
  </si>
  <si>
    <t>Mineral Movido</t>
  </si>
  <si>
    <t>kWh / t mov</t>
  </si>
  <si>
    <t>POWER-1337</t>
  </si>
  <si>
    <t>POTENCIA  FACTURADA SIN AHORRO</t>
  </si>
  <si>
    <t>Real</t>
  </si>
  <si>
    <t>Ppto</t>
  </si>
  <si>
    <t>PPTO26</t>
  </si>
  <si>
    <t>Presupuesto</t>
  </si>
  <si>
    <t>Leyenda:</t>
  </si>
  <si>
    <t>🟠 Plan</t>
  </si>
  <si>
    <t>🔵 Input Áreas</t>
  </si>
  <si>
    <t>🟣 Input Finanzas</t>
  </si>
  <si>
    <t>🟢 Referencias Externas</t>
  </si>
  <si>
    <t>⚫ Fórmula</t>
  </si>
  <si>
    <t>Dif</t>
  </si>
  <si>
    <t>Q1 - PPTO26</t>
  </si>
  <si>
    <t>Q126 vs R25</t>
  </si>
  <si>
    <t>23m1</t>
  </si>
  <si>
    <t>23m2</t>
  </si>
  <si>
    <t>23m3</t>
  </si>
  <si>
    <t>23m4</t>
  </si>
  <si>
    <t>23m5</t>
  </si>
  <si>
    <t>23m6</t>
  </si>
  <si>
    <t>23m7</t>
  </si>
  <si>
    <t>23m8</t>
  </si>
  <si>
    <t>23m9</t>
  </si>
  <si>
    <t>23m10</t>
  </si>
  <si>
    <t>23m11</t>
  </si>
  <si>
    <t>23m12</t>
  </si>
  <si>
    <t>24m1</t>
  </si>
  <si>
    <t>24m2</t>
  </si>
  <si>
    <t>24m3</t>
  </si>
  <si>
    <t>24m4</t>
  </si>
  <si>
    <t>24m5</t>
  </si>
  <si>
    <t>24m6</t>
  </si>
  <si>
    <t>24m7</t>
  </si>
  <si>
    <t>24m8</t>
  </si>
  <si>
    <t>24m9</t>
  </si>
  <si>
    <t>24m10</t>
  </si>
  <si>
    <t>24m11</t>
  </si>
  <si>
    <t>24m12</t>
  </si>
  <si>
    <t>25m1</t>
  </si>
  <si>
    <t>25m2</t>
  </si>
  <si>
    <t>25m3</t>
  </si>
  <si>
    <t>25m4</t>
  </si>
  <si>
    <t>25m5</t>
  </si>
  <si>
    <t>25m6</t>
  </si>
  <si>
    <t>25m7</t>
  </si>
  <si>
    <t>25m8</t>
  </si>
  <si>
    <t>25m9</t>
  </si>
  <si>
    <t>25m10</t>
  </si>
  <si>
    <t>25m11</t>
  </si>
  <si>
    <t>25m12</t>
  </si>
  <si>
    <t>26m1</t>
  </si>
  <si>
    <t>26m2</t>
  </si>
  <si>
    <t>26m3</t>
  </si>
  <si>
    <t>26m4</t>
  </si>
  <si>
    <t>26m5</t>
  </si>
  <si>
    <t>26m6</t>
  </si>
  <si>
    <t>26m7</t>
  </si>
  <si>
    <t>26m8</t>
  </si>
  <si>
    <t>26m9</t>
  </si>
  <si>
    <t>26m10</t>
  </si>
  <si>
    <t>26m11</t>
  </si>
  <si>
    <t>26m12</t>
  </si>
  <si>
    <t>Concepto</t>
  </si>
  <si>
    <t>Consumos</t>
  </si>
  <si>
    <t>Ratios</t>
  </si>
  <si>
    <t>27m1</t>
  </si>
  <si>
    <t>27m2</t>
  </si>
  <si>
    <t>27m3</t>
  </si>
  <si>
    <t>27m4</t>
  </si>
  <si>
    <t>27m5</t>
  </si>
  <si>
    <t>27m6</t>
  </si>
  <si>
    <t>27m7</t>
  </si>
  <si>
    <t>27m8</t>
  </si>
  <si>
    <t>27m9</t>
  </si>
  <si>
    <t>27m10</t>
  </si>
  <si>
    <t>27m11</t>
  </si>
  <si>
    <t>27m12</t>
  </si>
  <si>
    <t>Agua de Mar Bombeada - MCB</t>
  </si>
  <si>
    <t>Agua de mar Distribuida - MCB</t>
  </si>
  <si>
    <t>LOM26 Comp</t>
  </si>
  <si>
    <t>28q1</t>
  </si>
  <si>
    <t>28q2</t>
  </si>
  <si>
    <t>28q3</t>
  </si>
  <si>
    <t>28q4</t>
  </si>
  <si>
    <t>29q1</t>
  </si>
  <si>
    <t>29q2</t>
  </si>
  <si>
    <t>29q3</t>
  </si>
  <si>
    <t>29q4</t>
  </si>
  <si>
    <t>*Nota: se consideran m3 del LOM25 Opt</t>
  </si>
  <si>
    <t>Ktt</t>
  </si>
  <si>
    <t>kWh / tt Remolienda</t>
  </si>
  <si>
    <t>*Inicio subterránea</t>
  </si>
  <si>
    <t>fq1</t>
  </si>
  <si>
    <t>presupuesto</t>
  </si>
  <si>
    <t>LOM25 Opt</t>
  </si>
  <si>
    <t>Base01</t>
  </si>
  <si>
    <t>Base02</t>
  </si>
  <si>
    <t>Base03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</si>
</sst>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-* #,##0,_-;\-* #,##0,_-;_-* &quot;-&quot;_-;_-@_-"/>
    <numFmt numFmtId="165" formatCode="\K\ @"/>
    <numFmt numFmtId="166" formatCode="_-* #,##0_-;\-* #,##0_-;_-* &quot;-&quot;??_-;_-@_-"/>
    <numFmt numFmtId="167" formatCode="_-* #,##0.000_-;\-* #,##0.000_-;_-* &quot;-&quot;??_-;_-@_-"/>
    <numFmt numFmtId="168" formatCode="0.0%"/>
    <numFmt numFmtId="169" formatCode="_(* #,##0.00_);_(* \(#,##0.00\);_(* &quot;-&quot;??_);_(@_)"/>
    <numFmt numFmtId="170" formatCode="_-* #,##0.00_-;\-* #,##0.00_-;_-* &quot;-&quot;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aleway"/>
    </font>
    <font>
      <b/>
      <sz val="10"/>
      <color theme="1"/>
      <name val="Raleway"/>
    </font>
    <font>
      <b/>
      <sz val="10"/>
      <name val="Raleway"/>
    </font>
    <font>
      <b/>
      <sz val="10"/>
      <color theme="0"/>
      <name val="Raleway"/>
    </font>
    <font>
      <sz val="10"/>
      <color rgb="FF0070C0"/>
      <name val="Raleway"/>
    </font>
    <font>
      <sz val="10"/>
      <name val="Raleway"/>
    </font>
    <font>
      <sz val="10"/>
      <color rgb="FF00B0F0"/>
      <name val="Raleway"/>
    </font>
    <font>
      <sz val="10"/>
      <color rgb="FF0000FF"/>
      <name val="Raleway"/>
    </font>
    <font>
      <b/>
      <sz val="10"/>
      <color rgb="FF0070C0"/>
      <name val="Raleway"/>
    </font>
    <font>
      <b/>
      <sz val="10"/>
      <color rgb="FF00B0F0"/>
      <name val="Raleway"/>
    </font>
    <font>
      <sz val="10"/>
      <color rgb="FFFF00FF"/>
      <name val="Raleway"/>
    </font>
    <font>
      <sz val="10"/>
      <color theme="5"/>
      <name val="Raleway"/>
    </font>
    <font>
      <b/>
      <sz val="10"/>
      <color theme="5"/>
      <name val="Raleway"/>
    </font>
    <font>
      <sz val="10"/>
      <color theme="0"/>
      <name val="Raleway"/>
    </font>
    <font>
      <sz val="10"/>
      <color theme="8"/>
      <name val="Raleway"/>
    </font>
    <font>
      <b/>
      <sz val="10"/>
      <color rgb="FFFF0000"/>
      <name val="Raleway"/>
    </font>
    <font>
      <b/>
      <sz val="10"/>
      <color rgb="FF0000FF"/>
      <name val="Raleway"/>
    </font>
    <font>
      <sz val="10"/>
      <color rgb="FFFF0000"/>
      <name val="Raleway"/>
    </font>
    <font>
      <sz val="10"/>
      <color rgb="FF782170"/>
      <name val="Raleway"/>
    </font>
    <font>
      <i/>
      <sz val="10"/>
      <color theme="0" tint="-0.499984740745262"/>
      <name val="Raleway"/>
    </font>
    <font>
      <b/>
      <i/>
      <sz val="10"/>
      <color theme="0" tint="-0.499984740745262"/>
      <name val="Raleway"/>
    </font>
    <font>
      <b/>
      <sz val="10"/>
      <color rgb="FFFF00FF"/>
      <name val="Raleway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2" fillId="0" borderId="0" applyFont="0" applyFill="0" applyBorder="0" applyAlignment="0" applyProtection="0"/>
  </cellStyleXfs>
  <cellXfs count="195">
    <xf numFmtId="0" fontId="0" fillId="0" borderId="0" xfId="0"/>
    <xf numFmtId="43" fontId="3" fillId="0" borderId="0" xfId="1" applyFont="1" applyFill="1" applyBorder="1" applyAlignment="1">
      <alignment vertical="center"/>
    </xf>
    <xf numFmtId="166" fontId="4" fillId="0" borderId="0" xfId="1" applyNumberFormat="1" applyFont="1" applyFill="1" applyBorder="1" applyAlignment="1">
      <alignment vertical="center"/>
    </xf>
    <xf numFmtId="166" fontId="3" fillId="0" borderId="0" xfId="1" applyNumberFormat="1" applyFont="1" applyFill="1" applyBorder="1" applyAlignment="1">
      <alignment vertical="center"/>
    </xf>
    <xf numFmtId="43" fontId="5" fillId="0" borderId="0" xfId="1" applyFont="1" applyFill="1" applyBorder="1" applyAlignment="1">
      <alignment vertical="center"/>
    </xf>
    <xf numFmtId="43" fontId="8" fillId="0" borderId="0" xfId="1" applyFont="1" applyFill="1" applyBorder="1" applyAlignment="1">
      <alignment vertical="center"/>
    </xf>
    <xf numFmtId="166" fontId="4" fillId="8" borderId="0" xfId="1" applyNumberFormat="1" applyFont="1" applyFill="1" applyBorder="1" applyAlignment="1">
      <alignment vertical="center"/>
    </xf>
    <xf numFmtId="166" fontId="19" fillId="0" borderId="0" xfId="1" applyNumberFormat="1" applyFont="1" applyFill="1" applyBorder="1" applyAlignment="1">
      <alignment vertical="center"/>
    </xf>
    <xf numFmtId="166" fontId="19" fillId="8" borderId="0" xfId="1" applyNumberFormat="1" applyFont="1" applyFill="1" applyBorder="1" applyAlignment="1">
      <alignment vertical="center"/>
    </xf>
    <xf numFmtId="168" fontId="3" fillId="8" borderId="0" xfId="2" applyNumberFormat="1" applyFont="1" applyFill="1" applyBorder="1" applyAlignment="1">
      <alignment vertical="center"/>
    </xf>
    <xf numFmtId="0" fontId="4" fillId="8" borderId="0" xfId="0" applyFont="1" applyFill="1" applyAlignment="1">
      <alignment vertical="center"/>
    </xf>
    <xf numFmtId="0" fontId="6" fillId="13" borderId="0" xfId="0" applyFont="1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41" fontId="3" fillId="8" borderId="0" xfId="0" applyNumberFormat="1" applyFont="1" applyFill="1" applyAlignment="1">
      <alignment vertical="center"/>
    </xf>
    <xf numFmtId="41" fontId="4" fillId="8" borderId="0" xfId="0" applyNumberFormat="1" applyFont="1" applyFill="1" applyAlignment="1">
      <alignment vertical="center"/>
    </xf>
    <xf numFmtId="41" fontId="4" fillId="0" borderId="0" xfId="0" applyNumberFormat="1" applyFont="1" applyAlignment="1">
      <alignment vertical="center"/>
    </xf>
    <xf numFmtId="41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1" fontId="7" fillId="8" borderId="0" xfId="0" applyNumberFormat="1" applyFont="1" applyFill="1" applyAlignment="1">
      <alignment vertical="center"/>
    </xf>
    <xf numFmtId="166" fontId="8" fillId="8" borderId="0" xfId="1" applyNumberFormat="1" applyFont="1" applyFill="1" applyBorder="1" applyAlignment="1">
      <alignment vertical="center"/>
    </xf>
    <xf numFmtId="166" fontId="3" fillId="8" borderId="0" xfId="1" applyNumberFormat="1" applyFont="1" applyFill="1" applyBorder="1" applyAlignment="1">
      <alignment vertical="center"/>
    </xf>
    <xf numFmtId="166" fontId="9" fillId="8" borderId="0" xfId="1" applyNumberFormat="1" applyFont="1" applyFill="1" applyBorder="1" applyAlignment="1">
      <alignment vertical="center"/>
    </xf>
    <xf numFmtId="166" fontId="9" fillId="0" borderId="0" xfId="1" applyNumberFormat="1" applyFont="1" applyFill="1" applyBorder="1" applyAlignment="1">
      <alignment vertical="center"/>
    </xf>
    <xf numFmtId="9" fontId="3" fillId="8" borderId="0" xfId="2" applyFont="1" applyFill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4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center" vertical="center"/>
    </xf>
    <xf numFmtId="165" fontId="4" fillId="8" borderId="0" xfId="0" applyNumberFormat="1" applyFont="1" applyFill="1" applyAlignment="1">
      <alignment horizontal="center" vertical="center"/>
    </xf>
    <xf numFmtId="164" fontId="4" fillId="8" borderId="0" xfId="0" applyNumberFormat="1" applyFont="1" applyFill="1" applyAlignment="1">
      <alignment vertical="center"/>
    </xf>
    <xf numFmtId="164" fontId="4" fillId="0" borderId="0" xfId="0" applyNumberFormat="1" applyFont="1" applyAlignment="1">
      <alignment vertical="center"/>
    </xf>
    <xf numFmtId="164" fontId="11" fillId="8" borderId="0" xfId="0" applyNumberFormat="1" applyFont="1" applyFill="1" applyAlignment="1">
      <alignment vertical="center"/>
    </xf>
    <xf numFmtId="164" fontId="12" fillId="8" borderId="0" xfId="0" applyNumberFormat="1" applyFont="1" applyFill="1" applyAlignment="1">
      <alignment vertical="center"/>
    </xf>
    <xf numFmtId="164" fontId="12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165" fontId="3" fillId="8" borderId="0" xfId="0" applyNumberFormat="1" applyFont="1" applyFill="1" applyAlignment="1">
      <alignment horizontal="center" vertical="center"/>
    </xf>
    <xf numFmtId="164" fontId="3" fillId="8" borderId="0" xfId="0" applyNumberFormat="1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164" fontId="7" fillId="8" borderId="0" xfId="0" applyNumberFormat="1" applyFont="1" applyFill="1" applyAlignment="1">
      <alignment vertical="center"/>
    </xf>
    <xf numFmtId="164" fontId="9" fillId="8" borderId="0" xfId="0" applyNumberFormat="1" applyFont="1" applyFill="1" applyAlignment="1">
      <alignment vertical="center"/>
    </xf>
    <xf numFmtId="164" fontId="9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164" fontId="15" fillId="8" borderId="0" xfId="0" applyNumberFormat="1" applyFont="1" applyFill="1" applyAlignment="1">
      <alignment vertical="center"/>
    </xf>
    <xf numFmtId="164" fontId="15" fillId="0" borderId="0" xfId="0" applyNumberFormat="1" applyFont="1" applyAlignment="1">
      <alignment vertical="center"/>
    </xf>
    <xf numFmtId="164" fontId="14" fillId="0" borderId="0" xfId="0" applyNumberFormat="1" applyFont="1" applyAlignment="1">
      <alignment vertical="center"/>
    </xf>
    <xf numFmtId="164" fontId="14" fillId="8" borderId="0" xfId="0" applyNumberFormat="1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6" fillId="8" borderId="0" xfId="0" applyFont="1" applyFill="1" applyAlignment="1">
      <alignment vertical="center"/>
    </xf>
    <xf numFmtId="41" fontId="16" fillId="2" borderId="0" xfId="0" applyNumberFormat="1" applyFont="1" applyFill="1" applyAlignment="1">
      <alignment vertical="center"/>
    </xf>
    <xf numFmtId="41" fontId="6" fillId="2" borderId="0" xfId="0" applyNumberFormat="1" applyFont="1" applyFill="1" applyAlignment="1">
      <alignment vertical="center"/>
    </xf>
    <xf numFmtId="43" fontId="3" fillId="8" borderId="0" xfId="1" applyFont="1" applyFill="1" applyBorder="1" applyAlignment="1">
      <alignment vertical="center"/>
    </xf>
    <xf numFmtId="0" fontId="3" fillId="8" borderId="0" xfId="0" applyFont="1" applyFill="1" applyAlignment="1">
      <alignment horizontal="left" vertical="center" indent="1"/>
    </xf>
    <xf numFmtId="43" fontId="17" fillId="8" borderId="0" xfId="1" applyFont="1" applyFill="1" applyBorder="1" applyAlignment="1">
      <alignment vertical="center"/>
    </xf>
    <xf numFmtId="43" fontId="10" fillId="8" borderId="0" xfId="1" applyFont="1" applyFill="1" applyBorder="1" applyAlignment="1">
      <alignment vertical="center"/>
    </xf>
    <xf numFmtId="43" fontId="10" fillId="0" borderId="0" xfId="1" applyFont="1" applyFill="1" applyBorder="1" applyAlignment="1">
      <alignment vertical="center"/>
    </xf>
    <xf numFmtId="170" fontId="3" fillId="8" borderId="0" xfId="0" applyNumberFormat="1" applyFont="1" applyFill="1" applyAlignment="1">
      <alignment vertical="center"/>
    </xf>
    <xf numFmtId="170" fontId="17" fillId="8" borderId="0" xfId="1" applyNumberFormat="1" applyFont="1" applyFill="1" applyBorder="1" applyAlignment="1">
      <alignment vertical="center"/>
    </xf>
    <xf numFmtId="166" fontId="17" fillId="8" borderId="0" xfId="1" applyNumberFormat="1" applyFont="1" applyFill="1" applyBorder="1" applyAlignment="1">
      <alignment vertical="center"/>
    </xf>
    <xf numFmtId="166" fontId="10" fillId="8" borderId="0" xfId="1" applyNumberFormat="1" applyFont="1" applyFill="1" applyBorder="1" applyAlignment="1">
      <alignment vertical="center"/>
    </xf>
    <xf numFmtId="0" fontId="3" fillId="8" borderId="0" xfId="0" applyFont="1" applyFill="1" applyAlignment="1">
      <alignment horizontal="left" vertical="center" indent="2"/>
    </xf>
    <xf numFmtId="43" fontId="17" fillId="0" borderId="0" xfId="1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 indent="2"/>
    </xf>
    <xf numFmtId="43" fontId="5" fillId="8" borderId="0" xfId="1" applyFont="1" applyFill="1" applyBorder="1" applyAlignment="1">
      <alignment vertical="center"/>
    </xf>
    <xf numFmtId="43" fontId="4" fillId="8" borderId="0" xfId="1" applyFont="1" applyFill="1" applyBorder="1" applyAlignment="1">
      <alignment vertical="center"/>
    </xf>
    <xf numFmtId="9" fontId="4" fillId="8" borderId="0" xfId="2" applyFont="1" applyFill="1" applyBorder="1" applyAlignment="1">
      <alignment vertical="center"/>
    </xf>
    <xf numFmtId="0" fontId="3" fillId="8" borderId="0" xfId="0" applyFont="1" applyFill="1" applyAlignment="1">
      <alignment horizontal="left" vertical="center" indent="3"/>
    </xf>
    <xf numFmtId="0" fontId="3" fillId="0" borderId="0" xfId="0" applyFont="1" applyAlignment="1">
      <alignment horizontal="left" vertical="center" indent="3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3"/>
    </xf>
    <xf numFmtId="43" fontId="18" fillId="0" borderId="0" xfId="1" applyFont="1" applyFill="1" applyBorder="1" applyAlignment="1">
      <alignment vertical="center"/>
    </xf>
    <xf numFmtId="0" fontId="8" fillId="8" borderId="0" xfId="0" applyFont="1" applyFill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41" fontId="8" fillId="8" borderId="0" xfId="0" applyNumberFormat="1" applyFont="1" applyFill="1" applyAlignment="1">
      <alignment vertical="center"/>
    </xf>
    <xf numFmtId="41" fontId="5" fillId="8" borderId="0" xfId="0" applyNumberFormat="1" applyFont="1" applyFill="1" applyAlignment="1">
      <alignment vertical="center"/>
    </xf>
    <xf numFmtId="43" fontId="8" fillId="8" borderId="0" xfId="1" applyFont="1" applyFill="1" applyBorder="1" applyAlignment="1">
      <alignment vertical="center"/>
    </xf>
    <xf numFmtId="10" fontId="8" fillId="8" borderId="0" xfId="1" applyNumberFormat="1" applyFont="1" applyFill="1" applyBorder="1" applyAlignment="1">
      <alignment vertical="center"/>
    </xf>
    <xf numFmtId="0" fontId="8" fillId="8" borderId="0" xfId="0" applyFont="1" applyFill="1" applyAlignment="1">
      <alignment horizontal="left" vertical="center" indent="2"/>
    </xf>
    <xf numFmtId="164" fontId="8" fillId="8" borderId="0" xfId="0" applyNumberFormat="1" applyFont="1" applyFill="1" applyAlignment="1">
      <alignment vertical="center"/>
    </xf>
    <xf numFmtId="164" fontId="3" fillId="8" borderId="0" xfId="1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 indent="2"/>
    </xf>
    <xf numFmtId="165" fontId="3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5" fontId="5" fillId="8" borderId="0" xfId="0" applyNumberFormat="1" applyFont="1" applyFill="1" applyAlignment="1">
      <alignment horizontal="center" vertical="center"/>
    </xf>
    <xf numFmtId="164" fontId="5" fillId="8" borderId="0" xfId="0" applyNumberFormat="1" applyFont="1" applyFill="1" applyAlignment="1">
      <alignment vertical="center"/>
    </xf>
    <xf numFmtId="0" fontId="4" fillId="8" borderId="0" xfId="0" applyFont="1" applyFill="1" applyAlignment="1">
      <alignment horizontal="left" vertical="center" indent="2"/>
    </xf>
    <xf numFmtId="43" fontId="3" fillId="8" borderId="0" xfId="0" applyNumberFormat="1" applyFont="1" applyFill="1" applyAlignment="1">
      <alignment vertical="center"/>
    </xf>
    <xf numFmtId="0" fontId="18" fillId="0" borderId="0" xfId="0" applyFont="1" applyAlignment="1">
      <alignment vertical="center"/>
    </xf>
    <xf numFmtId="0" fontId="18" fillId="8" borderId="0" xfId="0" applyFont="1" applyFill="1" applyAlignment="1">
      <alignment vertical="center"/>
    </xf>
    <xf numFmtId="0" fontId="20" fillId="8" borderId="0" xfId="0" applyFont="1" applyFill="1" applyAlignment="1">
      <alignment vertical="center"/>
    </xf>
    <xf numFmtId="0" fontId="20" fillId="8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left" vertical="center" indent="1"/>
    </xf>
    <xf numFmtId="165" fontId="20" fillId="8" borderId="0" xfId="0" applyNumberFormat="1" applyFont="1" applyFill="1" applyAlignment="1">
      <alignment horizontal="center" vertical="center"/>
    </xf>
    <xf numFmtId="164" fontId="20" fillId="8" borderId="0" xfId="0" applyNumberFormat="1" applyFont="1" applyFill="1" applyAlignment="1">
      <alignment vertical="center"/>
    </xf>
    <xf numFmtId="164" fontId="18" fillId="8" borderId="0" xfId="0" applyNumberFormat="1" applyFont="1" applyFill="1" applyAlignment="1">
      <alignment vertical="center"/>
    </xf>
    <xf numFmtId="166" fontId="20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horizontal="left" vertical="center" indent="1"/>
    </xf>
    <xf numFmtId="165" fontId="8" fillId="8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167" fontId="4" fillId="8" borderId="0" xfId="1" applyNumberFormat="1" applyFont="1" applyFill="1" applyBorder="1" applyAlignment="1">
      <alignment vertical="center"/>
    </xf>
    <xf numFmtId="167" fontId="4" fillId="6" borderId="0" xfId="1" applyNumberFormat="1" applyFont="1" applyFill="1" applyBorder="1" applyAlignment="1">
      <alignment vertical="center"/>
    </xf>
    <xf numFmtId="167" fontId="3" fillId="8" borderId="0" xfId="1" applyNumberFormat="1" applyFont="1" applyFill="1" applyBorder="1" applyAlignment="1">
      <alignment vertical="center"/>
    </xf>
    <xf numFmtId="167" fontId="8" fillId="7" borderId="0" xfId="1" applyNumberFormat="1" applyFont="1" applyFill="1" applyBorder="1" applyAlignment="1">
      <alignment vertical="center"/>
    </xf>
    <xf numFmtId="167" fontId="8" fillId="8" borderId="0" xfId="1" applyNumberFormat="1" applyFont="1" applyFill="1" applyBorder="1" applyAlignment="1">
      <alignment vertical="center"/>
    </xf>
    <xf numFmtId="0" fontId="21" fillId="8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17" fontId="6" fillId="13" borderId="0" xfId="0" applyNumberFormat="1" applyFont="1" applyFill="1" applyAlignment="1">
      <alignment horizontal="center" vertical="center"/>
    </xf>
    <xf numFmtId="17" fontId="6" fillId="11" borderId="0" xfId="0" applyNumberFormat="1" applyFont="1" applyFill="1" applyAlignment="1">
      <alignment horizontal="center" vertical="center"/>
    </xf>
    <xf numFmtId="17" fontId="6" fillId="12" borderId="0" xfId="0" applyNumberFormat="1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vertical="center"/>
    </xf>
    <xf numFmtId="43" fontId="4" fillId="4" borderId="0" xfId="1" applyFont="1" applyFill="1" applyBorder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vertical="center"/>
    </xf>
    <xf numFmtId="43" fontId="4" fillId="5" borderId="0" xfId="1" applyFont="1" applyFill="1" applyBorder="1" applyAlignment="1">
      <alignment vertical="center"/>
    </xf>
    <xf numFmtId="166" fontId="4" fillId="5" borderId="0" xfId="1" applyNumberFormat="1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indent="1"/>
    </xf>
    <xf numFmtId="43" fontId="4" fillId="3" borderId="0" xfId="1" applyFont="1" applyFill="1" applyBorder="1" applyAlignment="1">
      <alignment vertical="center"/>
    </xf>
    <xf numFmtId="43" fontId="4" fillId="9" borderId="0" xfId="1" applyFont="1" applyFill="1" applyBorder="1" applyAlignment="1">
      <alignment vertical="center"/>
    </xf>
    <xf numFmtId="9" fontId="4" fillId="3" borderId="0" xfId="2" applyFont="1" applyFill="1" applyBorder="1" applyAlignment="1">
      <alignment vertical="center"/>
    </xf>
    <xf numFmtId="9" fontId="5" fillId="8" borderId="0" xfId="2" applyFont="1" applyFill="1" applyBorder="1" applyAlignment="1">
      <alignment vertical="center"/>
    </xf>
    <xf numFmtId="165" fontId="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vertical="center"/>
    </xf>
    <xf numFmtId="165" fontId="4" fillId="5" borderId="0" xfId="0" applyNumberFormat="1" applyFont="1" applyFill="1" applyAlignment="1">
      <alignment horizontal="center" vertical="center"/>
    </xf>
    <xf numFmtId="164" fontId="4" fillId="5" borderId="0" xfId="0" applyNumberFormat="1" applyFont="1" applyFill="1" applyAlignment="1">
      <alignment vertical="center"/>
    </xf>
    <xf numFmtId="165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vertical="center"/>
    </xf>
    <xf numFmtId="164" fontId="4" fillId="9" borderId="0" xfId="0" applyNumberFormat="1" applyFont="1" applyFill="1" applyAlignment="1">
      <alignment vertical="center"/>
    </xf>
    <xf numFmtId="0" fontId="18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left" vertical="center"/>
    </xf>
    <xf numFmtId="0" fontId="18" fillId="5" borderId="0" xfId="0" applyFont="1" applyFill="1" applyAlignment="1">
      <alignment vertical="center"/>
    </xf>
    <xf numFmtId="165" fontId="18" fillId="5" borderId="0" xfId="0" applyNumberFormat="1" applyFont="1" applyFill="1" applyAlignment="1">
      <alignment horizontal="center" vertical="center"/>
    </xf>
    <xf numFmtId="164" fontId="18" fillId="5" borderId="0" xfId="0" applyNumberFormat="1" applyFont="1" applyFill="1" applyAlignment="1">
      <alignment vertical="center"/>
    </xf>
    <xf numFmtId="166" fontId="3" fillId="8" borderId="0" xfId="1" applyNumberFormat="1" applyFont="1" applyFill="1" applyBorder="1" applyAlignment="1">
      <alignment horizontal="center" vertical="center"/>
    </xf>
    <xf numFmtId="0" fontId="3" fillId="10" borderId="0" xfId="0" applyFont="1" applyFill="1" applyAlignment="1">
      <alignment vertical="center"/>
    </xf>
    <xf numFmtId="0" fontId="3" fillId="10" borderId="0" xfId="0" applyFont="1" applyFill="1" applyAlignment="1">
      <alignment horizontal="center" vertical="center"/>
    </xf>
    <xf numFmtId="166" fontId="3" fillId="10" borderId="0" xfId="0" applyNumberFormat="1" applyFont="1" applyFill="1" applyAlignment="1">
      <alignment vertical="center"/>
    </xf>
    <xf numFmtId="0" fontId="16" fillId="2" borderId="0" xfId="0" applyFont="1" applyFill="1" applyAlignment="1">
      <alignment vertical="center"/>
    </xf>
    <xf numFmtId="17" fontId="6" fillId="14" borderId="0" xfId="0" applyNumberFormat="1" applyFont="1" applyFill="1" applyAlignment="1">
      <alignment horizontal="center" vertical="center"/>
    </xf>
    <xf numFmtId="166" fontId="19" fillId="15" borderId="0" xfId="1" applyNumberFormat="1" applyFont="1" applyFill="1" applyBorder="1" applyAlignment="1">
      <alignment vertical="center"/>
    </xf>
    <xf numFmtId="166" fontId="10" fillId="15" borderId="0" xfId="1" applyNumberFormat="1" applyFont="1" applyFill="1" applyBorder="1" applyAlignment="1">
      <alignment vertical="center"/>
    </xf>
    <xf numFmtId="43" fontId="10" fillId="15" borderId="0" xfId="1" applyFont="1" applyFill="1" applyBorder="1" applyAlignment="1">
      <alignment vertical="center"/>
    </xf>
    <xf numFmtId="0" fontId="6" fillId="14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6" fillId="14" borderId="0" xfId="1" applyNumberFormat="1" applyFont="1" applyFill="1" applyAlignment="1">
      <alignment horizontal="center" vertical="center"/>
    </xf>
    <xf numFmtId="41" fontId="13" fillId="8" borderId="0" xfId="0" applyNumberFormat="1" applyFont="1" applyFill="1" applyAlignment="1">
      <alignment vertical="center"/>
    </xf>
    <xf numFmtId="164" fontId="24" fillId="0" borderId="0" xfId="0" applyNumberFormat="1" applyFont="1" applyAlignment="1">
      <alignment vertical="center"/>
    </xf>
    <xf numFmtId="0" fontId="20" fillId="8" borderId="0" xfId="0" applyFont="1" applyFill="1" applyAlignment="1">
      <alignment horizontal="left" vertical="center" indent="2"/>
    </xf>
    <xf numFmtId="0" fontId="6" fillId="13" borderId="0" xfId="1" applyNumberFormat="1" applyFont="1" applyFill="1" applyAlignment="1">
      <alignment horizontal="center" vertical="center"/>
    </xf>
    <xf numFmtId="166" fontId="10" fillId="0" borderId="0" xfId="1" applyNumberFormat="1" applyFont="1" applyFill="1" applyBorder="1" applyAlignment="1">
      <alignment vertical="center"/>
    </xf>
    <xf numFmtId="166" fontId="8" fillId="0" borderId="0" xfId="1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6" borderId="0" xfId="0" applyFont="1" applyFill="1" applyAlignment="1">
      <alignment vertical="center"/>
    </xf>
    <xf numFmtId="165" fontId="4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165" fontId="3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vertical="center"/>
    </xf>
    <xf numFmtId="0" fontId="10" fillId="6" borderId="0" xfId="0" applyFont="1" applyFill="1"/>
    <xf numFmtId="164" fontId="11" fillId="6" borderId="0" xfId="0" applyNumberFormat="1" applyFont="1" applyFill="1" applyAlignment="1">
      <alignment vertical="center"/>
    </xf>
    <xf numFmtId="164" fontId="12" fillId="6" borderId="0" xfId="0" applyNumberFormat="1" applyFont="1" applyFill="1" applyAlignment="1">
      <alignment vertical="center"/>
    </xf>
    <xf numFmtId="166" fontId="9" fillId="6" borderId="0" xfId="1" applyNumberFormat="1" applyFont="1" applyFill="1" applyBorder="1" applyAlignment="1">
      <alignment vertical="center"/>
    </xf>
    <xf numFmtId="0" fontId="14" fillId="6" borderId="0" xfId="0" applyFont="1" applyFill="1" applyAlignment="1">
      <alignment vertical="center"/>
    </xf>
    <xf numFmtId="0" fontId="3" fillId="6" borderId="0" xfId="0" applyFont="1" applyFill="1" applyAlignment="1">
      <alignment horizontal="left" vertical="center"/>
    </xf>
    <xf numFmtId="164" fontId="3" fillId="6" borderId="0" xfId="0" applyNumberFormat="1" applyFont="1" applyFill="1" applyAlignment="1">
      <alignment vertical="center"/>
    </xf>
    <xf numFmtId="164" fontId="7" fillId="6" borderId="0" xfId="0" applyNumberFormat="1" applyFont="1" applyFill="1" applyAlignment="1">
      <alignment vertical="center"/>
    </xf>
    <xf numFmtId="164" fontId="9" fillId="6" borderId="0" xfId="0" applyNumberFormat="1" applyFont="1" applyFill="1" applyAlignment="1">
      <alignment vertical="center"/>
    </xf>
    <xf numFmtId="41" fontId="3" fillId="6" borderId="0" xfId="0" applyNumberFormat="1" applyFont="1" applyFill="1" applyAlignment="1">
      <alignment vertical="center"/>
    </xf>
    <xf numFmtId="41" fontId="7" fillId="6" borderId="0" xfId="0" applyNumberFormat="1" applyFont="1" applyFill="1" applyAlignment="1">
      <alignment vertical="center"/>
    </xf>
    <xf numFmtId="166" fontId="3" fillId="6" borderId="0" xfId="1" applyNumberFormat="1" applyFont="1" applyFill="1" applyBorder="1" applyAlignment="1">
      <alignment vertical="center"/>
    </xf>
    <xf numFmtId="0" fontId="20" fillId="6" borderId="0" xfId="0" applyFont="1" applyFill="1" applyAlignment="1">
      <alignment horizontal="left" vertical="center"/>
    </xf>
    <xf numFmtId="164" fontId="15" fillId="6" borderId="0" xfId="0" applyNumberFormat="1" applyFont="1" applyFill="1" applyAlignment="1">
      <alignment vertical="center"/>
    </xf>
    <xf numFmtId="164" fontId="24" fillId="6" borderId="0" xfId="0" applyNumberFormat="1" applyFont="1" applyFill="1" applyAlignment="1">
      <alignment vertical="center"/>
    </xf>
  </cellXfs>
  <cellStyles count="4">
    <cellStyle name="Comma_KPI sheet from EHM" xfId="3" xr:uid="{36E63A56-110E-4247-B3C9-E8BF9214EDB5}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00FF"/>
      <color rgb="FF0000FF"/>
      <color rgb="FFCC6600"/>
      <color rgb="FF00FFCC"/>
      <color rgb="FF782170"/>
      <color rgb="FFF2CEEF"/>
      <color rgb="FF99FFCC"/>
      <color rgb="FFFFA7A7"/>
      <color rgb="FF0000CC"/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customXml" Target="../customXml/item2.xml"/><Relationship Id="rId10" Type="http://schemas.openxmlformats.org/officeDocument/2006/relationships/externalLink" Target="externalLinks/externalLink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Administraci&#243;n_Finanzas\Finanzas\2.%20Costos%20y%20presupuestos\02.%20Gesti&#243;n%20presupuestal\18.%20Presupuesto%20Anual\2026\06.%20Plan%20de%20Produccion\Version%2011.10.2025\04_Ppto2026_Metricas_F.xlsx" TargetMode="External"/><Relationship Id="rId1" Type="http://schemas.openxmlformats.org/officeDocument/2006/relationships/externalLinkPath" Target="file:///L:\Administraci&#243;n_Finanzas\Finanzas\2.%20Costos%20y%20presupuestos\02.%20Gesti&#243;n%20presupuestal\18.%20Presupuesto%20Anual\2026\06.%20Plan%20de%20Produccion\Version%2011.10.2025\04_Ppto2026_Metricas_F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Administraci&#243;n_Finanzas\Finanzas\2.%20Costos%20y%20presupuestos\02.%20Gesti&#243;n%20presupuestal\18.%20Presupuesto%20Anual\2026\06.%20Plan%20de%20Produccion\Version%2011.10.2025\02_PlanProduccion_Ppto2026_F.xlsx" TargetMode="External"/><Relationship Id="rId1" Type="http://schemas.openxmlformats.org/officeDocument/2006/relationships/externalLinkPath" Target="file:///L:\Administraci&#243;n_Finanzas\Finanzas\2.%20Costos%20y%20presupuestos\02.%20Gesti&#243;n%20presupuestal\18.%20Presupuesto%20Anual\2026\06.%20Plan%20de%20Produccion\Version%2011.10.2025\02_PlanProduccion_Ppto2026_F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Administraci&#243;n_Finanzas\Finanzas\2.%20Costos%20y%20presupuestos\02.%20Gesti&#243;n%20presupuestal\24.%20Modelo%20LOM_25_V1\02.%20LOM%202025%20-%20Desarrollo%20Optimo\Work%20Opex%2003%20Infraestructura\Agua\Volumen%20Agua%20-%20LoM25_OP+UG_15.09.25.xlsx" TargetMode="External"/><Relationship Id="rId1" Type="http://schemas.openxmlformats.org/officeDocument/2006/relationships/externalLinkPath" Target="file:///L:\Administraci&#243;n_Finanzas\Finanzas\2.%20Costos%20y%20presupuestos\02.%20Gesti&#243;n%20presupuestal\24.%20Modelo%20LOM_25_V1\02.%20LOM%202025%20-%20Desarrollo%20Optimo\Work%20Opex%2003%20Infraestructura\Agua\Volumen%20Agua%20-%20LoM25_OP+UG_15.09.25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Administraci&#243;n_Finanzas\Finanzas\2.%20Costos%20y%20presupuestos\02.%20Gesti&#243;n%20presupuestal\13.%20Forecast%20Trimestral\2026\1Q\Work%20Opex%2003%20Infraestructura\00%20Plan%20de%20Aguas\Volumen%20Agua%20-%20FQ01_26%20V3.xlsx" TargetMode="External"/><Relationship Id="rId1" Type="http://schemas.openxmlformats.org/officeDocument/2006/relationships/externalLinkPath" Target="file:///L:\Administraci&#243;n_Finanzas\Finanzas\2.%20Costos%20y%20presupuestos\02.%20Gesti&#243;n%20presupuestal\13.%20Forecast%20Trimestral\2026\1Q\Work%20Opex%2003%20Infraestructura\00%20Plan%20de%20Aguas\Volumen%20Agua%20-%20FQ01_26%20V3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Administraci&#243;n_Finanzas\Finanzas\2.%20Costos%20y%20presupuestos\03.%20Reporting\OPEX_CAPEX_2026\Marcobre%20-%20Cost%20Report_PPTO26_v1.xlsx" TargetMode="External"/><Relationship Id="rId1" Type="http://schemas.openxmlformats.org/officeDocument/2006/relationships/externalLinkPath" Target="file:///L:\Administraci&#243;n_Finanzas\Finanzas\2.%20Costos%20y%20presupuestos\03.%20Reporting\OPEX_CAPEX_2026\Marcobre%20-%20Cost%20Report_PPTO26_v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Administraci&#243;n_Finanzas\Finanzas\2.%20Costos%20y%20presupuestos\02.%20Gesti&#243;n%20presupuestal\13.%20Forecast%20Trimestral\2026\1Q\06.%20Plan%20de%20Produccion\Version%2028032026_02\02_FQ2_2026_FormatoMetricas_F_rev1.xlsx" TargetMode="External"/><Relationship Id="rId1" Type="http://schemas.openxmlformats.org/officeDocument/2006/relationships/externalLinkPath" Target="file:///L:\Administraci&#243;n_Finanzas\Finanzas\2.%20Costos%20y%20presupuestos\02.%20Gesti&#243;n%20presupuestal\13.%20Forecast%20Trimestral\2026\1Q\06.%20Plan%20de%20Produccion\Version%2028032026_02\02_FQ2_2026_FormatoMetricas_F_rev1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Administraci&#243;n_Finanzas\Finanzas\2.%20Costos%20y%20presupuestos\02.%20Gesti&#243;n%20presupuestal\13.%20Forecast%20Trimestral\2026\1Q\06.%20Plan%20de%20Produccion\Version%2006042026\02_FQ1_2026_FormatoMetricas_100426_F_rev03.xlsx" TargetMode="External"/><Relationship Id="rId1" Type="http://schemas.openxmlformats.org/officeDocument/2006/relationships/externalLinkPath" Target="file:///L:\Administraci&#243;n_Finanzas\Finanzas\2.%20Costos%20y%20presupuestos\02.%20Gesti&#243;n%20presupuestal\13.%20Forecast%20Trimestral\2026\1Q\06.%20Plan%20de%20Produccion\Version%2006042026\02_FQ1_2026_FormatoMetricas_100426_F_rev03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Administraci&#243;n_Finanzas\Finanzas\2.%20Costos%20y%20presupuestos\02.%20Gesti&#243;n%20presupuestal\13.%20Forecast%20Trimestral\2026\1Q\06.%20Plan%20de%20Produccion\Version%2028032026_02\01_ForecastQ1_PlandeProducci&#243;n.xlsx" TargetMode="External"/><Relationship Id="rId1" Type="http://schemas.openxmlformats.org/officeDocument/2006/relationships/externalLinkPath" Target="file:///L:\Administraci&#243;n_Finanzas\Finanzas\2.%20Costos%20y%20presupuestos\02.%20Gesti&#243;n%20presupuestal\13.%20Forecast%20Trimestral\2026\1Q\06.%20Plan%20de%20Produccion\Version%2028032026_02\01_ForecastQ1_PlandeProducci&#243;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Administraci&#243;n_Finanzas\Finanzas\2.%20Costos%20y%20presupuestos\03.%20Reporting\OPEX_CAPEX_2026\01.%20Enero\Energ&#237;a\Formato%20Cecos%20FIN%20DE%20MES%20de%20%20Energ&#237;a%202026.xlsx" TargetMode="External"/><Relationship Id="rId1" Type="http://schemas.openxmlformats.org/officeDocument/2006/relationships/externalLinkPath" Target="file:///L:\Administraci&#243;n_Finanzas\Finanzas\2.%20Costos%20y%20presupuestos\03.%20Reporting\OPEX_CAPEX_2026\01.%20Enero\Energ&#237;a\Formato%20Cecos%20FIN%20DE%20MES%20de%20%20Energ&#237;a%20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Administraci&#243;n_Finanzas\Finanzas\2.%20Costos%20y%20presupuestos\03.%20Reporting\OPEX_CAPEX_2026\02.%20Febrero\Energ&#237;a\Formato%20Cecos%20FIN%20DE%20FEBRERO%20de%20%20Energ&#237;a%202026%20PROVISI&#211;N.xlsx" TargetMode="External"/><Relationship Id="rId1" Type="http://schemas.openxmlformats.org/officeDocument/2006/relationships/externalLinkPath" Target="file:///L:\Administraci&#243;n_Finanzas\Finanzas\2.%20Costos%20y%20presupuestos\03.%20Reporting\OPEX_CAPEX_2026\02.%20Febrero\Energ&#237;a\Formato%20Cecos%20FIN%20DE%20FEBRERO%20de%20%20Energ&#237;a%202026%20PROVISI&#211;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Administraci&#243;n_Finanzas\Finanzas\2.%20Costos%20y%20presupuestos\03.%20Reporting\OPEX_CAPEX_2026\03.%20Marzo\Energ&#237;a\Provisi&#243;n%20Formato%20Cecos%20FIN%20DE%20MES%20MARZO%20de%20Energ&#237;a%202026.xlsx" TargetMode="External"/><Relationship Id="rId1" Type="http://schemas.openxmlformats.org/officeDocument/2006/relationships/externalLinkPath" Target="file:///L:\Administraci&#243;n_Finanzas\Finanzas\2.%20Costos%20y%20presupuestos\03.%20Reporting\OPEX_CAPEX_2026\03.%20Marzo\Energ&#237;a\Provisi&#243;n%20Formato%20Cecos%20FIN%20DE%20MES%20MARZO%20de%20Energ&#237;a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eamiento"/>
      <sheetName val="FIN"/>
      <sheetName val="Acarreo_Metricas"/>
      <sheetName val="Perfo_Tonelajes"/>
      <sheetName val="Perfo_Horas"/>
      <sheetName val="Perfo_Precorte"/>
      <sheetName val="Postes"/>
      <sheetName val="RutaPendiente"/>
    </sheetNames>
    <sheetDataSet>
      <sheetData sheetId="0">
        <row r="38">
          <cell r="AX38">
            <v>1779.9082298914691</v>
          </cell>
          <cell r="AY38">
            <v>1128.2762785243547</v>
          </cell>
          <cell r="AZ38">
            <v>1843.6211388748713</v>
          </cell>
          <cell r="BA38">
            <v>1726.0923781482829</v>
          </cell>
          <cell r="BB38">
            <v>1304.9931050706714</v>
          </cell>
          <cell r="BC38">
            <v>1807.1005761790464</v>
          </cell>
          <cell r="BD38">
            <v>1948.6470211672558</v>
          </cell>
          <cell r="BE38">
            <v>2012.3877658066924</v>
          </cell>
          <cell r="BF38">
            <v>1889.3359472532745</v>
          </cell>
          <cell r="BG38">
            <v>2003.8884619307698</v>
          </cell>
          <cell r="BH38">
            <v>1844.9152009837205</v>
          </cell>
          <cell r="BI38">
            <v>1995.1084503010643</v>
          </cell>
        </row>
        <row r="47">
          <cell r="AX47">
            <v>1346.6343030547835</v>
          </cell>
          <cell r="AY47">
            <v>893.47390812841104</v>
          </cell>
          <cell r="AZ47">
            <v>1341.4933429294792</v>
          </cell>
          <cell r="BA47">
            <v>1250.7675151818753</v>
          </cell>
          <cell r="BB47">
            <v>1128.5251281101971</v>
          </cell>
          <cell r="BC47">
            <v>1374.562106996445</v>
          </cell>
          <cell r="BD47">
            <v>1374.8523302109268</v>
          </cell>
          <cell r="BE47">
            <v>1460.5803072519182</v>
          </cell>
          <cell r="BF47">
            <v>1406.6598967716079</v>
          </cell>
          <cell r="BG47">
            <v>1461.9049904171777</v>
          </cell>
          <cell r="BH47">
            <v>1236.7517135871619</v>
          </cell>
          <cell r="BI47">
            <v>1322.5553731315031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"/>
    </sheetNames>
    <sheetDataSet>
      <sheetData sheetId="0">
        <row r="13">
          <cell r="E13">
            <v>993.52228002381003</v>
          </cell>
          <cell r="F13">
            <v>742.97520004360001</v>
          </cell>
          <cell r="G13">
            <v>1007.04240005067</v>
          </cell>
          <cell r="H13">
            <v>982.44510001070023</v>
          </cell>
          <cell r="I13">
            <v>835.3224000601798</v>
          </cell>
          <cell r="J13">
            <v>979.55130003099316</v>
          </cell>
          <cell r="K13">
            <v>1018.61759994666</v>
          </cell>
          <cell r="L13">
            <v>1007.0424000262998</v>
          </cell>
          <cell r="M13">
            <v>789.14879996260993</v>
          </cell>
          <cell r="N13">
            <v>1014.2769000612</v>
          </cell>
          <cell r="O13">
            <v>976.6575000542</v>
          </cell>
          <cell r="P13">
            <v>1029.6960999817741</v>
          </cell>
        </row>
        <row r="26">
          <cell r="E26">
            <v>3938.9163424509889</v>
          </cell>
          <cell r="F26">
            <v>2985.6158550426335</v>
          </cell>
          <cell r="G26">
            <v>4060.7244608429182</v>
          </cell>
          <cell r="H26">
            <v>3972.5745274256678</v>
          </cell>
          <cell r="I26">
            <v>3411.3495820999769</v>
          </cell>
          <cell r="J26">
            <v>3968.8467907272261</v>
          </cell>
          <cell r="K26">
            <v>4104.9761865661003</v>
          </cell>
          <cell r="L26">
            <v>4023.7366313054667</v>
          </cell>
          <cell r="M26">
            <v>3120.7454953745496</v>
          </cell>
          <cell r="N26">
            <v>4043.6727015543875</v>
          </cell>
          <cell r="O26">
            <v>3879.4994433817265</v>
          </cell>
          <cell r="P26">
            <v>4176.4751631367026</v>
          </cell>
        </row>
        <row r="41">
          <cell r="E41">
            <v>486.91468997850006</v>
          </cell>
          <cell r="F41">
            <v>543.11711000430023</v>
          </cell>
          <cell r="G41">
            <v>608.92714002560012</v>
          </cell>
          <cell r="H41">
            <v>580.45199000930995</v>
          </cell>
          <cell r="I41">
            <v>578.64107999809994</v>
          </cell>
          <cell r="J41">
            <v>603.41319998770007</v>
          </cell>
          <cell r="K41">
            <v>620.82573001152991</v>
          </cell>
          <cell r="L41">
            <v>634.15102007327005</v>
          </cell>
          <cell r="M41">
            <v>512.89763003058704</v>
          </cell>
          <cell r="N41">
            <v>590.66819998244</v>
          </cell>
          <cell r="O41">
            <v>588.21480001166992</v>
          </cell>
          <cell r="P41">
            <v>614.05217997919999</v>
          </cell>
        </row>
        <row r="50">
          <cell r="E50">
            <v>4250.2342877869996</v>
          </cell>
          <cell r="F50">
            <v>4766.5913685980004</v>
          </cell>
          <cell r="G50">
            <v>5303.5173385409998</v>
          </cell>
          <cell r="H50">
            <v>5640.8666584559996</v>
          </cell>
          <cell r="I50">
            <v>5705.8869713979993</v>
          </cell>
          <cell r="J50">
            <v>5647.1734491389998</v>
          </cell>
          <cell r="K50">
            <v>5747.6374855850008</v>
          </cell>
          <cell r="L50">
            <v>5714.1251669180001</v>
          </cell>
          <cell r="M50">
            <v>3814.608152113</v>
          </cell>
          <cell r="N50">
            <v>4036.6983630220002</v>
          </cell>
          <cell r="O50">
            <v>3945.9135841909997</v>
          </cell>
          <cell r="P50">
            <v>4136.732104013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umo V1"/>
      <sheetName val="Consumo V2"/>
      <sheetName val="Consumo V3 sUG"/>
      <sheetName val="Gráficas V1"/>
      <sheetName val="Gráficas V2"/>
      <sheetName val="Gráficas V3 sUG"/>
      <sheetName val="Evaluación_Escenario"/>
    </sheetNames>
    <sheetDataSet>
      <sheetData sheetId="0" refreshError="1"/>
      <sheetData sheetId="1" refreshError="1"/>
      <sheetData sheetId="2">
        <row r="32">
          <cell r="BI32">
            <v>644806.84769070696</v>
          </cell>
          <cell r="BJ32">
            <v>606988.40451625991</v>
          </cell>
          <cell r="BK32">
            <v>639901.76535996527</v>
          </cell>
          <cell r="BL32">
            <v>601597.33931318356</v>
          </cell>
          <cell r="BM32">
            <v>683863.00532908167</v>
          </cell>
          <cell r="BN32">
            <v>626028.62921231217</v>
          </cell>
          <cell r="BO32">
            <v>622026.19212898205</v>
          </cell>
          <cell r="BP32">
            <v>673716.0534769597</v>
          </cell>
          <cell r="BQ32">
            <v>608186.10043378943</v>
          </cell>
          <cell r="BR32">
            <v>648560.72804327402</v>
          </cell>
          <cell r="BS32">
            <v>647513.60772046703</v>
          </cell>
          <cell r="BT32">
            <v>657919.33908635576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"/>
      <sheetName val="Gráficas"/>
    </sheetNames>
    <sheetDataSet>
      <sheetData sheetId="0">
        <row r="29">
          <cell r="BM29">
            <v>637691.08386230469</v>
          </cell>
          <cell r="BN29">
            <v>608629.1652148437</v>
          </cell>
          <cell r="BO29">
            <v>681741.029296875</v>
          </cell>
          <cell r="BP29">
            <v>684008.12595668226</v>
          </cell>
          <cell r="BQ29">
            <v>700592.80004914559</v>
          </cell>
          <cell r="BR29">
            <v>685129.71938533301</v>
          </cell>
          <cell r="BS29">
            <v>682279.31394144357</v>
          </cell>
          <cell r="BT29">
            <v>707374.32391719602</v>
          </cell>
          <cell r="BU29">
            <v>656173.12076998327</v>
          </cell>
          <cell r="BV29">
            <v>652335.3829161207</v>
          </cell>
          <cell r="BW29">
            <v>680724.82153969281</v>
          </cell>
          <cell r="BX29">
            <v>686559.23645462526</v>
          </cell>
        </row>
        <row r="31">
          <cell r="BM31">
            <v>645768.13883238635</v>
          </cell>
          <cell r="BN31">
            <v>623686.21086427325</v>
          </cell>
          <cell r="BO31">
            <v>694105.95049407426</v>
          </cell>
          <cell r="BP31">
            <v>684008.12595668226</v>
          </cell>
          <cell r="BQ31">
            <v>700592.80004914559</v>
          </cell>
          <cell r="BR31">
            <v>685129.71938533301</v>
          </cell>
          <cell r="BS31">
            <v>682279.31394144357</v>
          </cell>
          <cell r="BT31">
            <v>707374.32391719602</v>
          </cell>
          <cell r="BU31">
            <v>656173.12076998327</v>
          </cell>
          <cell r="BV31">
            <v>652335.3829161207</v>
          </cell>
          <cell r="BW31">
            <v>680724.82153969281</v>
          </cell>
          <cell r="BX31">
            <v>686559.23645462526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s"/>
      <sheetName val="Resumen"/>
      <sheetName val="Unitarios"/>
      <sheetName val="Precios"/>
      <sheetName val="Ratios"/>
      <sheetName val="P_Opex"/>
      <sheetName val="P_Capex"/>
      <sheetName val="Horas"/>
      <sheetName val="MT"/>
      <sheetName val="PD"/>
      <sheetName val="DE"/>
      <sheetName val="TB"/>
      <sheetName val="HC"/>
      <sheetName val="WF"/>
      <sheetName val="Opex_M"/>
      <sheetName val="Opex_P"/>
      <sheetName val="Opex_I"/>
      <sheetName val="Opex_ELE"/>
      <sheetName val="Opex_MT"/>
      <sheetName val="Opex_SO"/>
      <sheetName val="PVE"/>
      <sheetName val="PVE (P)"/>
      <sheetName val="PVE (F)"/>
      <sheetName val="Capex_ST"/>
      <sheetName val="Inversion"/>
      <sheetName val="LOM23 (R)"/>
      <sheetName val="LOM23"/>
      <sheetName val="Ppto23"/>
      <sheetName val="Act23"/>
      <sheetName val="LOM24 (R)"/>
      <sheetName val="LOM24"/>
      <sheetName val="Ppto24"/>
      <sheetName val="Act24"/>
      <sheetName val="Ppto26"/>
      <sheetName val="FQ01"/>
      <sheetName val="FQ02"/>
      <sheetName val="FQ03"/>
      <sheetName val="Act26"/>
      <sheetName val="Graf_P"/>
      <sheetName val="Graf_F"/>
      <sheetName val="Hoja1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21">
          <cell r="E21">
            <v>9059781.7558322437</v>
          </cell>
          <cell r="F21">
            <v>7729169.860201709</v>
          </cell>
        </row>
        <row r="23">
          <cell r="E23">
            <v>1035464.1452678681</v>
          </cell>
          <cell r="F23">
            <v>922942.97318428755</v>
          </cell>
          <cell r="G23">
            <v>842373.67135703703</v>
          </cell>
        </row>
        <row r="24">
          <cell r="E24">
            <v>3802.902</v>
          </cell>
          <cell r="F24">
            <v>3452.8399999999997</v>
          </cell>
          <cell r="G24">
            <v>3268.6190000000006</v>
          </cell>
        </row>
        <row r="26">
          <cell r="E26">
            <v>524166.01176574244</v>
          </cell>
          <cell r="F26">
            <v>542560.65879956062</v>
          </cell>
          <cell r="G26">
            <v>619541.43607128912</v>
          </cell>
        </row>
        <row r="27">
          <cell r="E27">
            <v>4308.8507683627586</v>
          </cell>
          <cell r="F27">
            <v>4802.394437604009</v>
          </cell>
          <cell r="G27">
            <v>5935.96100579209</v>
          </cell>
        </row>
        <row r="593">
          <cell r="E593">
            <v>1292</v>
          </cell>
          <cell r="F593">
            <v>1180</v>
          </cell>
          <cell r="G593">
            <v>1350</v>
          </cell>
        </row>
        <row r="596">
          <cell r="E596">
            <v>1954.0999999999985</v>
          </cell>
          <cell r="F596">
            <v>1721</v>
          </cell>
          <cell r="G596">
            <v>1798.4000000000015</v>
          </cell>
        </row>
      </sheetData>
      <sheetData sheetId="38"/>
      <sheetData sheetId="39"/>
      <sheetData sheetId="40" refreshError="1"/>
      <sheetData sheetId="41" refreshError="1"/>
      <sheetData sheetId="4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eamiento"/>
      <sheetName val="Finanzas"/>
      <sheetName val="Acarreo_Metricas"/>
      <sheetName val="Perfo_Tonelajes"/>
      <sheetName val="Perfo_Horas"/>
      <sheetName val="Perfo_Precorte"/>
      <sheetName val="Reporte de Rutas"/>
      <sheetName val="Postes"/>
    </sheetNames>
    <sheetDataSet>
      <sheetData sheetId="0">
        <row r="38">
          <cell r="AZ38">
            <v>1905.6000000000006</v>
          </cell>
          <cell r="BA38">
            <v>1741.0000000000002</v>
          </cell>
          <cell r="BB38">
            <v>1761.08</v>
          </cell>
          <cell r="BC38">
            <v>1457.8</v>
          </cell>
          <cell r="BD38">
            <v>1945.68</v>
          </cell>
          <cell r="BE38">
            <v>1957.8799999999999</v>
          </cell>
          <cell r="BF38">
            <v>1898.8000000000002</v>
          </cell>
          <cell r="BG38">
            <v>1956.88</v>
          </cell>
          <cell r="BH38">
            <v>1896.3999999999996</v>
          </cell>
          <cell r="BI38">
            <v>1979.8000000000002</v>
          </cell>
        </row>
      </sheetData>
      <sheetData sheetId="1">
        <row r="6">
          <cell r="F6">
            <v>27282.263066117586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eamiento"/>
      <sheetName val="Finanzas"/>
      <sheetName val="Acarreo_Metricas"/>
      <sheetName val="Perfo_Tonelajes"/>
      <sheetName val="Perfo_Horas"/>
      <sheetName val="Perfo_Precorte"/>
      <sheetName val="Reporte de Rutas"/>
      <sheetName val="Postes"/>
    </sheetNames>
    <sheetDataSet>
      <sheetData sheetId="0">
        <row r="47">
          <cell r="BA47">
            <v>1164.3797653468548</v>
          </cell>
          <cell r="BB47">
            <v>1187.0602540611601</v>
          </cell>
          <cell r="BC47">
            <v>1206.3578099589017</v>
          </cell>
          <cell r="BD47">
            <v>1368.1016745843322</v>
          </cell>
          <cell r="BE47">
            <v>1388.8854563441373</v>
          </cell>
          <cell r="BF47">
            <v>1306.5116023119549</v>
          </cell>
          <cell r="BG47">
            <v>1362.9912929349405</v>
          </cell>
          <cell r="BH47">
            <v>1212.5238490640254</v>
          </cell>
          <cell r="BI47">
            <v>1240.7781221109501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OXIDOS"/>
      <sheetName val="SULFUROS"/>
      <sheetName val="Esteril por fase"/>
      <sheetName val="Mineral por fase"/>
    </sheetNames>
    <sheetDataSet>
      <sheetData sheetId="0">
        <row r="109">
          <cell r="DA109">
            <v>8694.6607160934745</v>
          </cell>
          <cell r="DB109">
            <v>8387.5874073898813</v>
          </cell>
          <cell r="DC109">
            <v>8617.6100836109526</v>
          </cell>
          <cell r="DD109">
            <v>8987.9799202130725</v>
          </cell>
          <cell r="DE109">
            <v>10143.599430405155</v>
          </cell>
          <cell r="DF109">
            <v>10513.913453089315</v>
          </cell>
          <cell r="DG109">
            <v>9840.5517894982022</v>
          </cell>
          <cell r="DH109">
            <v>10253.156268175942</v>
          </cell>
          <cell r="DI109">
            <v>9744.3303102423943</v>
          </cell>
          <cell r="DJ109">
            <v>10036.597503223984</v>
          </cell>
        </row>
        <row r="144">
          <cell r="DB144">
            <v>975687.60001400008</v>
          </cell>
          <cell r="DC144">
            <v>966974.40001199988</v>
          </cell>
          <cell r="DD144">
            <v>980302.95230499888</v>
          </cell>
          <cell r="DE144">
            <v>839008.02001100068</v>
          </cell>
          <cell r="DF144">
            <v>1015686.1100020004</v>
          </cell>
          <cell r="DG144">
            <v>888651.00000300002</v>
          </cell>
          <cell r="DH144">
            <v>1015686.110007</v>
          </cell>
          <cell r="DI144">
            <v>988630.39600300102</v>
          </cell>
          <cell r="DJ144">
            <v>969171.35750399891</v>
          </cell>
        </row>
        <row r="145">
          <cell r="DB145">
            <v>3915.7167733068977</v>
          </cell>
          <cell r="DC145">
            <v>3876.2891220800361</v>
          </cell>
          <cell r="DD145">
            <v>3935.866599717041</v>
          </cell>
          <cell r="DE145">
            <v>3332.3566814565183</v>
          </cell>
          <cell r="DF145">
            <v>4051.4378048057197</v>
          </cell>
          <cell r="DG145">
            <v>3562.8520125048362</v>
          </cell>
          <cell r="DH145">
            <v>4033.0922389155076</v>
          </cell>
          <cell r="DI145">
            <v>4025.6455031597661</v>
          </cell>
          <cell r="DJ145">
            <v>3957.8564759714081</v>
          </cell>
        </row>
        <row r="148">
          <cell r="DB148">
            <v>590600.02001499943</v>
          </cell>
          <cell r="DC148">
            <v>624824.01000700006</v>
          </cell>
          <cell r="DD148">
            <v>601222.77001500013</v>
          </cell>
          <cell r="DE148">
            <v>619122.87</v>
          </cell>
          <cell r="DF148">
            <v>621587.34000399977</v>
          </cell>
          <cell r="DG148">
            <v>601457.90000199957</v>
          </cell>
          <cell r="DH148">
            <v>533976.84001781559</v>
          </cell>
          <cell r="DI148">
            <v>605375.73001015268</v>
          </cell>
          <cell r="DJ148">
            <v>615503.85000700073</v>
          </cell>
        </row>
        <row r="149">
          <cell r="DB149">
            <v>5529.0000001403678</v>
          </cell>
          <cell r="DC149">
            <v>5835.0000000701048</v>
          </cell>
          <cell r="DD149">
            <v>5600.0000001613553</v>
          </cell>
          <cell r="DE149">
            <v>5720.0000000000009</v>
          </cell>
          <cell r="DF149">
            <v>5720.0000000350501</v>
          </cell>
          <cell r="DG149">
            <v>4195.7337710370193</v>
          </cell>
          <cell r="DH149">
            <v>3614.2762900082162</v>
          </cell>
          <cell r="DI149">
            <v>4073.9171286105238</v>
          </cell>
          <cell r="DJ149">
            <v>4112.0000000273758</v>
          </cell>
        </row>
      </sheetData>
      <sheetData sheetId="1">
        <row r="405">
          <cell r="X405">
            <v>0.46774852520503579</v>
          </cell>
        </row>
      </sheetData>
      <sheetData sheetId="2">
        <row r="1210">
          <cell r="AB1210">
            <v>15863.462930153384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O"/>
    </sheetNames>
    <sheetDataSet>
      <sheetData sheetId="0">
        <row r="7">
          <cell r="D7">
            <v>2613456.8540000003</v>
          </cell>
        </row>
        <row r="8">
          <cell r="D8">
            <v>653364.21350000007</v>
          </cell>
        </row>
        <row r="10">
          <cell r="D10">
            <v>256426.3837332</v>
          </cell>
        </row>
        <row r="11">
          <cell r="D11">
            <v>4766.463753</v>
          </cell>
        </row>
        <row r="12">
          <cell r="D12">
            <v>41582.656821599994</v>
          </cell>
        </row>
        <row r="13">
          <cell r="D13">
            <v>48513.099625200004</v>
          </cell>
        </row>
        <row r="14">
          <cell r="D14">
            <v>53325.771069999995</v>
          </cell>
        </row>
        <row r="15">
          <cell r="D15">
            <v>369.55177840000005</v>
          </cell>
        </row>
        <row r="17">
          <cell r="D17">
            <v>166387.50636999999</v>
          </cell>
        </row>
        <row r="18">
          <cell r="D18">
            <v>2579.3205735000006</v>
          </cell>
        </row>
        <row r="20">
          <cell r="D20">
            <v>10019.685619000002</v>
          </cell>
        </row>
        <row r="22">
          <cell r="D22">
            <v>298968.63341887726</v>
          </cell>
        </row>
        <row r="23">
          <cell r="D23">
            <v>396207.58217999991</v>
          </cell>
        </row>
        <row r="24">
          <cell r="D24">
            <v>1584830.3287199996</v>
          </cell>
        </row>
        <row r="25">
          <cell r="D25">
            <v>8458272.4131099992</v>
          </cell>
        </row>
        <row r="26">
          <cell r="D26">
            <v>810969</v>
          </cell>
        </row>
        <row r="27">
          <cell r="D27">
            <v>0</v>
          </cell>
        </row>
        <row r="28">
          <cell r="D28">
            <v>502592.69205499988</v>
          </cell>
        </row>
        <row r="29">
          <cell r="D29">
            <v>344633.08429500007</v>
          </cell>
        </row>
        <row r="31">
          <cell r="D31">
            <v>756490.42629999982</v>
          </cell>
        </row>
        <row r="32">
          <cell r="D32">
            <v>3663690.1661000005</v>
          </cell>
        </row>
        <row r="34">
          <cell r="D34">
            <v>186301.7313861227</v>
          </cell>
        </row>
        <row r="35">
          <cell r="D35">
            <v>632198.99030800001</v>
          </cell>
        </row>
        <row r="36">
          <cell r="D36">
            <v>2528795.961232</v>
          </cell>
        </row>
        <row r="37">
          <cell r="D37">
            <v>569176.86580000003</v>
          </cell>
        </row>
        <row r="38">
          <cell r="D38">
            <v>127281.91244999996</v>
          </cell>
        </row>
        <row r="39">
          <cell r="D39">
            <v>273260.22788000002</v>
          </cell>
        </row>
        <row r="40">
          <cell r="D40">
            <v>156158.82010000001</v>
          </cell>
        </row>
        <row r="41">
          <cell r="D41">
            <v>664804.01779999991</v>
          </cell>
        </row>
        <row r="42">
          <cell r="D42">
            <v>396345.61900000006</v>
          </cell>
        </row>
        <row r="43">
          <cell r="D43">
            <v>242765.97928999996</v>
          </cell>
        </row>
        <row r="44">
          <cell r="D44">
            <v>6831523.0921</v>
          </cell>
        </row>
        <row r="46">
          <cell r="D46">
            <v>57146.406370000004</v>
          </cell>
        </row>
        <row r="47">
          <cell r="D47">
            <v>32926.357159000007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RERO"/>
    </sheetNames>
    <sheetDataSet>
      <sheetData sheetId="0">
        <row r="7">
          <cell r="D7">
            <v>2293966.6246880004</v>
          </cell>
        </row>
        <row r="8">
          <cell r="D8">
            <v>573491.6561720001</v>
          </cell>
        </row>
        <row r="10">
          <cell r="D10">
            <v>247221.19378199999</v>
          </cell>
        </row>
        <row r="11">
          <cell r="D11">
            <v>4300.1029840000001</v>
          </cell>
        </row>
        <row r="12">
          <cell r="D12">
            <v>40089.923315999993</v>
          </cell>
        </row>
        <row r="13">
          <cell r="D13">
            <v>46771.577202</v>
          </cell>
        </row>
        <row r="14">
          <cell r="D14">
            <v>48052.732619999995</v>
          </cell>
        </row>
        <row r="15">
          <cell r="D15">
            <v>333.39406070000007</v>
          </cell>
        </row>
        <row r="17">
          <cell r="D17">
            <v>148739.81741999998</v>
          </cell>
        </row>
        <row r="18">
          <cell r="D18">
            <v>2326.9544636000001</v>
          </cell>
        </row>
        <row r="20">
          <cell r="D20">
            <v>8956.9598169999972</v>
          </cell>
        </row>
        <row r="22">
          <cell r="D22">
            <v>273491.07978080376</v>
          </cell>
        </row>
        <row r="23">
          <cell r="D23">
            <v>440017.54866000009</v>
          </cell>
        </row>
        <row r="24">
          <cell r="D24">
            <v>1760070.1946400004</v>
          </cell>
        </row>
        <row r="25">
          <cell r="D25">
            <v>8559467.5356999952</v>
          </cell>
        </row>
        <row r="26">
          <cell r="D26">
            <v>833248.19909999997</v>
          </cell>
        </row>
        <row r="27">
          <cell r="D27">
            <v>0</v>
          </cell>
        </row>
        <row r="28">
          <cell r="D28">
            <v>465724.23301999987</v>
          </cell>
        </row>
        <row r="29">
          <cell r="D29">
            <v>344387.12718000001</v>
          </cell>
        </row>
        <row r="31">
          <cell r="D31">
            <v>699782.94030000002</v>
          </cell>
        </row>
        <row r="32">
          <cell r="D32">
            <v>3678997.2569000004</v>
          </cell>
        </row>
        <row r="34">
          <cell r="D34">
            <v>172707.11027219624</v>
          </cell>
        </row>
        <row r="35">
          <cell r="D35">
            <v>556002.66979999992</v>
          </cell>
        </row>
        <row r="36">
          <cell r="D36">
            <v>2224010.6791999997</v>
          </cell>
        </row>
        <row r="37">
          <cell r="D37">
            <v>505481.36470000003</v>
          </cell>
        </row>
        <row r="38">
          <cell r="D38">
            <v>115214.29947</v>
          </cell>
        </row>
        <row r="39">
          <cell r="D39">
            <v>252642.00177000003</v>
          </cell>
        </row>
        <row r="40">
          <cell r="D40">
            <v>143658.7821999999</v>
          </cell>
        </row>
        <row r="41">
          <cell r="D41">
            <v>602869.2818</v>
          </cell>
        </row>
        <row r="42">
          <cell r="D42">
            <v>351762.89857000008</v>
          </cell>
        </row>
        <row r="43">
          <cell r="D43">
            <v>228173.53878</v>
          </cell>
        </row>
        <row r="44">
          <cell r="D44">
            <v>6233443.1226000004</v>
          </cell>
        </row>
        <row r="46">
          <cell r="D46">
            <v>54644.687120000002</v>
          </cell>
        </row>
        <row r="47">
          <cell r="D47">
            <v>28709.081108999999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ZO"/>
    </sheetNames>
    <sheetDataSet>
      <sheetData sheetId="0">
        <row r="7">
          <cell r="D7">
            <v>2397108.7021280001</v>
          </cell>
        </row>
        <row r="8">
          <cell r="D8">
            <v>599277.17553200002</v>
          </cell>
        </row>
        <row r="10">
          <cell r="D10">
            <v>269763.70455799997</v>
          </cell>
        </row>
        <row r="11">
          <cell r="D11">
            <v>4744.4458429999995</v>
          </cell>
        </row>
        <row r="12">
          <cell r="D12">
            <v>43745.46560399999</v>
          </cell>
        </row>
        <row r="13">
          <cell r="D13">
            <v>51036.376537999997</v>
          </cell>
        </row>
        <row r="14">
          <cell r="D14">
            <v>52639.927619999995</v>
          </cell>
        </row>
        <row r="15">
          <cell r="D15">
            <v>367.8446937999999</v>
          </cell>
        </row>
        <row r="17">
          <cell r="D17">
            <v>166219.08676000001</v>
          </cell>
        </row>
        <row r="18">
          <cell r="D18">
            <v>2567.4058197999998</v>
          </cell>
        </row>
        <row r="20">
          <cell r="D20">
            <v>10009.543564000001</v>
          </cell>
        </row>
        <row r="22">
          <cell r="D22">
            <v>274821.80571114831</v>
          </cell>
        </row>
        <row r="23">
          <cell r="D23">
            <v>502785.02550000011</v>
          </cell>
        </row>
        <row r="24">
          <cell r="D24">
            <v>2011140.1020000004</v>
          </cell>
        </row>
        <row r="25">
          <cell r="D25">
            <v>9584391.2389000021</v>
          </cell>
        </row>
        <row r="26">
          <cell r="D26">
            <v>934396.56920000003</v>
          </cell>
        </row>
        <row r="27">
          <cell r="D27">
            <v>0</v>
          </cell>
        </row>
        <row r="28">
          <cell r="D28">
            <v>577894.48490000016</v>
          </cell>
        </row>
        <row r="29">
          <cell r="D29">
            <v>336007.51699999988</v>
          </cell>
        </row>
        <row r="31">
          <cell r="D31">
            <v>782610.17220000003</v>
          </cell>
        </row>
        <row r="32">
          <cell r="D32">
            <v>4124462.0756999999</v>
          </cell>
        </row>
        <row r="34">
          <cell r="D34">
            <v>171363.83185885171</v>
          </cell>
        </row>
        <row r="35">
          <cell r="D35">
            <v>551152.75393600005</v>
          </cell>
        </row>
        <row r="36">
          <cell r="D36">
            <v>2204611.0157440002</v>
          </cell>
        </row>
        <row r="37">
          <cell r="D37">
            <v>461067.06677999988</v>
          </cell>
        </row>
        <row r="38">
          <cell r="D38">
            <v>109160.54151200004</v>
          </cell>
        </row>
        <row r="39">
          <cell r="D39">
            <v>240799.72865400004</v>
          </cell>
        </row>
        <row r="40">
          <cell r="D40">
            <v>132990.07429000002</v>
          </cell>
        </row>
        <row r="41">
          <cell r="D41">
            <v>550784.20789000008</v>
          </cell>
        </row>
        <row r="42">
          <cell r="D42">
            <v>356575.72672000004</v>
          </cell>
        </row>
        <row r="43">
          <cell r="D43">
            <v>189061.25257350004</v>
          </cell>
        </row>
        <row r="44">
          <cell r="D44">
            <v>5880073.4755500006</v>
          </cell>
        </row>
        <row r="46">
          <cell r="D46">
            <v>58743.69283</v>
          </cell>
        </row>
        <row r="47">
          <cell r="D47">
            <v>30846.381532000003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ily Roxana Rondan Poma" id="{CADF76FF-350F-4F33-AB00-C6C638083BDE}" userId="Emily Roxana Rondan Poma" providerId="None"/>
  <person displayName="Ivan Barja Torres" id="{1BCEA9DE-275C-4EEC-9127-71FE2FAD9C8B}" userId="S::ivan.barja@marcobre.com::33f3a653-b6fb-4128-a83e-71b8e58c0067" providerId="AD"/>
  <person displayName="Amado Andy Cabrera Hernandez" id="{03EC1F17-96F8-42F4-BB0C-08272DB4CB01}" userId="S::andy.cabrera@marcobre.com::774b196e-b76d-4747-8a13-f945dc68ca26" providerId="AD"/>
  <person displayName="Emily Roxana Rondan Poma" id="{3FEB5689-EB73-4876-9ACF-2A1CDF7760EB}" userId="S::emily.rondan@marcobre.com::6d7b9851-1191-448d-97b5-f83c64293bf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5" dT="2024-03-27T21:14:42.91" personId="{CADF76FF-350F-4F33-AB00-C6C638083BDE}" id="{3EBD925F-5068-4F85-AB68-B57D2AAF8301}">
    <text>Servicios de agua Sala 407</text>
  </threadedComment>
  <threadedComment ref="C56" dT="2024-03-27T21:14:32.30" personId="{CADF76FF-350F-4F33-AB00-C6C638083BDE}" id="{56F496C1-FFFD-4CFA-8554-128E960A5606}">
    <text>Puerto</text>
  </threadedComment>
  <threadedComment ref="F82" dT="2024-10-25T23:38:52.90" personId="{3FEB5689-EB73-4876-9ACF-2A1CDF7760EB}" id="{7788E972-F808-4FC5-94C2-0910D3B867AC}">
    <text>La usada para valorizar (incluye ahorro por Potencia Coincidente)</text>
  </threadedComment>
  <threadedComment ref="F83" dT="2024-09-18T22:16:02.91" personId="{03EC1F17-96F8-42F4-BB0C-08272DB4CB01}" id="{21BD6E37-31E5-4529-81A5-3E7216B7A1BF}">
    <text>Debe ser Demanda Maxima</text>
  </threadedComment>
  <threadedComment ref="F83" dT="2024-10-25T23:39:21.00" personId="{3FEB5689-EB73-4876-9ACF-2A1CDF7760EB}" id="{F77EC7A1-00C1-4F68-A358-B1C3A322D5FD}" parentId="{21BD6E37-31E5-4529-81A5-3E7216B7A1BF}">
    <text>Potencia Regular sin considerar Iniciativa de ahorro por Potencia Coincidente</text>
  </threadedComment>
  <threadedComment ref="AL145" dT="2025-04-01T23:20:20.25" personId="{1BCEA9DE-275C-4EEC-9127-71FE2FAD9C8B}" id="{A8153B9C-C3D9-48F9-93BE-4307C0C023BB}">
    <text>Parada de Planta de Óxidos</text>
  </threadedComment>
  <threadedComment ref="AZ145" dT="2025-04-01T23:20:20.25" personId="{1BCEA9DE-275C-4EEC-9127-71FE2FAD9C8B}" id="{00D59FE2-1AA0-4235-9372-77AAC4819AA1}">
    <text>Parada de Planta de Óxidos</text>
  </threadedComment>
  <threadedComment ref="BN145" dT="2025-04-01T23:20:20.25" personId="{1BCEA9DE-275C-4EEC-9127-71FE2FAD9C8B}" id="{C7660416-0840-452A-B287-F4107A6CE081}">
    <text>Parada de Planta de Óxidos</text>
  </threadedComment>
  <threadedComment ref="CB145" dT="2025-04-01T23:20:20.25" personId="{1BCEA9DE-275C-4EEC-9127-71FE2FAD9C8B}" id="{79146C88-CE66-4B54-9923-9828AF2DD259}">
    <text>Parada de Planta de Óxidos</text>
  </threadedComment>
  <threadedComment ref="CP145" dT="2025-04-01T23:20:20.25" personId="{1BCEA9DE-275C-4EEC-9127-71FE2FAD9C8B}" id="{5A440F8C-31AD-4879-93A1-98C07CCD74FB}">
    <text>Parada de Planta de Óxidos</text>
  </threadedComment>
  <threadedComment ref="CV145" dT="2025-04-01T23:20:20.25" personId="{1BCEA9DE-275C-4EEC-9127-71FE2FAD9C8B}" id="{44A5D8E4-D521-44EA-8287-8A2B01B53829}">
    <text>Parada de Planta de Óxidos</text>
  </threadedComment>
  <threadedComment ref="AK203" dT="2024-09-22T21:52:06.70" personId="{3FEB5689-EB73-4876-9ACF-2A1CDF7760EB}" id="{BAFF33A5-75A6-4FE6-B400-EC8ADAA4A4DE}">
    <text>¿El mismo del Trade Off?</text>
  </threadedComment>
  <threadedComment ref="AY203" dT="2024-09-22T21:52:06.70" personId="{3FEB5689-EB73-4876-9ACF-2A1CDF7760EB}" id="{CE5D8C78-D2FB-4219-AAC1-565667C68762}">
    <text>¿El mismo del Trade Off?</text>
  </threadedComment>
  <threadedComment ref="BM203" dT="2024-09-22T21:52:06.70" personId="{3FEB5689-EB73-4876-9ACF-2A1CDF7760EB}" id="{6E0FCB25-197F-40ED-91A4-F266D80180B6}">
    <text>¿El mismo del Trade Off?</text>
  </threadedComment>
  <threadedComment ref="CA203" dT="2024-09-22T21:52:06.70" personId="{3FEB5689-EB73-4876-9ACF-2A1CDF7760EB}" id="{7CB72C0B-B544-4FEC-9E23-C9B0D943C7D6}">
    <text>¿El mismo del Trade Off?</text>
  </threadedComment>
  <threadedComment ref="CO203" dT="2024-09-22T21:52:06.70" personId="{3FEB5689-EB73-4876-9ACF-2A1CDF7760EB}" id="{D337ED8C-6938-47D1-BE3F-3B3B36231475}">
    <text>¿El mismo del Trade Off?</text>
  </threadedComment>
  <threadedComment ref="CU203" dT="2024-09-22T21:52:06.70" personId="{3FEB5689-EB73-4876-9ACF-2A1CDF7760EB}" id="{1A5B9DBA-152B-493B-90D0-28CFA4379CCE}">
    <text>¿El mismo del Trade Off?</text>
  </threadedComment>
  <threadedComment ref="DA203" dT="2024-09-22T21:52:06.70" personId="{3FEB5689-EB73-4876-9ACF-2A1CDF7760EB}" id="{3BF41100-E00E-49CC-B4A0-E2967C6A5CB4}">
    <text>¿El mismo del Trade Off?</text>
  </threadedComment>
  <threadedComment ref="DB203" dT="2024-09-22T21:52:06.70" personId="{3FEB5689-EB73-4876-9ACF-2A1CDF7760EB}" id="{D6061E47-5839-4676-9138-F20D8B85764F}">
    <text>¿El mismo del Trade Off?</text>
  </threadedComment>
  <threadedComment ref="DC203" dT="2024-09-22T21:52:06.70" personId="{3FEB5689-EB73-4876-9ACF-2A1CDF7760EB}" id="{871CFC34-3B61-4846-9F8E-6E3E62DAC7CE}">
    <text>¿El mismo del Trade Off?</text>
  </threadedComment>
  <threadedComment ref="DD203" dT="2024-09-22T21:52:06.70" personId="{3FEB5689-EB73-4876-9ACF-2A1CDF7760EB}" id="{793FA9D8-BE72-4EE0-B311-D568352ADC14}">
    <text>¿El mismo del Trade Off?</text>
  </threadedComment>
  <threadedComment ref="DE203" dT="2024-09-22T21:52:06.70" personId="{3FEB5689-EB73-4876-9ACF-2A1CDF7760EB}" id="{EDA37B6F-FD18-4670-9906-86800F410F36}">
    <text>¿El mismo del Trade Off?</text>
  </threadedComment>
  <threadedComment ref="DF203" dT="2024-09-22T21:52:06.70" personId="{3FEB5689-EB73-4876-9ACF-2A1CDF7760EB}" id="{E934E1B9-CA29-400E-9BAE-5995CCB5215E}">
    <text>¿El mismo del Trade Off?</text>
  </threadedComment>
  <threadedComment ref="DG203" dT="2024-09-22T21:52:06.70" personId="{3FEB5689-EB73-4876-9ACF-2A1CDF7760EB}" id="{FF0F5F02-A1C5-4B69-935B-EF1FA45FAE3D}">
    <text>¿El mismo del Trade Off?</text>
  </threadedComment>
  <threadedComment ref="DH203" dT="2024-09-22T21:52:06.70" personId="{3FEB5689-EB73-4876-9ACF-2A1CDF7760EB}" id="{174A5EDE-4730-4AC5-B752-39018CFDE0AF}">
    <text>¿El mismo del Trade Off?</text>
  </threadedComment>
  <threadedComment ref="DI203" dT="2024-09-22T21:52:06.70" personId="{3FEB5689-EB73-4876-9ACF-2A1CDF7760EB}" id="{3CDEEE9D-A07C-48BF-923C-847541151244}">
    <text>¿El mismo del Trade Off?</text>
  </threadedComment>
  <threadedComment ref="DJ203" dT="2024-09-22T21:52:06.70" personId="{3FEB5689-EB73-4876-9ACF-2A1CDF7760EB}" id="{ADD9680A-D20D-43BF-B2B6-37A590AEA5BE}">
    <text>¿El mismo del Trade Off?</text>
  </threadedComment>
  <threadedComment ref="DK203" dT="2024-09-22T21:52:06.70" personId="{3FEB5689-EB73-4876-9ACF-2A1CDF7760EB}" id="{8C556B29-2794-4EDD-8ED5-E33478A7B0C4}">
    <text>¿El mismo del Trade Off?</text>
  </threadedComment>
  <threadedComment ref="DL203" dT="2024-09-22T21:52:06.70" personId="{3FEB5689-EB73-4876-9ACF-2A1CDF7760EB}" id="{F39514EF-5ABB-46CE-8820-EDC908D25338}">
    <text>¿El mismo del Trade Off?</text>
  </threadedComment>
  <threadedComment ref="DM203" dT="2024-09-22T21:52:06.70" personId="{3FEB5689-EB73-4876-9ACF-2A1CDF7760EB}" id="{D9AD1723-1EAD-4535-B56D-FEC228DCEAA3}">
    <text>¿El mismo del Trade Off?</text>
  </threadedComment>
  <threadedComment ref="DN203" dT="2024-09-22T21:52:06.70" personId="{3FEB5689-EB73-4876-9ACF-2A1CDF7760EB}" id="{1A9E0272-615E-481F-B64E-31D28D1137E3}">
    <text>¿El mismo del Trade Off?</text>
  </threadedComment>
  <threadedComment ref="DO203" dT="2024-09-22T21:52:06.70" personId="{3FEB5689-EB73-4876-9ACF-2A1CDF7760EB}" id="{6215F516-40F6-4C70-A797-7B2EFAE20FCE}">
    <text>¿El mismo del Trade Off?</text>
  </threadedComment>
  <threadedComment ref="DP203" dT="2024-09-22T21:52:06.70" personId="{3FEB5689-EB73-4876-9ACF-2A1CDF7760EB}" id="{582E3750-31AA-4837-8B7C-71E01A4DEEB1}">
    <text>¿El mismo del Trade Off?</text>
  </threadedComment>
  <threadedComment ref="DQ203" dT="2024-09-22T21:52:06.70" personId="{3FEB5689-EB73-4876-9ACF-2A1CDF7760EB}" id="{9C06104C-C575-4290-A850-4F6CA90D8EBF}">
    <text>¿El mismo del Trade Off?</text>
  </threadedComment>
  <threadedComment ref="DR203" dT="2024-09-22T21:52:06.70" personId="{3FEB5689-EB73-4876-9ACF-2A1CDF7760EB}" id="{033B035E-25CE-48C0-AB90-72BF47DD211E}">
    <text>¿El mismo del Trade Off?</text>
  </threadedComment>
  <threadedComment ref="DS203" dT="2024-09-22T21:52:06.70" personId="{3FEB5689-EB73-4876-9ACF-2A1CDF7760EB}" id="{77C0BB09-CC98-4A31-8A09-9A22C63291B4}">
    <text>¿El mismo del Trade Off?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55" dT="2024-03-27T21:14:42.91" personId="{CADF76FF-350F-4F33-AB00-C6C638083BDE}" id="{6D35735A-CC23-4894-A906-081B6E3ACE56}">
    <text>Servicios de agua Sala 407</text>
  </threadedComment>
  <threadedComment ref="C56" dT="2024-03-27T21:14:32.30" personId="{CADF76FF-350F-4F33-AB00-C6C638083BDE}" id="{8FD5FB99-4B01-4984-8EC2-20B697A02B8F}">
    <text>Puerto</text>
  </threadedComment>
  <threadedComment ref="F82" dT="2024-10-25T23:38:52.90" personId="{3FEB5689-EB73-4876-9ACF-2A1CDF7760EB}" id="{11D67E10-A279-45D3-B8C9-31C6CC9642AD}">
    <text>La usada para valorizar (incluye ahorro por Potencia Coincidente)</text>
  </threadedComment>
  <threadedComment ref="F83" dT="2024-09-18T22:16:02.91" personId="{03EC1F17-96F8-42F4-BB0C-08272DB4CB01}" id="{7DD9DAFC-45D8-4E99-B5FE-F7083EE0B827}">
    <text>Debe ser Demanda Maxima</text>
  </threadedComment>
  <threadedComment ref="F83" dT="2024-10-25T23:39:21.00" personId="{3FEB5689-EB73-4876-9ACF-2A1CDF7760EB}" id="{8010DC5C-FFB8-479F-831E-0DF5BC90D5F6}" parentId="{7DD9DAFC-45D8-4E99-B5FE-F7083EE0B827}">
    <text>Potencia Regular sin considerar Iniciativa de ahorro por Potencia Coincidente</text>
  </threadedComment>
  <threadedComment ref="AL145" dT="2025-04-01T23:20:20.25" personId="{1BCEA9DE-275C-4EEC-9127-71FE2FAD9C8B}" id="{B66A9094-2FCB-417F-B3E8-0B38265B150A}">
    <text>Parada de Planta de Óxidos</text>
  </threadedComment>
  <threadedComment ref="AZ145" dT="2025-04-01T23:20:20.25" personId="{1BCEA9DE-275C-4EEC-9127-71FE2FAD9C8B}" id="{01282BF4-F12D-4ECE-8317-CB49578C7567}">
    <text>Parada de Planta de Óxidos</text>
  </threadedComment>
  <threadedComment ref="BN145" dT="2025-04-01T23:20:20.25" personId="{1BCEA9DE-275C-4EEC-9127-71FE2FAD9C8B}" id="{E565FC46-21DF-4C06-8C51-C9078A91EF8A}">
    <text>Parada de Planta de Óxidos</text>
  </threadedComment>
  <threadedComment ref="CB145" dT="2025-04-01T23:20:20.25" personId="{1BCEA9DE-275C-4EEC-9127-71FE2FAD9C8B}" id="{555AA29C-6773-4ECE-93B7-8D73C6599A47}">
    <text>Parada de Planta de Óxidos</text>
  </threadedComment>
  <threadedComment ref="CP145" dT="2025-04-01T23:20:20.25" personId="{1BCEA9DE-275C-4EEC-9127-71FE2FAD9C8B}" id="{DAB3863D-B9E6-42F8-84DD-23248FC334CC}">
    <text>Parada de Planta de Óxidos</text>
  </threadedComment>
  <threadedComment ref="CV145" dT="2025-04-01T23:20:20.25" personId="{1BCEA9DE-275C-4EEC-9127-71FE2FAD9C8B}" id="{1DEC0564-88A0-4F70-BC2C-900E446312A5}">
    <text>Parada de Planta de Óxidos</text>
  </threadedComment>
  <threadedComment ref="AK203" dT="2024-09-22T21:52:06.70" personId="{3FEB5689-EB73-4876-9ACF-2A1CDF7760EB}" id="{770B1EBD-1AA8-4FE6-9E2E-E1B419548511}">
    <text>¿El mismo del Trade Off?</text>
  </threadedComment>
  <threadedComment ref="AY203" dT="2024-09-22T21:52:06.70" personId="{3FEB5689-EB73-4876-9ACF-2A1CDF7760EB}" id="{57AF6628-2E4A-48A5-8CA9-318B69A4DC2A}">
    <text>¿El mismo del Trade Off?</text>
  </threadedComment>
  <threadedComment ref="BM203" dT="2024-09-22T21:52:06.70" personId="{3FEB5689-EB73-4876-9ACF-2A1CDF7760EB}" id="{814A6351-2CD4-4894-BB84-B0A9D98CCFC4}">
    <text>¿El mismo del Trade Off?</text>
  </threadedComment>
  <threadedComment ref="CA203" dT="2024-09-22T21:52:06.70" personId="{3FEB5689-EB73-4876-9ACF-2A1CDF7760EB}" id="{37886481-9A9F-433D-920B-B7AC38A40B23}">
    <text>¿El mismo del Trade Off?</text>
  </threadedComment>
  <threadedComment ref="CO203" dT="2024-09-22T21:52:06.70" personId="{3FEB5689-EB73-4876-9ACF-2A1CDF7760EB}" id="{2AA90C42-B82E-4303-A9E0-80C6FF4132C5}">
    <text>¿El mismo del Trade Off?</text>
  </threadedComment>
  <threadedComment ref="CU203" dT="2024-09-22T21:52:06.70" personId="{3FEB5689-EB73-4876-9ACF-2A1CDF7760EB}" id="{0E869A2C-E404-410A-ACD0-3CD8B0294916}">
    <text>¿El mismo del Trade Off?</text>
  </threadedComment>
  <threadedComment ref="DA203" dT="2024-09-22T21:52:06.70" personId="{3FEB5689-EB73-4876-9ACF-2A1CDF7760EB}" id="{766FAD14-FE32-4FA0-A745-264B4D34BC57}">
    <text>¿El mismo del Trade Off?</text>
  </threadedComment>
  <threadedComment ref="DB203" dT="2024-09-22T21:52:06.70" personId="{3FEB5689-EB73-4876-9ACF-2A1CDF7760EB}" id="{A67B55D5-A4A8-420C-9ED1-1876AF9F924D}">
    <text>¿El mismo del Trade Off?</text>
  </threadedComment>
  <threadedComment ref="DC203" dT="2024-09-22T21:52:06.70" personId="{3FEB5689-EB73-4876-9ACF-2A1CDF7760EB}" id="{E540A4C3-68A9-4501-9951-F1DDE964D8D0}">
    <text>¿El mismo del Trade Off?</text>
  </threadedComment>
  <threadedComment ref="DD203" dT="2024-09-22T21:52:06.70" personId="{3FEB5689-EB73-4876-9ACF-2A1CDF7760EB}" id="{A1D1BC2A-64FD-4FF8-85DA-E075331A98ED}">
    <text>¿El mismo del Trade Off?</text>
  </threadedComment>
  <threadedComment ref="DE203" dT="2024-09-22T21:52:06.70" personId="{3FEB5689-EB73-4876-9ACF-2A1CDF7760EB}" id="{82494938-0CDD-43F7-866B-59538CB7E9D0}">
    <text>¿El mismo del Trade Off?</text>
  </threadedComment>
  <threadedComment ref="DF203" dT="2024-09-22T21:52:06.70" personId="{3FEB5689-EB73-4876-9ACF-2A1CDF7760EB}" id="{F27B84ED-4E09-4B40-9CBC-53413C2BE703}">
    <text>¿El mismo del Trade Off?</text>
  </threadedComment>
  <threadedComment ref="DG203" dT="2024-09-22T21:52:06.70" personId="{3FEB5689-EB73-4876-9ACF-2A1CDF7760EB}" id="{45F4AEF9-96F9-4614-8A7C-C122C3AB6A52}">
    <text>¿El mismo del Trade Off?</text>
  </threadedComment>
  <threadedComment ref="DH203" dT="2024-09-22T21:52:06.70" personId="{3FEB5689-EB73-4876-9ACF-2A1CDF7760EB}" id="{3501E721-A8DD-47B9-9DC8-96E595DAE8E5}">
    <text>¿El mismo del Trade Off?</text>
  </threadedComment>
  <threadedComment ref="DI203" dT="2024-09-22T21:52:06.70" personId="{3FEB5689-EB73-4876-9ACF-2A1CDF7760EB}" id="{F316BCE8-321D-4956-AB95-BCA6E53E127C}">
    <text>¿El mismo del Trade Off?</text>
  </threadedComment>
  <threadedComment ref="DJ203" dT="2024-09-22T21:52:06.70" personId="{3FEB5689-EB73-4876-9ACF-2A1CDF7760EB}" id="{F3BD8CDC-1A98-4FE0-AA25-B0463115A6F0}">
    <text>¿El mismo del Trade Off?</text>
  </threadedComment>
  <threadedComment ref="DK203" dT="2024-09-22T21:52:06.70" personId="{3FEB5689-EB73-4876-9ACF-2A1CDF7760EB}" id="{773CCD99-13B9-4C73-ADF9-2B4DED34E6F1}">
    <text>¿El mismo del Trade Off?</text>
  </threadedComment>
  <threadedComment ref="DL203" dT="2024-09-22T21:52:06.70" personId="{3FEB5689-EB73-4876-9ACF-2A1CDF7760EB}" id="{450F16A1-8AFA-47DA-A633-70A4A9CE4228}">
    <text>¿El mismo del Trade Off?</text>
  </threadedComment>
  <threadedComment ref="DM203" dT="2024-09-22T21:52:06.70" personId="{3FEB5689-EB73-4876-9ACF-2A1CDF7760EB}" id="{7E3F2C17-A1CD-4036-850C-F692022898D3}">
    <text>¿El mismo del Trade Off?</text>
  </threadedComment>
  <threadedComment ref="DN203" dT="2024-09-22T21:52:06.70" personId="{3FEB5689-EB73-4876-9ACF-2A1CDF7760EB}" id="{E9759B0D-DAE2-42CB-BDC5-90DAC21D47F6}">
    <text>¿El mismo del Trade Off?</text>
  </threadedComment>
  <threadedComment ref="DO203" dT="2024-09-22T21:52:06.70" personId="{3FEB5689-EB73-4876-9ACF-2A1CDF7760EB}" id="{15E557E1-702E-4E42-8E6D-D37D97F7DE2E}">
    <text>¿El mismo del Trade Off?</text>
  </threadedComment>
  <threadedComment ref="DP203" dT="2024-09-22T21:52:06.70" personId="{3FEB5689-EB73-4876-9ACF-2A1CDF7760EB}" id="{C73A7CD1-3845-4CD8-B445-92E8B58B65F4}">
    <text>¿El mismo del Trade Off?</text>
  </threadedComment>
  <threadedComment ref="DQ203" dT="2024-09-22T21:52:06.70" personId="{3FEB5689-EB73-4876-9ACF-2A1CDF7760EB}" id="{4201D75F-A60A-4B0F-B74D-5B98287DF664}">
    <text>¿El mismo del Trade Off?</text>
  </threadedComment>
  <threadedComment ref="DR203" dT="2024-09-22T21:52:06.70" personId="{3FEB5689-EB73-4876-9ACF-2A1CDF7760EB}" id="{B62C9967-C805-4CE6-AB2C-A01DDBBC49BA}">
    <text>¿El mismo del Trade Off?</text>
  </threadedComment>
  <threadedComment ref="DS203" dT="2024-09-22T21:52:06.70" personId="{3FEB5689-EB73-4876-9ACF-2A1CDF7760EB}" id="{BD51BC39-934A-4605-8AF1-BF3AA29B1056}">
    <text>¿El mismo del Trade Off?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55" dT="2024-03-27T21:14:42.91" personId="{CADF76FF-350F-4F33-AB00-C6C638083BDE}" id="{387F27B7-E7D6-4DAE-8CC1-BC4FC6140AE7}">
    <text>Servicios de agua Sala 407</text>
  </threadedComment>
  <threadedComment ref="C56" dT="2024-03-27T21:14:32.30" personId="{CADF76FF-350F-4F33-AB00-C6C638083BDE}" id="{88C05E73-87C8-4925-8724-71DE97DF7EED}">
    <text>Puerto</text>
  </threadedComment>
  <threadedComment ref="F82" dT="2024-10-25T23:38:52.90" personId="{3FEB5689-EB73-4876-9ACF-2A1CDF7760EB}" id="{B40829FD-9887-4047-9623-DD01A0675A25}">
    <text>La usada para valorizar (incluye ahorro por Potencia Coincidente)</text>
  </threadedComment>
  <threadedComment ref="F83" dT="2024-09-18T22:16:02.91" personId="{03EC1F17-96F8-42F4-BB0C-08272DB4CB01}" id="{93901CCF-7A2A-429E-819E-D699D850C99A}">
    <text>Debe ser Demanda Maxima</text>
  </threadedComment>
  <threadedComment ref="F83" dT="2024-10-25T23:39:21.00" personId="{3FEB5689-EB73-4876-9ACF-2A1CDF7760EB}" id="{65FCA5C5-6F55-4953-8883-350DBF4652E7}" parentId="{93901CCF-7A2A-429E-819E-D699D850C99A}">
    <text>Potencia Regular sin considerar Iniciativa de ahorro por Potencia Coincidente</text>
  </threadedComment>
  <threadedComment ref="AL145" dT="2025-04-01T23:20:20.25" personId="{1BCEA9DE-275C-4EEC-9127-71FE2FAD9C8B}" id="{297FD833-3A79-4E17-AE6D-0356B7FA7FAE}">
    <text>Parada de Planta de Óxidos</text>
  </threadedComment>
  <threadedComment ref="AZ145" dT="2025-04-01T23:20:20.25" personId="{1BCEA9DE-275C-4EEC-9127-71FE2FAD9C8B}" id="{57873167-3DFA-4841-AEAA-BF33D79AA0A8}">
    <text>Parada de Planta de Óxidos</text>
  </threadedComment>
  <threadedComment ref="BN145" dT="2025-04-01T23:20:20.25" personId="{1BCEA9DE-275C-4EEC-9127-71FE2FAD9C8B}" id="{E245E767-865D-48FF-9E46-4C9793940E10}">
    <text>Parada de Planta de Óxidos</text>
  </threadedComment>
  <threadedComment ref="CB145" dT="2025-04-01T23:20:20.25" personId="{1BCEA9DE-275C-4EEC-9127-71FE2FAD9C8B}" id="{EFEFAF0C-3F5E-4722-8A66-038FF88C0E44}">
    <text>Parada de Planta de Óxidos</text>
  </threadedComment>
  <threadedComment ref="CP145" dT="2025-04-01T23:20:20.25" personId="{1BCEA9DE-275C-4EEC-9127-71FE2FAD9C8B}" id="{5193B0AC-2C96-42A4-92F0-0641512C608C}">
    <text>Parada de Planta de Óxidos</text>
  </threadedComment>
  <threadedComment ref="CV145" dT="2025-04-01T23:20:20.25" personId="{1BCEA9DE-275C-4EEC-9127-71FE2FAD9C8B}" id="{9D1FDAD6-6F82-4921-B265-51C67E27CF9B}">
    <text>Parada de Planta de Óxidos</text>
  </threadedComment>
  <threadedComment ref="AK203" dT="2024-09-22T21:52:06.70" personId="{3FEB5689-EB73-4876-9ACF-2A1CDF7760EB}" id="{67B5D11A-E509-44B7-AB61-EFCE6139438C}">
    <text>¿El mismo del Trade Off?</text>
  </threadedComment>
  <threadedComment ref="AY203" dT="2024-09-22T21:52:06.70" personId="{3FEB5689-EB73-4876-9ACF-2A1CDF7760EB}" id="{F8600A74-FC16-43E2-8312-7F49862E4E05}">
    <text>¿El mismo del Trade Off?</text>
  </threadedComment>
  <threadedComment ref="BM203" dT="2024-09-22T21:52:06.70" personId="{3FEB5689-EB73-4876-9ACF-2A1CDF7760EB}" id="{265E208D-72D7-48ED-A981-DEC6F5F9310C}">
    <text>¿El mismo del Trade Off?</text>
  </threadedComment>
  <threadedComment ref="CA203" dT="2024-09-22T21:52:06.70" personId="{3FEB5689-EB73-4876-9ACF-2A1CDF7760EB}" id="{5D61CF08-2613-47BC-B11A-88C906DD8CDF}">
    <text>¿El mismo del Trade Off?</text>
  </threadedComment>
  <threadedComment ref="CO203" dT="2024-09-22T21:52:06.70" personId="{3FEB5689-EB73-4876-9ACF-2A1CDF7760EB}" id="{A397BA2C-597B-4648-A704-2F8C33CFE185}">
    <text>¿El mismo del Trade Off?</text>
  </threadedComment>
  <threadedComment ref="CU203" dT="2024-09-22T21:52:06.70" personId="{3FEB5689-EB73-4876-9ACF-2A1CDF7760EB}" id="{E980A483-864F-436F-8060-6C262F128743}">
    <text>¿El mismo del Trade Off?</text>
  </threadedComment>
  <threadedComment ref="DA203" dT="2024-09-22T21:52:06.70" personId="{3FEB5689-EB73-4876-9ACF-2A1CDF7760EB}" id="{DD9C6383-4723-42B3-84AF-AAC20258C996}">
    <text>¿El mismo del Trade Off?</text>
  </threadedComment>
  <threadedComment ref="DB203" dT="2024-09-22T21:52:06.70" personId="{3FEB5689-EB73-4876-9ACF-2A1CDF7760EB}" id="{06AB2A1F-0F95-438B-ACF5-BECAD69C2197}">
    <text>¿El mismo del Trade Off?</text>
  </threadedComment>
  <threadedComment ref="DC203" dT="2024-09-22T21:52:06.70" personId="{3FEB5689-EB73-4876-9ACF-2A1CDF7760EB}" id="{52A3E36F-9932-4FC5-9B0C-7F4E16A54B0C}">
    <text>¿El mismo del Trade Off?</text>
  </threadedComment>
  <threadedComment ref="DD203" dT="2024-09-22T21:52:06.70" personId="{3FEB5689-EB73-4876-9ACF-2A1CDF7760EB}" id="{D3C01C76-AE63-4DFE-93AD-BC32B942B7A9}">
    <text>¿El mismo del Trade Off?</text>
  </threadedComment>
  <threadedComment ref="DE203" dT="2024-09-22T21:52:06.70" personId="{3FEB5689-EB73-4876-9ACF-2A1CDF7760EB}" id="{606DC8FF-03DB-4F6C-B2DD-BF0AF8518BE6}">
    <text>¿El mismo del Trade Off?</text>
  </threadedComment>
  <threadedComment ref="DF203" dT="2024-09-22T21:52:06.70" personId="{3FEB5689-EB73-4876-9ACF-2A1CDF7760EB}" id="{C9D1AEA3-6A04-493B-B95D-C84E2CF0FB15}">
    <text>¿El mismo del Trade Off?</text>
  </threadedComment>
  <threadedComment ref="DG203" dT="2024-09-22T21:52:06.70" personId="{3FEB5689-EB73-4876-9ACF-2A1CDF7760EB}" id="{F16D7243-7491-4B2D-B7C5-B9751D15859B}">
    <text>¿El mismo del Trade Off?</text>
  </threadedComment>
  <threadedComment ref="DH203" dT="2024-09-22T21:52:06.70" personId="{3FEB5689-EB73-4876-9ACF-2A1CDF7760EB}" id="{2CA01F9E-4CFC-474B-9B88-D02D98C5674E}">
    <text>¿El mismo del Trade Off?</text>
  </threadedComment>
  <threadedComment ref="DI203" dT="2024-09-22T21:52:06.70" personId="{3FEB5689-EB73-4876-9ACF-2A1CDF7760EB}" id="{696A04CB-D677-4425-840F-6EDC71A96FC3}">
    <text>¿El mismo del Trade Off?</text>
  </threadedComment>
  <threadedComment ref="DJ203" dT="2024-09-22T21:52:06.70" personId="{3FEB5689-EB73-4876-9ACF-2A1CDF7760EB}" id="{BA7D1002-9D8F-41A7-9297-EF5C1002B310}">
    <text>¿El mismo del Trade Off?</text>
  </threadedComment>
  <threadedComment ref="DK203" dT="2024-09-22T21:52:06.70" personId="{3FEB5689-EB73-4876-9ACF-2A1CDF7760EB}" id="{F9E2F37A-C0F7-4941-A940-4833041397DC}">
    <text>¿El mismo del Trade Off?</text>
  </threadedComment>
  <threadedComment ref="DL203" dT="2024-09-22T21:52:06.70" personId="{3FEB5689-EB73-4876-9ACF-2A1CDF7760EB}" id="{9A7C7A92-D043-484B-AC75-7ACB07C70FFA}">
    <text>¿El mismo del Trade Off?</text>
  </threadedComment>
  <threadedComment ref="DM203" dT="2024-09-22T21:52:06.70" personId="{3FEB5689-EB73-4876-9ACF-2A1CDF7760EB}" id="{82D96817-C0C5-408C-B94A-73711A646EEA}">
    <text>¿El mismo del Trade Off?</text>
  </threadedComment>
  <threadedComment ref="DN203" dT="2024-09-22T21:52:06.70" personId="{3FEB5689-EB73-4876-9ACF-2A1CDF7760EB}" id="{F7B4F840-7D9A-4A20-9E4E-713F9508E72C}">
    <text>¿El mismo del Trade Off?</text>
  </threadedComment>
  <threadedComment ref="DO203" dT="2024-09-22T21:52:06.70" personId="{3FEB5689-EB73-4876-9ACF-2A1CDF7760EB}" id="{0E7C05CA-ED95-4B04-A622-5CFB033B06C6}">
    <text>¿El mismo del Trade Off?</text>
  </threadedComment>
  <threadedComment ref="DP203" dT="2024-09-22T21:52:06.70" personId="{3FEB5689-EB73-4876-9ACF-2A1CDF7760EB}" id="{ACF9C4ED-4461-4E7B-8BEA-7AA64834C835}">
    <text>¿El mismo del Trade Off?</text>
  </threadedComment>
  <threadedComment ref="DQ203" dT="2024-09-22T21:52:06.70" personId="{3FEB5689-EB73-4876-9ACF-2A1CDF7760EB}" id="{3BA25191-AE5B-4469-8382-AC6107959A83}">
    <text>¿El mismo del Trade Off?</text>
  </threadedComment>
  <threadedComment ref="DR203" dT="2024-09-22T21:52:06.70" personId="{3FEB5689-EB73-4876-9ACF-2A1CDF7760EB}" id="{7F43C046-5F4C-4CCC-B8F3-53DB031B6C2F}">
    <text>¿El mismo del Trade Off?</text>
  </threadedComment>
  <threadedComment ref="DS203" dT="2024-09-22T21:52:06.70" personId="{3FEB5689-EB73-4876-9ACF-2A1CDF7760EB}" id="{4C5056B5-03C9-4FA6-9E98-E79D696D3B4B}">
    <text>¿El mismo del Trade Off?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55" dT="2024-03-27T21:14:42.91" personId="{CADF76FF-350F-4F33-AB00-C6C638083BDE}" id="{ED18F0C7-8D36-4546-93DD-8ED360C2F5CF}">
    <text>Servicios de agua Sala 407</text>
  </threadedComment>
  <threadedComment ref="C56" dT="2024-03-27T21:14:32.30" personId="{CADF76FF-350F-4F33-AB00-C6C638083BDE}" id="{5488E47C-D357-48B5-8243-9864BED29162}">
    <text>Puerto</text>
  </threadedComment>
  <threadedComment ref="F82" dT="2024-10-25T23:38:52.90" personId="{3FEB5689-EB73-4876-9ACF-2A1CDF7760EB}" id="{530C8ECB-61F6-4752-A9E8-F40AB52DF205}">
    <text>La usada para valorizar (incluye ahorro por Potencia Coincidente)</text>
  </threadedComment>
  <threadedComment ref="F83" dT="2024-09-18T22:16:02.91" personId="{03EC1F17-96F8-42F4-BB0C-08272DB4CB01}" id="{D52BD467-80E4-451F-B941-0012AC3DE350}">
    <text>Debe ser Demanda Maxima</text>
  </threadedComment>
  <threadedComment ref="F83" dT="2024-10-25T23:39:21.00" personId="{3FEB5689-EB73-4876-9ACF-2A1CDF7760EB}" id="{72C7A116-124A-4071-9EB2-B3BD9457F409}" parentId="{D52BD467-80E4-451F-B941-0012AC3DE350}">
    <text>Potencia Regular sin considerar Iniciativa de ahorro por Potencia Coincidente</text>
  </threadedComment>
  <threadedComment ref="AL145" dT="2025-04-01T23:20:20.25" personId="{1BCEA9DE-275C-4EEC-9127-71FE2FAD9C8B}" id="{9767BBD3-B81B-4589-9C0B-2626A68B6145}">
    <text>Parada de Planta de Óxidos</text>
  </threadedComment>
  <threadedComment ref="AZ145" dT="2025-04-01T23:20:20.25" personId="{1BCEA9DE-275C-4EEC-9127-71FE2FAD9C8B}" id="{151B88AD-5D9E-425E-B0DE-7CC1A98EA53D}">
    <text>Parada de Planta de Óxidos</text>
  </threadedComment>
  <threadedComment ref="BN145" dT="2025-04-01T23:20:20.25" personId="{1BCEA9DE-275C-4EEC-9127-71FE2FAD9C8B}" id="{428365AE-43D3-46F2-9D55-D7E5E4CF5E7D}">
    <text>Parada de Planta de Óxidos</text>
  </threadedComment>
  <threadedComment ref="CB145" dT="2025-04-01T23:20:20.25" personId="{1BCEA9DE-275C-4EEC-9127-71FE2FAD9C8B}" id="{36EA3953-006F-4B1C-960B-532BA75042E5}">
    <text>Parada de Planta de Óxidos</text>
  </threadedComment>
  <threadedComment ref="CP145" dT="2025-04-01T23:20:20.25" personId="{1BCEA9DE-275C-4EEC-9127-71FE2FAD9C8B}" id="{BC6E7F78-74C3-41A7-B265-34F4FD1BF207}">
    <text>Parada de Planta de Óxidos</text>
  </threadedComment>
  <threadedComment ref="CV145" dT="2025-04-01T23:20:20.25" personId="{1BCEA9DE-275C-4EEC-9127-71FE2FAD9C8B}" id="{31750384-269A-4455-B976-CA570CECCC13}">
    <text>Parada de Planta de Óxidos</text>
  </threadedComment>
  <threadedComment ref="AK203" dT="2024-09-22T21:52:06.70" personId="{3FEB5689-EB73-4876-9ACF-2A1CDF7760EB}" id="{84C60285-861C-46ED-B7F2-4D58533BBBD7}">
    <text>¿El mismo del Trade Off?</text>
  </threadedComment>
  <threadedComment ref="AY203" dT="2024-09-22T21:52:06.70" personId="{3FEB5689-EB73-4876-9ACF-2A1CDF7760EB}" id="{C91E3052-517E-4798-ADE9-96EE62CA6557}">
    <text>¿El mismo del Trade Off?</text>
  </threadedComment>
  <threadedComment ref="BM203" dT="2024-09-22T21:52:06.70" personId="{3FEB5689-EB73-4876-9ACF-2A1CDF7760EB}" id="{50D69D0B-A8C4-4741-BC92-7ABAF05BC2ED}">
    <text>¿El mismo del Trade Off?</text>
  </threadedComment>
  <threadedComment ref="CA203" dT="2024-09-22T21:52:06.70" personId="{3FEB5689-EB73-4876-9ACF-2A1CDF7760EB}" id="{54B9A632-ADB7-418D-8A1D-C69B0C9FCBF8}">
    <text>¿El mismo del Trade Off?</text>
  </threadedComment>
  <threadedComment ref="CO203" dT="2024-09-22T21:52:06.70" personId="{3FEB5689-EB73-4876-9ACF-2A1CDF7760EB}" id="{C927D9C1-E0EA-476D-B5F1-ACF6B6C683CF}">
    <text>¿El mismo del Trade Off?</text>
  </threadedComment>
  <threadedComment ref="CU203" dT="2024-09-22T21:52:06.70" personId="{3FEB5689-EB73-4876-9ACF-2A1CDF7760EB}" id="{89971F2B-6FA4-4CC4-BCD7-A3459591237B}">
    <text>¿El mismo del Trade Off?</text>
  </threadedComment>
  <threadedComment ref="DA203" dT="2024-09-22T21:52:06.70" personId="{3FEB5689-EB73-4876-9ACF-2A1CDF7760EB}" id="{2F26FA28-C865-4E74-96C2-EBC3C8EE8953}">
    <text>¿El mismo del Trade Off?</text>
  </threadedComment>
  <threadedComment ref="DB203" dT="2024-09-22T21:52:06.70" personId="{3FEB5689-EB73-4876-9ACF-2A1CDF7760EB}" id="{7DA90624-88B3-48D4-93B6-7320C71CC8AB}">
    <text>¿El mismo del Trade Off?</text>
  </threadedComment>
  <threadedComment ref="DC203" dT="2024-09-22T21:52:06.70" personId="{3FEB5689-EB73-4876-9ACF-2A1CDF7760EB}" id="{82760D6A-871C-4F46-AF4E-F4D770CA6854}">
    <text>¿El mismo del Trade Off?</text>
  </threadedComment>
  <threadedComment ref="DD203" dT="2024-09-22T21:52:06.70" personId="{3FEB5689-EB73-4876-9ACF-2A1CDF7760EB}" id="{50E73790-2390-44BB-B53B-8A6C1C42FF02}">
    <text>¿El mismo del Trade Off?</text>
  </threadedComment>
  <threadedComment ref="DE203" dT="2024-09-22T21:52:06.70" personId="{3FEB5689-EB73-4876-9ACF-2A1CDF7760EB}" id="{A2F82D75-516E-40DC-91BB-6D02675DA285}">
    <text>¿El mismo del Trade Off?</text>
  </threadedComment>
  <threadedComment ref="DF203" dT="2024-09-22T21:52:06.70" personId="{3FEB5689-EB73-4876-9ACF-2A1CDF7760EB}" id="{AA448021-A364-4336-B5F1-A46C459C0B53}">
    <text>¿El mismo del Trade Off?</text>
  </threadedComment>
  <threadedComment ref="DG203" dT="2024-09-22T21:52:06.70" personId="{3FEB5689-EB73-4876-9ACF-2A1CDF7760EB}" id="{BAA291AE-8099-43C7-A9B2-325FE4C50362}">
    <text>¿El mismo del Trade Off?</text>
  </threadedComment>
  <threadedComment ref="DH203" dT="2024-09-22T21:52:06.70" personId="{3FEB5689-EB73-4876-9ACF-2A1CDF7760EB}" id="{12F793AF-745E-4043-AD14-0F80611C7A8B}">
    <text>¿El mismo del Trade Off?</text>
  </threadedComment>
  <threadedComment ref="DI203" dT="2024-09-22T21:52:06.70" personId="{3FEB5689-EB73-4876-9ACF-2A1CDF7760EB}" id="{7FE9E88C-39D6-4CFE-AFC0-C1D05761BB56}">
    <text>¿El mismo del Trade Off?</text>
  </threadedComment>
  <threadedComment ref="DJ203" dT="2024-09-22T21:52:06.70" personId="{3FEB5689-EB73-4876-9ACF-2A1CDF7760EB}" id="{DA8748E3-C0B3-44E2-A782-3114209F1E7B}">
    <text>¿El mismo del Trade Off?</text>
  </threadedComment>
  <threadedComment ref="DK203" dT="2024-09-22T21:52:06.70" personId="{3FEB5689-EB73-4876-9ACF-2A1CDF7760EB}" id="{FE21D5A3-92EF-4CBA-9529-F2501F530454}">
    <text>¿El mismo del Trade Off?</text>
  </threadedComment>
  <threadedComment ref="DL203" dT="2024-09-22T21:52:06.70" personId="{3FEB5689-EB73-4876-9ACF-2A1CDF7760EB}" id="{42AF2C9A-1A05-4D2F-8F8F-47C7906C0653}">
    <text>¿El mismo del Trade Off?</text>
  </threadedComment>
  <threadedComment ref="DM203" dT="2024-09-22T21:52:06.70" personId="{3FEB5689-EB73-4876-9ACF-2A1CDF7760EB}" id="{E0962950-04F1-4620-9E9B-CF73AF2FEA01}">
    <text>¿El mismo del Trade Off?</text>
  </threadedComment>
  <threadedComment ref="DN203" dT="2024-09-22T21:52:06.70" personId="{3FEB5689-EB73-4876-9ACF-2A1CDF7760EB}" id="{3D29ABBB-81F7-446A-BE33-17FC9833465F}">
    <text>¿El mismo del Trade Off?</text>
  </threadedComment>
  <threadedComment ref="DO203" dT="2024-09-22T21:52:06.70" personId="{3FEB5689-EB73-4876-9ACF-2A1CDF7760EB}" id="{2E206D66-AC88-42C6-BDE0-E2D809A0E10B}">
    <text>¿El mismo del Trade Off?</text>
  </threadedComment>
  <threadedComment ref="DP203" dT="2024-09-22T21:52:06.70" personId="{3FEB5689-EB73-4876-9ACF-2A1CDF7760EB}" id="{E8006AAF-652A-4B17-992A-3B76D6F85000}">
    <text>¿El mismo del Trade Off?</text>
  </threadedComment>
  <threadedComment ref="DQ203" dT="2024-09-22T21:52:06.70" personId="{3FEB5689-EB73-4876-9ACF-2A1CDF7760EB}" id="{0FCDEB93-9F66-4F55-B4B1-467508CEFB0D}">
    <text>¿El mismo del Trade Off?</text>
  </threadedComment>
  <threadedComment ref="DR203" dT="2024-09-22T21:52:06.70" personId="{3FEB5689-EB73-4876-9ACF-2A1CDF7760EB}" id="{3AB6EFA9-D64B-4F62-AD25-B5E87D8770E8}">
    <text>¿El mismo del Trade Off?</text>
  </threadedComment>
  <threadedComment ref="DS203" dT="2024-09-22T21:52:06.70" personId="{3FEB5689-EB73-4876-9ACF-2A1CDF7760EB}" id="{8190B270-FDCD-4AD9-B934-0876DE376644}">
    <text>¿El mismo del Trade Off?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55" dT="2024-03-27T21:14:42.91" personId="{CADF76FF-350F-4F33-AB00-C6C638083BDE}" id="{3BC9BDA0-8E11-43E9-8A45-7E6661FDD5F7}">
    <text>Servicios de agua Sala 407</text>
  </threadedComment>
  <threadedComment ref="C56" dT="2024-03-27T21:14:32.30" personId="{CADF76FF-350F-4F33-AB00-C6C638083BDE}" id="{4FD0D5B3-4036-416F-903E-2BAAF1ED7736}">
    <text>Puerto</text>
  </threadedComment>
  <threadedComment ref="F82" dT="2024-10-25T23:38:52.90" personId="{3FEB5689-EB73-4876-9ACF-2A1CDF7760EB}" id="{6A093F4F-229E-4201-A2CD-DCEF2FC075D7}">
    <text>La usada para valorizar (incluye ahorro por Potencia Coincidente)</text>
  </threadedComment>
  <threadedComment ref="F83" dT="2024-09-18T22:16:02.91" personId="{03EC1F17-96F8-42F4-BB0C-08272DB4CB01}" id="{C58A9986-B88C-4BBF-AFF7-4DA23504126D}">
    <text>Debe ser Demanda Maxima</text>
  </threadedComment>
  <threadedComment ref="F83" dT="2024-10-25T23:39:21.00" personId="{3FEB5689-EB73-4876-9ACF-2A1CDF7760EB}" id="{FF523D7E-240D-4F79-BD8D-B6854FAEA3FC}" parentId="{C58A9986-B88C-4BBF-AFF7-4DA23504126D}">
    <text>Potencia Regular sin considerar Iniciativa de ahorro por Potencia Coincidente</text>
  </threadedComment>
  <threadedComment ref="AL145" dT="2025-04-01T23:20:20.25" personId="{1BCEA9DE-275C-4EEC-9127-71FE2FAD9C8B}" id="{DA2DDE8B-F747-4459-8163-E53348DF6FA0}">
    <text>Parada de Planta de Óxidos</text>
  </threadedComment>
  <threadedComment ref="AZ145" dT="2025-04-01T23:20:20.25" personId="{1BCEA9DE-275C-4EEC-9127-71FE2FAD9C8B}" id="{54E8BCFC-BC50-41DD-AA4D-E1816980AFB6}">
    <text>Parada de Planta de Óxidos</text>
  </threadedComment>
  <threadedComment ref="BN145" dT="2025-04-01T23:20:20.25" personId="{1BCEA9DE-275C-4EEC-9127-71FE2FAD9C8B}" id="{2C30D0C6-CEC6-4F70-8387-D9928EFFED4F}">
    <text>Parada de Planta de Óxidos</text>
  </threadedComment>
  <threadedComment ref="CB145" dT="2025-04-01T23:20:20.25" personId="{1BCEA9DE-275C-4EEC-9127-71FE2FAD9C8B}" id="{9A392E3B-BA8D-463B-8B13-2632323992C5}">
    <text>Parada de Planta de Óxidos</text>
  </threadedComment>
  <threadedComment ref="CP145" dT="2025-04-01T23:20:20.25" personId="{1BCEA9DE-275C-4EEC-9127-71FE2FAD9C8B}" id="{BB3A3803-748A-4119-B180-C64C25574270}">
    <text>Parada de Planta de Óxidos</text>
  </threadedComment>
  <threadedComment ref="CV145" dT="2025-04-01T23:20:20.25" personId="{1BCEA9DE-275C-4EEC-9127-71FE2FAD9C8B}" id="{653487E8-2C20-4875-85DE-7A65C5A252AD}">
    <text>Parada de Planta de Óxidos</text>
  </threadedComment>
  <threadedComment ref="AK203" dT="2024-09-22T21:52:06.70" personId="{3FEB5689-EB73-4876-9ACF-2A1CDF7760EB}" id="{3BD71B75-FC90-4FC2-8F70-54EB5B9ACB37}">
    <text>¿El mismo del Trade Off?</text>
  </threadedComment>
  <threadedComment ref="AY203" dT="2024-09-22T21:52:06.70" personId="{3FEB5689-EB73-4876-9ACF-2A1CDF7760EB}" id="{50186D2D-6D5C-4650-BE0D-759E4C85AB66}">
    <text>¿El mismo del Trade Off?</text>
  </threadedComment>
  <threadedComment ref="BM203" dT="2024-09-22T21:52:06.70" personId="{3FEB5689-EB73-4876-9ACF-2A1CDF7760EB}" id="{98FCE5AD-2C9E-440F-B5AC-9B1CB25C7F21}">
    <text>¿El mismo del Trade Off?</text>
  </threadedComment>
  <threadedComment ref="CA203" dT="2024-09-22T21:52:06.70" personId="{3FEB5689-EB73-4876-9ACF-2A1CDF7760EB}" id="{366F0999-08C4-4F66-9BB5-B98979562A78}">
    <text>¿El mismo del Trade Off?</text>
  </threadedComment>
  <threadedComment ref="CO203" dT="2024-09-22T21:52:06.70" personId="{3FEB5689-EB73-4876-9ACF-2A1CDF7760EB}" id="{12776917-ACC1-4935-8A99-A531816670E1}">
    <text>¿El mismo del Trade Off?</text>
  </threadedComment>
  <threadedComment ref="CU203" dT="2024-09-22T21:52:06.70" personId="{3FEB5689-EB73-4876-9ACF-2A1CDF7760EB}" id="{722D1655-4ED9-4B5E-AC29-68549879F546}">
    <text>¿El mismo del Trade Off?</text>
  </threadedComment>
  <threadedComment ref="DA203" dT="2024-09-22T21:52:06.70" personId="{3FEB5689-EB73-4876-9ACF-2A1CDF7760EB}" id="{55FBB082-5CC6-420E-BD8E-DF856F3ED0A8}">
    <text>¿El mismo del Trade Off?</text>
  </threadedComment>
  <threadedComment ref="DB203" dT="2024-09-22T21:52:06.70" personId="{3FEB5689-EB73-4876-9ACF-2A1CDF7760EB}" id="{5F0C0CA7-6512-479D-9E48-DE157A1DC7E2}">
    <text>¿El mismo del Trade Off?</text>
  </threadedComment>
  <threadedComment ref="DC203" dT="2024-09-22T21:52:06.70" personId="{3FEB5689-EB73-4876-9ACF-2A1CDF7760EB}" id="{5C6C90E8-DEB4-4024-A498-5BD00D74182D}">
    <text>¿El mismo del Trade Off?</text>
  </threadedComment>
  <threadedComment ref="DD203" dT="2024-09-22T21:52:06.70" personId="{3FEB5689-EB73-4876-9ACF-2A1CDF7760EB}" id="{C59653F1-E023-4EB6-86C4-BEC5231A2DAF}">
    <text>¿El mismo del Trade Off?</text>
  </threadedComment>
  <threadedComment ref="DE203" dT="2024-09-22T21:52:06.70" personId="{3FEB5689-EB73-4876-9ACF-2A1CDF7760EB}" id="{41B44AF7-F3E5-487D-8D69-6659DB5ADDDB}">
    <text>¿El mismo del Trade Off?</text>
  </threadedComment>
  <threadedComment ref="DF203" dT="2024-09-22T21:52:06.70" personId="{3FEB5689-EB73-4876-9ACF-2A1CDF7760EB}" id="{BFF8495B-6E3B-4C28-9220-8E6982BE82C4}">
    <text>¿El mismo del Trade Off?</text>
  </threadedComment>
  <threadedComment ref="DG203" dT="2024-09-22T21:52:06.70" personId="{3FEB5689-EB73-4876-9ACF-2A1CDF7760EB}" id="{DEF8D1AF-8CE1-4DA3-9229-7CC15C0CE5FC}">
    <text>¿El mismo del Trade Off?</text>
  </threadedComment>
  <threadedComment ref="DH203" dT="2024-09-22T21:52:06.70" personId="{3FEB5689-EB73-4876-9ACF-2A1CDF7760EB}" id="{D7ED909F-0CBB-4361-B252-7A0B35BA354A}">
    <text>¿El mismo del Trade Off?</text>
  </threadedComment>
  <threadedComment ref="DI203" dT="2024-09-22T21:52:06.70" personId="{3FEB5689-EB73-4876-9ACF-2A1CDF7760EB}" id="{6713EA64-6037-45FF-93B5-A048E7922F37}">
    <text>¿El mismo del Trade Off?</text>
  </threadedComment>
  <threadedComment ref="DJ203" dT="2024-09-22T21:52:06.70" personId="{3FEB5689-EB73-4876-9ACF-2A1CDF7760EB}" id="{7D5C5F49-B1AC-41BB-901E-ECB9D8E379B4}">
    <text>¿El mismo del Trade Off?</text>
  </threadedComment>
  <threadedComment ref="DK203" dT="2024-09-22T21:52:06.70" personId="{3FEB5689-EB73-4876-9ACF-2A1CDF7760EB}" id="{2B8F76E4-51D9-4498-8972-7CE10AC5548A}">
    <text>¿El mismo del Trade Off?</text>
  </threadedComment>
  <threadedComment ref="DL203" dT="2024-09-22T21:52:06.70" personId="{3FEB5689-EB73-4876-9ACF-2A1CDF7760EB}" id="{E302C63B-808D-4FD0-B6E6-8D3C7721E319}">
    <text>¿El mismo del Trade Off?</text>
  </threadedComment>
  <threadedComment ref="DM203" dT="2024-09-22T21:52:06.70" personId="{3FEB5689-EB73-4876-9ACF-2A1CDF7760EB}" id="{656C754C-C213-4F02-9682-5E9D0FC7380B}">
    <text>¿El mismo del Trade Off?</text>
  </threadedComment>
  <threadedComment ref="DN203" dT="2024-09-22T21:52:06.70" personId="{3FEB5689-EB73-4876-9ACF-2A1CDF7760EB}" id="{A3A97BB9-4596-4008-BEFB-7A0EBF3CB7ED}">
    <text>¿El mismo del Trade Off?</text>
  </threadedComment>
  <threadedComment ref="DO203" dT="2024-09-22T21:52:06.70" personId="{3FEB5689-EB73-4876-9ACF-2A1CDF7760EB}" id="{22DDA9D2-817D-4C7F-A47E-D9331855128C}">
    <text>¿El mismo del Trade Off?</text>
  </threadedComment>
  <threadedComment ref="DP203" dT="2024-09-22T21:52:06.70" personId="{3FEB5689-EB73-4876-9ACF-2A1CDF7760EB}" id="{AB9BB8C9-270A-4AC7-B23D-C9EE6A60FF02}">
    <text>¿El mismo del Trade Off?</text>
  </threadedComment>
  <threadedComment ref="DQ203" dT="2024-09-22T21:52:06.70" personId="{3FEB5689-EB73-4876-9ACF-2A1CDF7760EB}" id="{7D8BB530-498B-458D-88B8-5FA324463AE2}">
    <text>¿El mismo del Trade Off?</text>
  </threadedComment>
  <threadedComment ref="DR203" dT="2024-09-22T21:52:06.70" personId="{3FEB5689-EB73-4876-9ACF-2A1CDF7760EB}" id="{CCB12455-F1B4-4BA9-B8D5-D8AAB5D0B9E5}">
    <text>¿El mismo del Trade Off?</text>
  </threadedComment>
  <threadedComment ref="DS203" dT="2024-09-22T21:52:06.70" personId="{3FEB5689-EB73-4876-9ACF-2A1CDF7760EB}" id="{C969FBF8-8AD7-4D75-B9BC-6A811AA0E330}">
    <text>¿El mismo del Trade Off?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D6DA-6D71-46DB-9B3D-DA3AD914C4E6}">
  <sheetPr>
    <tabColor theme="0" tint="-0.34998626667073579"/>
  </sheetPr>
  <dimension ref="A1:DW218"/>
  <sheetViews>
    <sheetView showGridLines="0" tabSelected="1" zoomScale="55" zoomScaleNormal="55" workbookViewId="0">
      <pane xSplit="7" ySplit="2" topLeftCell="BL3" activePane="bottomRight" state="frozen"/>
      <selection pane="topRight" activeCell="C1" sqref="C1"/>
      <selection pane="bottomLeft" activeCell="A5" sqref="A5"/>
      <selection pane="bottomRight" activeCell="BN18" sqref="BN18"/>
    </sheetView>
  </sheetViews>
  <sheetFormatPr baseColWidth="10" defaultColWidth="8.77734375" defaultRowHeight="16.8" outlineLevelRow="1" outlineLevelCol="2" x14ac:dyDescent="0.3"/>
  <cols>
    <col min="1" max="1" width="2.33203125" style="12" customWidth="1"/>
    <col min="2" max="2" width="9.5546875" style="12" customWidth="1"/>
    <col min="3" max="3" width="12.5546875" style="12" customWidth="1" outlineLevel="2"/>
    <col min="4" max="4" width="18.44140625" style="12" customWidth="1"/>
    <col min="5" max="5" width="30.5546875" style="12" hidden="1" customWidth="1" outlineLevel="2"/>
    <col min="6" max="6" width="32" style="12" customWidth="1" collapsed="1"/>
    <col min="7" max="7" width="12.77734375" style="15" customWidth="1" collapsed="1"/>
    <col min="8" max="8" width="0.77734375" style="12" hidden="1" customWidth="1"/>
    <col min="9" max="20" width="9.77734375" style="12" hidden="1" customWidth="1" outlineLevel="1"/>
    <col min="21" max="21" width="11.5546875" style="10" hidden="1" customWidth="1" collapsed="1"/>
    <col min="22" max="22" width="0.77734375" style="12" hidden="1" customWidth="1"/>
    <col min="23" max="34" width="8.77734375" style="12" hidden="1" customWidth="1" outlineLevel="1"/>
    <col min="35" max="35" width="11.21875" style="10" hidden="1" customWidth="1" collapsed="1"/>
    <col min="36" max="36" width="0.77734375" style="12" hidden="1" customWidth="1"/>
    <col min="37" max="45" width="10" style="12" hidden="1" customWidth="1" outlineLevel="1"/>
    <col min="46" max="48" width="10.5546875" style="12" hidden="1" customWidth="1" outlineLevel="1"/>
    <col min="49" max="49" width="12.33203125" style="10" hidden="1" customWidth="1" collapsed="1"/>
    <col min="50" max="50" width="0.77734375" style="12" hidden="1" customWidth="1"/>
    <col min="51" max="62" width="11.77734375" style="12" hidden="1" customWidth="1" outlineLevel="1"/>
    <col min="63" max="63" width="13.5546875" style="10" hidden="1" customWidth="1" collapsed="1"/>
    <col min="64" max="64" width="0.77734375" style="12" customWidth="1"/>
    <col min="65" max="76" width="11.21875" style="12" customWidth="1" outlineLevel="1"/>
    <col min="77" max="77" width="13.5546875" style="10" customWidth="1"/>
    <col min="78" max="78" width="0.77734375" style="12" customWidth="1"/>
    <col min="79" max="90" width="11.21875" style="12" customWidth="1" outlineLevel="1"/>
    <col min="91" max="91" width="13.6640625" style="10" customWidth="1"/>
    <col min="92" max="92" width="0.77734375" style="12" customWidth="1"/>
    <col min="93" max="93" width="12.33203125" style="12" customWidth="1" outlineLevel="1"/>
    <col min="94" max="96" width="14.109375" style="12" bestFit="1" customWidth="1" outlineLevel="1"/>
    <col min="97" max="97" width="13.6640625" style="10" customWidth="1"/>
    <col min="98" max="98" width="0.77734375" style="12" customWidth="1"/>
    <col min="99" max="99" width="15" style="12" customWidth="1" outlineLevel="1"/>
    <col min="100" max="102" width="13.109375" style="12" customWidth="1" outlineLevel="1"/>
    <col min="103" max="103" width="13.6640625" style="10" customWidth="1"/>
    <col min="104" max="104" width="0.77734375" style="12" customWidth="1"/>
    <col min="105" max="120" width="13.44140625" style="12" customWidth="1" outlineLevel="1"/>
    <col min="121" max="123" width="11.21875" style="12" customWidth="1" outlineLevel="1"/>
    <col min="124" max="124" width="0.77734375" style="12" customWidth="1"/>
    <col min="125" max="125" width="12.44140625" style="10" hidden="1" customWidth="1"/>
    <col min="126" max="126" width="0.77734375" style="12" hidden="1" customWidth="1"/>
    <col min="127" max="127" width="12.44140625" style="10" hidden="1" customWidth="1" collapsed="1"/>
    <col min="128" max="16384" width="8.77734375" style="12"/>
  </cols>
  <sheetData>
    <row r="1" spans="1:127" s="10" customFormat="1" ht="39" customHeight="1" x14ac:dyDescent="0.3">
      <c r="B1" s="11" t="s">
        <v>1</v>
      </c>
      <c r="C1" s="11" t="s">
        <v>2</v>
      </c>
      <c r="D1" s="11" t="s">
        <v>3</v>
      </c>
      <c r="E1" s="11" t="s">
        <v>4</v>
      </c>
      <c r="F1" s="11" t="s">
        <v>266</v>
      </c>
      <c r="G1" s="11" t="s">
        <v>5</v>
      </c>
      <c r="I1" s="122" t="s">
        <v>218</v>
      </c>
      <c r="J1" s="122" t="s">
        <v>219</v>
      </c>
      <c r="K1" s="122" t="s">
        <v>220</v>
      </c>
      <c r="L1" s="122" t="s">
        <v>221</v>
      </c>
      <c r="M1" s="122" t="s">
        <v>222</v>
      </c>
      <c r="N1" s="122" t="s">
        <v>223</v>
      </c>
      <c r="O1" s="122" t="s">
        <v>224</v>
      </c>
      <c r="P1" s="122" t="s">
        <v>225</v>
      </c>
      <c r="Q1" s="122" t="s">
        <v>226</v>
      </c>
      <c r="R1" s="122" t="s">
        <v>227</v>
      </c>
      <c r="S1" s="122" t="s">
        <v>228</v>
      </c>
      <c r="T1" s="122" t="s">
        <v>229</v>
      </c>
      <c r="U1" s="122">
        <v>2023</v>
      </c>
      <c r="W1" s="122" t="s">
        <v>230</v>
      </c>
      <c r="X1" s="122" t="s">
        <v>231</v>
      </c>
      <c r="Y1" s="122" t="s">
        <v>232</v>
      </c>
      <c r="Z1" s="122" t="s">
        <v>233</v>
      </c>
      <c r="AA1" s="122" t="s">
        <v>234</v>
      </c>
      <c r="AB1" s="122" t="s">
        <v>235</v>
      </c>
      <c r="AC1" s="122" t="s">
        <v>236</v>
      </c>
      <c r="AD1" s="122" t="s">
        <v>237</v>
      </c>
      <c r="AE1" s="122" t="s">
        <v>238</v>
      </c>
      <c r="AF1" s="122" t="s">
        <v>239</v>
      </c>
      <c r="AG1" s="122" t="s">
        <v>240</v>
      </c>
      <c r="AH1" s="122" t="s">
        <v>241</v>
      </c>
      <c r="AI1" s="122">
        <v>2024</v>
      </c>
      <c r="AK1" s="122" t="s">
        <v>242</v>
      </c>
      <c r="AL1" s="122" t="s">
        <v>243</v>
      </c>
      <c r="AM1" s="122" t="s">
        <v>244</v>
      </c>
      <c r="AN1" s="122" t="s">
        <v>245</v>
      </c>
      <c r="AO1" s="122" t="s">
        <v>246</v>
      </c>
      <c r="AP1" s="122" t="s">
        <v>247</v>
      </c>
      <c r="AQ1" s="122" t="s">
        <v>248</v>
      </c>
      <c r="AR1" s="122" t="s">
        <v>249</v>
      </c>
      <c r="AS1" s="122" t="s">
        <v>250</v>
      </c>
      <c r="AT1" s="122" t="s">
        <v>251</v>
      </c>
      <c r="AU1" s="122" t="s">
        <v>252</v>
      </c>
      <c r="AV1" s="122" t="s">
        <v>253</v>
      </c>
      <c r="AW1" s="122">
        <v>2025</v>
      </c>
      <c r="AY1" s="123" t="s">
        <v>254</v>
      </c>
      <c r="AZ1" s="123" t="s">
        <v>255</v>
      </c>
      <c r="BA1" s="123" t="s">
        <v>256</v>
      </c>
      <c r="BB1" s="123" t="s">
        <v>257</v>
      </c>
      <c r="BC1" s="123" t="s">
        <v>258</v>
      </c>
      <c r="BD1" s="123" t="s">
        <v>259</v>
      </c>
      <c r="BE1" s="123" t="s">
        <v>260</v>
      </c>
      <c r="BF1" s="123" t="s">
        <v>261</v>
      </c>
      <c r="BG1" s="123" t="s">
        <v>262</v>
      </c>
      <c r="BH1" s="123" t="s">
        <v>263</v>
      </c>
      <c r="BI1" s="123" t="s">
        <v>264</v>
      </c>
      <c r="BJ1" s="123" t="s">
        <v>265</v>
      </c>
      <c r="BK1" s="11">
        <v>2026</v>
      </c>
      <c r="BM1" s="123" t="s">
        <v>254</v>
      </c>
      <c r="BN1" s="123" t="s">
        <v>255</v>
      </c>
      <c r="BO1" s="123" t="s">
        <v>256</v>
      </c>
      <c r="BP1" s="123" t="s">
        <v>257</v>
      </c>
      <c r="BQ1" s="123" t="s">
        <v>258</v>
      </c>
      <c r="BR1" s="123" t="s">
        <v>259</v>
      </c>
      <c r="BS1" s="123" t="s">
        <v>260</v>
      </c>
      <c r="BT1" s="123" t="s">
        <v>261</v>
      </c>
      <c r="BU1" s="123" t="s">
        <v>262</v>
      </c>
      <c r="BV1" s="123" t="s">
        <v>263</v>
      </c>
      <c r="BW1" s="123" t="s">
        <v>264</v>
      </c>
      <c r="BX1" s="123" t="s">
        <v>265</v>
      </c>
      <c r="BY1" s="11">
        <v>2026</v>
      </c>
      <c r="CA1" s="123" t="s">
        <v>269</v>
      </c>
      <c r="CB1" s="123" t="s">
        <v>270</v>
      </c>
      <c r="CC1" s="123" t="s">
        <v>271</v>
      </c>
      <c r="CD1" s="123" t="s">
        <v>272</v>
      </c>
      <c r="CE1" s="123" t="s">
        <v>273</v>
      </c>
      <c r="CF1" s="123" t="s">
        <v>274</v>
      </c>
      <c r="CG1" s="123" t="s">
        <v>275</v>
      </c>
      <c r="CH1" s="123" t="s">
        <v>276</v>
      </c>
      <c r="CI1" s="123" t="s">
        <v>277</v>
      </c>
      <c r="CJ1" s="123" t="s">
        <v>278</v>
      </c>
      <c r="CK1" s="123" t="s">
        <v>279</v>
      </c>
      <c r="CL1" s="123" t="s">
        <v>280</v>
      </c>
      <c r="CM1" s="11">
        <v>2027</v>
      </c>
      <c r="CO1" s="170" t="s">
        <v>284</v>
      </c>
      <c r="CP1" s="170" t="s">
        <v>285</v>
      </c>
      <c r="CQ1" s="170" t="s">
        <v>286</v>
      </c>
      <c r="CR1" s="170" t="s">
        <v>287</v>
      </c>
      <c r="CS1" s="11">
        <v>2028</v>
      </c>
      <c r="CU1" s="170" t="s">
        <v>288</v>
      </c>
      <c r="CV1" s="170" t="s">
        <v>289</v>
      </c>
      <c r="CW1" s="170" t="s">
        <v>290</v>
      </c>
      <c r="CX1" s="170" t="s">
        <v>291</v>
      </c>
      <c r="CY1" s="11">
        <v>2029</v>
      </c>
      <c r="DA1" s="170">
        <v>2030</v>
      </c>
      <c r="DB1" s="170">
        <v>2031</v>
      </c>
      <c r="DC1" s="170">
        <v>2032</v>
      </c>
      <c r="DD1" s="170">
        <v>2033</v>
      </c>
      <c r="DE1" s="170">
        <v>2034</v>
      </c>
      <c r="DF1" s="170">
        <v>2035</v>
      </c>
      <c r="DG1" s="170">
        <v>2036</v>
      </c>
      <c r="DH1" s="170">
        <v>2037</v>
      </c>
      <c r="DI1" s="170">
        <v>2038</v>
      </c>
      <c r="DJ1" s="170">
        <v>2039</v>
      </c>
      <c r="DK1" s="170">
        <v>2040</v>
      </c>
      <c r="DL1" s="170">
        <v>2041</v>
      </c>
      <c r="DM1" s="170">
        <v>2042</v>
      </c>
      <c r="DN1" s="170">
        <v>2043</v>
      </c>
      <c r="DO1" s="170">
        <v>2044</v>
      </c>
      <c r="DP1" s="170">
        <v>2045</v>
      </c>
      <c r="DQ1" s="170">
        <v>2046</v>
      </c>
      <c r="DR1" s="170">
        <v>2047</v>
      </c>
      <c r="DS1" s="170">
        <v>2048</v>
      </c>
      <c r="DU1" s="122" t="s">
        <v>216</v>
      </c>
      <c r="DW1" s="122" t="s">
        <v>217</v>
      </c>
    </row>
    <row r="2" spans="1:127" s="13" customFormat="1" x14ac:dyDescent="0.3">
      <c r="A2" s="13" t="s">
        <v>0</v>
      </c>
      <c r="I2" s="14" t="s">
        <v>205</v>
      </c>
      <c r="J2" s="14" t="s">
        <v>205</v>
      </c>
      <c r="K2" s="14" t="s">
        <v>205</v>
      </c>
      <c r="L2" s="14" t="s">
        <v>205</v>
      </c>
      <c r="M2" s="14" t="s">
        <v>205</v>
      </c>
      <c r="N2" s="14" t="s">
        <v>205</v>
      </c>
      <c r="O2" s="14" t="s">
        <v>205</v>
      </c>
      <c r="P2" s="14" t="s">
        <v>205</v>
      </c>
      <c r="Q2" s="14" t="s">
        <v>205</v>
      </c>
      <c r="R2" s="14" t="s">
        <v>205</v>
      </c>
      <c r="S2" s="14" t="s">
        <v>205</v>
      </c>
      <c r="T2" s="14" t="s">
        <v>205</v>
      </c>
      <c r="U2" s="14" t="s">
        <v>205</v>
      </c>
      <c r="W2" s="14" t="s">
        <v>205</v>
      </c>
      <c r="X2" s="14" t="s">
        <v>205</v>
      </c>
      <c r="Y2" s="14" t="s">
        <v>205</v>
      </c>
      <c r="Z2" s="14" t="s">
        <v>205</v>
      </c>
      <c r="AA2" s="14" t="s">
        <v>205</v>
      </c>
      <c r="AB2" s="14" t="s">
        <v>205</v>
      </c>
      <c r="AC2" s="14" t="s">
        <v>205</v>
      </c>
      <c r="AD2" s="14" t="s">
        <v>205</v>
      </c>
      <c r="AE2" s="14" t="s">
        <v>205</v>
      </c>
      <c r="AF2" s="14" t="s">
        <v>205</v>
      </c>
      <c r="AG2" s="14" t="s">
        <v>205</v>
      </c>
      <c r="AH2" s="14" t="s">
        <v>205</v>
      </c>
      <c r="AI2" s="14" t="s">
        <v>205</v>
      </c>
      <c r="AK2" s="14" t="s">
        <v>205</v>
      </c>
      <c r="AL2" s="14" t="s">
        <v>205</v>
      </c>
      <c r="AM2" s="14" t="s">
        <v>205</v>
      </c>
      <c r="AN2" s="14" t="s">
        <v>205</v>
      </c>
      <c r="AO2" s="14" t="s">
        <v>205</v>
      </c>
      <c r="AP2" s="14" t="s">
        <v>205</v>
      </c>
      <c r="AQ2" s="14" t="s">
        <v>205</v>
      </c>
      <c r="AR2" s="14" t="s">
        <v>205</v>
      </c>
      <c r="AS2" s="14" t="s">
        <v>205</v>
      </c>
      <c r="AT2" s="14" t="s">
        <v>205</v>
      </c>
      <c r="AU2" s="14" t="s">
        <v>205</v>
      </c>
      <c r="AV2" s="14" t="s">
        <v>205</v>
      </c>
      <c r="AW2" s="14" t="s">
        <v>205</v>
      </c>
      <c r="AY2" s="14" t="s">
        <v>206</v>
      </c>
      <c r="AZ2" s="14" t="s">
        <v>206</v>
      </c>
      <c r="BA2" s="14" t="s">
        <v>206</v>
      </c>
      <c r="BB2" s="14" t="s">
        <v>206</v>
      </c>
      <c r="BC2" s="14" t="s">
        <v>206</v>
      </c>
      <c r="BD2" s="14" t="s">
        <v>206</v>
      </c>
      <c r="BE2" s="14" t="s">
        <v>206</v>
      </c>
      <c r="BF2" s="14" t="s">
        <v>206</v>
      </c>
      <c r="BG2" s="14" t="s">
        <v>206</v>
      </c>
      <c r="BH2" s="14" t="s">
        <v>206</v>
      </c>
      <c r="BI2" s="14" t="s">
        <v>206</v>
      </c>
      <c r="BJ2" s="14" t="s">
        <v>206</v>
      </c>
      <c r="BK2" s="14" t="s">
        <v>208</v>
      </c>
      <c r="BM2" s="14" t="s">
        <v>298</v>
      </c>
      <c r="BN2" s="14" t="s">
        <v>298</v>
      </c>
      <c r="BO2" s="14" t="s">
        <v>298</v>
      </c>
      <c r="BP2" s="14" t="s">
        <v>298</v>
      </c>
      <c r="BQ2" s="14" t="s">
        <v>298</v>
      </c>
      <c r="BR2" s="14" t="s">
        <v>298</v>
      </c>
      <c r="BS2" s="14" t="s">
        <v>298</v>
      </c>
      <c r="BT2" s="14" t="s">
        <v>298</v>
      </c>
      <c r="BU2" s="14" t="s">
        <v>298</v>
      </c>
      <c r="BV2" s="14" t="s">
        <v>298</v>
      </c>
      <c r="BW2" s="14" t="s">
        <v>298</v>
      </c>
      <c r="BX2" s="14" t="s">
        <v>298</v>
      </c>
      <c r="BY2" s="14" t="s">
        <v>298</v>
      </c>
      <c r="CA2" s="14" t="s">
        <v>298</v>
      </c>
      <c r="CB2" s="14" t="s">
        <v>298</v>
      </c>
      <c r="CC2" s="14" t="s">
        <v>298</v>
      </c>
      <c r="CD2" s="14" t="s">
        <v>298</v>
      </c>
      <c r="CE2" s="14" t="s">
        <v>298</v>
      </c>
      <c r="CF2" s="14" t="s">
        <v>298</v>
      </c>
      <c r="CG2" s="14" t="s">
        <v>298</v>
      </c>
      <c r="CH2" s="14" t="s">
        <v>298</v>
      </c>
      <c r="CI2" s="14" t="s">
        <v>298</v>
      </c>
      <c r="CJ2" s="14" t="s">
        <v>298</v>
      </c>
      <c r="CK2" s="14" t="s">
        <v>298</v>
      </c>
      <c r="CL2" s="14" t="s">
        <v>298</v>
      </c>
      <c r="CM2" s="165" t="s">
        <v>298</v>
      </c>
      <c r="CN2" s="13" t="s">
        <v>298</v>
      </c>
      <c r="CO2" s="14" t="s">
        <v>298</v>
      </c>
      <c r="CP2" s="14" t="s">
        <v>298</v>
      </c>
      <c r="CQ2" s="14" t="s">
        <v>298</v>
      </c>
      <c r="CR2" s="14" t="s">
        <v>298</v>
      </c>
      <c r="CS2" s="165" t="s">
        <v>298</v>
      </c>
      <c r="CT2" s="13" t="s">
        <v>298</v>
      </c>
      <c r="CU2" s="14" t="s">
        <v>298</v>
      </c>
      <c r="CV2" s="14" t="s">
        <v>298</v>
      </c>
      <c r="CW2" s="14" t="s">
        <v>298</v>
      </c>
      <c r="CX2" s="14" t="s">
        <v>298</v>
      </c>
      <c r="CY2" s="165" t="s">
        <v>298</v>
      </c>
      <c r="CZ2" s="13" t="s">
        <v>298</v>
      </c>
      <c r="DA2" s="14" t="s">
        <v>298</v>
      </c>
      <c r="DB2" s="14" t="s">
        <v>298</v>
      </c>
      <c r="DC2" s="14" t="s">
        <v>298</v>
      </c>
      <c r="DD2" s="14" t="s">
        <v>298</v>
      </c>
      <c r="DE2" s="14" t="s">
        <v>298</v>
      </c>
      <c r="DF2" s="14" t="s">
        <v>298</v>
      </c>
      <c r="DG2" s="14" t="s">
        <v>298</v>
      </c>
      <c r="DH2" s="14" t="s">
        <v>298</v>
      </c>
      <c r="DI2" s="14" t="s">
        <v>298</v>
      </c>
      <c r="DJ2" s="14" t="s">
        <v>298</v>
      </c>
      <c r="DK2" s="14" t="s">
        <v>298</v>
      </c>
      <c r="DL2" s="14" t="s">
        <v>298</v>
      </c>
      <c r="DM2" s="14" t="s">
        <v>298</v>
      </c>
      <c r="DN2" s="14" t="s">
        <v>298</v>
      </c>
      <c r="DO2" s="14" t="s">
        <v>298</v>
      </c>
      <c r="DP2" s="14" t="s">
        <v>298</v>
      </c>
      <c r="DQ2" s="14" t="s">
        <v>298</v>
      </c>
      <c r="DR2" s="14" t="s">
        <v>298</v>
      </c>
      <c r="DS2" s="14" t="s">
        <v>298</v>
      </c>
      <c r="DU2" s="14" t="s">
        <v>215</v>
      </c>
      <c r="DW2" s="14" t="s">
        <v>187</v>
      </c>
    </row>
    <row r="3" spans="1:127" x14ac:dyDescent="0.3">
      <c r="B3" s="15"/>
      <c r="C3" s="16"/>
      <c r="D3" s="15"/>
      <c r="E3" s="16"/>
      <c r="F3" s="12" t="s">
        <v>6</v>
      </c>
      <c r="G3" s="15" t="s">
        <v>6</v>
      </c>
      <c r="I3" s="17">
        <v>31</v>
      </c>
      <c r="J3" s="17">
        <v>28</v>
      </c>
      <c r="K3" s="17">
        <v>31</v>
      </c>
      <c r="L3" s="17">
        <v>30</v>
      </c>
      <c r="M3" s="17">
        <v>31</v>
      </c>
      <c r="N3" s="17">
        <v>30</v>
      </c>
      <c r="O3" s="17">
        <v>31</v>
      </c>
      <c r="P3" s="17">
        <v>31</v>
      </c>
      <c r="Q3" s="17">
        <v>30</v>
      </c>
      <c r="R3" s="17">
        <v>31</v>
      </c>
      <c r="S3" s="17">
        <v>30</v>
      </c>
      <c r="T3" s="17">
        <v>31</v>
      </c>
      <c r="U3" s="18">
        <f>SUM(I3:T3)</f>
        <v>365</v>
      </c>
      <c r="W3" s="17">
        <v>31</v>
      </c>
      <c r="X3" s="17">
        <v>29</v>
      </c>
      <c r="Y3" s="17">
        <v>31</v>
      </c>
      <c r="Z3" s="17">
        <v>30</v>
      </c>
      <c r="AA3" s="17">
        <v>31</v>
      </c>
      <c r="AB3" s="17">
        <v>30</v>
      </c>
      <c r="AC3" s="17">
        <v>31</v>
      </c>
      <c r="AD3" s="17">
        <v>31</v>
      </c>
      <c r="AE3" s="17">
        <v>30</v>
      </c>
      <c r="AF3" s="17">
        <v>31</v>
      </c>
      <c r="AG3" s="17">
        <v>30</v>
      </c>
      <c r="AH3" s="17">
        <v>31</v>
      </c>
      <c r="AI3" s="18">
        <f>SUM(W3:AH3)</f>
        <v>366</v>
      </c>
      <c r="AK3" s="17">
        <v>31</v>
      </c>
      <c r="AL3" s="17">
        <v>28</v>
      </c>
      <c r="AM3" s="17">
        <v>31</v>
      </c>
      <c r="AN3" s="17">
        <v>30</v>
      </c>
      <c r="AO3" s="17">
        <v>31</v>
      </c>
      <c r="AP3" s="17">
        <v>30</v>
      </c>
      <c r="AQ3" s="17">
        <v>31</v>
      </c>
      <c r="AR3" s="17">
        <v>31</v>
      </c>
      <c r="AS3" s="17">
        <v>30</v>
      </c>
      <c r="AT3" s="17">
        <v>31</v>
      </c>
      <c r="AU3" s="17">
        <v>30</v>
      </c>
      <c r="AV3" s="17">
        <v>31</v>
      </c>
      <c r="AW3" s="18">
        <f>+SUM(AK3:AV3)</f>
        <v>365</v>
      </c>
      <c r="AY3" s="20">
        <v>31</v>
      </c>
      <c r="AZ3" s="20">
        <v>28</v>
      </c>
      <c r="BA3" s="20">
        <v>31</v>
      </c>
      <c r="BB3" s="20">
        <v>30</v>
      </c>
      <c r="BC3" s="20">
        <v>31</v>
      </c>
      <c r="BD3" s="20">
        <v>30</v>
      </c>
      <c r="BE3" s="20">
        <v>31</v>
      </c>
      <c r="BF3" s="20">
        <v>31</v>
      </c>
      <c r="BG3" s="20">
        <v>30</v>
      </c>
      <c r="BH3" s="20">
        <v>31</v>
      </c>
      <c r="BI3" s="20">
        <v>30</v>
      </c>
      <c r="BJ3" s="20">
        <v>31</v>
      </c>
      <c r="BK3" s="19">
        <v>365</v>
      </c>
      <c r="BM3" s="17">
        <v>31</v>
      </c>
      <c r="BN3" s="17">
        <v>28</v>
      </c>
      <c r="BO3" s="17">
        <v>31</v>
      </c>
      <c r="BP3" s="17">
        <v>30</v>
      </c>
      <c r="BQ3" s="17">
        <v>31</v>
      </c>
      <c r="BR3" s="17">
        <v>30</v>
      </c>
      <c r="BS3" s="17">
        <v>31</v>
      </c>
      <c r="BT3" s="17">
        <v>31</v>
      </c>
      <c r="BU3" s="17">
        <v>30</v>
      </c>
      <c r="BV3" s="17">
        <v>31</v>
      </c>
      <c r="BW3" s="17">
        <v>30</v>
      </c>
      <c r="BX3" s="17">
        <v>31</v>
      </c>
      <c r="BY3" s="17">
        <v>365</v>
      </c>
      <c r="CA3" s="167">
        <v>31</v>
      </c>
      <c r="CB3" s="167">
        <v>28</v>
      </c>
      <c r="CC3" s="167">
        <v>31</v>
      </c>
      <c r="CD3" s="167">
        <v>30</v>
      </c>
      <c r="CE3" s="167">
        <v>31</v>
      </c>
      <c r="CF3" s="167">
        <v>30</v>
      </c>
      <c r="CG3" s="167">
        <v>31</v>
      </c>
      <c r="CH3" s="167">
        <v>31</v>
      </c>
      <c r="CI3" s="167">
        <v>30</v>
      </c>
      <c r="CJ3" s="167">
        <v>31</v>
      </c>
      <c r="CK3" s="167">
        <v>30</v>
      </c>
      <c r="CL3" s="167">
        <v>31</v>
      </c>
      <c r="CM3" s="17">
        <f>+SUM(CA3:CL3)</f>
        <v>365</v>
      </c>
      <c r="CO3" s="167">
        <v>91</v>
      </c>
      <c r="CP3" s="167">
        <v>91</v>
      </c>
      <c r="CQ3" s="167">
        <v>92</v>
      </c>
      <c r="CR3" s="167">
        <v>92</v>
      </c>
      <c r="CS3" s="17">
        <f>+SUM(CO3:CR3)</f>
        <v>366</v>
      </c>
      <c r="CU3" s="167">
        <v>90</v>
      </c>
      <c r="CV3" s="167">
        <v>91</v>
      </c>
      <c r="CW3" s="167">
        <v>92</v>
      </c>
      <c r="CX3" s="167">
        <v>92</v>
      </c>
      <c r="CY3" s="17">
        <f>+SUM(CU3:CX3)</f>
        <v>365</v>
      </c>
      <c r="DA3" s="167">
        <v>365</v>
      </c>
      <c r="DB3" s="167">
        <v>365</v>
      </c>
      <c r="DC3" s="167">
        <v>366</v>
      </c>
      <c r="DD3" s="167">
        <v>365</v>
      </c>
      <c r="DE3" s="167">
        <v>365</v>
      </c>
      <c r="DF3" s="167">
        <v>365</v>
      </c>
      <c r="DG3" s="167">
        <v>366</v>
      </c>
      <c r="DH3" s="167">
        <v>365</v>
      </c>
      <c r="DI3" s="167">
        <v>365</v>
      </c>
      <c r="DJ3" s="167">
        <v>365</v>
      </c>
      <c r="DK3" s="167">
        <v>366</v>
      </c>
      <c r="DL3" s="167">
        <v>365</v>
      </c>
      <c r="DM3" s="167">
        <v>365</v>
      </c>
      <c r="DN3" s="167">
        <v>365</v>
      </c>
      <c r="DO3" s="167">
        <v>366</v>
      </c>
      <c r="DP3" s="167">
        <v>365</v>
      </c>
      <c r="DQ3" s="167">
        <v>365</v>
      </c>
      <c r="DR3" s="167">
        <v>365</v>
      </c>
      <c r="DS3" s="167">
        <v>366</v>
      </c>
      <c r="DU3" s="17">
        <f>+BY3-BK3</f>
        <v>0</v>
      </c>
      <c r="DW3" s="17"/>
    </row>
    <row r="4" spans="1:127" x14ac:dyDescent="0.3">
      <c r="B4" s="15"/>
      <c r="C4" s="16"/>
      <c r="D4" s="15"/>
      <c r="E4" s="16"/>
      <c r="CC4" s="17">
        <f>+SUM(CA3:CC3)</f>
        <v>90</v>
      </c>
      <c r="CF4" s="17">
        <f>+SUM(CD3:CF3)</f>
        <v>91</v>
      </c>
      <c r="CI4" s="17">
        <f>+SUM(CG3:CI3)</f>
        <v>92</v>
      </c>
      <c r="CL4" s="17">
        <f>+SUM(CJ3:CL3)</f>
        <v>92</v>
      </c>
    </row>
    <row r="5" spans="1:127" ht="15.6" customHeight="1" x14ac:dyDescent="0.3">
      <c r="B5" s="21" t="s">
        <v>209</v>
      </c>
      <c r="C5" s="16"/>
      <c r="D5" s="15"/>
      <c r="E5" s="16"/>
      <c r="F5" s="12" t="s">
        <v>7</v>
      </c>
      <c r="G5" s="15" t="s">
        <v>8</v>
      </c>
      <c r="I5" s="17">
        <v>1396.4499968852779</v>
      </c>
      <c r="J5" s="17">
        <v>1645.2153469483335</v>
      </c>
      <c r="K5" s="17">
        <v>1844.3724156372223</v>
      </c>
      <c r="L5" s="17">
        <v>1813.4211741605554</v>
      </c>
      <c r="M5" s="17">
        <v>1922.0730896211112</v>
      </c>
      <c r="N5" s="17">
        <v>1835.6902536297221</v>
      </c>
      <c r="O5" s="17">
        <v>1943.4398613819444</v>
      </c>
      <c r="P5" s="17">
        <v>1953.3787498411111</v>
      </c>
      <c r="Q5" s="17">
        <v>1905.3749685541668</v>
      </c>
      <c r="R5" s="17">
        <v>1989.2246439388896</v>
      </c>
      <c r="S5" s="17">
        <v>2028.6795738308342</v>
      </c>
      <c r="T5" s="17">
        <v>1843.41441332611</v>
      </c>
      <c r="U5" s="17">
        <f t="shared" ref="U5:U10" si="0">SUM(I5:T5)</f>
        <v>22120.734487755282</v>
      </c>
      <c r="W5" s="22">
        <v>1858.882485660833</v>
      </c>
      <c r="X5" s="22">
        <v>1809.4373216158326</v>
      </c>
      <c r="Y5" s="22">
        <v>2039.365473557501</v>
      </c>
      <c r="Z5" s="22">
        <v>1773.7686775713883</v>
      </c>
      <c r="AA5" s="22">
        <v>1802.5766750791665</v>
      </c>
      <c r="AB5" s="22">
        <v>1848.9603939786111</v>
      </c>
      <c r="AC5" s="22">
        <v>1845.2597436727781</v>
      </c>
      <c r="AD5" s="22">
        <v>1917.4059257113893</v>
      </c>
      <c r="AE5" s="22">
        <v>1851.2105983025001</v>
      </c>
      <c r="AF5" s="22">
        <v>1811.5458434250004</v>
      </c>
      <c r="AG5" s="22">
        <v>1672.7808331505557</v>
      </c>
      <c r="AH5" s="22">
        <v>1756.9989590666687</v>
      </c>
      <c r="AI5" s="17">
        <f t="shared" ref="AI5:AI10" si="1">SUM(W5:AH5)</f>
        <v>21988.192930792226</v>
      </c>
      <c r="AK5" s="23">
        <v>1788.2797924827773</v>
      </c>
      <c r="AL5" s="23">
        <v>1639.5098799144444</v>
      </c>
      <c r="AM5" s="23">
        <v>1960.8214528633334</v>
      </c>
      <c r="AN5" s="23">
        <v>1926.8991967383331</v>
      </c>
      <c r="AO5" s="23">
        <v>2032.3633692013891</v>
      </c>
      <c r="AP5" s="23">
        <v>1848.8127926544439</v>
      </c>
      <c r="AQ5" s="23">
        <v>1777.4393654111113</v>
      </c>
      <c r="AR5" s="23">
        <v>1901.3287800430537</v>
      </c>
      <c r="AS5" s="24">
        <v>1878.0875880605413</v>
      </c>
      <c r="AT5" s="24">
        <v>1962.4000000000087</v>
      </c>
      <c r="AU5" s="24">
        <v>1710.0999999999985</v>
      </c>
      <c r="AV5" s="24">
        <v>1522.7999999999956</v>
      </c>
      <c r="AW5" s="17">
        <f t="shared" ref="AW5:AW9" si="2">SUM(AK5:AV5)</f>
        <v>21948.842217369431</v>
      </c>
      <c r="AY5" s="25">
        <f>+[1]Planeamiento!AX$38</f>
        <v>1779.9082298914691</v>
      </c>
      <c r="AZ5" s="25">
        <f>+[1]Planeamiento!AY$38</f>
        <v>1128.2762785243547</v>
      </c>
      <c r="BA5" s="25">
        <f>+[1]Planeamiento!AZ$38</f>
        <v>1843.6211388748713</v>
      </c>
      <c r="BB5" s="25">
        <f>+[1]Planeamiento!BA$38</f>
        <v>1726.0923781482829</v>
      </c>
      <c r="BC5" s="25">
        <f>+[1]Planeamiento!BB$38</f>
        <v>1304.9931050706714</v>
      </c>
      <c r="BD5" s="25">
        <f>+[1]Planeamiento!BC$38</f>
        <v>1807.1005761790464</v>
      </c>
      <c r="BE5" s="25">
        <f>+[1]Planeamiento!BD$38</f>
        <v>1948.6470211672558</v>
      </c>
      <c r="BF5" s="25">
        <f>+[1]Planeamiento!BE$38</f>
        <v>2012.3877658066924</v>
      </c>
      <c r="BG5" s="25">
        <f>+[1]Planeamiento!BF$38</f>
        <v>1889.3359472532745</v>
      </c>
      <c r="BH5" s="25">
        <f>+[1]Planeamiento!BG$38</f>
        <v>2003.8884619307698</v>
      </c>
      <c r="BI5" s="25">
        <f>+[1]Planeamiento!BH$38</f>
        <v>1844.9152009837205</v>
      </c>
      <c r="BJ5" s="25">
        <f>+[1]Planeamiento!BI$38</f>
        <v>1995.1084503010643</v>
      </c>
      <c r="BK5" s="17">
        <f t="shared" ref="BK5:BK9" si="3">SUM(AY5:BJ5)</f>
        <v>21284.274554131473</v>
      </c>
      <c r="BM5" s="26">
        <v>1894.0966666666666</v>
      </c>
      <c r="BN5" s="26">
        <v>1220.4150000000004</v>
      </c>
      <c r="BO5" s="26">
        <v>1925.7933333333335</v>
      </c>
      <c r="BP5" s="25">
        <v>1776.25</v>
      </c>
      <c r="BQ5" s="25">
        <v>1362.9799999999998</v>
      </c>
      <c r="BR5" s="25">
        <v>1917.9</v>
      </c>
      <c r="BS5" s="25">
        <v>1949.4799999999996</v>
      </c>
      <c r="BT5" s="25">
        <v>2012.4799999999998</v>
      </c>
      <c r="BU5" s="25">
        <v>1890.4000000000003</v>
      </c>
      <c r="BV5" s="25">
        <v>2003.9799999999998</v>
      </c>
      <c r="BW5" s="25">
        <v>1845.0000000000002</v>
      </c>
      <c r="BX5" s="25">
        <v>1995.2</v>
      </c>
      <c r="BY5" s="17">
        <f t="shared" ref="BY5:BY9" si="4">SUM(BM5:BX5)</f>
        <v>21793.974999999999</v>
      </c>
      <c r="CA5" s="26">
        <v>1921.2036829836829</v>
      </c>
      <c r="CB5" s="26">
        <v>1735.2807459207461</v>
      </c>
      <c r="CC5" s="26">
        <v>1921.2036829836829</v>
      </c>
      <c r="CD5" s="25">
        <v>1879.259340659341</v>
      </c>
      <c r="CE5" s="25">
        <v>1941.901318681319</v>
      </c>
      <c r="CF5" s="25">
        <v>1879.259340659341</v>
      </c>
      <c r="CG5" s="25">
        <v>1960.534347826087</v>
      </c>
      <c r="CH5" s="25">
        <v>1960.534347826087</v>
      </c>
      <c r="CI5" s="25">
        <v>1897.2913043478261</v>
      </c>
      <c r="CJ5" s="25">
        <v>1950.546956521739</v>
      </c>
      <c r="CK5" s="25">
        <v>1887.626086956521</v>
      </c>
      <c r="CL5" s="25">
        <v>1950.546956521739</v>
      </c>
      <c r="CM5" s="17">
        <f t="shared" ref="CM5:CM10" si="5">SUM(CA5:CL5)</f>
        <v>22885.18811188811</v>
      </c>
      <c r="CO5" s="26">
        <v>5657.166666666667</v>
      </c>
      <c r="CP5" s="26">
        <v>5415.7678025486257</v>
      </c>
      <c r="CQ5" s="26">
        <v>5644.0664387568122</v>
      </c>
      <c r="CR5" s="25">
        <v>5798.2199999999993</v>
      </c>
      <c r="CS5" s="17">
        <f t="shared" ref="CS5:CS10" si="6">SUM(CO5:CR5)</f>
        <v>22515.220907972107</v>
      </c>
      <c r="CU5" s="26">
        <v>5582.2438356164403</v>
      </c>
      <c r="CV5" s="26">
        <v>5644.2687671232898</v>
      </c>
      <c r="CW5" s="26">
        <v>5706.2936986301384</v>
      </c>
      <c r="CX5" s="25">
        <v>5706.2936986301384</v>
      </c>
      <c r="CY5" s="17">
        <f t="shared" ref="CY5:CY10" si="7">SUM(CU5:CX5)</f>
        <v>22639.100000000009</v>
      </c>
      <c r="DA5" s="26">
        <v>22537.520326530601</v>
      </c>
      <c r="DB5" s="26">
        <v>22343.733563578251</v>
      </c>
      <c r="DC5" s="26">
        <v>14634.375251295371</v>
      </c>
      <c r="DD5" s="26">
        <v>4454.5153682752198</v>
      </c>
      <c r="DE5" s="26">
        <v>0</v>
      </c>
      <c r="DF5" s="26">
        <v>0</v>
      </c>
      <c r="DG5" s="26">
        <v>0</v>
      </c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U5" s="17">
        <f t="shared" ref="DU5:DU69" si="8">+BY5-BK5</f>
        <v>509.700445868526</v>
      </c>
      <c r="DW5" s="27"/>
    </row>
    <row r="6" spans="1:127" ht="15.6" customHeight="1" x14ac:dyDescent="0.4">
      <c r="B6" s="28" t="s">
        <v>210</v>
      </c>
      <c r="C6" s="16"/>
      <c r="D6" s="15"/>
      <c r="E6" s="16"/>
      <c r="F6" s="12" t="s">
        <v>9</v>
      </c>
      <c r="G6" s="15" t="s">
        <v>8</v>
      </c>
      <c r="I6" s="17">
        <v>1624.053600027778</v>
      </c>
      <c r="J6" s="17">
        <v>1144.2762412563889</v>
      </c>
      <c r="K6" s="17">
        <v>1649.3925857011113</v>
      </c>
      <c r="L6" s="17">
        <v>1582.1109894094438</v>
      </c>
      <c r="M6" s="17">
        <v>1773.9052599422228</v>
      </c>
      <c r="N6" s="17">
        <v>1218.708244251111</v>
      </c>
      <c r="O6" s="17">
        <v>1526.3717856424998</v>
      </c>
      <c r="P6" s="17">
        <v>1425.2892978141663</v>
      </c>
      <c r="Q6" s="17">
        <v>1497.3823579047225</v>
      </c>
      <c r="R6" s="17">
        <v>1345.215378968611</v>
      </c>
      <c r="S6" s="17">
        <v>1347.8281001066666</v>
      </c>
      <c r="T6" s="17">
        <v>1444.2044951052801</v>
      </c>
      <c r="U6" s="17">
        <f t="shared" si="0"/>
        <v>17578.738336130002</v>
      </c>
      <c r="W6" s="22">
        <v>1467.9604878922221</v>
      </c>
      <c r="X6" s="22">
        <v>1430.6439702441676</v>
      </c>
      <c r="Y6" s="22">
        <v>1216.9146936702775</v>
      </c>
      <c r="Z6" s="22">
        <v>1396.8172187044443</v>
      </c>
      <c r="AA6" s="22">
        <v>1352.2195644997223</v>
      </c>
      <c r="AB6" s="22">
        <v>1249.060247866111</v>
      </c>
      <c r="AC6" s="22">
        <v>1327.6395341266671</v>
      </c>
      <c r="AD6" s="22">
        <v>1537.0611029030556</v>
      </c>
      <c r="AE6" s="22">
        <v>1258.2130597930554</v>
      </c>
      <c r="AF6" s="22">
        <v>1382.3458478163889</v>
      </c>
      <c r="AG6" s="22">
        <v>1281.7562504902776</v>
      </c>
      <c r="AH6" s="22">
        <v>1199.6795269491663</v>
      </c>
      <c r="AI6" s="17">
        <f t="shared" si="1"/>
        <v>16100.311504955556</v>
      </c>
      <c r="AK6" s="23">
        <v>1312.0781143238894</v>
      </c>
      <c r="AL6" s="23">
        <v>1139.285708245</v>
      </c>
      <c r="AM6" s="23">
        <v>1569.8574579244446</v>
      </c>
      <c r="AN6" s="23">
        <v>1585.7260496455558</v>
      </c>
      <c r="AO6" s="23">
        <v>1652.3945737877775</v>
      </c>
      <c r="AP6" s="23">
        <v>1456.1461146088891</v>
      </c>
      <c r="AQ6" s="23">
        <v>1597.3666038947219</v>
      </c>
      <c r="AR6" s="23">
        <v>1656.6147986769447</v>
      </c>
      <c r="AS6" s="24">
        <v>1132.7044609767086</v>
      </c>
      <c r="AT6" s="24">
        <v>1565</v>
      </c>
      <c r="AU6" s="24">
        <v>1033</v>
      </c>
      <c r="AV6" s="24">
        <v>1306</v>
      </c>
      <c r="AW6" s="17">
        <f t="shared" si="2"/>
        <v>17006.173882083931</v>
      </c>
      <c r="AY6" s="25">
        <f>+[1]Planeamiento!AX$47</f>
        <v>1346.6343030547835</v>
      </c>
      <c r="AZ6" s="25">
        <f>+[1]Planeamiento!AY$47</f>
        <v>893.47390812841104</v>
      </c>
      <c r="BA6" s="25">
        <f>+[1]Planeamiento!AZ$47</f>
        <v>1341.4933429294792</v>
      </c>
      <c r="BB6" s="25">
        <f>+[1]Planeamiento!BA$47</f>
        <v>1250.7675151818753</v>
      </c>
      <c r="BC6" s="25">
        <f>+[1]Planeamiento!BB$47</f>
        <v>1128.5251281101971</v>
      </c>
      <c r="BD6" s="25">
        <f>+[1]Planeamiento!BC$47</f>
        <v>1374.562106996445</v>
      </c>
      <c r="BE6" s="25">
        <f>+[1]Planeamiento!BD$47</f>
        <v>1374.8523302109268</v>
      </c>
      <c r="BF6" s="25">
        <f>+[1]Planeamiento!BE$47</f>
        <v>1460.5803072519182</v>
      </c>
      <c r="BG6" s="25">
        <f>+[1]Planeamiento!BF$47</f>
        <v>1406.6598967716079</v>
      </c>
      <c r="BH6" s="25">
        <f>+[1]Planeamiento!BG$47</f>
        <v>1461.9049904171777</v>
      </c>
      <c r="BI6" s="25">
        <f>+[1]Planeamiento!BH$47</f>
        <v>1236.7517135871619</v>
      </c>
      <c r="BJ6" s="25">
        <f>+[1]Planeamiento!BI$47</f>
        <v>1322.5553731315031</v>
      </c>
      <c r="BK6" s="17">
        <f t="shared" si="3"/>
        <v>15598.760915771485</v>
      </c>
      <c r="BM6" s="26">
        <v>1385.8764810366795</v>
      </c>
      <c r="BN6" s="26">
        <v>913.23552627732408</v>
      </c>
      <c r="BO6" s="26">
        <v>1298.2102417972308</v>
      </c>
      <c r="BP6" s="25">
        <v>1456.5844612041244</v>
      </c>
      <c r="BQ6" s="25">
        <v>1106.5002460340609</v>
      </c>
      <c r="BR6" s="25">
        <v>1434.3527053534056</v>
      </c>
      <c r="BS6" s="25">
        <v>1371.7967776161722</v>
      </c>
      <c r="BT6" s="25">
        <v>1368.7370239714908</v>
      </c>
      <c r="BU6" s="25">
        <v>1334.7403610402466</v>
      </c>
      <c r="BV6" s="25">
        <v>1505.0833729328356</v>
      </c>
      <c r="BW6" s="25">
        <v>1290.6323471977234</v>
      </c>
      <c r="BX6" s="25">
        <v>1262.2086472997128</v>
      </c>
      <c r="BY6" s="17">
        <f t="shared" si="4"/>
        <v>15727.958191761007</v>
      </c>
      <c r="CA6" s="26">
        <v>1344.9995309458491</v>
      </c>
      <c r="CB6" s="26">
        <v>1214.8382860156059</v>
      </c>
      <c r="CC6" s="26">
        <v>1344.9995309458491</v>
      </c>
      <c r="CD6" s="25">
        <v>1330.3542914614791</v>
      </c>
      <c r="CE6" s="25">
        <v>1374.699434510195</v>
      </c>
      <c r="CF6" s="25">
        <v>1330.3542914614791</v>
      </c>
      <c r="CG6" s="25">
        <v>1461.525099593119</v>
      </c>
      <c r="CH6" s="25">
        <v>1461.525099593119</v>
      </c>
      <c r="CI6" s="25">
        <v>1414.3791286385031</v>
      </c>
      <c r="CJ6" s="25">
        <v>1450.816011317663</v>
      </c>
      <c r="CK6" s="25">
        <v>1404.0154948235449</v>
      </c>
      <c r="CL6" s="25">
        <v>1450.816011317663</v>
      </c>
      <c r="CM6" s="17">
        <f t="shared" si="5"/>
        <v>16583.322210624068</v>
      </c>
      <c r="CO6" s="26">
        <v>4287.325700632704</v>
      </c>
      <c r="CP6" s="26">
        <v>4126.3989205292046</v>
      </c>
      <c r="CQ6" s="26">
        <v>4218.7268479667846</v>
      </c>
      <c r="CR6" s="25">
        <v>4317.0590058921898</v>
      </c>
      <c r="CS6" s="17">
        <f t="shared" si="6"/>
        <v>16949.510475020885</v>
      </c>
      <c r="CU6" s="26">
        <v>4294.7050966470724</v>
      </c>
      <c r="CV6" s="26">
        <v>4342.4240421653731</v>
      </c>
      <c r="CW6" s="26">
        <v>4390.1429876836746</v>
      </c>
      <c r="CX6" s="25">
        <v>4390.1429876836746</v>
      </c>
      <c r="CY6" s="17">
        <f t="shared" si="7"/>
        <v>17417.415114179792</v>
      </c>
      <c r="DA6" s="26">
        <v>14819.32397016856</v>
      </c>
      <c r="DB6" s="26">
        <v>15035.346576881409</v>
      </c>
      <c r="DC6" s="26">
        <v>7583.7155648220678</v>
      </c>
      <c r="DD6" s="26">
        <v>3569.09851639309</v>
      </c>
      <c r="DE6" s="26">
        <v>0</v>
      </c>
      <c r="DF6" s="26">
        <v>0</v>
      </c>
      <c r="DG6" s="26">
        <v>0</v>
      </c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U6" s="17">
        <f t="shared" si="8"/>
        <v>129.19727598952159</v>
      </c>
      <c r="DW6" s="17"/>
    </row>
    <row r="7" spans="1:127" s="174" customFormat="1" ht="15.6" customHeight="1" x14ac:dyDescent="0.4">
      <c r="B7" s="180" t="s">
        <v>211</v>
      </c>
      <c r="C7" s="115"/>
      <c r="D7" s="114"/>
      <c r="E7" s="115"/>
      <c r="F7" s="174" t="s">
        <v>201</v>
      </c>
      <c r="G7" s="175" t="s">
        <v>11</v>
      </c>
      <c r="I7" s="179">
        <v>7472628.8521451186</v>
      </c>
      <c r="J7" s="179">
        <v>7916769.2312339107</v>
      </c>
      <c r="K7" s="179">
        <v>8954137.7701768335</v>
      </c>
      <c r="L7" s="179">
        <v>8706519.7520000003</v>
      </c>
      <c r="M7" s="179">
        <v>9401305.5674056113</v>
      </c>
      <c r="N7" s="179">
        <v>9457004.2218440007</v>
      </c>
      <c r="O7" s="179">
        <v>9660431.286650233</v>
      </c>
      <c r="P7" s="179">
        <v>9826895.2152384352</v>
      </c>
      <c r="Q7" s="179">
        <v>9675723.9279999994</v>
      </c>
      <c r="R7" s="179">
        <v>10454143.51352109</v>
      </c>
      <c r="S7" s="179">
        <v>10253677.916046817</v>
      </c>
      <c r="T7" s="179">
        <v>10099998.793359119</v>
      </c>
      <c r="U7" s="179">
        <f t="shared" si="0"/>
        <v>111879236.04762116</v>
      </c>
      <c r="W7" s="181">
        <v>8484438.7039454654</v>
      </c>
      <c r="X7" s="181">
        <v>8085958.9605714036</v>
      </c>
      <c r="Y7" s="181">
        <v>8880920.2216603681</v>
      </c>
      <c r="Z7" s="181">
        <v>7019362.5142625803</v>
      </c>
      <c r="AA7" s="181">
        <v>8658214.0887071248</v>
      </c>
      <c r="AB7" s="181">
        <v>8259566.6598118814</v>
      </c>
      <c r="AC7" s="181">
        <v>7044017.1167004034</v>
      </c>
      <c r="AD7" s="181">
        <v>8207420.8192291996</v>
      </c>
      <c r="AE7" s="181">
        <v>8268617.1137664448</v>
      </c>
      <c r="AF7" s="181">
        <v>8662658.3719778135</v>
      </c>
      <c r="AG7" s="181">
        <v>8227208.8168396503</v>
      </c>
      <c r="AH7" s="181">
        <v>8502967.0907617025</v>
      </c>
      <c r="AI7" s="179">
        <f t="shared" si="1"/>
        <v>98301350.478234053</v>
      </c>
      <c r="AK7" s="179">
        <v>8161304.0249999994</v>
      </c>
      <c r="AL7" s="179">
        <v>7607185.8489999976</v>
      </c>
      <c r="AM7" s="179">
        <v>8809877.8270955384</v>
      </c>
      <c r="AN7" s="179">
        <v>8595069.7586507611</v>
      </c>
      <c r="AO7" s="179">
        <v>9097592.4595806114</v>
      </c>
      <c r="AP7" s="179">
        <v>8088001.3024780471</v>
      </c>
      <c r="AQ7" s="179">
        <v>8556746.5679199994</v>
      </c>
      <c r="AR7" s="179">
        <v>9262784.0590571649</v>
      </c>
      <c r="AS7" s="179">
        <v>8566100.3657370917</v>
      </c>
      <c r="AT7" s="179">
        <v>8555512.8834016677</v>
      </c>
      <c r="AU7" s="179">
        <v>7928131.0129759274</v>
      </c>
      <c r="AV7" s="179">
        <v>8590965.7733853664</v>
      </c>
      <c r="AW7" s="179">
        <f t="shared" si="2"/>
        <v>101819271.88428217</v>
      </c>
      <c r="AY7" s="182">
        <v>10366645.337454733</v>
      </c>
      <c r="AZ7" s="182">
        <v>7519595.9837883599</v>
      </c>
      <c r="BA7" s="182">
        <v>10087242.453133781</v>
      </c>
      <c r="BB7" s="182">
        <v>10745914.87840746</v>
      </c>
      <c r="BC7" s="182">
        <v>9319558.1013743151</v>
      </c>
      <c r="BD7" s="182">
        <v>10926612.630843267</v>
      </c>
      <c r="BE7" s="182">
        <v>11240733.938106852</v>
      </c>
      <c r="BF7" s="182">
        <v>11779883.21972095</v>
      </c>
      <c r="BG7" s="182">
        <v>10953428.106219634</v>
      </c>
      <c r="BH7" s="182">
        <v>11755650.71773852</v>
      </c>
      <c r="BI7" s="182">
        <v>11061508.259647962</v>
      </c>
      <c r="BJ7" s="182">
        <v>11592213.59857833</v>
      </c>
      <c r="BK7" s="179">
        <f t="shared" si="3"/>
        <v>127348987.22501417</v>
      </c>
      <c r="BM7" s="182">
        <v>10366645.337454733</v>
      </c>
      <c r="BN7" s="182">
        <v>7519595.9837883599</v>
      </c>
      <c r="BO7" s="182">
        <v>10087242.453133781</v>
      </c>
      <c r="BP7" s="182">
        <v>10745914.87840746</v>
      </c>
      <c r="BQ7" s="182">
        <v>9319558.1013743151</v>
      </c>
      <c r="BR7" s="182">
        <v>10926612.630843267</v>
      </c>
      <c r="BS7" s="182">
        <v>11240733.938106852</v>
      </c>
      <c r="BT7" s="182">
        <v>11779883.21972095</v>
      </c>
      <c r="BU7" s="182">
        <v>10953428.106219634</v>
      </c>
      <c r="BV7" s="182">
        <v>11755650.71773852</v>
      </c>
      <c r="BW7" s="182">
        <v>11061508.259647962</v>
      </c>
      <c r="BX7" s="182">
        <v>11592213.59857833</v>
      </c>
      <c r="BY7" s="179">
        <f t="shared" si="4"/>
        <v>127348987.22501417</v>
      </c>
      <c r="CA7" s="183">
        <v>10215325.936793001</v>
      </c>
      <c r="CB7" s="183">
        <v>9226746.0074259378</v>
      </c>
      <c r="CC7" s="183">
        <v>10215325.936793001</v>
      </c>
      <c r="CD7" s="183">
        <v>10047510.807284448</v>
      </c>
      <c r="CE7" s="183">
        <v>10382427.83419393</v>
      </c>
      <c r="CF7" s="183">
        <v>10047510.807284448</v>
      </c>
      <c r="CG7" s="183">
        <v>10457764.491513098</v>
      </c>
      <c r="CH7" s="183">
        <v>10457764.491513098</v>
      </c>
      <c r="CI7" s="183">
        <v>10457764.491513098</v>
      </c>
      <c r="CJ7" s="183">
        <v>10120417.249851383</v>
      </c>
      <c r="CK7" s="183">
        <v>10367872.271712279</v>
      </c>
      <c r="CL7" s="183">
        <v>10033424.779076397</v>
      </c>
      <c r="CM7" s="179">
        <f t="shared" si="5"/>
        <v>122029855.10495412</v>
      </c>
      <c r="CO7" s="182">
        <v>41095590.85519515</v>
      </c>
      <c r="CP7" s="182">
        <v>29450300.583970703</v>
      </c>
      <c r="CQ7" s="182">
        <v>30433053.233164266</v>
      </c>
      <c r="CR7" s="182">
        <v>31030181.345101517</v>
      </c>
      <c r="CS7" s="179">
        <f t="shared" si="6"/>
        <v>132009126.01743165</v>
      </c>
      <c r="CU7" s="182">
        <v>30901475.329462502</v>
      </c>
      <c r="CV7" s="182">
        <v>31244825.05534542</v>
      </c>
      <c r="CW7" s="182">
        <v>31588174.781228326</v>
      </c>
      <c r="CX7" s="182">
        <v>31588174.781228326</v>
      </c>
      <c r="CY7" s="179">
        <f t="shared" si="7"/>
        <v>125322649.94726458</v>
      </c>
      <c r="DA7" s="182">
        <v>124204250.26822187</v>
      </c>
      <c r="DB7" s="182">
        <v>122522191.84685339</v>
      </c>
      <c r="DC7" s="182">
        <v>72105617.750489548</v>
      </c>
      <c r="DD7" s="182">
        <v>38965596.258027732</v>
      </c>
      <c r="DE7" s="182">
        <v>23933610.762006048</v>
      </c>
      <c r="DF7" s="182">
        <v>17112510.001235776</v>
      </c>
      <c r="DG7" s="182">
        <v>11332215.257356962</v>
      </c>
      <c r="DH7" s="182">
        <v>10842191.63285589</v>
      </c>
      <c r="DI7" s="182">
        <v>10979963.432579258</v>
      </c>
      <c r="DJ7" s="182">
        <v>11084399.725194672</v>
      </c>
      <c r="DK7" s="182">
        <v>11218570.28461197</v>
      </c>
      <c r="DL7" s="182">
        <v>11191807.852647079</v>
      </c>
      <c r="DM7" s="182">
        <v>9625314.6163709573</v>
      </c>
      <c r="DN7" s="182">
        <v>7086983.7290458502</v>
      </c>
      <c r="DO7" s="182">
        <v>7086983.72929186</v>
      </c>
      <c r="DP7" s="182">
        <v>1136579.7296434031</v>
      </c>
      <c r="DQ7" s="182">
        <v>0</v>
      </c>
      <c r="DR7" s="182"/>
      <c r="DS7" s="182"/>
      <c r="DU7" s="179">
        <f t="shared" si="8"/>
        <v>0</v>
      </c>
      <c r="DW7" s="179"/>
    </row>
    <row r="8" spans="1:127" ht="15.6" customHeight="1" x14ac:dyDescent="0.3">
      <c r="B8" s="38" t="s">
        <v>212</v>
      </c>
      <c r="C8" s="16"/>
      <c r="D8" s="15"/>
      <c r="E8" s="16"/>
      <c r="F8" s="176" t="s">
        <v>10</v>
      </c>
      <c r="G8" s="177" t="s">
        <v>11</v>
      </c>
      <c r="I8" s="40">
        <v>827688.87730251136</v>
      </c>
      <c r="J8" s="40">
        <v>648670.78367514815</v>
      </c>
      <c r="K8" s="40">
        <v>839037.1576846384</v>
      </c>
      <c r="L8" s="40">
        <v>738551.30408066406</v>
      </c>
      <c r="M8" s="40">
        <v>740302.66211147478</v>
      </c>
      <c r="N8" s="40">
        <v>620320.84274888306</v>
      </c>
      <c r="O8" s="40">
        <v>852820.61490878894</v>
      </c>
      <c r="P8" s="40">
        <v>809430.65996232978</v>
      </c>
      <c r="Q8" s="40">
        <v>919664.73061013606</v>
      </c>
      <c r="R8" s="40">
        <v>813777.45499884849</v>
      </c>
      <c r="S8" s="40">
        <v>866416.63214974804</v>
      </c>
      <c r="T8" s="40">
        <v>897267.67363837606</v>
      </c>
      <c r="U8" s="40">
        <f t="shared" si="0"/>
        <v>9573949.3938715477</v>
      </c>
      <c r="W8" s="42">
        <v>793568.56497971003</v>
      </c>
      <c r="X8" s="42">
        <v>924858.6753324673</v>
      </c>
      <c r="Y8" s="42">
        <v>676899.06582167756</v>
      </c>
      <c r="Z8" s="42">
        <v>897400.62796081114</v>
      </c>
      <c r="AA8" s="42">
        <v>760174.30610019341</v>
      </c>
      <c r="AB8" s="42">
        <v>824457.5046501623</v>
      </c>
      <c r="AC8" s="42">
        <v>847186.12351181649</v>
      </c>
      <c r="AD8" s="42">
        <v>774458.9075617675</v>
      </c>
      <c r="AE8" s="42">
        <v>819719.06850805413</v>
      </c>
      <c r="AF8" s="42">
        <v>791594.7201964847</v>
      </c>
      <c r="AG8" s="42">
        <v>880338.47866118199</v>
      </c>
      <c r="AH8" s="42">
        <v>933881.29805378313</v>
      </c>
      <c r="AI8" s="40">
        <f t="shared" si="1"/>
        <v>9924537.3413381092</v>
      </c>
      <c r="AK8" s="40">
        <v>988691.333005753</v>
      </c>
      <c r="AL8" s="40">
        <v>664249.48054041516</v>
      </c>
      <c r="AM8" s="40">
        <v>957821.70657978556</v>
      </c>
      <c r="AN8" s="40">
        <v>984466.89254724316</v>
      </c>
      <c r="AO8" s="40">
        <v>862971.85127819504</v>
      </c>
      <c r="AP8" s="40">
        <v>971584.5864361322</v>
      </c>
      <c r="AQ8" s="40">
        <v>1038706.9069435585</v>
      </c>
      <c r="AR8" s="40">
        <v>1018096.3332373099</v>
      </c>
      <c r="AS8" s="40">
        <v>1013029.6037022684</v>
      </c>
      <c r="AT8" s="40">
        <v>860233.64132826112</v>
      </c>
      <c r="AU8" s="40">
        <v>985624.43174406257</v>
      </c>
      <c r="AV8" s="40">
        <v>1002663.7969504575</v>
      </c>
      <c r="AW8" s="40">
        <f t="shared" si="2"/>
        <v>11348140.564293442</v>
      </c>
      <c r="AY8" s="43">
        <f>+[2]Plan!E13*1000</f>
        <v>993522.28002380999</v>
      </c>
      <c r="AZ8" s="43">
        <f>+[2]Plan!F13*1000</f>
        <v>742975.20004360005</v>
      </c>
      <c r="BA8" s="43">
        <f>+[2]Plan!G13*1000</f>
        <v>1007042.40005067</v>
      </c>
      <c r="BB8" s="43">
        <f>+[2]Plan!H13*1000</f>
        <v>982445.10001070017</v>
      </c>
      <c r="BC8" s="43">
        <f>+[2]Plan!I13*1000</f>
        <v>835322.40006017976</v>
      </c>
      <c r="BD8" s="43">
        <f>+[2]Plan!J13*1000</f>
        <v>979551.30003099318</v>
      </c>
      <c r="BE8" s="43">
        <f>+[2]Plan!K13*1000</f>
        <v>1018617.59994666</v>
      </c>
      <c r="BF8" s="43">
        <f>+[2]Plan!L13*1000</f>
        <v>1007042.4000262998</v>
      </c>
      <c r="BG8" s="43">
        <f>+[2]Plan!M13*1000</f>
        <v>789148.79996260989</v>
      </c>
      <c r="BH8" s="43">
        <f>+[2]Plan!N13*1000</f>
        <v>1014276.9000612</v>
      </c>
      <c r="BI8" s="43">
        <f>+[2]Plan!O13*1000</f>
        <v>976657.50005419995</v>
      </c>
      <c r="BJ8" s="43">
        <f>+[2]Plan!P13*1000</f>
        <v>1029696.0999817741</v>
      </c>
      <c r="BK8" s="40">
        <f t="shared" si="3"/>
        <v>11376297.980252696</v>
      </c>
      <c r="BM8" s="44">
        <v>1017962.4000193998</v>
      </c>
      <c r="BN8" s="44">
        <v>898512.38401029992</v>
      </c>
      <c r="BO8" s="43">
        <v>838411.20003598498</v>
      </c>
      <c r="BP8" s="43">
        <v>966201.59999649995</v>
      </c>
      <c r="BQ8" s="43">
        <v>1002964.9280181</v>
      </c>
      <c r="BR8" s="43">
        <v>820336.00005069294</v>
      </c>
      <c r="BS8" s="43">
        <v>1017962.3999517999</v>
      </c>
      <c r="BT8" s="43">
        <v>1005022.2000517402</v>
      </c>
      <c r="BU8" s="43">
        <v>817555.20002941007</v>
      </c>
      <c r="BV8" s="43">
        <v>1017962.4000162</v>
      </c>
      <c r="BW8" s="43">
        <v>959012.60001895984</v>
      </c>
      <c r="BX8" s="43">
        <v>924901.1200275002</v>
      </c>
      <c r="BY8" s="40">
        <f t="shared" si="4"/>
        <v>11286804.432226587</v>
      </c>
      <c r="CA8" s="26">
        <v>966958.20003421151</v>
      </c>
      <c r="CB8" s="26">
        <v>873381.60003090068</v>
      </c>
      <c r="CC8" s="26">
        <v>966958.20003421151</v>
      </c>
      <c r="CD8" s="25">
        <v>952266.85703667707</v>
      </c>
      <c r="CE8" s="25">
        <v>984009.08560456627</v>
      </c>
      <c r="CF8" s="25">
        <v>952266.85703667707</v>
      </c>
      <c r="CG8" s="25">
        <v>985045.89129295887</v>
      </c>
      <c r="CH8" s="25">
        <v>985045.89129295887</v>
      </c>
      <c r="CI8" s="25">
        <v>985045.89129295887</v>
      </c>
      <c r="CJ8" s="25">
        <v>953270.21738028282</v>
      </c>
      <c r="CK8" s="25">
        <v>971265.71748251189</v>
      </c>
      <c r="CL8" s="25">
        <v>939934.56530565664</v>
      </c>
      <c r="CM8" s="40">
        <f t="shared" si="5"/>
        <v>11515448.97382457</v>
      </c>
      <c r="CO8" s="44">
        <v>3912294.7174505829</v>
      </c>
      <c r="CP8" s="44">
        <v>2893854.599993919</v>
      </c>
      <c r="CQ8" s="43">
        <v>2976983.0999608012</v>
      </c>
      <c r="CR8" s="43">
        <v>2923338.6000832408</v>
      </c>
      <c r="CS8" s="40">
        <f t="shared" si="6"/>
        <v>12706471.017488545</v>
      </c>
      <c r="CU8" s="44">
        <v>2980456.3231922542</v>
      </c>
      <c r="CV8" s="44">
        <v>3013572.5045610559</v>
      </c>
      <c r="CW8" s="43">
        <v>3046688.6859298591</v>
      </c>
      <c r="CX8" s="43">
        <v>3046688.6859298591</v>
      </c>
      <c r="CY8" s="40">
        <f t="shared" si="7"/>
        <v>12087406.199613029</v>
      </c>
      <c r="DA8" s="44">
        <v>12069179.40049148</v>
      </c>
      <c r="DB8" s="44">
        <v>12057028.200229321</v>
      </c>
      <c r="DC8" s="44">
        <v>12102595.200310821</v>
      </c>
      <c r="DD8" s="44">
        <v>12063103.796705799</v>
      </c>
      <c r="DE8" s="44">
        <v>12063103.800000001</v>
      </c>
      <c r="DF8" s="44">
        <v>5260777.0959999999</v>
      </c>
      <c r="DG8" s="44">
        <v>0</v>
      </c>
      <c r="DH8" s="44">
        <v>0</v>
      </c>
      <c r="DI8" s="44">
        <v>0</v>
      </c>
      <c r="DJ8" s="44">
        <v>0</v>
      </c>
      <c r="DK8" s="44">
        <v>0</v>
      </c>
      <c r="DL8" s="44">
        <v>0</v>
      </c>
      <c r="DM8" s="44">
        <v>0</v>
      </c>
      <c r="DN8" s="44">
        <v>0</v>
      </c>
      <c r="DO8" s="44">
        <v>0</v>
      </c>
      <c r="DP8" s="44">
        <v>0</v>
      </c>
      <c r="DQ8" s="44">
        <v>0</v>
      </c>
      <c r="DR8" s="44"/>
      <c r="DS8" s="44"/>
      <c r="DU8" s="40">
        <f t="shared" si="8"/>
        <v>-89493.548026109114</v>
      </c>
      <c r="DW8" s="40"/>
    </row>
    <row r="9" spans="1:127" s="176" customFormat="1" ht="15.6" customHeight="1" x14ac:dyDescent="0.3">
      <c r="B9" s="184" t="s">
        <v>213</v>
      </c>
      <c r="C9" s="185"/>
      <c r="D9" s="178"/>
      <c r="E9" s="185"/>
      <c r="F9" s="176" t="s">
        <v>12</v>
      </c>
      <c r="G9" s="177" t="s">
        <v>11</v>
      </c>
      <c r="I9" s="186">
        <v>489444.73888725822</v>
      </c>
      <c r="J9" s="186">
        <v>516379.82322553365</v>
      </c>
      <c r="K9" s="186">
        <v>579827.46434272465</v>
      </c>
      <c r="L9" s="186">
        <v>501361.46024599375</v>
      </c>
      <c r="M9" s="186">
        <v>585501.83418680669</v>
      </c>
      <c r="N9" s="186">
        <v>498567.4835890528</v>
      </c>
      <c r="O9" s="186">
        <v>520949.11891905271</v>
      </c>
      <c r="P9" s="186">
        <v>459259.7628857735</v>
      </c>
      <c r="Q9" s="186">
        <v>545318.73697864555</v>
      </c>
      <c r="R9" s="186">
        <v>535252.74036012508</v>
      </c>
      <c r="S9" s="186">
        <v>465383.48503137898</v>
      </c>
      <c r="T9" s="186">
        <v>607933.05193813273</v>
      </c>
      <c r="U9" s="186">
        <f t="shared" si="0"/>
        <v>6305179.7005904783</v>
      </c>
      <c r="W9" s="187">
        <v>574259.66529365105</v>
      </c>
      <c r="X9" s="187">
        <v>574881.54305932857</v>
      </c>
      <c r="Y9" s="187">
        <v>628160.58350960677</v>
      </c>
      <c r="Z9" s="187">
        <v>274973.21752570895</v>
      </c>
      <c r="AA9" s="187">
        <v>609678.54399104312</v>
      </c>
      <c r="AB9" s="187">
        <v>559706.13140274899</v>
      </c>
      <c r="AC9" s="187">
        <v>472766.95238681114</v>
      </c>
      <c r="AD9" s="187">
        <v>615180.72055712889</v>
      </c>
      <c r="AE9" s="187">
        <v>548123.47768249502</v>
      </c>
      <c r="AF9" s="187">
        <v>631533.31946191401</v>
      </c>
      <c r="AG9" s="187">
        <v>574230.60769018566</v>
      </c>
      <c r="AH9" s="187">
        <v>604403.5686909178</v>
      </c>
      <c r="AI9" s="186">
        <f t="shared" si="1"/>
        <v>6667898.3312515402</v>
      </c>
      <c r="AK9" s="186">
        <v>507093.02326184092</v>
      </c>
      <c r="AL9" s="186">
        <v>568358.73151611327</v>
      </c>
      <c r="AM9" s="186">
        <v>610832.54644348135</v>
      </c>
      <c r="AN9" s="186">
        <v>502612.95995183301</v>
      </c>
      <c r="AO9" s="186">
        <v>604081.57935693348</v>
      </c>
      <c r="AP9" s="186">
        <v>578635.47252587893</v>
      </c>
      <c r="AQ9" s="186">
        <v>611788.94331420888</v>
      </c>
      <c r="AR9" s="186">
        <v>555536.96054364019</v>
      </c>
      <c r="AS9" s="186">
        <v>625359.67803027353</v>
      </c>
      <c r="AT9" s="186">
        <v>527828.98755419918</v>
      </c>
      <c r="AU9" s="186">
        <v>593390.38822363282</v>
      </c>
      <c r="AV9" s="186">
        <v>608728.0227067871</v>
      </c>
      <c r="AW9" s="186">
        <f t="shared" si="2"/>
        <v>6894247.2934288224</v>
      </c>
      <c r="AY9" s="188">
        <f>+[2]Plan!E41*1000</f>
        <v>486914.68997850007</v>
      </c>
      <c r="AZ9" s="188">
        <f>+[2]Plan!F41*1000</f>
        <v>543117.11000430025</v>
      </c>
      <c r="BA9" s="188">
        <f>+[2]Plan!G41*1000</f>
        <v>608927.14002560009</v>
      </c>
      <c r="BB9" s="188">
        <f>+[2]Plan!H41*1000</f>
        <v>580451.99000930996</v>
      </c>
      <c r="BC9" s="188">
        <f>+[2]Plan!I41*1000</f>
        <v>578641.07999809994</v>
      </c>
      <c r="BD9" s="188">
        <f>+[2]Plan!J41*1000</f>
        <v>603413.19998770009</v>
      </c>
      <c r="BE9" s="188">
        <f>+[2]Plan!K41*1000</f>
        <v>620825.73001152987</v>
      </c>
      <c r="BF9" s="188">
        <f>+[2]Plan!L41*1000</f>
        <v>634151.02007327008</v>
      </c>
      <c r="BG9" s="188">
        <f>+[2]Plan!M41*1000</f>
        <v>512897.63003058702</v>
      </c>
      <c r="BH9" s="188">
        <f>+[2]Plan!N41*1000</f>
        <v>590668.19998243998</v>
      </c>
      <c r="BI9" s="188">
        <f>+[2]Plan!O41*1000</f>
        <v>588214.80001166987</v>
      </c>
      <c r="BJ9" s="188">
        <f>+[2]Plan!P41*1000</f>
        <v>614052.17997920001</v>
      </c>
      <c r="BK9" s="186">
        <f t="shared" si="3"/>
        <v>6962274.7700922079</v>
      </c>
      <c r="BM9" s="188">
        <v>560229.99998653005</v>
      </c>
      <c r="BN9" s="188">
        <v>553817.00002614991</v>
      </c>
      <c r="BO9" s="188">
        <v>617953.00000814034</v>
      </c>
      <c r="BP9" s="188">
        <v>500662.00001624005</v>
      </c>
      <c r="BQ9" s="188">
        <v>623901.00000986992</v>
      </c>
      <c r="BR9" s="188">
        <v>604731.99818957003</v>
      </c>
      <c r="BS9" s="188">
        <v>499275.00186769007</v>
      </c>
      <c r="BT9" s="188">
        <v>600840.00000720017</v>
      </c>
      <c r="BU9" s="188">
        <v>584652.0000311</v>
      </c>
      <c r="BV9" s="188">
        <v>558751.99997641006</v>
      </c>
      <c r="BW9" s="188">
        <v>592700.99998729979</v>
      </c>
      <c r="BX9" s="188">
        <v>618409.99997301202</v>
      </c>
      <c r="BY9" s="186">
        <f t="shared" si="4"/>
        <v>6915925.0000792118</v>
      </c>
      <c r="CA9" s="183">
        <v>560792.17309615063</v>
      </c>
      <c r="CB9" s="182">
        <v>506521.96279652312</v>
      </c>
      <c r="CC9" s="182">
        <v>560792.17309615063</v>
      </c>
      <c r="CD9" s="182">
        <v>569139.3323002141</v>
      </c>
      <c r="CE9" s="182">
        <v>588110.64337688789</v>
      </c>
      <c r="CF9" s="182">
        <v>569139.3323002141</v>
      </c>
      <c r="CG9" s="182">
        <v>610802.59910830378</v>
      </c>
      <c r="CH9" s="182">
        <v>610802.59910830378</v>
      </c>
      <c r="CI9" s="182">
        <v>610802.59910830378</v>
      </c>
      <c r="CJ9" s="182">
        <v>591099.28945964877</v>
      </c>
      <c r="CK9" s="182">
        <v>568251.36439156707</v>
      </c>
      <c r="CL9" s="182">
        <v>549920.67521764559</v>
      </c>
      <c r="CM9" s="186">
        <f t="shared" si="5"/>
        <v>6896174.7433599131</v>
      </c>
      <c r="CO9" s="188">
        <v>2334396.2794441781</v>
      </c>
      <c r="CP9" s="188">
        <v>1755975.7639798</v>
      </c>
      <c r="CQ9" s="188">
        <v>1709865.9339706569</v>
      </c>
      <c r="CR9" s="188">
        <v>1772918.6563884777</v>
      </c>
      <c r="CS9" s="186">
        <f t="shared" si="6"/>
        <v>7573156.6337831123</v>
      </c>
      <c r="CU9" s="188">
        <v>1727055.6129833153</v>
      </c>
      <c r="CV9" s="188">
        <v>1746245.1197942412</v>
      </c>
      <c r="CW9" s="188">
        <v>1765434.6266051668</v>
      </c>
      <c r="CX9" s="188">
        <v>1765434.6266051668</v>
      </c>
      <c r="CY9" s="186">
        <f t="shared" si="7"/>
        <v>7004169.9859878905</v>
      </c>
      <c r="DA9" s="188">
        <v>7162317.8296181578</v>
      </c>
      <c r="DB9" s="188">
        <v>7169929.901318578</v>
      </c>
      <c r="DC9" s="188">
        <v>7235992.6733078239</v>
      </c>
      <c r="DD9" s="188">
        <v>7023528.4937379891</v>
      </c>
      <c r="DE9" s="188">
        <v>7205647.499225718</v>
      </c>
      <c r="DF9" s="188">
        <v>7201724.0669677891</v>
      </c>
      <c r="DG9" s="188">
        <v>7238333.3941171505</v>
      </c>
      <c r="DH9" s="188">
        <v>6882191.634940383</v>
      </c>
      <c r="DI9" s="188">
        <v>7019989.0652931444</v>
      </c>
      <c r="DJ9" s="188">
        <v>7124781.505607604</v>
      </c>
      <c r="DK9" s="188">
        <v>7258570.2882826403</v>
      </c>
      <c r="DL9" s="188">
        <v>7231807.8520274572</v>
      </c>
      <c r="DM9" s="188">
        <v>7164437.691646684</v>
      </c>
      <c r="DN9" s="188">
        <v>7086983.7290458502</v>
      </c>
      <c r="DO9" s="188">
        <v>7086983.72929186</v>
      </c>
      <c r="DP9" s="188">
        <v>1136579.7296434031</v>
      </c>
      <c r="DQ9" s="188">
        <v>0</v>
      </c>
      <c r="DR9" s="188"/>
      <c r="DS9" s="188"/>
      <c r="DU9" s="186">
        <f t="shared" si="8"/>
        <v>-46349.770012996159</v>
      </c>
      <c r="DW9" s="186"/>
    </row>
    <row r="10" spans="1:127" s="10" customFormat="1" ht="15.6" customHeight="1" x14ac:dyDescent="0.4">
      <c r="B10" s="46" t="s">
        <v>214</v>
      </c>
      <c r="C10" s="30"/>
      <c r="D10" s="31"/>
      <c r="E10" s="30"/>
      <c r="F10" s="10" t="s">
        <v>13</v>
      </c>
      <c r="G10" s="32" t="s">
        <v>11</v>
      </c>
      <c r="I10" s="33">
        <f t="shared" ref="I10:T10" si="9">SUM(I8:I9)</f>
        <v>1317133.6161897695</v>
      </c>
      <c r="J10" s="33">
        <f t="shared" si="9"/>
        <v>1165050.6069006817</v>
      </c>
      <c r="K10" s="33">
        <f t="shared" si="9"/>
        <v>1418864.6220273632</v>
      </c>
      <c r="L10" s="33">
        <f t="shared" si="9"/>
        <v>1239912.7643266579</v>
      </c>
      <c r="M10" s="33">
        <f t="shared" si="9"/>
        <v>1325804.4962982815</v>
      </c>
      <c r="N10" s="33">
        <f t="shared" si="9"/>
        <v>1118888.3263379359</v>
      </c>
      <c r="O10" s="33">
        <f t="shared" si="9"/>
        <v>1373769.7338278417</v>
      </c>
      <c r="P10" s="33">
        <f t="shared" si="9"/>
        <v>1268690.4228481033</v>
      </c>
      <c r="Q10" s="33">
        <f t="shared" si="9"/>
        <v>1464983.4675887816</v>
      </c>
      <c r="R10" s="33">
        <f t="shared" si="9"/>
        <v>1349030.1953589735</v>
      </c>
      <c r="S10" s="33">
        <f t="shared" si="9"/>
        <v>1331800.117181127</v>
      </c>
      <c r="T10" s="33">
        <f t="shared" si="9"/>
        <v>1505200.7255765088</v>
      </c>
      <c r="U10" s="33">
        <f t="shared" si="0"/>
        <v>15879129.094462026</v>
      </c>
      <c r="W10" s="33">
        <f>SUM(W8:W9)</f>
        <v>1367828.2302733611</v>
      </c>
      <c r="X10" s="33">
        <f>SUM(X8:X9)</f>
        <v>1499740.2183917959</v>
      </c>
      <c r="Y10" s="33">
        <f>SUM(Y8:Y9)</f>
        <v>1305059.6493312842</v>
      </c>
      <c r="Z10" s="33">
        <f t="shared" ref="Z10:AH10" si="10">SUM(Z8:Z9)</f>
        <v>1172373.8454865201</v>
      </c>
      <c r="AA10" s="33">
        <f t="shared" si="10"/>
        <v>1369852.8500912366</v>
      </c>
      <c r="AB10" s="33">
        <f t="shared" si="10"/>
        <v>1384163.6360529112</v>
      </c>
      <c r="AC10" s="33">
        <f t="shared" si="10"/>
        <v>1319953.0758986278</v>
      </c>
      <c r="AD10" s="33">
        <f t="shared" si="10"/>
        <v>1389639.6281188964</v>
      </c>
      <c r="AE10" s="33">
        <f t="shared" si="10"/>
        <v>1367842.5461905492</v>
      </c>
      <c r="AF10" s="33">
        <f t="shared" si="10"/>
        <v>1423128.0396583988</v>
      </c>
      <c r="AG10" s="33">
        <f t="shared" si="10"/>
        <v>1454569.0863513676</v>
      </c>
      <c r="AH10" s="33">
        <f t="shared" si="10"/>
        <v>1538284.8667447008</v>
      </c>
      <c r="AI10" s="33">
        <f t="shared" si="1"/>
        <v>16592435.672589652</v>
      </c>
      <c r="AK10" s="33">
        <f t="shared" ref="AK10:AR10" si="11">SUM(AK8:AK9)</f>
        <v>1495784.3562675938</v>
      </c>
      <c r="AL10" s="33">
        <f t="shared" si="11"/>
        <v>1232608.2120565283</v>
      </c>
      <c r="AM10" s="33">
        <f t="shared" si="11"/>
        <v>1568654.2530232668</v>
      </c>
      <c r="AN10" s="33">
        <f t="shared" si="11"/>
        <v>1487079.8524990762</v>
      </c>
      <c r="AO10" s="33">
        <f t="shared" si="11"/>
        <v>1467053.4306351286</v>
      </c>
      <c r="AP10" s="33">
        <f t="shared" si="11"/>
        <v>1550220.0589620112</v>
      </c>
      <c r="AQ10" s="33">
        <f t="shared" si="11"/>
        <v>1650495.8502577674</v>
      </c>
      <c r="AR10" s="33">
        <f t="shared" si="11"/>
        <v>1573633.2937809501</v>
      </c>
      <c r="AS10" s="33">
        <v>1638389.281732542</v>
      </c>
      <c r="AT10" s="33">
        <f t="shared" ref="AT10:AV10" si="12">SUM(AT8:AT9)</f>
        <v>1388062.6288824603</v>
      </c>
      <c r="AU10" s="33">
        <f t="shared" si="12"/>
        <v>1579014.8199676955</v>
      </c>
      <c r="AV10" s="33">
        <f t="shared" si="12"/>
        <v>1611391.8196572447</v>
      </c>
      <c r="AW10" s="33">
        <f>SUM(AK10:AV10)</f>
        <v>18242387.857722268</v>
      </c>
      <c r="AY10" s="33">
        <f t="shared" ref="AY10:BJ10" si="13">SUM(AY8:AY9)</f>
        <v>1480436.9700023101</v>
      </c>
      <c r="AZ10" s="33">
        <f t="shared" si="13"/>
        <v>1286092.3100479003</v>
      </c>
      <c r="BA10" s="33">
        <f t="shared" si="13"/>
        <v>1615969.5400762702</v>
      </c>
      <c r="BB10" s="33">
        <f t="shared" si="13"/>
        <v>1562897.0900200102</v>
      </c>
      <c r="BC10" s="33">
        <f t="shared" si="13"/>
        <v>1413963.4800582798</v>
      </c>
      <c r="BD10" s="33">
        <f t="shared" si="13"/>
        <v>1582964.5000186933</v>
      </c>
      <c r="BE10" s="33">
        <f t="shared" si="13"/>
        <v>1639443.3299581897</v>
      </c>
      <c r="BF10" s="33">
        <f t="shared" si="13"/>
        <v>1641193.42009957</v>
      </c>
      <c r="BG10" s="33">
        <f t="shared" si="13"/>
        <v>1302046.4299931969</v>
      </c>
      <c r="BH10" s="33">
        <f t="shared" si="13"/>
        <v>1604945.10004364</v>
      </c>
      <c r="BI10" s="33">
        <f t="shared" si="13"/>
        <v>1564872.3000658699</v>
      </c>
      <c r="BJ10" s="33">
        <f t="shared" si="13"/>
        <v>1643748.2799609741</v>
      </c>
      <c r="BK10" s="33">
        <f>SUM(AY10:BJ10)</f>
        <v>18338572.750344902</v>
      </c>
      <c r="BM10" s="34">
        <v>1578192.4000059299</v>
      </c>
      <c r="BN10" s="34">
        <v>1452329.3840364497</v>
      </c>
      <c r="BO10" s="33">
        <v>1456364.2000441253</v>
      </c>
      <c r="BP10" s="33">
        <v>1466863.6000127401</v>
      </c>
      <c r="BQ10" s="33">
        <v>1626865.9280279698</v>
      </c>
      <c r="BR10" s="33">
        <v>1425067.998240263</v>
      </c>
      <c r="BS10" s="33">
        <v>1517237.4018194899</v>
      </c>
      <c r="BT10" s="33">
        <v>1605862.2000589403</v>
      </c>
      <c r="BU10" s="33">
        <v>1402207.2000605101</v>
      </c>
      <c r="BV10" s="33">
        <v>1576714.3999926101</v>
      </c>
      <c r="BW10" s="33">
        <v>1551713.6000062595</v>
      </c>
      <c r="BX10" s="33">
        <v>1543311.1200005123</v>
      </c>
      <c r="BY10" s="33">
        <f>SUM(BM10:BX10)</f>
        <v>18202729.432305802</v>
      </c>
      <c r="CA10" s="34">
        <f>SUM(CA8:CA9)</f>
        <v>1527750.373130362</v>
      </c>
      <c r="CB10" s="34">
        <f t="shared" ref="CB10:CL10" si="14">SUM(CB8:CB9)</f>
        <v>1379903.5628274237</v>
      </c>
      <c r="CC10" s="33">
        <f t="shared" si="14"/>
        <v>1527750.373130362</v>
      </c>
      <c r="CD10" s="33">
        <f t="shared" si="14"/>
        <v>1521406.1893368913</v>
      </c>
      <c r="CE10" s="33">
        <f t="shared" si="14"/>
        <v>1572119.7289814542</v>
      </c>
      <c r="CF10" s="33">
        <f t="shared" si="14"/>
        <v>1521406.1893368913</v>
      </c>
      <c r="CG10" s="33">
        <f t="shared" si="14"/>
        <v>1595848.4904012627</v>
      </c>
      <c r="CH10" s="33">
        <f t="shared" si="14"/>
        <v>1595848.4904012627</v>
      </c>
      <c r="CI10" s="33">
        <f t="shared" si="14"/>
        <v>1595848.4904012627</v>
      </c>
      <c r="CJ10" s="33">
        <f t="shared" si="14"/>
        <v>1544369.5068399315</v>
      </c>
      <c r="CK10" s="33">
        <f t="shared" si="14"/>
        <v>1539517.0818740791</v>
      </c>
      <c r="CL10" s="33">
        <f t="shared" si="14"/>
        <v>1489855.2405233022</v>
      </c>
      <c r="CM10" s="33">
        <f t="shared" si="5"/>
        <v>18411623.717184484</v>
      </c>
      <c r="CO10" s="34">
        <f>SUM(CO8:CO9)</f>
        <v>6246690.996894761</v>
      </c>
      <c r="CP10" s="34">
        <f>SUM(CP8:CP9)</f>
        <v>4649830.3639737191</v>
      </c>
      <c r="CQ10" s="33">
        <f>SUM(CQ8:CQ9)</f>
        <v>4686849.0339314584</v>
      </c>
      <c r="CR10" s="33">
        <f>SUM(CR8:CR9)</f>
        <v>4696257.2564717187</v>
      </c>
      <c r="CS10" s="33">
        <f t="shared" si="6"/>
        <v>20279627.651271656</v>
      </c>
      <c r="CU10" s="34">
        <f>SUM(CU8:CU9)</f>
        <v>4707511.9361755699</v>
      </c>
      <c r="CV10" s="34">
        <f t="shared" ref="CV10:CX10" si="15">SUM(CV8:CV9)</f>
        <v>4759817.6243552975</v>
      </c>
      <c r="CW10" s="33">
        <f t="shared" si="15"/>
        <v>4812123.3125350261</v>
      </c>
      <c r="CX10" s="33">
        <f t="shared" si="15"/>
        <v>4812123.3125350261</v>
      </c>
      <c r="CY10" s="33">
        <f t="shared" si="7"/>
        <v>19091576.185600918</v>
      </c>
      <c r="DA10" s="34">
        <f t="shared" ref="DA10:DS10" si="16">SUM(DA8:DA9)</f>
        <v>19231497.230109639</v>
      </c>
      <c r="DB10" s="34">
        <f t="shared" si="16"/>
        <v>19226958.101547897</v>
      </c>
      <c r="DC10" s="34">
        <f t="shared" si="16"/>
        <v>19338587.873618644</v>
      </c>
      <c r="DD10" s="34">
        <f t="shared" si="16"/>
        <v>19086632.290443789</v>
      </c>
      <c r="DE10" s="34">
        <f t="shared" si="16"/>
        <v>19268751.299225718</v>
      </c>
      <c r="DF10" s="34">
        <f t="shared" si="16"/>
        <v>12462501.16296779</v>
      </c>
      <c r="DG10" s="34">
        <f t="shared" si="16"/>
        <v>7238333.3941171505</v>
      </c>
      <c r="DH10" s="34">
        <f t="shared" si="16"/>
        <v>6882191.634940383</v>
      </c>
      <c r="DI10" s="34">
        <f t="shared" si="16"/>
        <v>7019989.0652931444</v>
      </c>
      <c r="DJ10" s="34">
        <f t="shared" si="16"/>
        <v>7124781.505607604</v>
      </c>
      <c r="DK10" s="34">
        <f t="shared" si="16"/>
        <v>7258570.2882826403</v>
      </c>
      <c r="DL10" s="34">
        <f t="shared" si="16"/>
        <v>7231807.8520274572</v>
      </c>
      <c r="DM10" s="34">
        <f t="shared" si="16"/>
        <v>7164437.691646684</v>
      </c>
      <c r="DN10" s="34">
        <f t="shared" si="16"/>
        <v>7086983.7290458502</v>
      </c>
      <c r="DO10" s="34">
        <f t="shared" si="16"/>
        <v>7086983.72929186</v>
      </c>
      <c r="DP10" s="34">
        <f t="shared" si="16"/>
        <v>1136579.7296434031</v>
      </c>
      <c r="DQ10" s="34">
        <f t="shared" si="16"/>
        <v>0</v>
      </c>
      <c r="DR10" s="34">
        <f t="shared" si="16"/>
        <v>0</v>
      </c>
      <c r="DS10" s="34">
        <f t="shared" si="16"/>
        <v>0</v>
      </c>
      <c r="DU10" s="33">
        <f t="shared" si="8"/>
        <v>-135843.31803910062</v>
      </c>
      <c r="DW10" s="33"/>
    </row>
    <row r="11" spans="1:127" s="10" customFormat="1" ht="15.6" customHeight="1" x14ac:dyDescent="0.3">
      <c r="B11" s="106" t="s">
        <v>295</v>
      </c>
      <c r="C11" s="30"/>
      <c r="D11" s="31"/>
      <c r="E11" s="30"/>
      <c r="F11" s="10" t="s">
        <v>89</v>
      </c>
      <c r="G11" s="31" t="s">
        <v>293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W11" s="18"/>
      <c r="BK11" s="18"/>
      <c r="BM11" s="21"/>
      <c r="BN11" s="21"/>
      <c r="BY11" s="18"/>
      <c r="CA11" s="34"/>
      <c r="CB11" s="34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O11" s="21"/>
      <c r="CP11" s="21"/>
      <c r="CS11" s="18"/>
      <c r="CU11" s="34"/>
      <c r="CV11" s="34"/>
      <c r="CW11" s="34"/>
      <c r="CX11" s="34"/>
      <c r="CY11" s="18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U11" s="18"/>
      <c r="DW11" s="18"/>
    </row>
    <row r="12" spans="1:127" s="176" customFormat="1" ht="15.6" customHeight="1" x14ac:dyDescent="0.3">
      <c r="B12" s="178"/>
      <c r="C12" s="185"/>
      <c r="D12" s="178"/>
      <c r="E12" s="185"/>
      <c r="F12" s="176" t="s">
        <v>14</v>
      </c>
      <c r="G12" s="178" t="s">
        <v>15</v>
      </c>
      <c r="I12" s="189">
        <v>3653.0839999999998</v>
      </c>
      <c r="J12" s="189">
        <v>2969.0420000000004</v>
      </c>
      <c r="K12" s="189">
        <v>3338.8070000000012</v>
      </c>
      <c r="L12" s="189">
        <v>3296.13</v>
      </c>
      <c r="M12" s="189">
        <v>3092.4029999999998</v>
      </c>
      <c r="N12" s="189">
        <v>2801.7379999999994</v>
      </c>
      <c r="O12" s="189">
        <v>3690.4660000000003</v>
      </c>
      <c r="P12" s="189">
        <v>3101.3259999999996</v>
      </c>
      <c r="Q12" s="189">
        <v>3699.6649999999995</v>
      </c>
      <c r="R12" s="189">
        <v>3117.2169999999996</v>
      </c>
      <c r="S12" s="189">
        <v>3105.0720000000006</v>
      </c>
      <c r="T12" s="189">
        <v>3449.299</v>
      </c>
      <c r="U12" s="189">
        <f>SUM(I12:T12)</f>
        <v>39314.249000000003</v>
      </c>
      <c r="W12" s="190">
        <v>2903.6949999999997</v>
      </c>
      <c r="X12" s="190">
        <v>3013.2169999999992</v>
      </c>
      <c r="Y12" s="190">
        <v>2257.029</v>
      </c>
      <c r="Z12" s="190">
        <v>2934.1469999999999</v>
      </c>
      <c r="AA12" s="190">
        <v>2577.3489999999997</v>
      </c>
      <c r="AB12" s="190">
        <v>2602.6390000000001</v>
      </c>
      <c r="AC12" s="190">
        <v>2969.9619999999995</v>
      </c>
      <c r="AD12" s="190">
        <v>2644.8389999999999</v>
      </c>
      <c r="AE12" s="190">
        <v>2804.7899999999991</v>
      </c>
      <c r="AF12" s="190">
        <v>2621.5590000000002</v>
      </c>
      <c r="AG12" s="190">
        <v>2938.9310000000005</v>
      </c>
      <c r="AH12" s="190">
        <v>3004.3139999999999</v>
      </c>
      <c r="AI12" s="189">
        <f>SUM(W12:AH12)</f>
        <v>33272.471000000005</v>
      </c>
      <c r="AK12" s="191">
        <v>3069.0509999999999</v>
      </c>
      <c r="AL12" s="191">
        <v>2052.0549999999998</v>
      </c>
      <c r="AM12" s="191">
        <v>3068.28</v>
      </c>
      <c r="AN12" s="191">
        <v>2985.7300000000005</v>
      </c>
      <c r="AO12" s="191">
        <v>3058.6070000000004</v>
      </c>
      <c r="AP12" s="191">
        <v>3194.3130000000001</v>
      </c>
      <c r="AQ12" s="191">
        <v>3503.2000000000003</v>
      </c>
      <c r="AR12" s="191">
        <v>3888.5129999999995</v>
      </c>
      <c r="AS12" s="191">
        <v>4017.4400000000005</v>
      </c>
      <c r="AT12" s="191">
        <v>3498.0730000000008</v>
      </c>
      <c r="AU12" s="191">
        <v>3981.2989999999991</v>
      </c>
      <c r="AV12" s="191">
        <v>3947.4339999999988</v>
      </c>
      <c r="AW12" s="189">
        <f t="shared" ref="AW12:AW13" si="17">SUM(AK12:AV12)</f>
        <v>40263.995000000003</v>
      </c>
      <c r="AY12" s="183">
        <f>+[2]Plan!E26</f>
        <v>3938.9163424509889</v>
      </c>
      <c r="AZ12" s="183">
        <f>+[2]Plan!F26</f>
        <v>2985.6158550426335</v>
      </c>
      <c r="BA12" s="183">
        <f>+[2]Plan!G26</f>
        <v>4060.7244608429182</v>
      </c>
      <c r="BB12" s="183">
        <f>+[2]Plan!H26</f>
        <v>3972.5745274256678</v>
      </c>
      <c r="BC12" s="183">
        <f>+[2]Plan!I26</f>
        <v>3411.3495820999769</v>
      </c>
      <c r="BD12" s="183">
        <f>+[2]Plan!J26</f>
        <v>3968.8467907272261</v>
      </c>
      <c r="BE12" s="183">
        <f>+[2]Plan!K26</f>
        <v>4104.9761865661003</v>
      </c>
      <c r="BF12" s="183">
        <f>+[2]Plan!L26</f>
        <v>4023.7366313054667</v>
      </c>
      <c r="BG12" s="183">
        <f>+[2]Plan!M26</f>
        <v>3120.7454953745496</v>
      </c>
      <c r="BH12" s="183">
        <f>+[2]Plan!N26</f>
        <v>4043.6727015543875</v>
      </c>
      <c r="BI12" s="183">
        <f>+[2]Plan!O26</f>
        <v>3879.4994433817265</v>
      </c>
      <c r="BJ12" s="183">
        <f>+[2]Plan!P26</f>
        <v>4176.4751631367026</v>
      </c>
      <c r="BK12" s="189">
        <f t="shared" ref="BK12:BK13" si="18">SUM(AY12:BJ12)</f>
        <v>45687.133179908342</v>
      </c>
      <c r="BM12" s="183">
        <v>4011.9770207031775</v>
      </c>
      <c r="BN12" s="183">
        <v>3609.82028896472</v>
      </c>
      <c r="BO12" s="183">
        <v>3384.0523201001711</v>
      </c>
      <c r="BP12" s="183">
        <v>3873.3321819663624</v>
      </c>
      <c r="BQ12" s="183">
        <v>4011.8776925420311</v>
      </c>
      <c r="BR12" s="183">
        <v>3292.6987042520013</v>
      </c>
      <c r="BS12" s="183">
        <v>4098.1262715085522</v>
      </c>
      <c r="BT12" s="183">
        <v>4040.9688170856639</v>
      </c>
      <c r="BU12" s="183">
        <v>3093.1577404368054</v>
      </c>
      <c r="BV12" s="183">
        <v>4108.7519721490589</v>
      </c>
      <c r="BW12" s="183">
        <v>3876.4352086105901</v>
      </c>
      <c r="BX12" s="183">
        <v>3748.6417648946963</v>
      </c>
      <c r="BY12" s="189">
        <f t="shared" ref="BY12:BY13" si="19">SUM(BM12:BX12)</f>
        <v>45149.839983213824</v>
      </c>
      <c r="CA12" s="183">
        <v>3944.8363756710542</v>
      </c>
      <c r="CB12" s="183">
        <v>3563.078016735145</v>
      </c>
      <c r="CC12" s="183">
        <v>3944.8363756710542</v>
      </c>
      <c r="CD12" s="183">
        <v>3911.4560273264692</v>
      </c>
      <c r="CE12" s="183">
        <v>4041.837894904018</v>
      </c>
      <c r="CF12" s="183">
        <v>3911.4560273264692</v>
      </c>
      <c r="CG12" s="183">
        <v>3891.8037771128711</v>
      </c>
      <c r="CH12" s="183">
        <v>3891.8037771128711</v>
      </c>
      <c r="CI12" s="183">
        <v>3891.8037771128711</v>
      </c>
      <c r="CJ12" s="183">
        <v>3766.2617197866489</v>
      </c>
      <c r="CK12" s="183">
        <v>3453.3434542960108</v>
      </c>
      <c r="CL12" s="183">
        <v>3341.9452783509792</v>
      </c>
      <c r="CM12" s="189">
        <f>SUM(CA12:CL12)</f>
        <v>45554.462501406459</v>
      </c>
      <c r="CO12" s="183">
        <v>12363.309041002514</v>
      </c>
      <c r="CP12" s="183">
        <v>10391.73885532778</v>
      </c>
      <c r="CQ12" s="183">
        <v>11970.445303765289</v>
      </c>
      <c r="CR12" s="183">
        <v>12552.65256488896</v>
      </c>
      <c r="CS12" s="189">
        <f>SUM(CO12:CR12)</f>
        <v>47278.145764984547</v>
      </c>
      <c r="CU12" s="183">
        <v>9919.0540110685652</v>
      </c>
      <c r="CV12" s="183">
        <v>10029.26572230266</v>
      </c>
      <c r="CW12" s="183">
        <v>10139.47743353676</v>
      </c>
      <c r="CX12" s="183">
        <v>10139.47743353676</v>
      </c>
      <c r="CY12" s="189">
        <f>SUM(CU12:CX12)</f>
        <v>40227.274600444747</v>
      </c>
      <c r="DA12" s="183">
        <v>51784.90889835362</v>
      </c>
      <c r="DB12" s="183">
        <v>29093.262551610209</v>
      </c>
      <c r="DC12" s="183">
        <v>31062.879857736451</v>
      </c>
      <c r="DD12" s="183">
        <v>25448.921566193869</v>
      </c>
      <c r="DE12" s="183">
        <v>25441.744823375899</v>
      </c>
      <c r="DF12" s="183">
        <v>11095.26624889794</v>
      </c>
      <c r="DG12" s="183">
        <v>0</v>
      </c>
      <c r="DH12" s="183">
        <v>0</v>
      </c>
      <c r="DI12" s="183">
        <v>0</v>
      </c>
      <c r="DJ12" s="183">
        <v>0</v>
      </c>
      <c r="DK12" s="183">
        <v>0</v>
      </c>
      <c r="DL12" s="183">
        <v>0</v>
      </c>
      <c r="DM12" s="183">
        <v>0</v>
      </c>
      <c r="DN12" s="183">
        <v>0</v>
      </c>
      <c r="DO12" s="183">
        <v>0</v>
      </c>
      <c r="DP12" s="183">
        <v>0</v>
      </c>
      <c r="DQ12" s="183">
        <v>0</v>
      </c>
      <c r="DR12" s="183"/>
      <c r="DS12" s="183"/>
      <c r="DU12" s="189">
        <f t="shared" si="8"/>
        <v>-537.29319669451797</v>
      </c>
      <c r="DW12" s="189"/>
    </row>
    <row r="13" spans="1:127" x14ac:dyDescent="0.3">
      <c r="B13" s="15"/>
      <c r="C13" s="16"/>
      <c r="D13" s="15"/>
      <c r="E13" s="16"/>
      <c r="F13" s="12" t="s">
        <v>16</v>
      </c>
      <c r="G13" s="15" t="s">
        <v>15</v>
      </c>
      <c r="I13" s="17">
        <v>8944.3591679577439</v>
      </c>
      <c r="J13" s="17">
        <v>9555.7588014311132</v>
      </c>
      <c r="K13" s="17">
        <v>9448.5220481902998</v>
      </c>
      <c r="L13" s="17">
        <v>9458.8281651303841</v>
      </c>
      <c r="M13" s="17">
        <v>10259.561739252556</v>
      </c>
      <c r="N13" s="17">
        <v>8975.4504873400456</v>
      </c>
      <c r="O13" s="17">
        <v>9410.4910789389487</v>
      </c>
      <c r="P13" s="17">
        <v>9431.6374527893076</v>
      </c>
      <c r="Q13" s="17">
        <v>10269.43591507864</v>
      </c>
      <c r="R13" s="17">
        <v>6647.2610241665498</v>
      </c>
      <c r="S13" s="17">
        <v>6771.8934397096491</v>
      </c>
      <c r="T13" s="17">
        <v>8749.0736801599505</v>
      </c>
      <c r="U13" s="17">
        <f>SUM(I13:T13)</f>
        <v>107922.2730001452</v>
      </c>
      <c r="W13" s="22">
        <v>7125.8394343487225</v>
      </c>
      <c r="X13" s="22">
        <v>7178.7355266546856</v>
      </c>
      <c r="Y13" s="22">
        <v>7477.790054478387</v>
      </c>
      <c r="Z13" s="22">
        <v>3838.0602838298901</v>
      </c>
      <c r="AA13" s="22">
        <v>7994.5544244797302</v>
      </c>
      <c r="AB13" s="22">
        <v>6278.017887627303</v>
      </c>
      <c r="AC13" s="22">
        <v>6164.2904007524157</v>
      </c>
      <c r="AD13" s="22">
        <v>7685.1856495852498</v>
      </c>
      <c r="AE13" s="22">
        <v>7995.8107730127676</v>
      </c>
      <c r="AF13" s="22">
        <v>8695.6136235787053</v>
      </c>
      <c r="AG13" s="22">
        <v>9134.0192620698854</v>
      </c>
      <c r="AH13" s="22">
        <v>10924.297519358381</v>
      </c>
      <c r="AI13" s="17">
        <f>SUM(W13:AH13)</f>
        <v>90492.214839776119</v>
      </c>
      <c r="AK13" s="24">
        <v>8143.964048361423</v>
      </c>
      <c r="AL13" s="24">
        <v>8498.0515302070744</v>
      </c>
      <c r="AM13" s="24">
        <v>10124.556005343158</v>
      </c>
      <c r="AN13" s="24">
        <v>7189.1551760579559</v>
      </c>
      <c r="AO13" s="24">
        <v>8691.39872571653</v>
      </c>
      <c r="AP13" s="24">
        <v>8188.7268063070314</v>
      </c>
      <c r="AQ13" s="24">
        <v>7642.8492273337852</v>
      </c>
      <c r="AR13" s="24">
        <v>7910.6833739678323</v>
      </c>
      <c r="AS13" s="24">
        <v>6907.3823730451322</v>
      </c>
      <c r="AT13" s="24">
        <v>5759.5542224888932</v>
      </c>
      <c r="AU13" s="24">
        <v>5922.9240525004871</v>
      </c>
      <c r="AV13" s="24">
        <v>5720.4241961608641</v>
      </c>
      <c r="AW13" s="17">
        <f t="shared" si="17"/>
        <v>90699.669737490156</v>
      </c>
      <c r="AY13" s="25">
        <f>+[2]Plan!E50</f>
        <v>4250.2342877869996</v>
      </c>
      <c r="AZ13" s="25">
        <f>+[2]Plan!F50</f>
        <v>4766.5913685980004</v>
      </c>
      <c r="BA13" s="25">
        <f>+[2]Plan!G50</f>
        <v>5303.5173385409998</v>
      </c>
      <c r="BB13" s="25">
        <f>+[2]Plan!H50</f>
        <v>5640.8666584559996</v>
      </c>
      <c r="BC13" s="25">
        <f>+[2]Plan!I50</f>
        <v>5705.8869713979993</v>
      </c>
      <c r="BD13" s="25">
        <f>+[2]Plan!J50</f>
        <v>5647.1734491389998</v>
      </c>
      <c r="BE13" s="25">
        <f>+[2]Plan!K50</f>
        <v>5747.6374855850008</v>
      </c>
      <c r="BF13" s="25">
        <f>+[2]Plan!L50</f>
        <v>5714.1251669180001</v>
      </c>
      <c r="BG13" s="25">
        <f>+[2]Plan!M50</f>
        <v>3814.608152113</v>
      </c>
      <c r="BH13" s="25">
        <f>+[2]Plan!N50</f>
        <v>4036.6983630220002</v>
      </c>
      <c r="BI13" s="25">
        <f>+[2]Plan!O50</f>
        <v>3945.9135841909997</v>
      </c>
      <c r="BJ13" s="25">
        <f>+[2]Plan!P50</f>
        <v>4136.732104013</v>
      </c>
      <c r="BK13" s="17">
        <f t="shared" si="18"/>
        <v>58709.984929760991</v>
      </c>
      <c r="BM13" s="26">
        <v>4893.0901145419994</v>
      </c>
      <c r="BN13" s="26">
        <v>4863.1785975519997</v>
      </c>
      <c r="BO13" s="25">
        <v>5397.1170895959986</v>
      </c>
      <c r="BP13" s="25">
        <v>4764.0327024520002</v>
      </c>
      <c r="BQ13" s="25">
        <v>6201.0130714309998</v>
      </c>
      <c r="BR13" s="25">
        <v>5541.6701092960002</v>
      </c>
      <c r="BS13" s="25">
        <v>4515.9383872239996</v>
      </c>
      <c r="BT13" s="25">
        <v>5137.6349916599993</v>
      </c>
      <c r="BU13" s="25">
        <v>4427.6735446389994</v>
      </c>
      <c r="BV13" s="25">
        <v>3958.9829613640004</v>
      </c>
      <c r="BW13" s="25">
        <v>3765.3522415019997</v>
      </c>
      <c r="BX13" s="25">
        <v>3953.306669224</v>
      </c>
      <c r="BY13" s="17">
        <f t="shared" si="19"/>
        <v>57418.990480482003</v>
      </c>
      <c r="CA13" s="26">
        <v>4030.0690517108778</v>
      </c>
      <c r="CB13" s="26">
        <v>3640.0623692872441</v>
      </c>
      <c r="CC13" s="25">
        <v>4030.0690517108778</v>
      </c>
      <c r="CD13" s="25">
        <v>4381.6387636648342</v>
      </c>
      <c r="CE13" s="25">
        <v>4527.6933891203289</v>
      </c>
      <c r="CF13" s="25">
        <v>4381.6387636648342</v>
      </c>
      <c r="CG13" s="25">
        <v>3535.0630137962071</v>
      </c>
      <c r="CH13" s="25">
        <v>3535.0630137962071</v>
      </c>
      <c r="CI13" s="25">
        <v>3535.0630137962071</v>
      </c>
      <c r="CJ13" s="25">
        <v>3421.028723028588</v>
      </c>
      <c r="CK13" s="25">
        <v>3725.6755565939238</v>
      </c>
      <c r="CL13" s="25">
        <v>3605.4924741231521</v>
      </c>
      <c r="CM13" s="17">
        <f>SUM(CA13:CL13)</f>
        <v>46348.557184293284</v>
      </c>
      <c r="CO13" s="26">
        <v>15357.294242973923</v>
      </c>
      <c r="CP13" s="26">
        <v>12363.737253881</v>
      </c>
      <c r="CQ13" s="25">
        <v>12393.513289507</v>
      </c>
      <c r="CR13" s="25">
        <v>15088.010412787113</v>
      </c>
      <c r="CS13" s="17">
        <f>SUM(CO13:CR13)</f>
        <v>55202.555199149036</v>
      </c>
      <c r="CU13" s="26">
        <v>19175.462206910706</v>
      </c>
      <c r="CV13" s="26">
        <v>19388.522898098607</v>
      </c>
      <c r="CW13" s="25">
        <v>19601.583589286503</v>
      </c>
      <c r="CX13" s="25">
        <v>19601.583589286503</v>
      </c>
      <c r="CY13" s="17">
        <f>SUM(CU13:CX13)</f>
        <v>77767.152283582313</v>
      </c>
      <c r="DA13" s="26">
        <v>88585.750353682582</v>
      </c>
      <c r="DB13" s="26">
        <v>86460.433090004954</v>
      </c>
      <c r="DC13" s="26">
        <v>95992.255523941276</v>
      </c>
      <c r="DD13" s="26">
        <v>89521.695640716556</v>
      </c>
      <c r="DE13" s="26">
        <v>70305.813090903204</v>
      </c>
      <c r="DF13" s="26">
        <v>61072.348602994622</v>
      </c>
      <c r="DG13" s="26">
        <v>53243.827204781199</v>
      </c>
      <c r="DH13" s="26">
        <v>50155.286423849575</v>
      </c>
      <c r="DI13" s="26">
        <v>50473.087880700587</v>
      </c>
      <c r="DJ13" s="26">
        <v>50482.249356342836</v>
      </c>
      <c r="DK13" s="26">
        <v>50411.12240844201</v>
      </c>
      <c r="DL13" s="26">
        <v>53195.503207551861</v>
      </c>
      <c r="DM13" s="26">
        <v>37995.392770534265</v>
      </c>
      <c r="DN13" s="26">
        <v>19063.955252139</v>
      </c>
      <c r="DO13" s="26">
        <v>18889.231483854001</v>
      </c>
      <c r="DP13" s="26">
        <v>1824.2470217359989</v>
      </c>
      <c r="DQ13" s="26">
        <v>0</v>
      </c>
      <c r="DR13" s="26"/>
      <c r="DS13" s="26"/>
      <c r="DU13" s="17">
        <f t="shared" si="8"/>
        <v>-1290.9944492789873</v>
      </c>
      <c r="DW13" s="17"/>
    </row>
    <row r="14" spans="1:127" x14ac:dyDescent="0.3">
      <c r="B14" s="15"/>
      <c r="C14" s="16"/>
      <c r="D14" s="15"/>
      <c r="E14" s="1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8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8"/>
      <c r="AW14" s="18"/>
      <c r="BK14" s="18"/>
      <c r="BM14" s="47"/>
      <c r="BN14" s="47"/>
      <c r="BY14" s="18"/>
      <c r="CA14" s="47"/>
      <c r="CB14" s="47"/>
      <c r="CM14" s="18"/>
      <c r="CO14" s="47"/>
      <c r="CP14" s="47"/>
      <c r="CS14" s="18"/>
      <c r="CU14" s="47"/>
      <c r="CV14" s="47"/>
      <c r="CY14" s="18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U14" s="18"/>
      <c r="DW14" s="18"/>
    </row>
    <row r="15" spans="1:127" s="174" customFormat="1" x14ac:dyDescent="0.3">
      <c r="B15" s="192" t="s">
        <v>292</v>
      </c>
      <c r="C15" s="115"/>
      <c r="D15" s="114"/>
      <c r="E15" s="115"/>
      <c r="F15" s="174" t="s">
        <v>281</v>
      </c>
      <c r="G15" s="175" t="s">
        <v>17</v>
      </c>
      <c r="I15" s="179">
        <v>581764.546875</v>
      </c>
      <c r="J15" s="179">
        <v>563244.03125</v>
      </c>
      <c r="K15" s="179">
        <v>655102.78125</v>
      </c>
      <c r="L15" s="179">
        <v>599734.8125</v>
      </c>
      <c r="M15" s="179">
        <v>637574</v>
      </c>
      <c r="N15" s="179">
        <v>554904</v>
      </c>
      <c r="O15" s="179">
        <v>656514</v>
      </c>
      <c r="P15" s="179">
        <v>613502</v>
      </c>
      <c r="Q15" s="179">
        <v>673887</v>
      </c>
      <c r="R15" s="179">
        <v>618298</v>
      </c>
      <c r="S15" s="179">
        <v>566819</v>
      </c>
      <c r="T15" s="179">
        <v>636847</v>
      </c>
      <c r="U15" s="179">
        <f>SUM(I15:T15)</f>
        <v>7358191.171875</v>
      </c>
      <c r="W15" s="181">
        <v>622842.125</v>
      </c>
      <c r="X15" s="181">
        <v>621525.5</v>
      </c>
      <c r="Y15" s="181">
        <v>666733.625</v>
      </c>
      <c r="Z15" s="181">
        <v>454180</v>
      </c>
      <c r="AA15" s="181">
        <v>655900.5</v>
      </c>
      <c r="AB15" s="181">
        <v>621592.5</v>
      </c>
      <c r="AC15" s="181">
        <v>583394.25</v>
      </c>
      <c r="AD15" s="181">
        <v>637882.5</v>
      </c>
      <c r="AE15" s="181">
        <v>610450.75</v>
      </c>
      <c r="AF15" s="181">
        <v>632125.5</v>
      </c>
      <c r="AG15" s="181">
        <v>631873.5</v>
      </c>
      <c r="AH15" s="181">
        <v>641168.19999999995</v>
      </c>
      <c r="AI15" s="179">
        <f>SUM(W15:AH15)</f>
        <v>7379668.9500000002</v>
      </c>
      <c r="AK15" s="179">
        <v>595048.99999999988</v>
      </c>
      <c r="AL15" s="179">
        <v>572634</v>
      </c>
      <c r="AM15" s="179">
        <v>666954.68676757813</v>
      </c>
      <c r="AN15" s="179">
        <v>597426.59262084961</v>
      </c>
      <c r="AO15" s="179">
        <v>648073.9287109375</v>
      </c>
      <c r="AP15" s="179">
        <v>635417.05078125</v>
      </c>
      <c r="AQ15" s="179">
        <v>665980.671875</v>
      </c>
      <c r="AR15" s="179">
        <v>614815.28364257817</v>
      </c>
      <c r="AS15" s="179">
        <v>688806.90401237423</v>
      </c>
      <c r="AT15" s="179">
        <v>625644.0368347168</v>
      </c>
      <c r="AU15" s="179">
        <v>633543.9697265625</v>
      </c>
      <c r="AV15" s="179">
        <v>661077.57394042972</v>
      </c>
      <c r="AW15" s="179">
        <f t="shared" ref="AW15" si="20">SUM(AK15:AV15)</f>
        <v>7605423.6989122769</v>
      </c>
      <c r="AY15" s="193">
        <f>+'[3]Consumo V3 sUG'!BI32</f>
        <v>644806.84769070696</v>
      </c>
      <c r="AZ15" s="193">
        <f>+'[3]Consumo V3 sUG'!BJ32</f>
        <v>606988.40451625991</v>
      </c>
      <c r="BA15" s="193">
        <f>+'[3]Consumo V3 sUG'!BK32</f>
        <v>639901.76535996527</v>
      </c>
      <c r="BB15" s="193">
        <f>+'[3]Consumo V3 sUG'!BL32</f>
        <v>601597.33931318356</v>
      </c>
      <c r="BC15" s="193">
        <f>+'[3]Consumo V3 sUG'!BM32</f>
        <v>683863.00532908167</v>
      </c>
      <c r="BD15" s="193">
        <f>+'[3]Consumo V3 sUG'!BN32</f>
        <v>626028.62921231217</v>
      </c>
      <c r="BE15" s="193">
        <f>+'[3]Consumo V3 sUG'!BO32</f>
        <v>622026.19212898205</v>
      </c>
      <c r="BF15" s="193">
        <f>+'[3]Consumo V3 sUG'!BP32</f>
        <v>673716.0534769597</v>
      </c>
      <c r="BG15" s="193">
        <f>+'[3]Consumo V3 sUG'!BQ32</f>
        <v>608186.10043378943</v>
      </c>
      <c r="BH15" s="193">
        <f>+'[3]Consumo V3 sUG'!BR32</f>
        <v>648560.72804327402</v>
      </c>
      <c r="BI15" s="193">
        <f>+'[3]Consumo V3 sUG'!BS32</f>
        <v>647513.60772046703</v>
      </c>
      <c r="BJ15" s="193">
        <f>+'[3]Consumo V3 sUG'!BT32</f>
        <v>657919.33908635576</v>
      </c>
      <c r="BK15" s="179">
        <f t="shared" ref="BK15" si="21">SUM(AY15:BJ15)</f>
        <v>7661108.0123113375</v>
      </c>
      <c r="BM15" s="193">
        <f>+[4]Plan!BM$29</f>
        <v>637691.08386230469</v>
      </c>
      <c r="BN15" s="193">
        <f>+[4]Plan!BN$29</f>
        <v>608629.1652148437</v>
      </c>
      <c r="BO15" s="193">
        <f>+[4]Plan!BO$29</f>
        <v>681741.029296875</v>
      </c>
      <c r="BP15" s="193">
        <f>+[4]Plan!BP$29</f>
        <v>684008.12595668226</v>
      </c>
      <c r="BQ15" s="193">
        <f>+[4]Plan!BQ$29</f>
        <v>700592.80004914559</v>
      </c>
      <c r="BR15" s="193">
        <f>+[4]Plan!BR$29</f>
        <v>685129.71938533301</v>
      </c>
      <c r="BS15" s="193">
        <f>+[4]Plan!BS$29</f>
        <v>682279.31394144357</v>
      </c>
      <c r="BT15" s="193">
        <f>+[4]Plan!BT$29</f>
        <v>707374.32391719602</v>
      </c>
      <c r="BU15" s="193">
        <f>+[4]Plan!BU$29</f>
        <v>656173.12076998327</v>
      </c>
      <c r="BV15" s="193">
        <f>+[4]Plan!BV$29</f>
        <v>652335.3829161207</v>
      </c>
      <c r="BW15" s="193">
        <f>+[4]Plan!BW$29</f>
        <v>680724.82153969281</v>
      </c>
      <c r="BX15" s="193">
        <f>+[4]Plan!BX$29</f>
        <v>686559.23645462526</v>
      </c>
      <c r="BY15" s="179">
        <f t="shared" ref="BY15" si="22">SUM(BM15:BX15)</f>
        <v>8063238.123304246</v>
      </c>
      <c r="CA15" s="194">
        <v>663192.30295205675</v>
      </c>
      <c r="CB15" s="194">
        <v>599012.40266637388</v>
      </c>
      <c r="CC15" s="194">
        <v>663192.30295205675</v>
      </c>
      <c r="CD15" s="194">
        <v>671259.26147228945</v>
      </c>
      <c r="CE15" s="194">
        <v>693634.57018803235</v>
      </c>
      <c r="CF15" s="194">
        <v>671259.26147228945</v>
      </c>
      <c r="CG15" s="194">
        <v>701800.40688477992</v>
      </c>
      <c r="CH15" s="194">
        <v>701800.40688477992</v>
      </c>
      <c r="CI15" s="194">
        <v>679161.6840820451</v>
      </c>
      <c r="CJ15" s="194">
        <v>662273.78291820374</v>
      </c>
      <c r="CK15" s="194">
        <v>640910.11250148749</v>
      </c>
      <c r="CL15" s="194">
        <v>662273.78291820374</v>
      </c>
      <c r="CM15" s="179">
        <f>SUM(CA15:CL15)</f>
        <v>8009770.2778925989</v>
      </c>
      <c r="CO15" s="194">
        <v>1481894.2058563465</v>
      </c>
      <c r="CP15" s="194">
        <v>1482984.8729390125</v>
      </c>
      <c r="CQ15" s="194">
        <v>1476390.5648347936</v>
      </c>
      <c r="CR15" s="194">
        <v>1645312.7412320585</v>
      </c>
      <c r="CS15" s="179">
        <f>SUM(CO15:CR15)</f>
        <v>6086582.3848622106</v>
      </c>
      <c r="CU15" s="194">
        <v>1775818.6682920526</v>
      </c>
      <c r="CV15" s="194">
        <v>1795549.9868286308</v>
      </c>
      <c r="CW15" s="194">
        <v>1815281.3053652092</v>
      </c>
      <c r="CX15" s="194">
        <v>1815281.3053652092</v>
      </c>
      <c r="CY15" s="179">
        <f>SUM(CU15:CX15)</f>
        <v>7201931.2658511018</v>
      </c>
      <c r="DA15" s="194">
        <v>8835727.4168918245</v>
      </c>
      <c r="DB15" s="194">
        <v>8054328.3924117163</v>
      </c>
      <c r="DC15" s="194">
        <v>8047753.7358196015</v>
      </c>
      <c r="DD15" s="194">
        <v>7514000.5069305804</v>
      </c>
      <c r="DE15" s="194">
        <v>7613890.7203093003</v>
      </c>
      <c r="DF15" s="194">
        <v>6583734.4884850569</v>
      </c>
      <c r="DG15" s="194">
        <v>5572220.8235900672</v>
      </c>
      <c r="DH15" s="194">
        <v>5353884.7866758481</v>
      </c>
      <c r="DI15" s="194">
        <v>5437299.7219277639</v>
      </c>
      <c r="DJ15" s="194">
        <v>5530105.3327919645</v>
      </c>
      <c r="DK15" s="194">
        <v>5594668.8334453488</v>
      </c>
      <c r="DL15" s="194">
        <v>5604756.2392383451</v>
      </c>
      <c r="DM15" s="194">
        <v>5469721.4359702636</v>
      </c>
      <c r="DN15" s="194">
        <v>5255197.1161201466</v>
      </c>
      <c r="DO15" s="194">
        <v>5273459.5055767586</v>
      </c>
      <c r="DP15" s="194">
        <v>1946709.8667246008</v>
      </c>
      <c r="DQ15" s="193"/>
      <c r="DR15" s="193"/>
      <c r="DS15" s="193"/>
      <c r="DU15" s="179">
        <f t="shared" si="8"/>
        <v>402130.11099290848</v>
      </c>
      <c r="DW15" s="179"/>
    </row>
    <row r="16" spans="1:127" x14ac:dyDescent="0.3">
      <c r="B16" s="15"/>
      <c r="C16" s="16"/>
      <c r="D16" s="15"/>
      <c r="E16" s="16"/>
      <c r="F16" s="12" t="s">
        <v>281</v>
      </c>
      <c r="G16" s="15" t="s">
        <v>18</v>
      </c>
      <c r="I16" s="17">
        <f t="shared" ref="I16:U16" si="23">IFERROR(I15/I$3/24,0)</f>
        <v>781.94159526209671</v>
      </c>
      <c r="J16" s="17">
        <f t="shared" si="23"/>
        <v>838.16076078869048</v>
      </c>
      <c r="K16" s="17">
        <f t="shared" si="23"/>
        <v>880.51449092741939</v>
      </c>
      <c r="L16" s="17">
        <f t="shared" si="23"/>
        <v>832.96501736111111</v>
      </c>
      <c r="M16" s="17">
        <f t="shared" si="23"/>
        <v>856.95430107526875</v>
      </c>
      <c r="N16" s="17">
        <f t="shared" si="23"/>
        <v>770.69999999999993</v>
      </c>
      <c r="O16" s="17">
        <f t="shared" si="23"/>
        <v>882.41129032258061</v>
      </c>
      <c r="P16" s="17">
        <f t="shared" si="23"/>
        <v>824.59946236559142</v>
      </c>
      <c r="Q16" s="17">
        <f t="shared" si="23"/>
        <v>935.95416666666677</v>
      </c>
      <c r="R16" s="17">
        <f t="shared" si="23"/>
        <v>831.04569892473125</v>
      </c>
      <c r="S16" s="17">
        <f t="shared" si="23"/>
        <v>787.24861111111113</v>
      </c>
      <c r="T16" s="17">
        <f t="shared" si="23"/>
        <v>855.97715053763443</v>
      </c>
      <c r="U16" s="17">
        <f t="shared" si="23"/>
        <v>839.97616117294513</v>
      </c>
      <c r="W16" s="17">
        <f>IFERROR(W15/W$3/24,0)</f>
        <v>837.15339381720423</v>
      </c>
      <c r="X16" s="17">
        <f>IFERROR(X15/X$3/24,0)</f>
        <v>892.99640804597709</v>
      </c>
      <c r="Y16" s="17">
        <f>IFERROR(Y15/Y$3/24,0)</f>
        <v>896.14734543010752</v>
      </c>
      <c r="Z16" s="17">
        <f t="shared" ref="Z16:AI16" si="24">IFERROR(Z15/Z$3/24,0)</f>
        <v>630.80555555555554</v>
      </c>
      <c r="AA16" s="17">
        <f t="shared" si="24"/>
        <v>881.58669354838719</v>
      </c>
      <c r="AB16" s="17">
        <f t="shared" si="24"/>
        <v>863.32291666666663</v>
      </c>
      <c r="AC16" s="17">
        <f t="shared" si="24"/>
        <v>784.13205645161281</v>
      </c>
      <c r="AD16" s="17">
        <f t="shared" si="24"/>
        <v>857.36895161290329</v>
      </c>
      <c r="AE16" s="17">
        <f t="shared" si="24"/>
        <v>847.84826388888894</v>
      </c>
      <c r="AF16" s="17">
        <f t="shared" si="24"/>
        <v>849.63104838709671</v>
      </c>
      <c r="AG16" s="17">
        <f t="shared" si="24"/>
        <v>877.60208333333333</v>
      </c>
      <c r="AH16" s="17">
        <f t="shared" si="24"/>
        <v>861.78521505376341</v>
      </c>
      <c r="AI16" s="17">
        <f t="shared" si="24"/>
        <v>840.1262465846994</v>
      </c>
      <c r="AK16" s="24">
        <f t="shared" ref="AK16:AW16" si="25">IFERROR(AK15/AK$3/24,0)</f>
        <v>799.79704301075253</v>
      </c>
      <c r="AL16" s="24">
        <f t="shared" si="25"/>
        <v>852.13392857142856</v>
      </c>
      <c r="AM16" s="24">
        <f t="shared" si="25"/>
        <v>896.44447146179857</v>
      </c>
      <c r="AN16" s="24">
        <f t="shared" si="25"/>
        <v>829.75915641784661</v>
      </c>
      <c r="AO16" s="24">
        <f t="shared" si="25"/>
        <v>871.0671084824429</v>
      </c>
      <c r="AP16" s="24">
        <f t="shared" si="25"/>
        <v>882.523681640625</v>
      </c>
      <c r="AQ16" s="24">
        <f t="shared" si="25"/>
        <v>895.13531165994618</v>
      </c>
      <c r="AR16" s="24">
        <f t="shared" si="25"/>
        <v>826.36462855185243</v>
      </c>
      <c r="AS16" s="24">
        <v>956.67625557274198</v>
      </c>
      <c r="AT16" s="24">
        <f t="shared" ref="AT16:AV16" si="26">IFERROR(AT15/AT$3/24,0)</f>
        <v>840.91940434773767</v>
      </c>
      <c r="AU16" s="24">
        <f t="shared" si="26"/>
        <v>879.92218017578125</v>
      </c>
      <c r="AV16" s="24">
        <f t="shared" si="26"/>
        <v>888.54512626401845</v>
      </c>
      <c r="AW16" s="17">
        <f t="shared" si="25"/>
        <v>868.1990523872463</v>
      </c>
      <c r="AY16" s="24">
        <f t="shared" ref="AY16:BY16" si="27">IFERROR(AY15/AY$3/24,0)</f>
        <v>866.67587055202546</v>
      </c>
      <c r="AZ16" s="24">
        <f t="shared" si="27"/>
        <v>903.25655433967256</v>
      </c>
      <c r="BA16" s="24">
        <f t="shared" si="27"/>
        <v>860.08301795694251</v>
      </c>
      <c r="BB16" s="24">
        <f t="shared" si="27"/>
        <v>835.55186015719937</v>
      </c>
      <c r="BC16" s="24">
        <f t="shared" si="27"/>
        <v>919.17070608747542</v>
      </c>
      <c r="BD16" s="24">
        <f t="shared" si="27"/>
        <v>869.48420723932247</v>
      </c>
      <c r="BE16" s="24">
        <f t="shared" si="27"/>
        <v>836.05670985078234</v>
      </c>
      <c r="BF16" s="24">
        <f t="shared" si="27"/>
        <v>905.53232994215011</v>
      </c>
      <c r="BG16" s="24">
        <f t="shared" si="27"/>
        <v>844.70291726915195</v>
      </c>
      <c r="BH16" s="24">
        <f t="shared" si="27"/>
        <v>871.72140866031452</v>
      </c>
      <c r="BI16" s="24">
        <f t="shared" si="27"/>
        <v>899.32445516731525</v>
      </c>
      <c r="BJ16" s="24">
        <f t="shared" si="27"/>
        <v>884.30018694402645</v>
      </c>
      <c r="BK16" s="17">
        <f t="shared" si="27"/>
        <v>874.5557091679608</v>
      </c>
      <c r="BM16" s="3">
        <f t="shared" si="27"/>
        <v>857.11167185793647</v>
      </c>
      <c r="BN16" s="3">
        <f t="shared" si="27"/>
        <v>905.69816252208886</v>
      </c>
      <c r="BO16" s="24">
        <f t="shared" si="27"/>
        <v>916.31858776461695</v>
      </c>
      <c r="BP16" s="24">
        <f t="shared" si="27"/>
        <v>950.01128605094755</v>
      </c>
      <c r="BQ16" s="24">
        <f t="shared" si="27"/>
        <v>941.65698931336772</v>
      </c>
      <c r="BR16" s="24">
        <f t="shared" si="27"/>
        <v>951.56905470185131</v>
      </c>
      <c r="BS16" s="24">
        <f t="shared" si="27"/>
        <v>917.04208863097256</v>
      </c>
      <c r="BT16" s="24">
        <f t="shared" si="27"/>
        <v>950.77194074891941</v>
      </c>
      <c r="BU16" s="24">
        <f t="shared" si="27"/>
        <v>911.35155662497675</v>
      </c>
      <c r="BV16" s="24">
        <f t="shared" si="27"/>
        <v>876.79486951091485</v>
      </c>
      <c r="BW16" s="24">
        <f t="shared" si="27"/>
        <v>945.45114102735113</v>
      </c>
      <c r="BX16" s="24">
        <f t="shared" si="27"/>
        <v>922.79467265406629</v>
      </c>
      <c r="BY16" s="17">
        <f t="shared" si="27"/>
        <v>920.46097297993674</v>
      </c>
      <c r="CA16" s="3">
        <f t="shared" ref="CA16:CM16" si="28">IFERROR(CA15/CA$3/24,0)</f>
        <v>891.38750396781825</v>
      </c>
      <c r="CB16" s="3">
        <f t="shared" si="28"/>
        <v>891.38750396781825</v>
      </c>
      <c r="CC16" s="24">
        <f t="shared" si="28"/>
        <v>891.38750396781825</v>
      </c>
      <c r="CD16" s="24">
        <f t="shared" si="28"/>
        <v>932.3045298226242</v>
      </c>
      <c r="CE16" s="24">
        <f t="shared" si="28"/>
        <v>932.3045298226242</v>
      </c>
      <c r="CF16" s="24">
        <f t="shared" si="28"/>
        <v>932.3045298226242</v>
      </c>
      <c r="CG16" s="24">
        <f t="shared" si="28"/>
        <v>943.28011678061819</v>
      </c>
      <c r="CH16" s="24">
        <f t="shared" si="28"/>
        <v>943.28011678061819</v>
      </c>
      <c r="CI16" s="24">
        <f t="shared" si="28"/>
        <v>943.28011678061819</v>
      </c>
      <c r="CJ16" s="24">
        <f t="shared" si="28"/>
        <v>890.15293402984378</v>
      </c>
      <c r="CK16" s="24">
        <f t="shared" si="28"/>
        <v>890.15293402984378</v>
      </c>
      <c r="CL16" s="24">
        <f t="shared" si="28"/>
        <v>890.15293402984378</v>
      </c>
      <c r="CM16" s="17">
        <f t="shared" si="28"/>
        <v>914.35733765897248</v>
      </c>
      <c r="CO16" s="3">
        <f t="shared" ref="CO16:CS16" si="29">IFERROR(CO15/CO$3/24,0)</f>
        <v>678.52298802946268</v>
      </c>
      <c r="CP16" s="3">
        <f t="shared" si="29"/>
        <v>679.02237771932812</v>
      </c>
      <c r="CQ16" s="24">
        <f t="shared" si="29"/>
        <v>668.65514711720721</v>
      </c>
      <c r="CR16" s="24">
        <f t="shared" si="29"/>
        <v>745.15975599278011</v>
      </c>
      <c r="CS16" s="17">
        <f t="shared" si="29"/>
        <v>692.9169381673737</v>
      </c>
      <c r="CU16" s="3">
        <f t="shared" ref="CU16:CY16" si="30">IFERROR(CU15/CU$3/24,0)</f>
        <v>822.13827235743167</v>
      </c>
      <c r="CV16" s="3">
        <f t="shared" si="30"/>
        <v>822.13827235743167</v>
      </c>
      <c r="CW16" s="24">
        <f t="shared" si="30"/>
        <v>822.13827235743167</v>
      </c>
      <c r="CX16" s="24">
        <f t="shared" si="30"/>
        <v>822.13827235743167</v>
      </c>
      <c r="CY16" s="17">
        <f t="shared" si="30"/>
        <v>822.13827235743167</v>
      </c>
      <c r="DA16" s="3">
        <f t="shared" ref="DA16:DS16" si="31">IFERROR(DA15/DA$3/24,0)</f>
        <v>1008.6446822935873</v>
      </c>
      <c r="DB16" s="3">
        <f t="shared" si="31"/>
        <v>919.44388041229638</v>
      </c>
      <c r="DC16" s="3">
        <f t="shared" si="31"/>
        <v>916.18325772081073</v>
      </c>
      <c r="DD16" s="3">
        <f t="shared" si="31"/>
        <v>857.76261494641324</v>
      </c>
      <c r="DE16" s="3">
        <f t="shared" si="31"/>
        <v>869.16560734124425</v>
      </c>
      <c r="DF16" s="3">
        <f t="shared" si="31"/>
        <v>751.56786398231236</v>
      </c>
      <c r="DG16" s="3">
        <f t="shared" si="31"/>
        <v>634.3602941245523</v>
      </c>
      <c r="DH16" s="3">
        <f t="shared" si="31"/>
        <v>611.17406240591879</v>
      </c>
      <c r="DI16" s="3">
        <f t="shared" si="31"/>
        <v>620.69631528855746</v>
      </c>
      <c r="DJ16" s="3">
        <f t="shared" si="31"/>
        <v>631.29056310410556</v>
      </c>
      <c r="DK16" s="3">
        <f t="shared" si="31"/>
        <v>636.91585080206607</v>
      </c>
      <c r="DL16" s="3">
        <f t="shared" si="31"/>
        <v>639.81235607743668</v>
      </c>
      <c r="DM16" s="3">
        <f t="shared" si="31"/>
        <v>624.39742419751872</v>
      </c>
      <c r="DN16" s="3">
        <f t="shared" si="31"/>
        <v>599.90834658905783</v>
      </c>
      <c r="DO16" s="3">
        <f t="shared" si="31"/>
        <v>600.34830436893878</v>
      </c>
      <c r="DP16" s="3">
        <f t="shared" si="31"/>
        <v>222.22715373568499</v>
      </c>
      <c r="DQ16" s="3">
        <f t="shared" si="31"/>
        <v>0</v>
      </c>
      <c r="DR16" s="3">
        <f t="shared" si="31"/>
        <v>0</v>
      </c>
      <c r="DS16" s="3">
        <f t="shared" si="31"/>
        <v>0</v>
      </c>
      <c r="DU16" s="17">
        <f t="shared" si="8"/>
        <v>45.905263811975942</v>
      </c>
      <c r="DW16" s="17"/>
    </row>
    <row r="17" spans="1:127" x14ac:dyDescent="0.3">
      <c r="B17" s="15"/>
      <c r="C17" s="16"/>
      <c r="D17" s="15"/>
      <c r="E17" s="16"/>
      <c r="F17" s="12" t="s">
        <v>282</v>
      </c>
      <c r="G17" s="39" t="s">
        <v>17</v>
      </c>
      <c r="I17" s="40">
        <v>539779</v>
      </c>
      <c r="J17" s="40">
        <v>507960</v>
      </c>
      <c r="K17" s="40">
        <v>614755</v>
      </c>
      <c r="L17" s="40">
        <v>554244.04</v>
      </c>
      <c r="M17" s="40">
        <v>602995</v>
      </c>
      <c r="N17" s="40">
        <v>551805</v>
      </c>
      <c r="O17" s="40">
        <v>630762.30000000005</v>
      </c>
      <c r="P17" s="40">
        <v>589508</v>
      </c>
      <c r="Q17" s="40">
        <v>641461</v>
      </c>
      <c r="R17" s="40">
        <v>602652</v>
      </c>
      <c r="S17" s="40">
        <v>550721.4</v>
      </c>
      <c r="T17" s="40">
        <v>621134</v>
      </c>
      <c r="U17" s="40">
        <f>SUM(I17:T17)</f>
        <v>7007776.7400000002</v>
      </c>
      <c r="W17" s="42">
        <v>609227.1</v>
      </c>
      <c r="X17" s="42">
        <v>611198</v>
      </c>
      <c r="Y17" s="42">
        <v>609097</v>
      </c>
      <c r="Z17" s="42">
        <v>414211</v>
      </c>
      <c r="AA17" s="42">
        <v>574859.9</v>
      </c>
      <c r="AB17" s="42">
        <v>567594</v>
      </c>
      <c r="AC17" s="42">
        <v>523931.5</v>
      </c>
      <c r="AD17" s="42">
        <v>636949.62</v>
      </c>
      <c r="AE17" s="42">
        <v>608829.62300254591</v>
      </c>
      <c r="AF17" s="42">
        <v>627336.85999999987</v>
      </c>
      <c r="AG17" s="42">
        <v>631101.47999999986</v>
      </c>
      <c r="AH17" s="42">
        <v>640719.59999999986</v>
      </c>
      <c r="AI17" s="40">
        <f>SUM(W17:AH17)</f>
        <v>7055055.6830025455</v>
      </c>
      <c r="AK17" s="40">
        <v>595040.00000000012</v>
      </c>
      <c r="AL17" s="40">
        <v>571519.8287175392</v>
      </c>
      <c r="AM17" s="40">
        <v>667512.08254601934</v>
      </c>
      <c r="AN17" s="40">
        <v>597455.52598530892</v>
      </c>
      <c r="AO17" s="40">
        <v>647991.69366107252</v>
      </c>
      <c r="AP17" s="40">
        <v>636318.18699368695</v>
      </c>
      <c r="AQ17" s="40">
        <v>667099.65191674128</v>
      </c>
      <c r="AR17" s="40">
        <v>614597.96284716146</v>
      </c>
      <c r="AS17" s="40">
        <v>688806.90401237423</v>
      </c>
      <c r="AT17" s="40">
        <f t="shared" ref="AT17:AV17" si="32">AT15</f>
        <v>625644.0368347168</v>
      </c>
      <c r="AU17" s="40">
        <f t="shared" si="32"/>
        <v>633543.9697265625</v>
      </c>
      <c r="AV17" s="40">
        <f t="shared" si="32"/>
        <v>661077.57394042972</v>
      </c>
      <c r="AW17" s="40">
        <f t="shared" ref="AW17" si="33">SUM(AK17:AV17)</f>
        <v>7606607.4171816129</v>
      </c>
      <c r="AY17" s="40">
        <f>AY15</f>
        <v>644806.84769070696</v>
      </c>
      <c r="AZ17" s="40">
        <f t="shared" ref="AZ17:BJ17" si="34">AZ15</f>
        <v>606988.40451625991</v>
      </c>
      <c r="BA17" s="40">
        <f t="shared" si="34"/>
        <v>639901.76535996527</v>
      </c>
      <c r="BB17" s="40">
        <f t="shared" si="34"/>
        <v>601597.33931318356</v>
      </c>
      <c r="BC17" s="40">
        <f t="shared" si="34"/>
        <v>683863.00532908167</v>
      </c>
      <c r="BD17" s="40">
        <f t="shared" si="34"/>
        <v>626028.62921231217</v>
      </c>
      <c r="BE17" s="40">
        <f t="shared" si="34"/>
        <v>622026.19212898205</v>
      </c>
      <c r="BF17" s="40">
        <f t="shared" si="34"/>
        <v>673716.0534769597</v>
      </c>
      <c r="BG17" s="40">
        <f t="shared" si="34"/>
        <v>608186.10043378943</v>
      </c>
      <c r="BH17" s="40">
        <f t="shared" si="34"/>
        <v>648560.72804327402</v>
      </c>
      <c r="BI17" s="40">
        <f t="shared" si="34"/>
        <v>647513.60772046703</v>
      </c>
      <c r="BJ17" s="40">
        <f t="shared" si="34"/>
        <v>657919.33908635576</v>
      </c>
      <c r="BK17" s="40">
        <f t="shared" ref="BK17" si="35">SUM(AY17:BJ17)</f>
        <v>7661108.0123113375</v>
      </c>
      <c r="BM17" s="50">
        <f>+[4]Plan!BM$31</f>
        <v>645768.13883238635</v>
      </c>
      <c r="BN17" s="50">
        <f>+[4]Plan!BN$31</f>
        <v>623686.21086427325</v>
      </c>
      <c r="BO17" s="51">
        <f>+[4]Plan!BO$31</f>
        <v>694105.95049407426</v>
      </c>
      <c r="BP17" s="51">
        <f>+[4]Plan!BP$31</f>
        <v>684008.12595668226</v>
      </c>
      <c r="BQ17" s="51">
        <f>+[4]Plan!BQ$31</f>
        <v>700592.80004914559</v>
      </c>
      <c r="BR17" s="51">
        <f>+[4]Plan!BR$31</f>
        <v>685129.71938533301</v>
      </c>
      <c r="BS17" s="51">
        <f>+[4]Plan!BS$31</f>
        <v>682279.31394144357</v>
      </c>
      <c r="BT17" s="51">
        <f>+[4]Plan!BT$31</f>
        <v>707374.32391719602</v>
      </c>
      <c r="BU17" s="51">
        <f>+[4]Plan!BU$31</f>
        <v>656173.12076998327</v>
      </c>
      <c r="BV17" s="51">
        <f>+[4]Plan!BV$31</f>
        <v>652335.3829161207</v>
      </c>
      <c r="BW17" s="51">
        <f>+[4]Plan!BW$31</f>
        <v>680724.82153969281</v>
      </c>
      <c r="BX17" s="51">
        <f>+[4]Plan!BX$31</f>
        <v>686559.23645462526</v>
      </c>
      <c r="BY17" s="40">
        <f t="shared" ref="BY17" si="36">SUM(BM17:BX17)</f>
        <v>8098737.1451209569</v>
      </c>
      <c r="CA17" s="41">
        <f>+CA15</f>
        <v>663192.30295205675</v>
      </c>
      <c r="CB17" s="41">
        <f t="shared" ref="CB17:CL17" si="37">+CB15</f>
        <v>599012.40266637388</v>
      </c>
      <c r="CC17" s="41">
        <f t="shared" si="37"/>
        <v>663192.30295205675</v>
      </c>
      <c r="CD17" s="41">
        <f t="shared" si="37"/>
        <v>671259.26147228945</v>
      </c>
      <c r="CE17" s="41">
        <f t="shared" si="37"/>
        <v>693634.57018803235</v>
      </c>
      <c r="CF17" s="41">
        <f t="shared" si="37"/>
        <v>671259.26147228945</v>
      </c>
      <c r="CG17" s="41">
        <f t="shared" si="37"/>
        <v>701800.40688477992</v>
      </c>
      <c r="CH17" s="41">
        <f t="shared" si="37"/>
        <v>701800.40688477992</v>
      </c>
      <c r="CI17" s="41">
        <f t="shared" si="37"/>
        <v>679161.6840820451</v>
      </c>
      <c r="CJ17" s="41">
        <f t="shared" si="37"/>
        <v>662273.78291820374</v>
      </c>
      <c r="CK17" s="41">
        <f t="shared" si="37"/>
        <v>640910.11250148749</v>
      </c>
      <c r="CL17" s="41">
        <f t="shared" si="37"/>
        <v>662273.78291820374</v>
      </c>
      <c r="CM17" s="40">
        <f>SUM(CA17:CL17)</f>
        <v>8009770.2778925989</v>
      </c>
      <c r="CO17" s="41">
        <f t="shared" ref="CO17:CR17" si="38">+CO15</f>
        <v>1481894.2058563465</v>
      </c>
      <c r="CP17" s="41">
        <f t="shared" si="38"/>
        <v>1482984.8729390125</v>
      </c>
      <c r="CQ17" s="41">
        <f t="shared" si="38"/>
        <v>1476390.5648347936</v>
      </c>
      <c r="CR17" s="41">
        <f t="shared" si="38"/>
        <v>1645312.7412320585</v>
      </c>
      <c r="CS17" s="40">
        <f>SUM(CO17:CR17)</f>
        <v>6086582.3848622106</v>
      </c>
      <c r="CU17" s="41">
        <f t="shared" ref="CU17:CX17" si="39">+CU15</f>
        <v>1775818.6682920526</v>
      </c>
      <c r="CV17" s="41">
        <f t="shared" si="39"/>
        <v>1795549.9868286308</v>
      </c>
      <c r="CW17" s="41">
        <f t="shared" si="39"/>
        <v>1815281.3053652092</v>
      </c>
      <c r="CX17" s="41">
        <f t="shared" si="39"/>
        <v>1815281.3053652092</v>
      </c>
      <c r="CY17" s="40">
        <f>SUM(CU17:CX17)</f>
        <v>7201931.2658511018</v>
      </c>
      <c r="DA17" s="41">
        <f t="shared" ref="DA17:DS17" si="40">+DA15</f>
        <v>8835727.4168918245</v>
      </c>
      <c r="DB17" s="41">
        <f t="shared" si="40"/>
        <v>8054328.3924117163</v>
      </c>
      <c r="DC17" s="41">
        <f t="shared" si="40"/>
        <v>8047753.7358196015</v>
      </c>
      <c r="DD17" s="41">
        <f t="shared" si="40"/>
        <v>7514000.5069305804</v>
      </c>
      <c r="DE17" s="41">
        <f t="shared" si="40"/>
        <v>7613890.7203093003</v>
      </c>
      <c r="DF17" s="41">
        <f t="shared" si="40"/>
        <v>6583734.4884850569</v>
      </c>
      <c r="DG17" s="41">
        <f t="shared" si="40"/>
        <v>5572220.8235900672</v>
      </c>
      <c r="DH17" s="41">
        <f t="shared" si="40"/>
        <v>5353884.7866758481</v>
      </c>
      <c r="DI17" s="41">
        <f t="shared" si="40"/>
        <v>5437299.7219277639</v>
      </c>
      <c r="DJ17" s="41">
        <f t="shared" si="40"/>
        <v>5530105.3327919645</v>
      </c>
      <c r="DK17" s="41">
        <f t="shared" si="40"/>
        <v>5594668.8334453488</v>
      </c>
      <c r="DL17" s="41">
        <f t="shared" si="40"/>
        <v>5604756.2392383451</v>
      </c>
      <c r="DM17" s="41">
        <f t="shared" si="40"/>
        <v>5469721.4359702636</v>
      </c>
      <c r="DN17" s="41">
        <f t="shared" si="40"/>
        <v>5255197.1161201466</v>
      </c>
      <c r="DO17" s="41">
        <f t="shared" si="40"/>
        <v>5273459.5055767586</v>
      </c>
      <c r="DP17" s="41">
        <f t="shared" si="40"/>
        <v>1946709.8667246008</v>
      </c>
      <c r="DQ17" s="41">
        <f t="shared" si="40"/>
        <v>0</v>
      </c>
      <c r="DR17" s="41">
        <f t="shared" si="40"/>
        <v>0</v>
      </c>
      <c r="DS17" s="41">
        <f t="shared" si="40"/>
        <v>0</v>
      </c>
      <c r="DU17" s="40">
        <f t="shared" si="8"/>
        <v>437629.13280961942</v>
      </c>
      <c r="DW17" s="40"/>
    </row>
    <row r="18" spans="1:127" x14ac:dyDescent="0.3">
      <c r="B18" s="15"/>
      <c r="C18" s="16"/>
      <c r="D18" s="15"/>
      <c r="E18" s="16"/>
      <c r="G18" s="39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M18" s="50"/>
      <c r="BN18" s="50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40"/>
      <c r="CA18" s="50"/>
      <c r="CB18" s="50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40"/>
      <c r="CO18" s="50"/>
      <c r="CP18" s="50"/>
      <c r="CQ18" s="51"/>
      <c r="CR18" s="51"/>
      <c r="CS18" s="40"/>
      <c r="CU18" s="50"/>
      <c r="CV18" s="50"/>
      <c r="CW18" s="51"/>
      <c r="CX18" s="51"/>
      <c r="CY18" s="4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U18" s="40"/>
      <c r="DW18" s="40"/>
    </row>
    <row r="19" spans="1:127" x14ac:dyDescent="0.3">
      <c r="B19" s="15"/>
      <c r="C19" s="16"/>
      <c r="D19" s="15"/>
      <c r="E19" s="16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8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8"/>
      <c r="AW19" s="18"/>
      <c r="BK19" s="18"/>
      <c r="BY19" s="18"/>
      <c r="CM19" s="18"/>
      <c r="CS19" s="18"/>
      <c r="CY19" s="18"/>
      <c r="DU19" s="18"/>
      <c r="DW19" s="18"/>
    </row>
    <row r="20" spans="1:127" x14ac:dyDescent="0.3">
      <c r="A20" s="47"/>
      <c r="B20" s="52"/>
      <c r="C20" s="53"/>
      <c r="D20" s="52"/>
      <c r="E20" s="53"/>
      <c r="F20" s="54" t="s">
        <v>268</v>
      </c>
      <c r="G20" s="55"/>
      <c r="H20" s="159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8"/>
      <c r="V20" s="159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8"/>
      <c r="AJ20" s="159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159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159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159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159"/>
      <c r="CO20" s="58"/>
      <c r="CP20" s="58"/>
      <c r="CQ20" s="58"/>
      <c r="CR20" s="58"/>
      <c r="CS20" s="58"/>
      <c r="CT20" s="159"/>
      <c r="CU20" s="58"/>
      <c r="CV20" s="58"/>
      <c r="CW20" s="58"/>
      <c r="CX20" s="58"/>
      <c r="CY20" s="58"/>
      <c r="CZ20" s="159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159"/>
      <c r="DU20" s="58"/>
      <c r="DV20" s="159"/>
      <c r="DW20" s="58"/>
    </row>
    <row r="21" spans="1:127" x14ac:dyDescent="0.3">
      <c r="A21" s="47"/>
      <c r="B21" s="52"/>
      <c r="C21" s="53"/>
      <c r="D21" s="52"/>
      <c r="E21" s="53"/>
      <c r="F21" s="47"/>
      <c r="G21" s="52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19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19"/>
      <c r="AW21" s="12"/>
      <c r="BK21" s="12"/>
      <c r="BY21" s="12"/>
      <c r="CM21" s="12"/>
      <c r="CS21" s="12"/>
      <c r="CY21" s="12"/>
      <c r="DU21" s="12"/>
      <c r="DW21" s="12"/>
    </row>
    <row r="22" spans="1:127" s="10" customFormat="1" x14ac:dyDescent="0.3">
      <c r="A22" s="21"/>
      <c r="B22" s="127"/>
      <c r="C22" s="128"/>
      <c r="D22" s="127"/>
      <c r="E22" s="128"/>
      <c r="F22" s="129" t="s">
        <v>19</v>
      </c>
      <c r="G22" s="127" t="s">
        <v>20</v>
      </c>
      <c r="I22" s="130">
        <f t="shared" ref="I22:AI22" si="41">IFERROR(I85/I$10,0)</f>
        <v>22.991979588675971</v>
      </c>
      <c r="J22" s="130">
        <f t="shared" si="41"/>
        <v>24.119462024704568</v>
      </c>
      <c r="K22" s="130">
        <f t="shared" si="41"/>
        <v>23.099369781584901</v>
      </c>
      <c r="L22" s="130">
        <f t="shared" si="41"/>
        <v>23.7984421718769</v>
      </c>
      <c r="M22" s="130">
        <f t="shared" si="41"/>
        <v>23.763110588493376</v>
      </c>
      <c r="N22" s="130">
        <f t="shared" si="41"/>
        <v>25.243534650836505</v>
      </c>
      <c r="O22" s="130">
        <f t="shared" si="41"/>
        <v>24.389423485978266</v>
      </c>
      <c r="P22" s="130">
        <f t="shared" si="41"/>
        <v>24.269886503026441</v>
      </c>
      <c r="Q22" s="130">
        <f t="shared" si="41"/>
        <v>23.076926796753217</v>
      </c>
      <c r="R22" s="130">
        <f t="shared" si="41"/>
        <v>23.136440783443419</v>
      </c>
      <c r="S22" s="130">
        <f t="shared" si="41"/>
        <v>22.052077568638456</v>
      </c>
      <c r="T22" s="130">
        <f t="shared" si="41"/>
        <v>21.749373497983996</v>
      </c>
      <c r="U22" s="130">
        <f t="shared" si="41"/>
        <v>23.416796782893307</v>
      </c>
      <c r="W22" s="130">
        <f t="shared" si="41"/>
        <v>22.047546433497036</v>
      </c>
      <c r="X22" s="130">
        <f t="shared" si="41"/>
        <v>20.849112659635903</v>
      </c>
      <c r="Y22" s="130">
        <f t="shared" si="41"/>
        <v>23.454121607149638</v>
      </c>
      <c r="Z22" s="130">
        <f t="shared" si="41"/>
        <v>20.521740479992086</v>
      </c>
      <c r="AA22" s="130">
        <f t="shared" si="41"/>
        <v>22.852468634068991</v>
      </c>
      <c r="AB22" s="130">
        <f t="shared" si="41"/>
        <v>21.900371611005987</v>
      </c>
      <c r="AC22" s="130">
        <f t="shared" si="41"/>
        <v>22.056748875922562</v>
      </c>
      <c r="AD22" s="130">
        <f t="shared" si="41"/>
        <v>22.593091399232573</v>
      </c>
      <c r="AE22" s="130">
        <f t="shared" si="41"/>
        <v>22.327115406501139</v>
      </c>
      <c r="AF22" s="130">
        <f t="shared" si="41"/>
        <v>22.06875518349079</v>
      </c>
      <c r="AG22" s="130">
        <f t="shared" si="41"/>
        <v>21.603269824732774</v>
      </c>
      <c r="AH22" s="130">
        <f t="shared" si="41"/>
        <v>21.167432313951526</v>
      </c>
      <c r="AI22" s="130">
        <f t="shared" si="41"/>
        <v>21.946968714006157</v>
      </c>
      <c r="AK22" s="130">
        <f t="shared" ref="AK22:AW22" si="42">IFERROR(AK85/AK$10,0)</f>
        <v>20.319309292573639</v>
      </c>
      <c r="AL22" s="130">
        <f t="shared" si="42"/>
        <v>22.439391354913948</v>
      </c>
      <c r="AM22" s="130">
        <f t="shared" si="42"/>
        <v>20.839136736982987</v>
      </c>
      <c r="AN22" s="130">
        <f t="shared" si="42"/>
        <v>20.524073558911539</v>
      </c>
      <c r="AO22" s="130">
        <f t="shared" si="42"/>
        <v>22.609674903227059</v>
      </c>
      <c r="AP22" s="130">
        <f t="shared" si="42"/>
        <v>21.17658417392218</v>
      </c>
      <c r="AQ22" s="130">
        <f t="shared" si="42"/>
        <v>20.943576927802962</v>
      </c>
      <c r="AR22" s="130">
        <f t="shared" si="42"/>
        <v>21.491494634545802</v>
      </c>
      <c r="AS22" s="130">
        <v>21.714963150091361</v>
      </c>
      <c r="AT22" s="130">
        <f t="shared" ref="AT22:AV22" si="43">IFERROR(AT85/AT$10,0)</f>
        <v>22.984758243756819</v>
      </c>
      <c r="AU22" s="130">
        <f t="shared" si="43"/>
        <v>21.976953715422034</v>
      </c>
      <c r="AV22" s="130">
        <f t="shared" si="43"/>
        <v>21.275395559477989</v>
      </c>
      <c r="AW22" s="130">
        <f t="shared" si="42"/>
        <v>21.494685270675845</v>
      </c>
      <c r="AY22" s="130">
        <f t="shared" ref="AY22:BO22" si="44">IFERROR(AY85/AY$10,0)</f>
        <v>20.949972498328869</v>
      </c>
      <c r="AZ22" s="130">
        <f t="shared" si="44"/>
        <v>21.709625636828648</v>
      </c>
      <c r="BA22" s="130">
        <f t="shared" si="44"/>
        <v>21.139426541919068</v>
      </c>
      <c r="BB22" s="130">
        <f t="shared" si="44"/>
        <v>20.894437832253232</v>
      </c>
      <c r="BC22" s="130">
        <f t="shared" si="44"/>
        <v>21.762566694391921</v>
      </c>
      <c r="BD22" s="130">
        <f t="shared" si="44"/>
        <v>21.151394669485196</v>
      </c>
      <c r="BE22" s="130">
        <f t="shared" si="44"/>
        <v>21.047890261250739</v>
      </c>
      <c r="BF22" s="130">
        <f t="shared" si="44"/>
        <v>21.364168687154066</v>
      </c>
      <c r="BG22" s="130">
        <f t="shared" si="44"/>
        <v>22.167878125909333</v>
      </c>
      <c r="BH22" s="130">
        <f t="shared" si="44"/>
        <v>21.240398147893693</v>
      </c>
      <c r="BI22" s="130">
        <f t="shared" si="44"/>
        <v>21.251466031174512</v>
      </c>
      <c r="BJ22" s="130">
        <f t="shared" si="44"/>
        <v>21.254495359450956</v>
      </c>
      <c r="BK22" s="130">
        <f t="shared" si="44"/>
        <v>21.305982488645835</v>
      </c>
      <c r="BL22" s="130">
        <f t="shared" si="44"/>
        <v>0</v>
      </c>
      <c r="BM22" s="130">
        <f t="shared" si="44"/>
        <v>20.963865958703696</v>
      </c>
      <c r="BN22" s="130">
        <f t="shared" si="44"/>
        <v>20.816585971094973</v>
      </c>
      <c r="BO22" s="130">
        <f t="shared" si="44"/>
        <v>22.435671755553425</v>
      </c>
      <c r="BP22" s="130">
        <f t="shared" ref="BP22:BY22" si="45">IFERROR(BP85/BP$10,0)</f>
        <v>21.340788634001417</v>
      </c>
      <c r="BQ22" s="130">
        <f t="shared" si="45"/>
        <v>20.855738148515947</v>
      </c>
      <c r="BR22" s="130">
        <f t="shared" si="45"/>
        <v>22.515773999495668</v>
      </c>
      <c r="BS22" s="130">
        <f t="shared" si="45"/>
        <v>21.172604677677818</v>
      </c>
      <c r="BT22" s="130">
        <f t="shared" si="45"/>
        <v>21.488320503381402</v>
      </c>
      <c r="BU22" s="130">
        <f t="shared" si="45"/>
        <v>22.04896164409038</v>
      </c>
      <c r="BV22" s="130">
        <f t="shared" si="45"/>
        <v>21.262156241891528</v>
      </c>
      <c r="BW22" s="130">
        <f t="shared" si="45"/>
        <v>21.597722083979502</v>
      </c>
      <c r="BX22" s="130">
        <f t="shared" si="45"/>
        <v>21.974430134349568</v>
      </c>
      <c r="BY22" s="130">
        <f t="shared" si="45"/>
        <v>21.524885064744154</v>
      </c>
      <c r="CA22" s="130">
        <f t="shared" ref="CA22:CM22" si="46">IFERROR(CA85/CA$10,0)</f>
        <v>21.714704740104544</v>
      </c>
      <c r="CB22" s="130">
        <f t="shared" si="46"/>
        <v>21.714704740104544</v>
      </c>
      <c r="CC22" s="130">
        <f t="shared" si="46"/>
        <v>21.714704740104544</v>
      </c>
      <c r="CD22" s="130">
        <f t="shared" si="46"/>
        <v>21.751220666721846</v>
      </c>
      <c r="CE22" s="130">
        <f t="shared" si="46"/>
        <v>21.751220666721846</v>
      </c>
      <c r="CF22" s="130">
        <f t="shared" si="46"/>
        <v>21.751220666721846</v>
      </c>
      <c r="CG22" s="130">
        <f t="shared" si="46"/>
        <v>21.655504761144424</v>
      </c>
      <c r="CH22" s="130">
        <f t="shared" si="46"/>
        <v>21.655504761144424</v>
      </c>
      <c r="CI22" s="130">
        <f t="shared" si="46"/>
        <v>21.490479286654008</v>
      </c>
      <c r="CJ22" s="130">
        <f t="shared" si="46"/>
        <v>21.79424852166721</v>
      </c>
      <c r="CK22" s="130">
        <f t="shared" si="46"/>
        <v>21.053419324097799</v>
      </c>
      <c r="CL22" s="130">
        <f t="shared" si="46"/>
        <v>21.387790898397885</v>
      </c>
      <c r="CM22" s="130">
        <f t="shared" si="46"/>
        <v>21.619084209625324</v>
      </c>
      <c r="CO22" s="130">
        <f t="shared" ref="CO22:CS22" si="47">IFERROR(CO85/CO$10,0)</f>
        <v>18.875038138372631</v>
      </c>
      <c r="CP22" s="130">
        <f t="shared" si="47"/>
        <v>20.413705707052316</v>
      </c>
      <c r="CQ22" s="130">
        <f t="shared" si="47"/>
        <v>20.641412528574815</v>
      </c>
      <c r="CR22" s="130">
        <f t="shared" si="47"/>
        <v>21.354381250781181</v>
      </c>
      <c r="CS22" s="130">
        <f t="shared" si="47"/>
        <v>20.210215826727413</v>
      </c>
      <c r="CU22" s="130">
        <f t="shared" ref="CU22:CY22" si="48">IFERROR(CU85/CU$10,0)</f>
        <v>20.488860083578157</v>
      </c>
      <c r="CV22" s="130">
        <f t="shared" si="48"/>
        <v>20.488860083578157</v>
      </c>
      <c r="CW22" s="130">
        <f t="shared" si="48"/>
        <v>20.48886008357816</v>
      </c>
      <c r="CX22" s="130">
        <f t="shared" si="48"/>
        <v>20.48886008357816</v>
      </c>
      <c r="CY22" s="130">
        <f t="shared" si="48"/>
        <v>20.48886008357816</v>
      </c>
      <c r="DA22" s="130">
        <f t="shared" ref="DA22:DS22" si="49">IFERROR(DA85/DA$10,0)</f>
        <v>22.176557944881775</v>
      </c>
      <c r="DB22" s="130">
        <f t="shared" si="49"/>
        <v>19.643182560265767</v>
      </c>
      <c r="DC22" s="130">
        <f t="shared" si="49"/>
        <v>19.041057510417289</v>
      </c>
      <c r="DD22" s="130">
        <f t="shared" si="49"/>
        <v>17.790383520146104</v>
      </c>
      <c r="DE22" s="130">
        <f t="shared" si="49"/>
        <v>17.455065275678376</v>
      </c>
      <c r="DF22" s="130">
        <f t="shared" si="49"/>
        <v>21.32927783202868</v>
      </c>
      <c r="DG22" s="130">
        <f t="shared" si="49"/>
        <v>27.944809352653547</v>
      </c>
      <c r="DH22" s="130">
        <f t="shared" si="49"/>
        <v>28.045828003882381</v>
      </c>
      <c r="DI22" s="130">
        <f t="shared" si="49"/>
        <v>27.991407077684777</v>
      </c>
      <c r="DJ22" s="130">
        <f t="shared" si="49"/>
        <v>27.976718300122204</v>
      </c>
      <c r="DK22" s="130">
        <f t="shared" si="49"/>
        <v>27.911567739498384</v>
      </c>
      <c r="DL22" s="130">
        <f t="shared" si="49"/>
        <v>27.93933549337768</v>
      </c>
      <c r="DM22" s="130">
        <f t="shared" si="49"/>
        <v>27.871217293798328</v>
      </c>
      <c r="DN22" s="130">
        <f t="shared" si="49"/>
        <v>27.733352767541113</v>
      </c>
      <c r="DO22" s="130">
        <f t="shared" si="49"/>
        <v>27.748983704854773</v>
      </c>
      <c r="DP22" s="130">
        <f t="shared" si="49"/>
        <v>33.145313223830804</v>
      </c>
      <c r="DQ22" s="130">
        <f t="shared" si="49"/>
        <v>0</v>
      </c>
      <c r="DR22" s="130">
        <f t="shared" si="49"/>
        <v>0</v>
      </c>
      <c r="DS22" s="130">
        <f t="shared" si="49"/>
        <v>0</v>
      </c>
      <c r="DU22" s="130">
        <f t="shared" si="8"/>
        <v>0.2189025760983192</v>
      </c>
      <c r="DW22" s="130">
        <f>+BY22/AW22</f>
        <v>1.0014049888932084</v>
      </c>
    </row>
    <row r="23" spans="1:127" x14ac:dyDescent="0.3">
      <c r="A23" s="47"/>
      <c r="B23" s="52"/>
      <c r="C23" s="53"/>
      <c r="D23" s="52"/>
      <c r="E23" s="53"/>
      <c r="F23" s="47"/>
      <c r="G23" s="52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19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1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1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1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1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19"/>
      <c r="CO23" s="59"/>
      <c r="CP23" s="59"/>
      <c r="CQ23" s="59"/>
      <c r="CR23" s="59"/>
      <c r="CS23" s="19"/>
      <c r="CU23" s="59"/>
      <c r="CV23" s="59"/>
      <c r="CW23" s="59"/>
      <c r="CX23" s="59"/>
      <c r="CY23" s="1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  <c r="DQ23" s="59"/>
      <c r="DR23" s="59"/>
      <c r="DS23" s="59"/>
      <c r="DU23" s="19"/>
      <c r="DW23" s="19"/>
    </row>
    <row r="24" spans="1:127" s="10" customFormat="1" x14ac:dyDescent="0.3">
      <c r="A24" s="21"/>
      <c r="B24" s="131"/>
      <c r="C24" s="132"/>
      <c r="D24" s="131"/>
      <c r="E24" s="132"/>
      <c r="F24" s="133" t="s">
        <v>21</v>
      </c>
      <c r="G24" s="131" t="s">
        <v>20</v>
      </c>
      <c r="I24" s="134">
        <f t="shared" ref="I24:AI31" si="50">IFERROR(I87/I$10,0)</f>
        <v>0.43782944123178213</v>
      </c>
      <c r="J24" s="134">
        <f t="shared" si="50"/>
        <v>0.46929905737324251</v>
      </c>
      <c r="K24" s="134">
        <f t="shared" si="50"/>
        <v>0.43790803467449546</v>
      </c>
      <c r="L24" s="134">
        <f t="shared" si="50"/>
        <v>0.46902806127317875</v>
      </c>
      <c r="M24" s="134">
        <f t="shared" si="50"/>
        <v>0.43992974602025436</v>
      </c>
      <c r="N24" s="134">
        <f t="shared" si="50"/>
        <v>0.48298015210285949</v>
      </c>
      <c r="O24" s="134">
        <f t="shared" si="50"/>
        <v>0.41432257555737384</v>
      </c>
      <c r="P24" s="134">
        <f t="shared" si="50"/>
        <v>0.46518159495995876</v>
      </c>
      <c r="Q24" s="134">
        <f t="shared" si="50"/>
        <v>0.38437647417742921</v>
      </c>
      <c r="R24" s="134">
        <f t="shared" si="50"/>
        <v>0.43241573243271564</v>
      </c>
      <c r="S24" s="134">
        <f t="shared" si="50"/>
        <v>0.42273892511111011</v>
      </c>
      <c r="T24" s="134">
        <f t="shared" si="50"/>
        <v>0.39739021502989308</v>
      </c>
      <c r="U24" s="134">
        <f t="shared" si="50"/>
        <v>0.43559963974668731</v>
      </c>
      <c r="W24" s="134">
        <f t="shared" si="50"/>
        <v>0.42627378723092541</v>
      </c>
      <c r="X24" s="134">
        <f t="shared" si="50"/>
        <v>0.39106168349268583</v>
      </c>
      <c r="Y24" s="134">
        <f t="shared" si="50"/>
        <v>0.49015970291302596</v>
      </c>
      <c r="Z24" s="134">
        <f t="shared" si="50"/>
        <v>0.50518104720520962</v>
      </c>
      <c r="AA24" s="134">
        <f t="shared" si="50"/>
        <v>0.40856228460065919</v>
      </c>
      <c r="AB24" s="134">
        <f t="shared" si="50"/>
        <v>0.36230667887653561</v>
      </c>
      <c r="AC24" s="134">
        <f t="shared" si="50"/>
        <v>0.37743063083442896</v>
      </c>
      <c r="AD24" s="134">
        <f t="shared" si="50"/>
        <v>0.37127954823252662</v>
      </c>
      <c r="AE24" s="134">
        <f t="shared" si="50"/>
        <v>0.36840746474028374</v>
      </c>
      <c r="AF24" s="134">
        <f t="shared" si="50"/>
        <v>0.38077521132130404</v>
      </c>
      <c r="AG24" s="134">
        <f t="shared" si="50"/>
        <v>0.36051883081524894</v>
      </c>
      <c r="AH24" s="134">
        <f t="shared" si="50"/>
        <v>0.36454669139650864</v>
      </c>
      <c r="AI24" s="134">
        <f t="shared" si="50"/>
        <v>0.39824158472018195</v>
      </c>
      <c r="AK24" s="134">
        <f t="shared" ref="AK24:AW32" si="51">IFERROR(AK87/AK$10,0)</f>
        <v>0.37403853358278444</v>
      </c>
      <c r="AL24" s="134">
        <f t="shared" si="51"/>
        <v>0.42265698274677915</v>
      </c>
      <c r="AM24" s="134">
        <f t="shared" si="51"/>
        <v>0.37402022154367315</v>
      </c>
      <c r="AN24" s="134">
        <f t="shared" si="51"/>
        <v>0.35703719961768116</v>
      </c>
      <c r="AO24" s="134">
        <f t="shared" si="51"/>
        <v>0.35070205276215916</v>
      </c>
      <c r="AP24" s="134">
        <f t="shared" si="51"/>
        <v>0.31915572691717076</v>
      </c>
      <c r="AQ24" s="134">
        <f t="shared" si="51"/>
        <v>0.31289816980299889</v>
      </c>
      <c r="AR24" s="134">
        <f t="shared" si="51"/>
        <v>0.33416327851175875</v>
      </c>
      <c r="AS24" s="134">
        <v>0.3173822120048429</v>
      </c>
      <c r="AT24" s="134">
        <f t="shared" ref="AT24:AV24" si="52">IFERROR(AT87/AT$10,0)</f>
        <v>0.40217876142731623</v>
      </c>
      <c r="AU24" s="134">
        <f t="shared" si="52"/>
        <v>0.34069903429146159</v>
      </c>
      <c r="AV24" s="134">
        <f t="shared" si="52"/>
        <v>0.34793813628019887</v>
      </c>
      <c r="AW24" s="134">
        <f t="shared" si="51"/>
        <v>0.35228551258993784</v>
      </c>
      <c r="AY24" s="134">
        <f t="shared" ref="AY24:BO24" si="53">IFERROR(AY87/AY$10,0)</f>
        <v>0.33979159619317179</v>
      </c>
      <c r="AZ24" s="134">
        <f t="shared" si="53"/>
        <v>0.33979159619317184</v>
      </c>
      <c r="BA24" s="134">
        <f t="shared" si="53"/>
        <v>0.33979159619317184</v>
      </c>
      <c r="BB24" s="134">
        <f t="shared" si="53"/>
        <v>0.3397915961931719</v>
      </c>
      <c r="BC24" s="134">
        <f t="shared" si="53"/>
        <v>0.33979159619317184</v>
      </c>
      <c r="BD24" s="134">
        <f t="shared" si="53"/>
        <v>0.33979159619317184</v>
      </c>
      <c r="BE24" s="134">
        <f t="shared" si="53"/>
        <v>0.33979159619317179</v>
      </c>
      <c r="BF24" s="134">
        <f t="shared" si="53"/>
        <v>0.38436026647563043</v>
      </c>
      <c r="BG24" s="134">
        <f t="shared" si="53"/>
        <v>0.34739273700196033</v>
      </c>
      <c r="BH24" s="134">
        <f t="shared" si="53"/>
        <v>0.33980988057302325</v>
      </c>
      <c r="BI24" s="134">
        <f t="shared" si="53"/>
        <v>0.36653359628674648</v>
      </c>
      <c r="BJ24" s="134">
        <f t="shared" si="53"/>
        <v>0.34595342163086212</v>
      </c>
      <c r="BK24" s="134">
        <f t="shared" si="53"/>
        <v>0.34715577327979069</v>
      </c>
      <c r="BL24" s="134">
        <f t="shared" si="53"/>
        <v>0</v>
      </c>
      <c r="BM24" s="134">
        <f t="shared" si="53"/>
        <v>0.33979159619317184</v>
      </c>
      <c r="BN24" s="134">
        <f t="shared" si="53"/>
        <v>0.33979159619317179</v>
      </c>
      <c r="BO24" s="134">
        <f t="shared" si="53"/>
        <v>0.33979159619317184</v>
      </c>
      <c r="BP24" s="134">
        <f t="shared" ref="BP24:BY32" si="54">IFERROR(BP87/BP$10,0)</f>
        <v>0.33979159619317179</v>
      </c>
      <c r="BQ24" s="134">
        <f t="shared" si="54"/>
        <v>0.33979159619317179</v>
      </c>
      <c r="BR24" s="134">
        <f t="shared" si="54"/>
        <v>0.33979159619317179</v>
      </c>
      <c r="BS24" s="134">
        <f t="shared" si="54"/>
        <v>0.33979159619317184</v>
      </c>
      <c r="BT24" s="134">
        <f t="shared" si="54"/>
        <v>0.38436026647563043</v>
      </c>
      <c r="BU24" s="134">
        <f t="shared" si="54"/>
        <v>0.34739273700196038</v>
      </c>
      <c r="BV24" s="134">
        <f t="shared" si="54"/>
        <v>0.33980988057302319</v>
      </c>
      <c r="BW24" s="134">
        <f t="shared" si="54"/>
        <v>0.36653359628674637</v>
      </c>
      <c r="BX24" s="134">
        <f t="shared" si="54"/>
        <v>0.34595342163086207</v>
      </c>
      <c r="BY24" s="134">
        <f t="shared" si="54"/>
        <v>0.34711268976756715</v>
      </c>
      <c r="CA24" s="134">
        <f t="shared" ref="CA24:CM32" si="55">IFERROR(CA87/CA$10,0)</f>
        <v>0.37599474017458595</v>
      </c>
      <c r="CB24" s="134">
        <f t="shared" si="55"/>
        <v>0.37599474017458601</v>
      </c>
      <c r="CC24" s="134">
        <f t="shared" si="55"/>
        <v>0.37599474017458595</v>
      </c>
      <c r="CD24" s="134">
        <f t="shared" si="55"/>
        <v>0.36237707261014329</v>
      </c>
      <c r="CE24" s="134">
        <f t="shared" si="55"/>
        <v>0.36237707261014329</v>
      </c>
      <c r="CF24" s="134">
        <f t="shared" si="55"/>
        <v>0.36237707261014329</v>
      </c>
      <c r="CG24" s="134">
        <f t="shared" si="55"/>
        <v>0.36138825891635862</v>
      </c>
      <c r="CH24" s="134">
        <f t="shared" si="55"/>
        <v>0.36138825891635862</v>
      </c>
      <c r="CI24" s="134">
        <f t="shared" si="55"/>
        <v>0.36138825891635862</v>
      </c>
      <c r="CJ24" s="134">
        <f t="shared" si="55"/>
        <v>0.35968588815486985</v>
      </c>
      <c r="CK24" s="134">
        <f t="shared" si="55"/>
        <v>0.3596858881548699</v>
      </c>
      <c r="CL24" s="134">
        <f t="shared" si="55"/>
        <v>0.3596858881548699</v>
      </c>
      <c r="CM24" s="134">
        <f t="shared" si="55"/>
        <v>0.36473194845522</v>
      </c>
      <c r="CO24" s="134">
        <f t="shared" ref="CO24:CS32" si="56">IFERROR(CO87/CO$10,0)</f>
        <v>0.36878103366109016</v>
      </c>
      <c r="CP24" s="134">
        <f t="shared" si="56"/>
        <v>0.35926945644366071</v>
      </c>
      <c r="CQ24" s="134">
        <f t="shared" si="56"/>
        <v>0.35387546762335848</v>
      </c>
      <c r="CR24" s="134">
        <f t="shared" si="56"/>
        <v>0.345867675229035</v>
      </c>
      <c r="CS24" s="134">
        <f t="shared" si="56"/>
        <v>0.35784915720073496</v>
      </c>
      <c r="CU24" s="134">
        <f t="shared" ref="CU24:CY32" si="57">IFERROR(CU87/CU$10,0)</f>
        <v>0.35642036842399594</v>
      </c>
      <c r="CV24" s="134">
        <f t="shared" si="57"/>
        <v>0.35642036842399599</v>
      </c>
      <c r="CW24" s="134">
        <f t="shared" si="57"/>
        <v>0.35642036842399599</v>
      </c>
      <c r="CX24" s="134">
        <f t="shared" si="57"/>
        <v>0.35642036842399599</v>
      </c>
      <c r="CY24" s="134">
        <f t="shared" si="57"/>
        <v>0.35642036842399599</v>
      </c>
      <c r="DA24" s="134">
        <f t="shared" ref="DA24:DS24" si="58">IFERROR(DA87/DA$10,0)</f>
        <v>0.34983698486569809</v>
      </c>
      <c r="DB24" s="134">
        <f t="shared" si="58"/>
        <v>0.35554333627982238</v>
      </c>
      <c r="DC24" s="134">
        <f t="shared" si="58"/>
        <v>0.35390246501994521</v>
      </c>
      <c r="DD24" s="134">
        <f t="shared" si="58"/>
        <v>0.35519155555628712</v>
      </c>
      <c r="DE24" s="134">
        <f t="shared" si="58"/>
        <v>0.35249156564824896</v>
      </c>
      <c r="DF24" s="134">
        <f t="shared" si="58"/>
        <v>0.48802613905968989</v>
      </c>
      <c r="DG24" s="134">
        <f t="shared" si="58"/>
        <v>0.48802613905968989</v>
      </c>
      <c r="DH24" s="134">
        <f t="shared" si="58"/>
        <v>0.48802613905968995</v>
      </c>
      <c r="DI24" s="134">
        <f t="shared" si="58"/>
        <v>0.48802613905968995</v>
      </c>
      <c r="DJ24" s="134">
        <f t="shared" si="58"/>
        <v>0.48802613905968995</v>
      </c>
      <c r="DK24" s="134">
        <f t="shared" si="58"/>
        <v>0.48802613905968995</v>
      </c>
      <c r="DL24" s="134">
        <f t="shared" si="58"/>
        <v>0.48802613905969</v>
      </c>
      <c r="DM24" s="134">
        <f t="shared" si="58"/>
        <v>0.48802613905968989</v>
      </c>
      <c r="DN24" s="134">
        <f t="shared" si="58"/>
        <v>0.48802613905968989</v>
      </c>
      <c r="DO24" s="134">
        <f t="shared" si="58"/>
        <v>0.48802613905968995</v>
      </c>
      <c r="DP24" s="134">
        <f t="shared" si="58"/>
        <v>0.48802613905968989</v>
      </c>
      <c r="DQ24" s="134">
        <f t="shared" si="58"/>
        <v>0</v>
      </c>
      <c r="DR24" s="134">
        <f t="shared" si="58"/>
        <v>0</v>
      </c>
      <c r="DS24" s="134">
        <f t="shared" si="58"/>
        <v>0</v>
      </c>
      <c r="DU24" s="134">
        <f t="shared" si="8"/>
        <v>-4.3083512223540676E-5</v>
      </c>
      <c r="DW24" s="134">
        <f>+BY24/AW24</f>
        <v>0.98531639071859345</v>
      </c>
    </row>
    <row r="25" spans="1:127" x14ac:dyDescent="0.3">
      <c r="B25" s="15" t="s">
        <v>22</v>
      </c>
      <c r="C25" s="16" t="s">
        <v>23</v>
      </c>
      <c r="D25" s="15" t="s">
        <v>24</v>
      </c>
      <c r="E25" s="16" t="s">
        <v>25</v>
      </c>
      <c r="F25" s="60" t="s">
        <v>26</v>
      </c>
      <c r="G25" s="15" t="s">
        <v>20</v>
      </c>
      <c r="I25" s="59">
        <f t="shared" si="50"/>
        <v>3.3233645865393069E-2</v>
      </c>
      <c r="J25" s="59">
        <f t="shared" si="50"/>
        <v>3.6089010745500985E-2</v>
      </c>
      <c r="K25" s="59">
        <f t="shared" si="50"/>
        <v>3.4234203889408364E-2</v>
      </c>
      <c r="L25" s="59">
        <f t="shared" si="50"/>
        <v>3.6185768136974869E-2</v>
      </c>
      <c r="M25" s="59">
        <f t="shared" si="50"/>
        <v>3.320450555251845E-2</v>
      </c>
      <c r="N25" s="59">
        <f t="shared" si="50"/>
        <v>3.7072602451586896E-2</v>
      </c>
      <c r="O25" s="59">
        <f t="shared" si="50"/>
        <v>3.104219310852372E-2</v>
      </c>
      <c r="P25" s="59">
        <f t="shared" si="50"/>
        <v>3.5007228443578668E-2</v>
      </c>
      <c r="Q25" s="59">
        <f t="shared" si="50"/>
        <v>2.9391183417836489E-2</v>
      </c>
      <c r="R25" s="59">
        <f t="shared" si="50"/>
        <v>3.3661569886444524E-2</v>
      </c>
      <c r="S25" s="59">
        <f t="shared" si="50"/>
        <v>3.2800647361753414E-2</v>
      </c>
      <c r="T25" s="59">
        <f t="shared" si="50"/>
        <v>3.1709419208337974E-2</v>
      </c>
      <c r="U25" s="59">
        <f t="shared" si="50"/>
        <v>3.3484300928482646E-2</v>
      </c>
      <c r="W25" s="59">
        <f t="shared" si="50"/>
        <v>3.5955006126881371E-2</v>
      </c>
      <c r="X25" s="59">
        <f t="shared" si="50"/>
        <v>3.2007191174084786E-2</v>
      </c>
      <c r="Y25" s="59">
        <f t="shared" si="50"/>
        <v>3.891298932276524E-2</v>
      </c>
      <c r="Z25" s="59">
        <f t="shared" si="50"/>
        <v>3.8812078519435626E-2</v>
      </c>
      <c r="AA25" s="59">
        <f t="shared" si="50"/>
        <v>3.147222272606038E-2</v>
      </c>
      <c r="AB25" s="59">
        <f t="shared" si="50"/>
        <v>2.9450207575343175E-2</v>
      </c>
      <c r="AC25" s="59">
        <f t="shared" si="50"/>
        <v>3.2273920033280605E-2</v>
      </c>
      <c r="AD25" s="59">
        <f t="shared" si="50"/>
        <v>3.0533271170192704E-2</v>
      </c>
      <c r="AE25" s="59">
        <f t="shared" si="50"/>
        <v>3.043993229739466E-2</v>
      </c>
      <c r="AF25" s="59">
        <f t="shared" si="50"/>
        <v>3.2200818660561167E-2</v>
      </c>
      <c r="AG25" s="59">
        <f t="shared" si="50"/>
        <v>3.0152683466562639E-2</v>
      </c>
      <c r="AH25" s="59">
        <f t="shared" si="50"/>
        <v>3.0420208360644459E-2</v>
      </c>
      <c r="AI25" s="59">
        <f t="shared" si="50"/>
        <v>3.2574622963507306E-2</v>
      </c>
      <c r="AK25" s="61">
        <f t="shared" si="51"/>
        <v>3.1545250624053653E-2</v>
      </c>
      <c r="AL25" s="61">
        <f t="shared" si="51"/>
        <v>3.626212379033357E-2</v>
      </c>
      <c r="AM25" s="61">
        <f t="shared" si="51"/>
        <v>3.208408917942375E-2</v>
      </c>
      <c r="AN25" s="61">
        <f t="shared" si="51"/>
        <v>3.0793273209844697E-2</v>
      </c>
      <c r="AO25" s="61">
        <f t="shared" si="51"/>
        <v>3.114395622256283E-2</v>
      </c>
      <c r="AP25" s="61">
        <f t="shared" si="51"/>
        <v>2.8012140794047197E-2</v>
      </c>
      <c r="AQ25" s="61">
        <f t="shared" si="51"/>
        <v>2.7212903978513728E-2</v>
      </c>
      <c r="AR25" s="61">
        <f t="shared" si="51"/>
        <v>2.9209528073189293E-2</v>
      </c>
      <c r="AS25" s="61">
        <v>2.8153718410405548E-2</v>
      </c>
      <c r="AT25" s="61">
        <v>2.8190674599709552E-2</v>
      </c>
      <c r="AU25" s="61">
        <v>2.8190674599709552E-2</v>
      </c>
      <c r="AV25" s="61">
        <v>2.8190674599709552E-2</v>
      </c>
      <c r="AW25" s="59">
        <f t="shared" si="51"/>
        <v>3.0524184114489254E-2</v>
      </c>
      <c r="AY25" s="62">
        <v>2.7496948131645271E-2</v>
      </c>
      <c r="AZ25" s="62">
        <v>2.7496948131645271E-2</v>
      </c>
      <c r="BA25" s="62">
        <v>2.7496948131645271E-2</v>
      </c>
      <c r="BB25" s="62">
        <v>2.7496948131645271E-2</v>
      </c>
      <c r="BC25" s="62">
        <v>2.7496948131645271E-2</v>
      </c>
      <c r="BD25" s="62">
        <v>2.7496948131645271E-2</v>
      </c>
      <c r="BE25" s="62">
        <v>2.7496948131645271E-2</v>
      </c>
      <c r="BF25" s="62">
        <v>3.112664714783004E-2</v>
      </c>
      <c r="BG25" s="62">
        <v>2.8153718410405548E-2</v>
      </c>
      <c r="BH25" s="62">
        <v>2.755950298407402E-2</v>
      </c>
      <c r="BI25" s="62">
        <v>2.9748748418467811E-2</v>
      </c>
      <c r="BJ25" s="62">
        <v>2.8099025530683917E-2</v>
      </c>
      <c r="BK25" s="59">
        <v>2.8099025530683917E-2</v>
      </c>
      <c r="BL25" s="63">
        <v>2.7496948131645271E-2</v>
      </c>
      <c r="BM25" s="63">
        <v>2.7496948131645271E-2</v>
      </c>
      <c r="BN25" s="63">
        <v>2.7496948131645271E-2</v>
      </c>
      <c r="BO25" s="63">
        <v>2.7496948131645271E-2</v>
      </c>
      <c r="BP25" s="63">
        <v>2.7496948131645271E-2</v>
      </c>
      <c r="BQ25" s="63">
        <v>2.7496948131645271E-2</v>
      </c>
      <c r="BR25" s="63">
        <v>2.7496948131645271E-2</v>
      </c>
      <c r="BS25" s="63">
        <v>2.7496948131645271E-2</v>
      </c>
      <c r="BT25" s="63">
        <v>3.112664714783004E-2</v>
      </c>
      <c r="BU25" s="63">
        <v>2.8153718410405548E-2</v>
      </c>
      <c r="BV25" s="63">
        <v>2.755950298407402E-2</v>
      </c>
      <c r="BW25" s="63">
        <v>2.9748748418467811E-2</v>
      </c>
      <c r="BX25" s="63">
        <v>2.8099025530683917E-2</v>
      </c>
      <c r="BY25" s="1">
        <f t="shared" si="54"/>
        <v>2.8116179303238283E-2</v>
      </c>
      <c r="CA25" s="63">
        <v>2.8921900180886896E-2</v>
      </c>
      <c r="CB25" s="63">
        <v>2.8921900180886896E-2</v>
      </c>
      <c r="CC25" s="63">
        <v>2.8921900180886896E-2</v>
      </c>
      <c r="CD25" s="63">
        <v>2.8252215386734471E-2</v>
      </c>
      <c r="CE25" s="63">
        <v>2.8252215386734471E-2</v>
      </c>
      <c r="CF25" s="63">
        <v>2.8252215386734471E-2</v>
      </c>
      <c r="CG25" s="63">
        <v>2.8552483248354129E-2</v>
      </c>
      <c r="CH25" s="63">
        <v>2.8552483248354129E-2</v>
      </c>
      <c r="CI25" s="63">
        <v>2.8552483248354129E-2</v>
      </c>
      <c r="CJ25" s="63">
        <v>2.8417982717552037E-2</v>
      </c>
      <c r="CK25" s="63">
        <v>2.8417982717552037E-2</v>
      </c>
      <c r="CL25" s="63">
        <v>2.8417982717552037E-2</v>
      </c>
      <c r="CM25" s="1">
        <f t="shared" si="55"/>
        <v>2.8532801494564785E-2</v>
      </c>
      <c r="CO25" s="63">
        <v>2.8367014493867276E-2</v>
      </c>
      <c r="CP25" s="63">
        <v>2.8009934492299354E-2</v>
      </c>
      <c r="CQ25" s="63">
        <v>2.7958914303460945E-2</v>
      </c>
      <c r="CR25" s="63">
        <v>2.7326236421559593E-2</v>
      </c>
      <c r="CS25" s="1">
        <f t="shared" si="56"/>
        <v>2.7949806291786086E-2</v>
      </c>
      <c r="CU25" s="63">
        <v>2.8678062559351035E-2</v>
      </c>
      <c r="CV25" s="63">
        <v>2.8678062559351035E-2</v>
      </c>
      <c r="CW25" s="63">
        <v>2.8678062559351035E-2</v>
      </c>
      <c r="CX25" s="63">
        <v>2.8678062559351035E-2</v>
      </c>
      <c r="CY25" s="1">
        <f t="shared" si="57"/>
        <v>2.8678062559351035E-2</v>
      </c>
      <c r="DA25" s="63">
        <v>2.7349095469972495E-2</v>
      </c>
      <c r="DB25" s="63">
        <v>2.7795199102125648E-2</v>
      </c>
      <c r="DC25" s="63">
        <v>2.7666921227910771E-2</v>
      </c>
      <c r="DD25" s="63">
        <v>2.8579190622122209E-2</v>
      </c>
      <c r="DE25" s="63">
        <v>2.7556621793361685E-2</v>
      </c>
      <c r="DF25" s="63">
        <v>4.3746118973613135E-2</v>
      </c>
      <c r="DG25" s="63">
        <v>4.3746118973613135E-2</v>
      </c>
      <c r="DH25" s="63">
        <v>4.3746118973613135E-2</v>
      </c>
      <c r="DI25" s="63">
        <v>4.3746118973613135E-2</v>
      </c>
      <c r="DJ25" s="63">
        <v>4.3746118973613135E-2</v>
      </c>
      <c r="DK25" s="63">
        <v>4.3746118973613135E-2</v>
      </c>
      <c r="DL25" s="63">
        <v>4.3746118973613135E-2</v>
      </c>
      <c r="DM25" s="63">
        <v>4.3746118973613135E-2</v>
      </c>
      <c r="DN25" s="63">
        <v>4.3746118973613135E-2</v>
      </c>
      <c r="DO25" s="63">
        <v>4.3746118973613135E-2</v>
      </c>
      <c r="DP25" s="63">
        <v>4.3746118973613135E-2</v>
      </c>
      <c r="DQ25" s="63">
        <v>0</v>
      </c>
      <c r="DR25" s="63"/>
      <c r="DS25" s="63"/>
      <c r="DU25" s="59">
        <f>+BY25-BK25</f>
        <v>1.715377255436662E-5</v>
      </c>
      <c r="DW25" s="59">
        <f t="shared" ref="DW25:DW32" si="59">+BY25/AW25</f>
        <v>0.92111157493287632</v>
      </c>
    </row>
    <row r="26" spans="1:127" x14ac:dyDescent="0.3">
      <c r="B26" s="15" t="s">
        <v>22</v>
      </c>
      <c r="C26" s="16" t="s">
        <v>23</v>
      </c>
      <c r="D26" s="15" t="s">
        <v>24</v>
      </c>
      <c r="E26" s="16" t="s">
        <v>25</v>
      </c>
      <c r="F26" s="60" t="s">
        <v>27</v>
      </c>
      <c r="G26" s="15" t="s">
        <v>20</v>
      </c>
      <c r="I26" s="59">
        <f t="shared" si="50"/>
        <v>0.17566355671707762</v>
      </c>
      <c r="J26" s="59">
        <f t="shared" si="50"/>
        <v>0.19075619965479088</v>
      </c>
      <c r="K26" s="59">
        <f t="shared" si="50"/>
        <v>0.18095222055830132</v>
      </c>
      <c r="L26" s="59">
        <f t="shared" si="50"/>
        <v>0.19126763158115287</v>
      </c>
      <c r="M26" s="59">
        <f t="shared" si="50"/>
        <v>0.17550952934902608</v>
      </c>
      <c r="N26" s="59">
        <f t="shared" si="50"/>
        <v>0.1959551843869593</v>
      </c>
      <c r="O26" s="59">
        <f t="shared" si="50"/>
        <v>0.16408016357362537</v>
      </c>
      <c r="P26" s="59">
        <f t="shared" si="50"/>
        <v>0.18503820748748723</v>
      </c>
      <c r="Q26" s="59">
        <f t="shared" si="50"/>
        <v>0.15535339806570714</v>
      </c>
      <c r="R26" s="59">
        <f t="shared" si="50"/>
        <v>0.17792544082834963</v>
      </c>
      <c r="S26" s="59">
        <f t="shared" si="50"/>
        <v>0.17337485034069658</v>
      </c>
      <c r="T26" s="59">
        <f t="shared" si="50"/>
        <v>0.16760693010121497</v>
      </c>
      <c r="U26" s="59">
        <f t="shared" si="50"/>
        <v>0.17698844776483685</v>
      </c>
      <c r="W26" s="59">
        <f t="shared" si="50"/>
        <v>0.19004788952780152</v>
      </c>
      <c r="X26" s="59">
        <f t="shared" si="50"/>
        <v>0.16918086763444812</v>
      </c>
      <c r="Y26" s="59">
        <f t="shared" si="50"/>
        <v>0.20568294356318767</v>
      </c>
      <c r="Z26" s="59">
        <f t="shared" si="50"/>
        <v>0.20514955788844544</v>
      </c>
      <c r="AA26" s="59">
        <f t="shared" si="50"/>
        <v>0.16635317726631912</v>
      </c>
      <c r="AB26" s="59">
        <f t="shared" si="50"/>
        <v>0.15566538289824247</v>
      </c>
      <c r="AC26" s="59">
        <f t="shared" si="50"/>
        <v>0.17059072017591173</v>
      </c>
      <c r="AD26" s="59">
        <f t="shared" si="50"/>
        <v>0.16139014761387568</v>
      </c>
      <c r="AE26" s="59">
        <f t="shared" si="50"/>
        <v>0.1608967850005146</v>
      </c>
      <c r="AF26" s="59">
        <f t="shared" si="50"/>
        <v>0.17020432720582332</v>
      </c>
      <c r="AG26" s="59">
        <f t="shared" si="50"/>
        <v>0.15937846975183109</v>
      </c>
      <c r="AH26" s="59">
        <f t="shared" si="50"/>
        <v>0.16079252990626355</v>
      </c>
      <c r="AI26" s="59">
        <f t="shared" si="50"/>
        <v>0.17218014994996714</v>
      </c>
      <c r="AK26" s="61">
        <f t="shared" si="51"/>
        <v>0.16673918186999787</v>
      </c>
      <c r="AL26" s="61">
        <f t="shared" si="51"/>
        <v>0.19167122574890602</v>
      </c>
      <c r="AM26" s="61">
        <f t="shared" si="51"/>
        <v>0.16958732851981126</v>
      </c>
      <c r="AN26" s="61">
        <f t="shared" si="51"/>
        <v>0.16276444410917906</v>
      </c>
      <c r="AO26" s="61">
        <f t="shared" si="51"/>
        <v>0.16461805431926066</v>
      </c>
      <c r="AP26" s="61">
        <f t="shared" si="51"/>
        <v>0.14806417276853517</v>
      </c>
      <c r="AQ26" s="61">
        <f t="shared" si="51"/>
        <v>0.14383963531500113</v>
      </c>
      <c r="AR26" s="61">
        <f t="shared" si="51"/>
        <v>0.15439321981542911</v>
      </c>
      <c r="AS26" s="61">
        <v>0.14958067973955094</v>
      </c>
      <c r="AT26" s="61">
        <v>0.14913147006466168</v>
      </c>
      <c r="AU26" s="61">
        <v>0.14913147006466168</v>
      </c>
      <c r="AV26" s="61">
        <v>0.14913147006466168</v>
      </c>
      <c r="AW26" s="59">
        <f t="shared" si="51"/>
        <v>0.16134211603372892</v>
      </c>
      <c r="AY26" s="62">
        <v>0.14577746594195456</v>
      </c>
      <c r="AZ26" s="62">
        <v>0.14577746594195456</v>
      </c>
      <c r="BA26" s="62">
        <v>0.14577746594195456</v>
      </c>
      <c r="BB26" s="62">
        <v>0.14577746594195456</v>
      </c>
      <c r="BC26" s="62">
        <v>0.14577746594195456</v>
      </c>
      <c r="BD26" s="62">
        <v>0.14577746594195456</v>
      </c>
      <c r="BE26" s="62">
        <v>0.14577746594195456</v>
      </c>
      <c r="BF26" s="62">
        <v>0.16519853283266944</v>
      </c>
      <c r="BG26" s="62">
        <v>0.14958067973955094</v>
      </c>
      <c r="BH26" s="62">
        <v>0.14658009082956142</v>
      </c>
      <c r="BI26" s="62">
        <v>0.1583923317138623</v>
      </c>
      <c r="BJ26" s="62">
        <v>0.1497671466912967</v>
      </c>
      <c r="BK26" s="59">
        <v>0.1497671466912967</v>
      </c>
      <c r="BL26" s="63">
        <v>0.14577746594195456</v>
      </c>
      <c r="BM26" s="63">
        <v>0.14577746594195456</v>
      </c>
      <c r="BN26" s="63">
        <v>0.14577746594195456</v>
      </c>
      <c r="BO26" s="63">
        <v>0.14577746594195456</v>
      </c>
      <c r="BP26" s="63">
        <v>0.14577746594195456</v>
      </c>
      <c r="BQ26" s="63">
        <v>0.14577746594195456</v>
      </c>
      <c r="BR26" s="63">
        <v>0.14577746594195456</v>
      </c>
      <c r="BS26" s="63">
        <v>0.14577746594195456</v>
      </c>
      <c r="BT26" s="63">
        <v>0.16519853283266944</v>
      </c>
      <c r="BU26" s="63">
        <v>0.14958067973955094</v>
      </c>
      <c r="BV26" s="63">
        <v>0.14658009082956142</v>
      </c>
      <c r="BW26" s="63">
        <v>0.1583923317138623</v>
      </c>
      <c r="BX26" s="63">
        <v>0.1497671466912967</v>
      </c>
      <c r="BY26" s="1">
        <f t="shared" si="54"/>
        <v>0.14926693925833318</v>
      </c>
      <c r="CA26" s="63">
        <v>0.15258267229429054</v>
      </c>
      <c r="CB26" s="63">
        <v>0.15258267229429054</v>
      </c>
      <c r="CC26" s="63">
        <v>0.15258267229429054</v>
      </c>
      <c r="CD26" s="63">
        <v>0.14954759386870781</v>
      </c>
      <c r="CE26" s="63">
        <v>0.14954759386870781</v>
      </c>
      <c r="CF26" s="63">
        <v>0.14954759386870781</v>
      </c>
      <c r="CG26" s="63">
        <v>0.15162773486370298</v>
      </c>
      <c r="CH26" s="63">
        <v>0.15162773486370298</v>
      </c>
      <c r="CI26" s="63">
        <v>0.15162773486370298</v>
      </c>
      <c r="CJ26" s="63">
        <v>0.15091347086620419</v>
      </c>
      <c r="CK26" s="63">
        <v>0.15091347086620419</v>
      </c>
      <c r="CL26" s="63">
        <v>0.15091347086620419</v>
      </c>
      <c r="CM26" s="1">
        <f t="shared" si="55"/>
        <v>0.15115895301551985</v>
      </c>
      <c r="CO26" s="63">
        <v>0.14965527331933456</v>
      </c>
      <c r="CP26" s="63">
        <v>0.14826512719106302</v>
      </c>
      <c r="CQ26" s="63">
        <v>0.14847559170975227</v>
      </c>
      <c r="CR26" s="63">
        <v>0.14511576085733083</v>
      </c>
      <c r="CS26" s="1">
        <f t="shared" si="56"/>
        <v>0.14801265678794798</v>
      </c>
      <c r="CU26" s="63">
        <v>0.15266916754945642</v>
      </c>
      <c r="CV26" s="63">
        <v>0.15266916754945642</v>
      </c>
      <c r="CW26" s="63">
        <v>0.15266916754945642</v>
      </c>
      <c r="CX26" s="63">
        <v>0.15266916754945642</v>
      </c>
      <c r="CY26" s="1">
        <f t="shared" si="57"/>
        <v>0.15266916754945642</v>
      </c>
      <c r="DA26" s="63">
        <v>0.14476237700845687</v>
      </c>
      <c r="DB26" s="63">
        <v>0.14712366249424197</v>
      </c>
      <c r="DC26" s="63">
        <v>0.14644467075174261</v>
      </c>
      <c r="DD26" s="63">
        <v>0.15214281761492066</v>
      </c>
      <c r="DE26" s="63">
        <v>0.14586084126657572</v>
      </c>
      <c r="DF26" s="63">
        <v>0.16</v>
      </c>
      <c r="DG26" s="63">
        <v>0.16</v>
      </c>
      <c r="DH26" s="63">
        <v>0.16</v>
      </c>
      <c r="DI26" s="63">
        <v>0.16</v>
      </c>
      <c r="DJ26" s="63">
        <v>0.16</v>
      </c>
      <c r="DK26" s="63">
        <v>0.16</v>
      </c>
      <c r="DL26" s="63">
        <v>0.16</v>
      </c>
      <c r="DM26" s="63">
        <v>0.16</v>
      </c>
      <c r="DN26" s="63">
        <v>0.16</v>
      </c>
      <c r="DO26" s="63">
        <v>0.16</v>
      </c>
      <c r="DP26" s="63">
        <v>0.16</v>
      </c>
      <c r="DQ26" s="63">
        <v>0</v>
      </c>
      <c r="DR26" s="63"/>
      <c r="DS26" s="63"/>
      <c r="DU26" s="59">
        <f t="shared" si="8"/>
        <v>-5.0020743296352865E-4</v>
      </c>
      <c r="DW26" s="59">
        <f t="shared" si="59"/>
        <v>0.92515793723151984</v>
      </c>
    </row>
    <row r="27" spans="1:127" x14ac:dyDescent="0.3">
      <c r="B27" s="15" t="s">
        <v>22</v>
      </c>
      <c r="C27" s="16" t="s">
        <v>23</v>
      </c>
      <c r="D27" s="15" t="s">
        <v>24</v>
      </c>
      <c r="E27" s="16" t="s">
        <v>25</v>
      </c>
      <c r="F27" s="60" t="s">
        <v>28</v>
      </c>
      <c r="G27" s="15" t="s">
        <v>20</v>
      </c>
      <c r="I27" s="59">
        <f t="shared" si="50"/>
        <v>2.8485982170336908E-2</v>
      </c>
      <c r="J27" s="59">
        <f t="shared" si="50"/>
        <v>3.0933437781857986E-2</v>
      </c>
      <c r="K27" s="59">
        <f t="shared" si="50"/>
        <v>2.9343603333778591E-2</v>
      </c>
      <c r="L27" s="59">
        <f t="shared" si="50"/>
        <v>3.10163726888356E-2</v>
      </c>
      <c r="M27" s="59">
        <f t="shared" si="50"/>
        <v>2.8461004759301526E-2</v>
      </c>
      <c r="N27" s="59">
        <f t="shared" si="50"/>
        <v>3.1776516387074481E-2</v>
      </c>
      <c r="O27" s="59">
        <f t="shared" si="50"/>
        <v>2.6607594093020326E-2</v>
      </c>
      <c r="P27" s="59">
        <f t="shared" si="50"/>
        <v>3.0006195808781711E-2</v>
      </c>
      <c r="Q27" s="59">
        <f t="shared" si="50"/>
        <v>2.5192442929574128E-2</v>
      </c>
      <c r="R27" s="59">
        <f t="shared" si="50"/>
        <v>2.8852774188381024E-2</v>
      </c>
      <c r="S27" s="59">
        <f t="shared" si="50"/>
        <v>2.8114840595788632E-2</v>
      </c>
      <c r="T27" s="59">
        <f t="shared" si="50"/>
        <v>2.7179502178575402E-2</v>
      </c>
      <c r="U27" s="59">
        <f t="shared" si="50"/>
        <v>2.8700829367270832E-2</v>
      </c>
      <c r="W27" s="59">
        <f t="shared" si="50"/>
        <v>3.0818576680184027E-2</v>
      </c>
      <c r="X27" s="59">
        <f t="shared" si="50"/>
        <v>2.743473529207267E-2</v>
      </c>
      <c r="Y27" s="59">
        <f t="shared" si="50"/>
        <v>3.3353990848084485E-2</v>
      </c>
      <c r="Z27" s="59">
        <f t="shared" si="50"/>
        <v>3.3267495873801962E-2</v>
      </c>
      <c r="AA27" s="59">
        <f t="shared" si="50"/>
        <v>2.6976190908051752E-2</v>
      </c>
      <c r="AB27" s="59">
        <f t="shared" si="50"/>
        <v>2.5243035064579859E-2</v>
      </c>
      <c r="AC27" s="59">
        <f t="shared" si="50"/>
        <v>2.7663360028526228E-2</v>
      </c>
      <c r="AD27" s="59">
        <f t="shared" si="50"/>
        <v>2.6171375288736597E-2</v>
      </c>
      <c r="AE27" s="59">
        <f t="shared" si="50"/>
        <v>2.6091370540623993E-2</v>
      </c>
      <c r="AF27" s="59">
        <f t="shared" si="50"/>
        <v>2.7600701709052426E-2</v>
      </c>
      <c r="AG27" s="59">
        <f t="shared" si="50"/>
        <v>2.5845157257053688E-2</v>
      </c>
      <c r="AH27" s="59">
        <f t="shared" si="50"/>
        <v>2.6074464309123822E-2</v>
      </c>
      <c r="AI27" s="59">
        <f t="shared" si="50"/>
        <v>2.7921105397291968E-2</v>
      </c>
      <c r="AK27" s="61">
        <f t="shared" si="51"/>
        <v>2.7038786249188838E-2</v>
      </c>
      <c r="AL27" s="61">
        <f t="shared" si="51"/>
        <v>3.108182039171449E-2</v>
      </c>
      <c r="AM27" s="61">
        <f t="shared" si="51"/>
        <v>2.7500647868077498E-2</v>
      </c>
      <c r="AN27" s="61">
        <f t="shared" si="51"/>
        <v>2.6394234179866874E-2</v>
      </c>
      <c r="AO27" s="61">
        <f t="shared" si="51"/>
        <v>2.6694819619339564E-2</v>
      </c>
      <c r="AP27" s="61">
        <f t="shared" si="51"/>
        <v>2.4010406394897595E-2</v>
      </c>
      <c r="AQ27" s="61">
        <f t="shared" si="51"/>
        <v>2.3325346267297476E-2</v>
      </c>
      <c r="AR27" s="61">
        <f t="shared" si="51"/>
        <v>2.5036738348447961E-2</v>
      </c>
      <c r="AS27" s="61">
        <v>2.4339732671746189E-2</v>
      </c>
      <c r="AT27" s="61">
        <v>2.4228881380185086E-2</v>
      </c>
      <c r="AU27" s="61">
        <v>2.4228881380185086E-2</v>
      </c>
      <c r="AV27" s="61">
        <v>2.4228881380185086E-2</v>
      </c>
      <c r="AW27" s="59">
        <f t="shared" si="51"/>
        <v>2.6163586383847925E-2</v>
      </c>
      <c r="AY27" s="62">
        <v>2.3702522122647798E-2</v>
      </c>
      <c r="AZ27" s="62">
        <v>2.3702522122647798E-2</v>
      </c>
      <c r="BA27" s="62">
        <v>2.3702522122647798E-2</v>
      </c>
      <c r="BB27" s="62">
        <v>2.3702522122647798E-2</v>
      </c>
      <c r="BC27" s="62">
        <v>2.3702522122647798E-2</v>
      </c>
      <c r="BD27" s="62">
        <v>2.3702522122647798E-2</v>
      </c>
      <c r="BE27" s="62">
        <v>2.3702522122647798E-2</v>
      </c>
      <c r="BF27" s="62">
        <v>2.6870695626345784E-2</v>
      </c>
      <c r="BG27" s="62">
        <v>2.4339732671746189E-2</v>
      </c>
      <c r="BH27" s="62">
        <v>2.3860629252968762E-2</v>
      </c>
      <c r="BI27" s="62">
        <v>2.5793287467824229E-2</v>
      </c>
      <c r="BJ27" s="62">
        <v>2.4397975213815745E-2</v>
      </c>
      <c r="BK27" s="59">
        <v>2.4397975213815745E-2</v>
      </c>
      <c r="BL27" s="63">
        <v>2.3702522122647798E-2</v>
      </c>
      <c r="BM27" s="63">
        <v>2.3702522122647798E-2</v>
      </c>
      <c r="BN27" s="63">
        <v>2.3702522122647798E-2</v>
      </c>
      <c r="BO27" s="63">
        <v>2.3702522122647798E-2</v>
      </c>
      <c r="BP27" s="63">
        <v>2.3702522122647798E-2</v>
      </c>
      <c r="BQ27" s="63">
        <v>2.3702522122647798E-2</v>
      </c>
      <c r="BR27" s="63">
        <v>2.3702522122647798E-2</v>
      </c>
      <c r="BS27" s="63">
        <v>2.3702522122647798E-2</v>
      </c>
      <c r="BT27" s="63">
        <v>2.6870695626345784E-2</v>
      </c>
      <c r="BU27" s="63">
        <v>2.4339732671746189E-2</v>
      </c>
      <c r="BV27" s="63">
        <v>2.3860629252968762E-2</v>
      </c>
      <c r="BW27" s="63">
        <v>2.5793287467824229E-2</v>
      </c>
      <c r="BX27" s="63">
        <v>2.4397975213815745E-2</v>
      </c>
      <c r="BY27" s="1">
        <f t="shared" si="54"/>
        <v>2.4281996241110802E-2</v>
      </c>
      <c r="CA27" s="63">
        <v>2.4721429355141135E-2</v>
      </c>
      <c r="CB27" s="63">
        <v>2.4721429355141135E-2</v>
      </c>
      <c r="CC27" s="63">
        <v>2.4721429355141135E-2</v>
      </c>
      <c r="CD27" s="63">
        <v>2.429178087905982E-2</v>
      </c>
      <c r="CE27" s="63">
        <v>2.429178087905982E-2</v>
      </c>
      <c r="CF27" s="63">
        <v>2.429178087905982E-2</v>
      </c>
      <c r="CG27" s="63">
        <v>2.4690657856105351E-2</v>
      </c>
      <c r="CH27" s="63">
        <v>2.4690657856105351E-2</v>
      </c>
      <c r="CI27" s="63">
        <v>2.4690657856105351E-2</v>
      </c>
      <c r="CJ27" s="63">
        <v>2.4574349002734763E-2</v>
      </c>
      <c r="CK27" s="63">
        <v>2.4574349002734763E-2</v>
      </c>
      <c r="CL27" s="63">
        <v>2.4574349002734763E-2</v>
      </c>
      <c r="CM27" s="1">
        <f t="shared" si="55"/>
        <v>2.4569198020130318E-2</v>
      </c>
      <c r="CO27" s="63">
        <v>2.424713246503224E-2</v>
      </c>
      <c r="CP27" s="63">
        <v>2.4083463254468727E-2</v>
      </c>
      <c r="CQ27" s="63">
        <v>2.4177371232140275E-2</v>
      </c>
      <c r="CR27" s="63">
        <v>2.3630265294654011E-2</v>
      </c>
      <c r="CS27" s="1">
        <f t="shared" si="56"/>
        <v>2.4050631748865025E-2</v>
      </c>
      <c r="CU27" s="63">
        <v>2.4933976564966747E-2</v>
      </c>
      <c r="CV27" s="63">
        <v>2.4933976564966747E-2</v>
      </c>
      <c r="CW27" s="63">
        <v>2.4933976564966747E-2</v>
      </c>
      <c r="CX27" s="63">
        <v>2.4933976564966747E-2</v>
      </c>
      <c r="CY27" s="1">
        <f t="shared" si="57"/>
        <v>2.4933976564966747E-2</v>
      </c>
      <c r="DA27" s="63">
        <v>2.350849313271856E-2</v>
      </c>
      <c r="DB27" s="63">
        <v>2.3891950939740642E-2</v>
      </c>
      <c r="DC27" s="63">
        <v>2.3781686981344974E-2</v>
      </c>
      <c r="DD27" s="63">
        <v>2.4848012927754702E-2</v>
      </c>
      <c r="DE27" s="63">
        <v>2.3686876770803028E-2</v>
      </c>
      <c r="DF27" s="63">
        <v>3.760290129534246E-2</v>
      </c>
      <c r="DG27" s="63">
        <v>3.760290129534246E-2</v>
      </c>
      <c r="DH27" s="63">
        <v>3.760290129534246E-2</v>
      </c>
      <c r="DI27" s="63">
        <v>3.760290129534246E-2</v>
      </c>
      <c r="DJ27" s="63">
        <v>3.760290129534246E-2</v>
      </c>
      <c r="DK27" s="63">
        <v>3.760290129534246E-2</v>
      </c>
      <c r="DL27" s="63">
        <v>3.760290129534246E-2</v>
      </c>
      <c r="DM27" s="63">
        <v>3.760290129534246E-2</v>
      </c>
      <c r="DN27" s="63">
        <v>3.760290129534246E-2</v>
      </c>
      <c r="DO27" s="63">
        <v>3.760290129534246E-2</v>
      </c>
      <c r="DP27" s="63">
        <v>3.760290129534246E-2</v>
      </c>
      <c r="DQ27" s="63">
        <v>0</v>
      </c>
      <c r="DR27" s="63"/>
      <c r="DS27" s="63"/>
      <c r="DU27" s="59">
        <f t="shared" si="8"/>
        <v>-1.1597897270494359E-4</v>
      </c>
      <c r="DW27" s="59">
        <f t="shared" si="59"/>
        <v>0.92808363061805921</v>
      </c>
    </row>
    <row r="28" spans="1:127" x14ac:dyDescent="0.3">
      <c r="B28" s="15" t="s">
        <v>22</v>
      </c>
      <c r="C28" s="16" t="s">
        <v>23</v>
      </c>
      <c r="D28" s="15" t="s">
        <v>24</v>
      </c>
      <c r="E28" s="16" t="s">
        <v>25</v>
      </c>
      <c r="F28" s="60" t="s">
        <v>29</v>
      </c>
      <c r="G28" s="15" t="s">
        <v>20</v>
      </c>
      <c r="I28" s="59">
        <f t="shared" si="50"/>
        <v>3.0933953253690912E-2</v>
      </c>
      <c r="J28" s="59">
        <f t="shared" si="50"/>
        <v>3.4042702542714354E-2</v>
      </c>
      <c r="K28" s="59">
        <f t="shared" si="50"/>
        <v>3.1631063267301286E-2</v>
      </c>
      <c r="L28" s="59">
        <f t="shared" si="50"/>
        <v>3.4841168865182244E-2</v>
      </c>
      <c r="M28" s="59">
        <f t="shared" si="50"/>
        <v>2.8973577659740572E-2</v>
      </c>
      <c r="N28" s="59">
        <f t="shared" si="50"/>
        <v>3.3828005160592728E-2</v>
      </c>
      <c r="O28" s="59">
        <f t="shared" si="50"/>
        <v>2.9087589663857761E-2</v>
      </c>
      <c r="P28" s="59">
        <f t="shared" si="50"/>
        <v>3.2459901452683598E-2</v>
      </c>
      <c r="Q28" s="59">
        <f t="shared" si="50"/>
        <v>2.7208081785117088E-2</v>
      </c>
      <c r="R28" s="59">
        <f t="shared" si="50"/>
        <v>3.2739808309662985E-2</v>
      </c>
      <c r="S28" s="59">
        <f t="shared" si="50"/>
        <v>3.170085319511811E-2</v>
      </c>
      <c r="T28" s="59">
        <f t="shared" si="50"/>
        <v>2.9338598666357969E-2</v>
      </c>
      <c r="U28" s="59">
        <f t="shared" si="50"/>
        <v>3.1254621123561539E-2</v>
      </c>
      <c r="W28" s="59">
        <f t="shared" si="50"/>
        <v>3.4253050904378926E-2</v>
      </c>
      <c r="X28" s="59">
        <f t="shared" si="50"/>
        <v>3.0868285594557076E-2</v>
      </c>
      <c r="Y28" s="59">
        <f t="shared" si="50"/>
        <v>3.7859962972050777E-2</v>
      </c>
      <c r="Z28" s="59">
        <f t="shared" si="50"/>
        <v>3.7423413016123272E-2</v>
      </c>
      <c r="AA28" s="59">
        <f t="shared" si="50"/>
        <v>3.0745528614401812E-2</v>
      </c>
      <c r="AB28" s="59">
        <f t="shared" si="50"/>
        <v>2.9193715936094218E-2</v>
      </c>
      <c r="AC28" s="59">
        <f t="shared" si="50"/>
        <v>3.191498386582281E-2</v>
      </c>
      <c r="AD28" s="59">
        <f t="shared" si="50"/>
        <v>3.0574164855613088E-2</v>
      </c>
      <c r="AE28" s="59">
        <f t="shared" si="50"/>
        <v>3.085828656722707E-2</v>
      </c>
      <c r="AF28" s="59">
        <f t="shared" si="50"/>
        <v>3.2341358653187553E-2</v>
      </c>
      <c r="AG28" s="59">
        <f t="shared" si="50"/>
        <v>3.1542233738162284E-2</v>
      </c>
      <c r="AH28" s="59">
        <f t="shared" si="50"/>
        <v>3.1765657789643811E-2</v>
      </c>
      <c r="AI28" s="59">
        <f t="shared" si="50"/>
        <v>3.2337005438834637E-2</v>
      </c>
      <c r="AK28" s="61">
        <f t="shared" si="51"/>
        <v>3.4154811444531773E-2</v>
      </c>
      <c r="AL28" s="61">
        <f t="shared" si="51"/>
        <v>3.8300194332483384E-2</v>
      </c>
      <c r="AM28" s="61">
        <f t="shared" si="51"/>
        <v>3.2936039770642432E-2</v>
      </c>
      <c r="AN28" s="61">
        <f t="shared" si="51"/>
        <v>3.1964760288676064E-2</v>
      </c>
      <c r="AO28" s="61">
        <f t="shared" si="51"/>
        <v>3.1438947654856594E-2</v>
      </c>
      <c r="AP28" s="61">
        <f t="shared" si="51"/>
        <v>2.7540501048984437E-2</v>
      </c>
      <c r="AQ28" s="61">
        <f t="shared" si="51"/>
        <v>2.6802127665508099E-2</v>
      </c>
      <c r="AR28" s="61">
        <f t="shared" si="51"/>
        <v>2.856846342007931E-2</v>
      </c>
      <c r="AS28" s="61">
        <v>2.5903173810209425E-2</v>
      </c>
      <c r="AT28" s="61">
        <v>2.5747843070859797E-2</v>
      </c>
      <c r="AU28" s="61">
        <v>2.5747843070859797E-2</v>
      </c>
      <c r="AV28" s="61">
        <v>2.5747843070859797E-2</v>
      </c>
      <c r="AW28" s="59">
        <f t="shared" si="51"/>
        <v>3.1119208634618326E-2</v>
      </c>
      <c r="AY28" s="62">
        <v>2.5206873071173055E-2</v>
      </c>
      <c r="AZ28" s="62">
        <v>2.5206873071173055E-2</v>
      </c>
      <c r="BA28" s="62">
        <v>2.5206873071173055E-2</v>
      </c>
      <c r="BB28" s="62">
        <v>2.5206873071173055E-2</v>
      </c>
      <c r="BC28" s="62">
        <v>2.5206873071173055E-2</v>
      </c>
      <c r="BD28" s="62">
        <v>2.5206873071173055E-2</v>
      </c>
      <c r="BE28" s="62">
        <v>2.5206873071173055E-2</v>
      </c>
      <c r="BF28" s="62">
        <v>2.8586449574550733E-2</v>
      </c>
      <c r="BG28" s="62">
        <v>2.5903173810209425E-2</v>
      </c>
      <c r="BH28" s="62">
        <v>2.5402351078336674E-2</v>
      </c>
      <c r="BI28" s="62">
        <v>2.7469613891630724E-2</v>
      </c>
      <c r="BJ28" s="62">
        <v>2.5992764831719608E-2</v>
      </c>
      <c r="BK28" s="59">
        <v>2.5992764831719608E-2</v>
      </c>
      <c r="BL28" s="63">
        <v>2.5206873071173055E-2</v>
      </c>
      <c r="BM28" s="63">
        <v>2.5206873071173055E-2</v>
      </c>
      <c r="BN28" s="63">
        <v>2.5206873071173055E-2</v>
      </c>
      <c r="BO28" s="63">
        <v>2.5206873071173055E-2</v>
      </c>
      <c r="BP28" s="63">
        <v>2.5206873071173055E-2</v>
      </c>
      <c r="BQ28" s="63">
        <v>2.5206873071173055E-2</v>
      </c>
      <c r="BR28" s="63">
        <v>2.5206873071173055E-2</v>
      </c>
      <c r="BS28" s="63">
        <v>2.5206873071173055E-2</v>
      </c>
      <c r="BT28" s="63">
        <v>2.8586449574550733E-2</v>
      </c>
      <c r="BU28" s="63">
        <v>2.5903173810209425E-2</v>
      </c>
      <c r="BV28" s="63">
        <v>2.5402351078336674E-2</v>
      </c>
      <c r="BW28" s="63">
        <v>2.7469613891630724E-2</v>
      </c>
      <c r="BX28" s="63">
        <v>2.5992764831719608E-2</v>
      </c>
      <c r="BY28" s="1">
        <f t="shared" si="54"/>
        <v>2.583511436309208E-2</v>
      </c>
      <c r="CA28" s="63">
        <v>2.6121864945264132E-2</v>
      </c>
      <c r="CB28" s="63">
        <v>2.6121864945264132E-2</v>
      </c>
      <c r="CC28" s="63">
        <v>2.6121864945264132E-2</v>
      </c>
      <c r="CD28" s="63">
        <v>2.579122223784041E-2</v>
      </c>
      <c r="CE28" s="63">
        <v>2.579122223784041E-2</v>
      </c>
      <c r="CF28" s="63">
        <v>2.579122223784041E-2</v>
      </c>
      <c r="CG28" s="63">
        <v>2.6335559346318128E-2</v>
      </c>
      <c r="CH28" s="63">
        <v>2.6335559346318128E-2</v>
      </c>
      <c r="CI28" s="63">
        <v>2.6335559346318128E-2</v>
      </c>
      <c r="CJ28" s="63">
        <v>2.6211501950670974E-2</v>
      </c>
      <c r="CK28" s="63">
        <v>2.6211501950670974E-2</v>
      </c>
      <c r="CL28" s="63">
        <v>2.6211501950670974E-2</v>
      </c>
      <c r="CM28" s="1">
        <f t="shared" si="55"/>
        <v>2.6116822181789633E-2</v>
      </c>
      <c r="CO28" s="63">
        <v>2.5620699776802432E-2</v>
      </c>
      <c r="CP28" s="63">
        <v>2.5570045940448424E-2</v>
      </c>
      <c r="CQ28" s="63">
        <v>2.5788077362408131E-2</v>
      </c>
      <c r="CR28" s="63">
        <v>2.520452300879945E-2</v>
      </c>
      <c r="CS28" s="1">
        <f t="shared" si="56"/>
        <v>2.5551392220381219E-2</v>
      </c>
      <c r="CU28" s="63">
        <v>2.8668739835537502E-2</v>
      </c>
      <c r="CV28" s="63">
        <v>2.8668739835537502E-2</v>
      </c>
      <c r="CW28" s="63">
        <v>2.8668739835537502E-2</v>
      </c>
      <c r="CX28" s="63">
        <v>2.8668739835537502E-2</v>
      </c>
      <c r="CY28" s="1">
        <f t="shared" si="57"/>
        <v>2.8668739835537506E-2</v>
      </c>
      <c r="DA28" s="63">
        <v>2.4565941485696186E-2</v>
      </c>
      <c r="DB28" s="63">
        <v>2.4966647817503872E-2</v>
      </c>
      <c r="DC28" s="63">
        <v>2.4851424015849003E-2</v>
      </c>
      <c r="DD28" s="63">
        <v>2.8569900039802257E-2</v>
      </c>
      <c r="DE28" s="63">
        <v>2.4752349095509746E-2</v>
      </c>
      <c r="DF28" s="63">
        <v>3.9294337910078039E-2</v>
      </c>
      <c r="DG28" s="63">
        <v>3.9294337910078039E-2</v>
      </c>
      <c r="DH28" s="63">
        <v>3.9294337910078039E-2</v>
      </c>
      <c r="DI28" s="63">
        <v>3.9294337910078039E-2</v>
      </c>
      <c r="DJ28" s="63">
        <v>3.9294337910078039E-2</v>
      </c>
      <c r="DK28" s="63">
        <v>3.9294337910078039E-2</v>
      </c>
      <c r="DL28" s="63">
        <v>3.9294337910078039E-2</v>
      </c>
      <c r="DM28" s="63">
        <v>3.9294337910078039E-2</v>
      </c>
      <c r="DN28" s="63">
        <v>3.9294337910078039E-2</v>
      </c>
      <c r="DO28" s="63">
        <v>3.9294337910078039E-2</v>
      </c>
      <c r="DP28" s="63">
        <v>3.9294337910078039E-2</v>
      </c>
      <c r="DQ28" s="63">
        <v>0</v>
      </c>
      <c r="DR28" s="63"/>
      <c r="DS28" s="63"/>
      <c r="DU28" s="59">
        <f t="shared" si="8"/>
        <v>-1.5765046862752791E-4</v>
      </c>
      <c r="DW28" s="59">
        <f t="shared" si="59"/>
        <v>0.8301983082677753</v>
      </c>
    </row>
    <row r="29" spans="1:127" x14ac:dyDescent="0.3">
      <c r="B29" s="15" t="s">
        <v>22</v>
      </c>
      <c r="C29" s="16" t="s">
        <v>23</v>
      </c>
      <c r="D29" s="15" t="s">
        <v>24</v>
      </c>
      <c r="E29" s="16" t="s">
        <v>25</v>
      </c>
      <c r="F29" s="60" t="s">
        <v>30</v>
      </c>
      <c r="G29" s="15" t="s">
        <v>20</v>
      </c>
      <c r="I29" s="59">
        <f t="shared" si="50"/>
        <v>2.1523510048780902E-2</v>
      </c>
      <c r="J29" s="59">
        <f t="shared" si="50"/>
        <v>2.2082502861372772E-2</v>
      </c>
      <c r="K29" s="59">
        <f t="shared" si="50"/>
        <v>1.9921244927946846E-2</v>
      </c>
      <c r="L29" s="59">
        <f t="shared" si="50"/>
        <v>2.2127403466887696E-2</v>
      </c>
      <c r="M29" s="59">
        <f t="shared" si="50"/>
        <v>2.1639550995822737E-2</v>
      </c>
      <c r="N29" s="59">
        <f t="shared" si="50"/>
        <v>2.4611287966318247E-2</v>
      </c>
      <c r="O29" s="59">
        <f t="shared" si="50"/>
        <v>2.0816101671726463E-2</v>
      </c>
      <c r="P29" s="59">
        <f t="shared" si="50"/>
        <v>2.2370664886188916E-2</v>
      </c>
      <c r="Q29" s="59">
        <f t="shared" si="50"/>
        <v>1.889902556072505E-2</v>
      </c>
      <c r="R29" s="59">
        <f t="shared" si="50"/>
        <v>2.1231429880914181E-2</v>
      </c>
      <c r="S29" s="59">
        <f t="shared" si="50"/>
        <v>2.0878913916042456E-2</v>
      </c>
      <c r="T29" s="59">
        <f t="shared" si="50"/>
        <v>1.8999233467049237E-2</v>
      </c>
      <c r="U29" s="59">
        <f t="shared" si="50"/>
        <v>2.1141968504608429E-2</v>
      </c>
      <c r="W29" s="59">
        <f t="shared" si="50"/>
        <v>2.092354095826807E-2</v>
      </c>
      <c r="X29" s="59">
        <f t="shared" si="50"/>
        <v>1.7868204769889876E-2</v>
      </c>
      <c r="Y29" s="59">
        <f t="shared" si="50"/>
        <v>2.1869621066458202E-2</v>
      </c>
      <c r="Z29" s="59">
        <f t="shared" si="50"/>
        <v>2.3598039983624079E-2</v>
      </c>
      <c r="AA29" s="59">
        <f t="shared" si="50"/>
        <v>2.0794518183542689E-2</v>
      </c>
      <c r="AB29" s="59">
        <f t="shared" si="50"/>
        <v>1.9922536094529996E-2</v>
      </c>
      <c r="AC29" s="59">
        <f t="shared" si="50"/>
        <v>3.6181785016099347E-3</v>
      </c>
      <c r="AD29" s="59">
        <f t="shared" si="50"/>
        <v>3.4245992721451284E-3</v>
      </c>
      <c r="AE29" s="59">
        <f t="shared" si="50"/>
        <v>3.3622564356436584E-3</v>
      </c>
      <c r="AF29" s="59">
        <f t="shared" si="50"/>
        <v>3.3370846892595498E-3</v>
      </c>
      <c r="AG29" s="59">
        <f t="shared" si="50"/>
        <v>3.1483521896420756E-3</v>
      </c>
      <c r="AH29" s="59">
        <f t="shared" si="50"/>
        <v>3.0914070207707718E-3</v>
      </c>
      <c r="AI29" s="59">
        <f t="shared" si="50"/>
        <v>1.1806809161313514E-2</v>
      </c>
      <c r="AK29" s="61">
        <f t="shared" si="51"/>
        <v>3.1876831128905031E-3</v>
      </c>
      <c r="AL29" s="61">
        <f t="shared" si="51"/>
        <v>3.4703643853619781E-3</v>
      </c>
      <c r="AM29" s="61">
        <f t="shared" si="51"/>
        <v>3.0213976342743499E-3</v>
      </c>
      <c r="AN29" s="61">
        <f t="shared" si="51"/>
        <v>0</v>
      </c>
      <c r="AO29" s="61">
        <f t="shared" si="51"/>
        <v>0</v>
      </c>
      <c r="AP29" s="61">
        <f t="shared" si="51"/>
        <v>0</v>
      </c>
      <c r="AQ29" s="61">
        <f t="shared" si="51"/>
        <v>2.8772801835632192E-3</v>
      </c>
      <c r="AR29" s="61">
        <f t="shared" si="51"/>
        <v>3.0269413794336325E-3</v>
      </c>
      <c r="AS29" s="61">
        <v>0</v>
      </c>
      <c r="AT29" s="61">
        <v>0</v>
      </c>
      <c r="AU29" s="61">
        <v>0</v>
      </c>
      <c r="AV29" s="61">
        <v>0</v>
      </c>
      <c r="AW29" s="59">
        <f t="shared" si="51"/>
        <v>2.0533491089442732E-3</v>
      </c>
      <c r="AY29" s="62">
        <v>0</v>
      </c>
      <c r="AZ29" s="62">
        <v>0</v>
      </c>
      <c r="BA29" s="62">
        <v>0</v>
      </c>
      <c r="BB29" s="62">
        <v>0</v>
      </c>
      <c r="BC29" s="62">
        <v>0</v>
      </c>
      <c r="BD29" s="62">
        <v>0</v>
      </c>
      <c r="BE29" s="62">
        <v>0</v>
      </c>
      <c r="BF29" s="62">
        <v>0</v>
      </c>
      <c r="BG29" s="62">
        <v>0</v>
      </c>
      <c r="BH29" s="62">
        <v>0</v>
      </c>
      <c r="BI29" s="62">
        <v>0</v>
      </c>
      <c r="BJ29" s="62">
        <v>0</v>
      </c>
      <c r="BK29" s="59">
        <v>0</v>
      </c>
      <c r="BL29" s="63">
        <v>0</v>
      </c>
      <c r="BM29" s="63">
        <v>0</v>
      </c>
      <c r="BN29" s="63">
        <v>0</v>
      </c>
      <c r="BO29" s="63">
        <v>0</v>
      </c>
      <c r="BP29" s="63">
        <v>0</v>
      </c>
      <c r="BQ29" s="63">
        <v>0</v>
      </c>
      <c r="BR29" s="63">
        <v>0</v>
      </c>
      <c r="BS29" s="63">
        <v>0</v>
      </c>
      <c r="BT29" s="63">
        <v>0</v>
      </c>
      <c r="BU29" s="63">
        <v>0</v>
      </c>
      <c r="BV29" s="63">
        <v>0</v>
      </c>
      <c r="BW29" s="63">
        <v>0</v>
      </c>
      <c r="BX29" s="63">
        <v>0</v>
      </c>
      <c r="BY29" s="1">
        <f t="shared" si="54"/>
        <v>0</v>
      </c>
      <c r="CA29" s="63">
        <v>1.4566080989049553E-2</v>
      </c>
      <c r="CB29" s="63">
        <v>1.4566080989049553E-2</v>
      </c>
      <c r="CC29" s="63">
        <v>1.4566080989049553E-2</v>
      </c>
      <c r="CD29" s="63">
        <v>1.2139970267409728E-2</v>
      </c>
      <c r="CE29" s="63">
        <v>1.2139970267409728E-2</v>
      </c>
      <c r="CF29" s="63">
        <v>1.2139970267409728E-2</v>
      </c>
      <c r="CG29" s="63">
        <v>1.0210498625828691E-2</v>
      </c>
      <c r="CH29" s="63">
        <v>1.0210498625828691E-2</v>
      </c>
      <c r="CI29" s="63">
        <v>1.0210498625828691E-2</v>
      </c>
      <c r="CJ29" s="63">
        <v>1.0162400620727605E-2</v>
      </c>
      <c r="CK29" s="63">
        <v>1.0162400620727605E-2</v>
      </c>
      <c r="CL29" s="63">
        <v>1.0162400620727605E-2</v>
      </c>
      <c r="CM29" s="1">
        <f t="shared" si="55"/>
        <v>1.1731448759520063E-2</v>
      </c>
      <c r="CO29" s="63">
        <v>1.4286621140068621E-2</v>
      </c>
      <c r="CP29" s="63">
        <v>1.2035862224392868E-2</v>
      </c>
      <c r="CQ29" s="63">
        <v>9.9982356557938232E-3</v>
      </c>
      <c r="CR29" s="63">
        <v>9.7719871509770549E-3</v>
      </c>
      <c r="CS29" s="1">
        <f t="shared" si="56"/>
        <v>1.1733983289218744E-2</v>
      </c>
      <c r="CU29" s="63">
        <v>9.4701159584290994E-3</v>
      </c>
      <c r="CV29" s="63">
        <v>9.4701159584290994E-3</v>
      </c>
      <c r="CW29" s="63">
        <v>9.4701159584290994E-3</v>
      </c>
      <c r="CX29" s="63">
        <v>9.4701159584290994E-3</v>
      </c>
      <c r="CY29" s="1">
        <f t="shared" si="57"/>
        <v>9.4701159584291011E-3</v>
      </c>
      <c r="DA29" s="63">
        <v>7.0881221536291186E-3</v>
      </c>
      <c r="DB29" s="63">
        <v>7.2037397630433271E-3</v>
      </c>
      <c r="DC29" s="63">
        <v>7.1704937186525272E-3</v>
      </c>
      <c r="DD29" s="63">
        <v>9.4374663082425255E-3</v>
      </c>
      <c r="DE29" s="63">
        <v>7.1419071839929609E-3</v>
      </c>
      <c r="DF29" s="63">
        <v>1.1337772957522758E-2</v>
      </c>
      <c r="DG29" s="63">
        <v>1.1337772957522758E-2</v>
      </c>
      <c r="DH29" s="63">
        <v>1.1337772957522758E-2</v>
      </c>
      <c r="DI29" s="63">
        <v>1.1337772957522758E-2</v>
      </c>
      <c r="DJ29" s="63">
        <v>1.1337772957522758E-2</v>
      </c>
      <c r="DK29" s="63">
        <v>1.1337772957522758E-2</v>
      </c>
      <c r="DL29" s="63">
        <v>1.1337772957522758E-2</v>
      </c>
      <c r="DM29" s="63">
        <v>1.1337772957522758E-2</v>
      </c>
      <c r="DN29" s="63">
        <v>1.1337772957522758E-2</v>
      </c>
      <c r="DO29" s="63">
        <v>1.1337772957522758E-2</v>
      </c>
      <c r="DP29" s="63">
        <v>1.1337772957522758E-2</v>
      </c>
      <c r="DQ29" s="63">
        <v>0</v>
      </c>
      <c r="DR29" s="63"/>
      <c r="DS29" s="63"/>
      <c r="DU29" s="59">
        <f t="shared" si="8"/>
        <v>0</v>
      </c>
      <c r="DW29" s="59">
        <f t="shared" si="59"/>
        <v>0</v>
      </c>
    </row>
    <row r="30" spans="1:127" x14ac:dyDescent="0.3">
      <c r="B30" s="15" t="s">
        <v>31</v>
      </c>
      <c r="C30" s="16" t="s">
        <v>32</v>
      </c>
      <c r="D30" s="15" t="s">
        <v>33</v>
      </c>
      <c r="E30" s="16" t="s">
        <v>34</v>
      </c>
      <c r="F30" s="60" t="s">
        <v>35</v>
      </c>
      <c r="G30" s="15" t="s">
        <v>20</v>
      </c>
      <c r="I30" s="59">
        <f t="shared" si="50"/>
        <v>2.5307805818600548E-2</v>
      </c>
      <c r="J30" s="59">
        <f t="shared" si="50"/>
        <v>2.5958990429561592E-2</v>
      </c>
      <c r="K30" s="59">
        <f t="shared" si="50"/>
        <v>2.3420328315234617E-2</v>
      </c>
      <c r="L30" s="59">
        <f t="shared" si="50"/>
        <v>2.6016773863537242E-2</v>
      </c>
      <c r="M30" s="59">
        <f t="shared" si="50"/>
        <v>2.5444248137969069E-2</v>
      </c>
      <c r="N30" s="59">
        <f t="shared" si="50"/>
        <v>2.8934149995720335E-2</v>
      </c>
      <c r="O30" s="59">
        <f t="shared" si="50"/>
        <v>2.4522674366578956E-2</v>
      </c>
      <c r="P30" s="59">
        <f t="shared" si="50"/>
        <v>2.635404741095182E-2</v>
      </c>
      <c r="Q30" s="59">
        <f t="shared" si="50"/>
        <v>2.2264251250346173E-2</v>
      </c>
      <c r="R30" s="59">
        <f t="shared" si="50"/>
        <v>2.5011945704463176E-2</v>
      </c>
      <c r="S30" s="59">
        <f t="shared" si="50"/>
        <v>2.4596671510537849E-2</v>
      </c>
      <c r="T30" s="59">
        <f t="shared" si="50"/>
        <v>2.166530313590552E-2</v>
      </c>
      <c r="U30" s="59">
        <f t="shared" si="50"/>
        <v>2.4814020273328179E-2</v>
      </c>
      <c r="W30" s="59">
        <f t="shared" si="50"/>
        <v>1.9869994929530239E-2</v>
      </c>
      <c r="X30" s="59">
        <f t="shared" si="50"/>
        <v>1.8143286941641214E-2</v>
      </c>
      <c r="Y30" s="59">
        <f t="shared" si="50"/>
        <v>2.576383387320931E-2</v>
      </c>
      <c r="Z30" s="59">
        <f t="shared" si="50"/>
        <v>2.7799972316330822E-2</v>
      </c>
      <c r="AA30" s="59">
        <f t="shared" si="50"/>
        <v>2.4497229755564592E-2</v>
      </c>
      <c r="AB30" s="59">
        <f t="shared" si="50"/>
        <v>2.3469970712883387E-2</v>
      </c>
      <c r="AC30" s="59">
        <f t="shared" si="50"/>
        <v>1.9579383663775275E-3</v>
      </c>
      <c r="AD30" s="59">
        <f t="shared" si="50"/>
        <v>1.8531850496995633E-3</v>
      </c>
      <c r="AE30" s="59">
        <f t="shared" si="50"/>
        <v>1.8194488939717265E-3</v>
      </c>
      <c r="AF30" s="59">
        <f t="shared" si="50"/>
        <v>1.8058274734133357E-3</v>
      </c>
      <c r="AG30" s="59">
        <f t="shared" si="50"/>
        <v>1.7036969119948533E-3</v>
      </c>
      <c r="AH30" s="59">
        <f t="shared" si="50"/>
        <v>1.672881647172237E-3</v>
      </c>
      <c r="AI30" s="59">
        <f t="shared" si="50"/>
        <v>1.2169276675726128E-2</v>
      </c>
      <c r="AK30" s="61">
        <f t="shared" si="51"/>
        <v>1.7249804192619902E-3</v>
      </c>
      <c r="AL30" s="61">
        <f t="shared" si="51"/>
        <v>1.8779503477749937E-3</v>
      </c>
      <c r="AM30" s="61">
        <f t="shared" si="51"/>
        <v>1.6349968210788411E-3</v>
      </c>
      <c r="AN30" s="61">
        <f t="shared" si="51"/>
        <v>1.6737191406384273E-3</v>
      </c>
      <c r="AO30" s="61">
        <f t="shared" si="51"/>
        <v>1.7605437907563845E-3</v>
      </c>
      <c r="AP30" s="61">
        <f t="shared" si="51"/>
        <v>1.6109484997711527E-3</v>
      </c>
      <c r="AQ30" s="61">
        <f t="shared" si="51"/>
        <v>1.5570092127760596E-3</v>
      </c>
      <c r="AR30" s="61">
        <f t="shared" si="51"/>
        <v>1.637996759465362E-3</v>
      </c>
      <c r="AS30" s="61">
        <v>1.9663260930337986E-2</v>
      </c>
      <c r="AT30" s="61">
        <v>2.003284991940231E-2</v>
      </c>
      <c r="AU30" s="61">
        <v>2.003284991940231E-2</v>
      </c>
      <c r="AV30" s="61">
        <v>2.003284991940231E-2</v>
      </c>
      <c r="AW30" s="59">
        <f t="shared" si="51"/>
        <v>1.6623062795437095E-3</v>
      </c>
      <c r="AY30" s="62">
        <v>1.9371660298309241E-2</v>
      </c>
      <c r="AZ30" s="62">
        <v>1.9371660298309241E-2</v>
      </c>
      <c r="BA30" s="62">
        <v>1.9371660298309241E-2</v>
      </c>
      <c r="BB30" s="62">
        <v>1.9371660298309241E-2</v>
      </c>
      <c r="BC30" s="62">
        <v>1.9371660298309241E-2</v>
      </c>
      <c r="BD30" s="62">
        <v>1.9371660298309241E-2</v>
      </c>
      <c r="BE30" s="62">
        <v>1.9371660298309241E-2</v>
      </c>
      <c r="BF30" s="62">
        <v>2.1834053708911318E-2</v>
      </c>
      <c r="BG30" s="62">
        <v>1.9663260930337986E-2</v>
      </c>
      <c r="BH30" s="62">
        <v>1.9164917529181133E-2</v>
      </c>
      <c r="BI30" s="62">
        <v>2.0597669784207861E-2</v>
      </c>
      <c r="BJ30" s="62">
        <v>1.9371019320552324E-2</v>
      </c>
      <c r="BK30" s="59">
        <v>1.9371019320552324E-2</v>
      </c>
      <c r="BL30" s="63">
        <v>1.9371660298309241E-2</v>
      </c>
      <c r="BM30" s="63">
        <v>1.9371660298309241E-2</v>
      </c>
      <c r="BN30" s="63">
        <v>1.9371660298309241E-2</v>
      </c>
      <c r="BO30" s="63">
        <v>1.9371660298309241E-2</v>
      </c>
      <c r="BP30" s="63">
        <v>1.9371660298309241E-2</v>
      </c>
      <c r="BQ30" s="63">
        <v>1.9371660298309241E-2</v>
      </c>
      <c r="BR30" s="63">
        <v>1.9371660298309241E-2</v>
      </c>
      <c r="BS30" s="63">
        <v>1.9371660298309241E-2</v>
      </c>
      <c r="BT30" s="63">
        <v>2.1834053708911318E-2</v>
      </c>
      <c r="BU30" s="63">
        <v>1.9663260930337986E-2</v>
      </c>
      <c r="BV30" s="63">
        <v>1.9164917529181133E-2</v>
      </c>
      <c r="BW30" s="63">
        <v>2.0597669784207861E-2</v>
      </c>
      <c r="BX30" s="63">
        <v>1.9371019320552324E-2</v>
      </c>
      <c r="BY30" s="1">
        <f t="shared" si="54"/>
        <v>1.9697908133357554E-2</v>
      </c>
      <c r="CA30" s="63">
        <v>2.2091476730514849E-2</v>
      </c>
      <c r="CB30" s="63">
        <v>2.2091476730514849E-2</v>
      </c>
      <c r="CC30" s="63">
        <v>2.2091476730514849E-2</v>
      </c>
      <c r="CD30" s="63">
        <v>2.033078308344579E-2</v>
      </c>
      <c r="CE30" s="63">
        <v>2.033078308344579E-2</v>
      </c>
      <c r="CF30" s="63">
        <v>2.033078308344579E-2</v>
      </c>
      <c r="CG30" s="63">
        <v>1.9315836529900939E-2</v>
      </c>
      <c r="CH30" s="63">
        <v>1.9315836529900939E-2</v>
      </c>
      <c r="CI30" s="63">
        <v>1.9315836529900939E-2</v>
      </c>
      <c r="CJ30" s="63">
        <v>1.9224846536366563E-2</v>
      </c>
      <c r="CK30" s="63">
        <v>1.9224846536366563E-2</v>
      </c>
      <c r="CL30" s="63">
        <v>1.9224846536366563E-2</v>
      </c>
      <c r="CM30" s="1">
        <f t="shared" si="55"/>
        <v>2.0216291126354879E-2</v>
      </c>
      <c r="CO30" s="63">
        <v>2.1667637212149087E-2</v>
      </c>
      <c r="CP30" s="63">
        <v>2.015643355925462E-2</v>
      </c>
      <c r="CQ30" s="63">
        <v>1.8914285442065405E-2</v>
      </c>
      <c r="CR30" s="63">
        <v>1.8486277046557635E-2</v>
      </c>
      <c r="CS30" s="1">
        <f t="shared" si="56"/>
        <v>1.9948085399964358E-2</v>
      </c>
      <c r="CU30" s="63">
        <v>1.6777904009950665E-2</v>
      </c>
      <c r="CV30" s="63">
        <v>1.6777904009950665E-2</v>
      </c>
      <c r="CW30" s="63">
        <v>1.6777904009950665E-2</v>
      </c>
      <c r="CX30" s="63">
        <v>1.6777904009950665E-2</v>
      </c>
      <c r="CY30" s="1">
        <f t="shared" si="57"/>
        <v>1.6777904009950665E-2</v>
      </c>
      <c r="DA30" s="63">
        <v>2.0026062960970984E-2</v>
      </c>
      <c r="DB30" s="63">
        <v>2.0352717253228125E-2</v>
      </c>
      <c r="DC30" s="63">
        <v>2.0258787244159009E-2</v>
      </c>
      <c r="DD30" s="63">
        <v>1.672005966050516E-2</v>
      </c>
      <c r="DE30" s="63">
        <v>2.0178021742306686E-2</v>
      </c>
      <c r="DF30" s="63">
        <v>3.2032596245296772E-2</v>
      </c>
      <c r="DG30" s="63">
        <v>3.2032596245296772E-2</v>
      </c>
      <c r="DH30" s="63">
        <v>3.2032596245296772E-2</v>
      </c>
      <c r="DI30" s="63">
        <v>3.2032596245296772E-2</v>
      </c>
      <c r="DJ30" s="63">
        <v>3.2032596245296772E-2</v>
      </c>
      <c r="DK30" s="63">
        <v>3.2032596245296772E-2</v>
      </c>
      <c r="DL30" s="63">
        <v>3.2032596245296772E-2</v>
      </c>
      <c r="DM30" s="63">
        <v>3.2032596245296772E-2</v>
      </c>
      <c r="DN30" s="63">
        <v>3.2032596245296772E-2</v>
      </c>
      <c r="DO30" s="63">
        <v>3.2032596245296772E-2</v>
      </c>
      <c r="DP30" s="63">
        <v>3.2032596245296772E-2</v>
      </c>
      <c r="DQ30" s="63">
        <v>0</v>
      </c>
      <c r="DR30" s="63"/>
      <c r="DS30" s="63"/>
      <c r="DU30" s="59">
        <f t="shared" si="8"/>
        <v>3.2688881280523024E-4</v>
      </c>
      <c r="DW30" s="59">
        <f t="shared" si="59"/>
        <v>11.849746569425511</v>
      </c>
    </row>
    <row r="31" spans="1:127" x14ac:dyDescent="0.3">
      <c r="B31" s="15" t="s">
        <v>31</v>
      </c>
      <c r="C31" s="16" t="s">
        <v>32</v>
      </c>
      <c r="D31" s="15" t="s">
        <v>33</v>
      </c>
      <c r="E31" s="16" t="s">
        <v>34</v>
      </c>
      <c r="F31" s="60" t="s">
        <v>36</v>
      </c>
      <c r="G31" s="15" t="s">
        <v>20</v>
      </c>
      <c r="I31" s="59">
        <f t="shared" si="50"/>
        <v>0.12268098735790212</v>
      </c>
      <c r="J31" s="59">
        <f t="shared" si="50"/>
        <v>0.12943621335744393</v>
      </c>
      <c r="K31" s="59">
        <f t="shared" si="50"/>
        <v>0.11840537038252436</v>
      </c>
      <c r="L31" s="59">
        <f t="shared" si="50"/>
        <v>0.12757294267060815</v>
      </c>
      <c r="M31" s="59">
        <f t="shared" si="50"/>
        <v>0.1266973295658759</v>
      </c>
      <c r="N31" s="59">
        <f t="shared" si="50"/>
        <v>0.13080240575460744</v>
      </c>
      <c r="O31" s="59">
        <f t="shared" si="50"/>
        <v>0.11816625908004118</v>
      </c>
      <c r="P31" s="59">
        <f t="shared" si="50"/>
        <v>0.13394534947028683</v>
      </c>
      <c r="Q31" s="59">
        <f t="shared" si="50"/>
        <v>0.10606809116812312</v>
      </c>
      <c r="R31" s="59">
        <f t="shared" si="50"/>
        <v>0.11299276363450012</v>
      </c>
      <c r="S31" s="59">
        <f t="shared" si="50"/>
        <v>0.11127214819117308</v>
      </c>
      <c r="T31" s="59">
        <f t="shared" si="50"/>
        <v>0.10089122827245205</v>
      </c>
      <c r="U31" s="59">
        <f t="shared" si="50"/>
        <v>0.11921545178459884</v>
      </c>
      <c r="W31" s="59">
        <f t="shared" si="50"/>
        <v>9.4405728103881245E-2</v>
      </c>
      <c r="X31" s="59">
        <f t="shared" si="50"/>
        <v>9.5559112085992062E-2</v>
      </c>
      <c r="Y31" s="59">
        <f t="shared" si="50"/>
        <v>0.12671636126727021</v>
      </c>
      <c r="Z31" s="59">
        <f t="shared" si="50"/>
        <v>0.13913048960744845</v>
      </c>
      <c r="AA31" s="59">
        <f t="shared" si="50"/>
        <v>0.10772341714671883</v>
      </c>
      <c r="AB31" s="59">
        <f t="shared" si="50"/>
        <v>7.9361830594862473E-2</v>
      </c>
      <c r="AC31" s="59">
        <f t="shared" si="50"/>
        <v>0.10913100652970568</v>
      </c>
      <c r="AD31" s="59">
        <f t="shared" si="50"/>
        <v>0.11706729016516011</v>
      </c>
      <c r="AE31" s="59">
        <f t="shared" si="50"/>
        <v>0.11467870373062551</v>
      </c>
      <c r="AF31" s="59">
        <f t="shared" si="50"/>
        <v>0.11302636326286564</v>
      </c>
      <c r="AG31" s="59">
        <f t="shared" si="50"/>
        <v>0.10850414057395633</v>
      </c>
      <c r="AH31" s="59">
        <f t="shared" si="50"/>
        <v>0.11048986048967481</v>
      </c>
      <c r="AI31" s="59">
        <f t="shared" si="50"/>
        <v>0.10912076114812035</v>
      </c>
      <c r="AK31" s="61">
        <f t="shared" si="51"/>
        <v>0.10940069354537697</v>
      </c>
      <c r="AL31" s="61">
        <f t="shared" si="51"/>
        <v>0.1197242406886814</v>
      </c>
      <c r="AM31" s="61">
        <f t="shared" si="51"/>
        <v>0.10702146781985954</v>
      </c>
      <c r="AN31" s="61">
        <f t="shared" si="51"/>
        <v>0.10011401215504688</v>
      </c>
      <c r="AO31" s="61">
        <f t="shared" si="51"/>
        <v>9.1540086940455928E-2</v>
      </c>
      <c r="AP31" s="61">
        <f t="shared" si="51"/>
        <v>8.670979153759871E-2</v>
      </c>
      <c r="AQ31" s="61">
        <f t="shared" si="51"/>
        <v>8.7060786912950175E-2</v>
      </c>
      <c r="AR31" s="61">
        <f t="shared" si="51"/>
        <v>9.2055706969659964E-2</v>
      </c>
      <c r="AS31" s="61">
        <v>9.9514450985371039E-2</v>
      </c>
      <c r="AT31" s="61">
        <v>0.10130848168692201</v>
      </c>
      <c r="AU31" s="61">
        <v>0.10130848168692201</v>
      </c>
      <c r="AV31" s="61">
        <v>0.10130848168692201</v>
      </c>
      <c r="AW31" s="59">
        <f t="shared" si="51"/>
        <v>9.8164080218725788E-2</v>
      </c>
      <c r="AY31" s="62">
        <v>9.8001526234071296E-2</v>
      </c>
      <c r="AZ31" s="62">
        <v>9.8001526234071296E-2</v>
      </c>
      <c r="BA31" s="62">
        <v>9.8001526234071296E-2</v>
      </c>
      <c r="BB31" s="62">
        <v>9.8001526234071296E-2</v>
      </c>
      <c r="BC31" s="62">
        <v>9.8001526234071296E-2</v>
      </c>
      <c r="BD31" s="62">
        <v>9.8001526234071296E-2</v>
      </c>
      <c r="BE31" s="62">
        <v>9.8001526234071296E-2</v>
      </c>
      <c r="BF31" s="62">
        <v>0.11047969416769068</v>
      </c>
      <c r="BG31" s="62">
        <v>9.9514450985371039E-2</v>
      </c>
      <c r="BH31" s="62">
        <v>9.7010895295164823E-2</v>
      </c>
      <c r="BI31" s="62">
        <v>0.10428336352298891</v>
      </c>
      <c r="BJ31" s="62">
        <v>9.8091918777993586E-2</v>
      </c>
      <c r="BK31" s="59">
        <v>9.8091918777993586E-2</v>
      </c>
      <c r="BL31" s="63">
        <v>9.8001526234071296E-2</v>
      </c>
      <c r="BM31" s="63">
        <v>9.8001526234071296E-2</v>
      </c>
      <c r="BN31" s="63">
        <v>9.8001526234071296E-2</v>
      </c>
      <c r="BO31" s="63">
        <v>9.8001526234071296E-2</v>
      </c>
      <c r="BP31" s="63">
        <v>9.8001526234071296E-2</v>
      </c>
      <c r="BQ31" s="63">
        <v>9.8001526234071296E-2</v>
      </c>
      <c r="BR31" s="63">
        <v>9.8001526234071296E-2</v>
      </c>
      <c r="BS31" s="63">
        <v>9.8001526234071296E-2</v>
      </c>
      <c r="BT31" s="63">
        <v>0.11047969416769068</v>
      </c>
      <c r="BU31" s="63">
        <v>9.9514450985371039E-2</v>
      </c>
      <c r="BV31" s="63">
        <v>9.7010895295164823E-2</v>
      </c>
      <c r="BW31" s="63">
        <v>0.10428336352298891</v>
      </c>
      <c r="BX31" s="63">
        <v>9.8091918777993586E-2</v>
      </c>
      <c r="BY31" s="1">
        <f t="shared" si="54"/>
        <v>9.9676265531239219E-2</v>
      </c>
      <c r="CA31" s="63">
        <v>0.10661798864678451</v>
      </c>
      <c r="CB31" s="63">
        <v>0.10661798864678451</v>
      </c>
      <c r="CC31" s="63">
        <v>0.10661798864678451</v>
      </c>
      <c r="CD31" s="63">
        <v>0.10166534843603647</v>
      </c>
      <c r="CE31" s="63">
        <v>0.10166534843603647</v>
      </c>
      <c r="CF31" s="63">
        <v>0.10166534843603647</v>
      </c>
      <c r="CG31" s="63">
        <v>0.10029802759221694</v>
      </c>
      <c r="CH31" s="63">
        <v>0.10029802759221694</v>
      </c>
      <c r="CI31" s="63">
        <v>0.10029802759221694</v>
      </c>
      <c r="CJ31" s="63">
        <v>9.9825559476844392E-2</v>
      </c>
      <c r="CK31" s="63">
        <v>9.9825559476844392E-2</v>
      </c>
      <c r="CL31" s="63">
        <v>9.9825559476844392E-2</v>
      </c>
      <c r="CM31" s="1">
        <f t="shared" si="55"/>
        <v>0.10204587605307872</v>
      </c>
      <c r="CO31" s="63">
        <v>0.10457245237465472</v>
      </c>
      <c r="CP31" s="63">
        <v>0.10079350276960049</v>
      </c>
      <c r="CQ31" s="63">
        <v>9.8212962209463892E-2</v>
      </c>
      <c r="CR31" s="63">
        <v>9.5990516508192528E-2</v>
      </c>
      <c r="CS31" s="1">
        <f t="shared" si="56"/>
        <v>0.10024888070708129</v>
      </c>
      <c r="CU31" s="63">
        <v>9.2381367158775776E-2</v>
      </c>
      <c r="CV31" s="63">
        <v>9.2381367158775776E-2</v>
      </c>
      <c r="CW31" s="63">
        <v>9.2381367158775776E-2</v>
      </c>
      <c r="CX31" s="63">
        <v>9.2381367158775776E-2</v>
      </c>
      <c r="CY31" s="1">
        <f t="shared" si="57"/>
        <v>9.238136715877579E-2</v>
      </c>
      <c r="DA31" s="63">
        <v>9.9724073924122941E-2</v>
      </c>
      <c r="DB31" s="63">
        <v>0.10135071900419533</v>
      </c>
      <c r="DC31" s="63">
        <v>0.10088297438627628</v>
      </c>
      <c r="DD31" s="63">
        <v>9.2062868490466784E-2</v>
      </c>
      <c r="DE31" s="63">
        <v>0.10048078525439662</v>
      </c>
      <c r="DF31" s="63">
        <v>0.1595131805074817</v>
      </c>
      <c r="DG31" s="63">
        <v>0.1595131805074817</v>
      </c>
      <c r="DH31" s="63">
        <v>0.1595131805074817</v>
      </c>
      <c r="DI31" s="63">
        <v>0.1595131805074817</v>
      </c>
      <c r="DJ31" s="63">
        <v>0.1595131805074817</v>
      </c>
      <c r="DK31" s="63">
        <v>0.1595131805074817</v>
      </c>
      <c r="DL31" s="63">
        <v>0.1595131805074817</v>
      </c>
      <c r="DM31" s="63">
        <v>0.1595131805074817</v>
      </c>
      <c r="DN31" s="63">
        <v>0.1595131805074817</v>
      </c>
      <c r="DO31" s="63">
        <v>0.1595131805074817</v>
      </c>
      <c r="DP31" s="63">
        <v>0.1595131805074817</v>
      </c>
      <c r="DQ31" s="63">
        <v>0</v>
      </c>
      <c r="DR31" s="63"/>
      <c r="DS31" s="63"/>
      <c r="DU31" s="59">
        <f t="shared" si="8"/>
        <v>1.5843467532456329E-3</v>
      </c>
      <c r="DW31" s="59">
        <f t="shared" si="59"/>
        <v>1.0154046705184221</v>
      </c>
    </row>
    <row r="32" spans="1:127" x14ac:dyDescent="0.3">
      <c r="B32" s="15"/>
      <c r="C32" s="16"/>
      <c r="D32" s="15"/>
      <c r="E32" s="16"/>
      <c r="F32" s="60" t="s">
        <v>181</v>
      </c>
      <c r="G32" s="15" t="s">
        <v>20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64">
        <f>SUM(I32:T32)</f>
        <v>0</v>
      </c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>
        <f>SUM(W32:AH32)</f>
        <v>0</v>
      </c>
      <c r="AK32" s="65">
        <f t="shared" si="51"/>
        <v>2.4714631748285599E-4</v>
      </c>
      <c r="AL32" s="65">
        <f t="shared" si="51"/>
        <v>2.690630615233179E-4</v>
      </c>
      <c r="AM32" s="65">
        <f t="shared" si="51"/>
        <v>2.3425393050544805E-4</v>
      </c>
      <c r="AN32" s="65">
        <f t="shared" si="51"/>
        <v>3.3327565344291499E-3</v>
      </c>
      <c r="AO32" s="65">
        <f t="shared" si="51"/>
        <v>3.5056442149271855E-3</v>
      </c>
      <c r="AP32" s="65">
        <f t="shared" si="51"/>
        <v>3.2077658733364761E-3</v>
      </c>
      <c r="AQ32" s="65">
        <f t="shared" si="51"/>
        <v>2.2308026738903779E-4</v>
      </c>
      <c r="AR32" s="65">
        <f t="shared" si="51"/>
        <v>2.3468374605412201E-4</v>
      </c>
      <c r="AS32" s="65">
        <v>2.3772045433923615E-4</v>
      </c>
      <c r="AT32" s="65">
        <v>2.4302236937987794E-4</v>
      </c>
      <c r="AU32" s="65">
        <v>2.4302236937987794E-4</v>
      </c>
      <c r="AV32" s="65">
        <v>2.4302236937987794E-4</v>
      </c>
      <c r="AW32" s="64">
        <f>SUM(AK32:AV32)</f>
        <v>1.2221181508126466E-2</v>
      </c>
      <c r="AY32" s="62">
        <v>2.3460039337057988E-4</v>
      </c>
      <c r="AZ32" s="62">
        <v>2.3460039337057988E-4</v>
      </c>
      <c r="BA32" s="62">
        <v>2.3460039337057988E-4</v>
      </c>
      <c r="BB32" s="62">
        <v>2.3460039337057988E-4</v>
      </c>
      <c r="BC32" s="62">
        <v>2.3460039337057988E-4</v>
      </c>
      <c r="BD32" s="62">
        <v>2.3460039337057988E-4</v>
      </c>
      <c r="BE32" s="62">
        <v>2.3460039337057988E-4</v>
      </c>
      <c r="BF32" s="62">
        <v>2.6419341763243755E-4</v>
      </c>
      <c r="BG32" s="62">
        <v>2.3772045433923615E-4</v>
      </c>
      <c r="BH32" s="62">
        <v>2.3149360373640146E-4</v>
      </c>
      <c r="BI32" s="62">
        <v>2.4858148776458198E-4</v>
      </c>
      <c r="BJ32" s="62">
        <v>2.3357126480013407E-4</v>
      </c>
      <c r="BK32" s="64">
        <v>2.3357126480013407E-4</v>
      </c>
      <c r="BL32" s="63">
        <v>2.3460039337057988E-4</v>
      </c>
      <c r="BM32" s="63">
        <v>2.3460039337057988E-4</v>
      </c>
      <c r="BN32" s="63">
        <v>2.3460039337057988E-4</v>
      </c>
      <c r="BO32" s="63">
        <v>2.3460039337057988E-4</v>
      </c>
      <c r="BP32" s="63">
        <v>2.3460039337057988E-4</v>
      </c>
      <c r="BQ32" s="63">
        <v>2.3460039337057988E-4</v>
      </c>
      <c r="BR32" s="63">
        <v>2.3460039337057988E-4</v>
      </c>
      <c r="BS32" s="63">
        <v>2.3460039337057988E-4</v>
      </c>
      <c r="BT32" s="63">
        <v>2.6419341763243755E-4</v>
      </c>
      <c r="BU32" s="63">
        <v>2.3772045433923615E-4</v>
      </c>
      <c r="BV32" s="63">
        <v>2.3149360373640146E-4</v>
      </c>
      <c r="BW32" s="63">
        <v>2.4858148776458198E-4</v>
      </c>
      <c r="BX32" s="63">
        <v>2.3357126480013407E-4</v>
      </c>
      <c r="BY32" s="1">
        <f t="shared" si="54"/>
        <v>2.3828693719608071E-4</v>
      </c>
      <c r="CA32" s="63">
        <v>3.7132703265435032E-4</v>
      </c>
      <c r="CB32" s="63">
        <v>3.7132703265435032E-4</v>
      </c>
      <c r="CC32" s="63">
        <v>3.7132703265435032E-4</v>
      </c>
      <c r="CD32" s="63">
        <v>3.5815845090881281E-4</v>
      </c>
      <c r="CE32" s="63">
        <v>3.5815845090881281E-4</v>
      </c>
      <c r="CF32" s="63">
        <v>3.5815845090881281E-4</v>
      </c>
      <c r="CG32" s="63">
        <v>3.5746085393145634E-4</v>
      </c>
      <c r="CH32" s="63">
        <v>3.5746085393145634E-4</v>
      </c>
      <c r="CI32" s="63">
        <v>3.5746085393145634E-4</v>
      </c>
      <c r="CJ32" s="63">
        <v>3.5577698376939183E-4</v>
      </c>
      <c r="CK32" s="63">
        <v>3.5577698376939183E-4</v>
      </c>
      <c r="CL32" s="63">
        <v>3.5577698376939183E-4</v>
      </c>
      <c r="CM32" s="1">
        <f t="shared" si="55"/>
        <v>3.6055780426173372E-4</v>
      </c>
      <c r="CO32" s="63">
        <v>3.6420287918121404E-4</v>
      </c>
      <c r="CP32" s="63">
        <v>3.5508701213320348E-4</v>
      </c>
      <c r="CQ32" s="63">
        <v>3.5002970827371601E-4</v>
      </c>
      <c r="CR32" s="63">
        <v>3.4210894096388703E-4</v>
      </c>
      <c r="CS32" s="1">
        <f t="shared" si="56"/>
        <v>3.5372075549029068E-4</v>
      </c>
      <c r="CU32" s="63">
        <v>2.8410347875287689E-3</v>
      </c>
      <c r="CV32" s="63">
        <v>2.8410347875287689E-3</v>
      </c>
      <c r="CW32" s="63">
        <v>2.8410347875287689E-3</v>
      </c>
      <c r="CX32" s="63">
        <v>2.8410347875287689E-3</v>
      </c>
      <c r="CY32" s="1">
        <f t="shared" si="57"/>
        <v>2.8410347875287693E-3</v>
      </c>
      <c r="DA32" s="63">
        <v>2.8128187301309725E-3</v>
      </c>
      <c r="DB32" s="63">
        <v>2.8586999057434366E-3</v>
      </c>
      <c r="DC32" s="63">
        <v>2.8455066940100116E-3</v>
      </c>
      <c r="DD32" s="63">
        <v>2.8312398924727963E-3</v>
      </c>
      <c r="DE32" s="63">
        <v>2.8341625413025426E-3</v>
      </c>
      <c r="DF32" s="63">
        <v>4.4992311703550714E-3</v>
      </c>
      <c r="DG32" s="63">
        <v>4.4992311703550714E-3</v>
      </c>
      <c r="DH32" s="63">
        <v>4.4992311703550714E-3</v>
      </c>
      <c r="DI32" s="63">
        <v>4.4992311703550714E-3</v>
      </c>
      <c r="DJ32" s="63">
        <v>4.4992311703550714E-3</v>
      </c>
      <c r="DK32" s="63">
        <v>4.4992311703550714E-3</v>
      </c>
      <c r="DL32" s="63">
        <v>4.4992311703550714E-3</v>
      </c>
      <c r="DM32" s="63">
        <v>4.4992311703550714E-3</v>
      </c>
      <c r="DN32" s="63">
        <v>4.4992311703550714E-3</v>
      </c>
      <c r="DO32" s="63">
        <v>4.4992311703550714E-3</v>
      </c>
      <c r="DP32" s="63">
        <v>4.4992311703550714E-3</v>
      </c>
      <c r="DQ32" s="63">
        <v>0</v>
      </c>
      <c r="DR32" s="63"/>
      <c r="DS32" s="63"/>
      <c r="DU32" s="59">
        <f t="shared" si="8"/>
        <v>4.7156723959466452E-6</v>
      </c>
      <c r="DW32" s="59">
        <f t="shared" si="59"/>
        <v>1.9497864182577762E-2</v>
      </c>
    </row>
    <row r="33" spans="1:127" x14ac:dyDescent="0.3">
      <c r="B33" s="15"/>
      <c r="C33" s="16"/>
      <c r="D33" s="15"/>
      <c r="E33" s="16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8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8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18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18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18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18"/>
      <c r="CO33" s="59"/>
      <c r="CP33" s="59"/>
      <c r="CQ33" s="59"/>
      <c r="CR33" s="59"/>
      <c r="CS33" s="18"/>
      <c r="CU33" s="1"/>
      <c r="CV33" s="1"/>
      <c r="CW33" s="1"/>
      <c r="CX33" s="1"/>
      <c r="CY33" s="18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U33" s="18"/>
      <c r="DW33" s="18"/>
    </row>
    <row r="34" spans="1:127" s="10" customFormat="1" x14ac:dyDescent="0.3">
      <c r="A34" s="21"/>
      <c r="B34" s="131"/>
      <c r="C34" s="132"/>
      <c r="D34" s="131"/>
      <c r="E34" s="132"/>
      <c r="F34" s="133" t="s">
        <v>37</v>
      </c>
      <c r="G34" s="131" t="s">
        <v>38</v>
      </c>
      <c r="I34" s="135">
        <f t="shared" ref="I34:U35" si="60">IFERROR(I97/(I$5+I$6),0)</f>
        <v>829.26101801150639</v>
      </c>
      <c r="J34" s="135">
        <f t="shared" si="60"/>
        <v>959.07499475468637</v>
      </c>
      <c r="K34" s="135">
        <f t="shared" si="60"/>
        <v>886.14508498957946</v>
      </c>
      <c r="L34" s="135">
        <f t="shared" si="60"/>
        <v>907.52326338153205</v>
      </c>
      <c r="M34" s="135">
        <f t="shared" si="60"/>
        <v>910.86448429538859</v>
      </c>
      <c r="N34" s="135">
        <f t="shared" si="60"/>
        <v>1047.1808067140755</v>
      </c>
      <c r="O34" s="135">
        <f t="shared" si="60"/>
        <v>986.00100373427642</v>
      </c>
      <c r="P34" s="135">
        <f t="shared" si="60"/>
        <v>1009.1887477255462</v>
      </c>
      <c r="Q34" s="135">
        <f t="shared" si="60"/>
        <v>987.89301954078508</v>
      </c>
      <c r="R34" s="135">
        <f t="shared" si="60"/>
        <v>1024.4629162714325</v>
      </c>
      <c r="S34" s="135">
        <f t="shared" si="60"/>
        <v>1020.9579994764167</v>
      </c>
      <c r="T34" s="135">
        <f t="shared" si="60"/>
        <v>1017.7217077743384</v>
      </c>
      <c r="U34" s="135">
        <f t="shared" si="60"/>
        <v>965.36151125169192</v>
      </c>
      <c r="W34" s="135">
        <f t="shared" ref="W34:AI34" si="61">IFERROR(W97/(W$5+W$6),0)</f>
        <v>986.11788896554674</v>
      </c>
      <c r="X34" s="135">
        <f t="shared" si="61"/>
        <v>996.32914348665861</v>
      </c>
      <c r="Y34" s="135">
        <f t="shared" si="61"/>
        <v>1041.5709907687292</v>
      </c>
      <c r="Z34" s="135">
        <f t="shared" si="61"/>
        <v>952.00967970672434</v>
      </c>
      <c r="AA34" s="135">
        <f t="shared" si="61"/>
        <v>991.52105950828081</v>
      </c>
      <c r="AB34" s="135">
        <f t="shared" si="61"/>
        <v>1046.6437686707061</v>
      </c>
      <c r="AC34" s="135">
        <f t="shared" si="61"/>
        <v>976.68092436096219</v>
      </c>
      <c r="AD34" s="135">
        <f t="shared" si="61"/>
        <v>965.41951178585214</v>
      </c>
      <c r="AE34" s="135">
        <f t="shared" si="61"/>
        <v>1028.7278040814358</v>
      </c>
      <c r="AF34" s="135">
        <f t="shared" si="61"/>
        <v>998.79555739365298</v>
      </c>
      <c r="AG34" s="135">
        <f t="shared" si="61"/>
        <v>968.37462406480608</v>
      </c>
      <c r="AH34" s="135">
        <f t="shared" si="61"/>
        <v>1015.6954252343133</v>
      </c>
      <c r="AI34" s="135">
        <f t="shared" si="61"/>
        <v>997.05653214468202</v>
      </c>
      <c r="AK34" s="135">
        <f t="shared" ref="AK34:AW34" si="62">IFERROR(AK97/(AK$5+AK$6),0)</f>
        <v>1001.7676424209933</v>
      </c>
      <c r="AL34" s="135">
        <f t="shared" si="62"/>
        <v>1051.2223454583395</v>
      </c>
      <c r="AM34" s="135">
        <f t="shared" si="62"/>
        <v>952.22790450419916</v>
      </c>
      <c r="AN34" s="135">
        <f t="shared" si="62"/>
        <v>963.76856893278443</v>
      </c>
      <c r="AO34" s="135">
        <f t="shared" si="62"/>
        <v>1012.4154450818253</v>
      </c>
      <c r="AP34" s="135">
        <f t="shared" si="62"/>
        <v>996.01906416071108</v>
      </c>
      <c r="AQ34" s="135">
        <f t="shared" si="62"/>
        <v>943.33662198328784</v>
      </c>
      <c r="AR34" s="135">
        <f t="shared" si="62"/>
        <v>976.07149021660507</v>
      </c>
      <c r="AS34" s="135">
        <v>1128.3910164140557</v>
      </c>
      <c r="AT34" s="135">
        <f t="shared" ref="AT34:AV34" si="63">IFERROR(AT97/(AT$5+AT$6),0)</f>
        <v>979.62186892262753</v>
      </c>
      <c r="AU34" s="135">
        <f t="shared" si="63"/>
        <v>1026.3147351542425</v>
      </c>
      <c r="AV34" s="135">
        <f t="shared" si="63"/>
        <v>986.50812203556416</v>
      </c>
      <c r="AW34" s="135">
        <f t="shared" si="62"/>
        <v>998.89111138158364</v>
      </c>
      <c r="AY34" s="135">
        <f t="shared" ref="AY34:BL34" si="64">IFERROR(AY97/(AY$5+AY$6),0)</f>
        <v>983.4046183972165</v>
      </c>
      <c r="AZ34" s="135">
        <f t="shared" si="64"/>
        <v>973.45323661297357</v>
      </c>
      <c r="BA34" s="135">
        <f t="shared" si="64"/>
        <v>992.1740704547874</v>
      </c>
      <c r="BB34" s="135">
        <f t="shared" si="64"/>
        <v>993.84498088798864</v>
      </c>
      <c r="BC34" s="135">
        <f t="shared" si="64"/>
        <v>953.02139805488525</v>
      </c>
      <c r="BD34" s="135">
        <f t="shared" si="64"/>
        <v>982.35235260532318</v>
      </c>
      <c r="BE34" s="135">
        <f t="shared" si="64"/>
        <v>999.6077555075866</v>
      </c>
      <c r="BF34" s="135">
        <f t="shared" si="64"/>
        <v>977.91333029580449</v>
      </c>
      <c r="BG34" s="135">
        <f t="shared" si="64"/>
        <v>972.15005001503187</v>
      </c>
      <c r="BH34" s="135">
        <f t="shared" si="64"/>
        <v>973.63660633209736</v>
      </c>
      <c r="BI34" s="135">
        <f t="shared" si="64"/>
        <v>994.83796140269897</v>
      </c>
      <c r="BJ34" s="135">
        <f t="shared" si="64"/>
        <v>994.73797300243962</v>
      </c>
      <c r="BK34" s="135">
        <f t="shared" si="64"/>
        <v>983.35774214784669</v>
      </c>
      <c r="BL34" s="135">
        <f t="shared" si="64"/>
        <v>0</v>
      </c>
      <c r="BM34" s="135">
        <v>990.88724345054334</v>
      </c>
      <c r="BN34" s="135">
        <v>986.28745951129633</v>
      </c>
      <c r="BO34" s="135">
        <v>1009.5986604822504</v>
      </c>
      <c r="BP34" s="135">
        <v>964.66227472072114</v>
      </c>
      <c r="BQ34" s="135">
        <v>967.74022380051213</v>
      </c>
      <c r="BR34" s="135">
        <v>985.99100884110078</v>
      </c>
      <c r="BS34" s="135">
        <v>1000.2191397476728</v>
      </c>
      <c r="BT34" s="135">
        <v>992.21513225773322</v>
      </c>
      <c r="BU34" s="135">
        <v>983.87896246225773</v>
      </c>
      <c r="BV34" s="135">
        <v>967.25369427870339</v>
      </c>
      <c r="BW34" s="135">
        <v>985.52421011559932</v>
      </c>
      <c r="BX34" s="135">
        <v>1004.7667543915859</v>
      </c>
      <c r="BY34" s="135">
        <f t="shared" ref="BY34" si="65">IFERROR(BY97/(BY$5+BY$6),0)</f>
        <v>986.9029059647479</v>
      </c>
      <c r="CA34" s="135">
        <v>990.88724345054334</v>
      </c>
      <c r="CB34" s="135">
        <v>986.28745951129633</v>
      </c>
      <c r="CC34" s="135">
        <v>1009.5986604822504</v>
      </c>
      <c r="CD34" s="135">
        <v>964.66227472072114</v>
      </c>
      <c r="CE34" s="135">
        <v>967.74022380051213</v>
      </c>
      <c r="CF34" s="135">
        <v>985.99100884110078</v>
      </c>
      <c r="CG34" s="135">
        <v>1000.2191397476728</v>
      </c>
      <c r="CH34" s="135">
        <v>992.21513225773322</v>
      </c>
      <c r="CI34" s="135">
        <v>983.87896246225773</v>
      </c>
      <c r="CJ34" s="135">
        <v>967.25369427870339</v>
      </c>
      <c r="CK34" s="135">
        <v>985.52421011559932</v>
      </c>
      <c r="CL34" s="135">
        <v>1004.7667543915859</v>
      </c>
      <c r="CM34" s="135">
        <f t="shared" ref="CM34" si="66">IFERROR(CM97/(CM$5+CM$6),0)</f>
        <v>972.42434561312632</v>
      </c>
      <c r="CO34" s="135">
        <v>971.82739660825212</v>
      </c>
      <c r="CP34" s="135">
        <v>964.91963249834225</v>
      </c>
      <c r="CQ34" s="135">
        <v>965.11080467391901</v>
      </c>
      <c r="CR34" s="135">
        <v>958.84620443090546</v>
      </c>
      <c r="CS34" s="135">
        <f t="shared" ref="CS34" si="67">IFERROR(CS97/(CS$5+CS$6),0)</f>
        <v>959.89998478730138</v>
      </c>
      <c r="CU34" s="135">
        <v>970.36097983952845</v>
      </c>
      <c r="CV34" s="135">
        <v>970.36097983952845</v>
      </c>
      <c r="CW34" s="135">
        <v>970.36097983952845</v>
      </c>
      <c r="CX34" s="135">
        <v>970.36097983952845</v>
      </c>
      <c r="CY34" s="135">
        <f t="shared" ref="CY34" si="68">IFERROR(CY97/(CY$5+CY$6),0)</f>
        <v>960.57682528583837</v>
      </c>
      <c r="DA34" s="135">
        <v>1013.3425757740941</v>
      </c>
      <c r="DB34" s="135">
        <v>995.46349497718393</v>
      </c>
      <c r="DC34" s="135">
        <v>1020.1615016435989</v>
      </c>
      <c r="DD34" s="135">
        <v>962.11452677655325</v>
      </c>
      <c r="DE34" s="135">
        <v>0</v>
      </c>
      <c r="DF34" s="135">
        <v>0</v>
      </c>
      <c r="DG34" s="135">
        <v>0</v>
      </c>
      <c r="DH34" s="135">
        <v>0</v>
      </c>
      <c r="DI34" s="135">
        <v>0</v>
      </c>
      <c r="DJ34" s="135">
        <v>0</v>
      </c>
      <c r="DK34" s="135">
        <v>0</v>
      </c>
      <c r="DL34" s="135">
        <v>0</v>
      </c>
      <c r="DM34" s="135">
        <v>0</v>
      </c>
      <c r="DN34" s="135">
        <v>0</v>
      </c>
      <c r="DO34" s="135">
        <v>0</v>
      </c>
      <c r="DP34" s="135">
        <v>0</v>
      </c>
      <c r="DQ34" s="135">
        <v>0</v>
      </c>
      <c r="DR34" s="135">
        <f t="shared" ref="DR34:DS34" si="69">IFERROR(DR97/(DR$5+DR$6),0)</f>
        <v>0</v>
      </c>
      <c r="DS34" s="135">
        <f t="shared" si="69"/>
        <v>0</v>
      </c>
      <c r="DU34" s="135">
        <f t="shared" si="8"/>
        <v>3.5451638169012085</v>
      </c>
      <c r="DW34" s="135">
        <f>+BY34/AW34</f>
        <v>0.98799848624115327</v>
      </c>
    </row>
    <row r="35" spans="1:127" x14ac:dyDescent="0.3">
      <c r="B35" s="15" t="s">
        <v>39</v>
      </c>
      <c r="C35" s="16" t="s">
        <v>40</v>
      </c>
      <c r="D35" s="15" t="s">
        <v>41</v>
      </c>
      <c r="E35" s="16" t="s">
        <v>42</v>
      </c>
      <c r="F35" s="60" t="s">
        <v>43</v>
      </c>
      <c r="G35" s="15" t="s">
        <v>202</v>
      </c>
      <c r="I35" s="59">
        <f t="shared" si="60"/>
        <v>42.953550540361448</v>
      </c>
      <c r="J35" s="59">
        <f t="shared" si="60"/>
        <v>43.405709805075659</v>
      </c>
      <c r="K35" s="59">
        <f t="shared" si="60"/>
        <v>38.609128601848184</v>
      </c>
      <c r="L35" s="59">
        <f t="shared" si="60"/>
        <v>37.40358915241999</v>
      </c>
      <c r="M35" s="59">
        <f t="shared" si="60"/>
        <v>36.491259996401098</v>
      </c>
      <c r="N35" s="59">
        <f t="shared" si="60"/>
        <v>38.472296049168882</v>
      </c>
      <c r="O35" s="59">
        <f t="shared" si="60"/>
        <v>37.564088869825333</v>
      </c>
      <c r="P35" s="59">
        <f t="shared" si="60"/>
        <v>40.383978821244078</v>
      </c>
      <c r="Q35" s="59">
        <f t="shared" si="60"/>
        <v>36.665515060351552</v>
      </c>
      <c r="R35" s="59">
        <f t="shared" si="60"/>
        <v>36.704618814310322</v>
      </c>
      <c r="S35" s="59">
        <f t="shared" si="60"/>
        <v>35.239449007750856</v>
      </c>
      <c r="T35" s="59">
        <f t="shared" si="60"/>
        <v>37.08834977414616</v>
      </c>
      <c r="U35" s="59">
        <f t="shared" si="60"/>
        <v>38.286512452729227</v>
      </c>
      <c r="W35" s="59">
        <f>IFERROR(W98/(W$7),0)</f>
        <v>1.222019789615377E-2</v>
      </c>
      <c r="X35" s="59">
        <f t="shared" ref="X35:AI35" si="70">IFERROR(X98/(X$7),0)</f>
        <v>1.4230754941382947E-2</v>
      </c>
      <c r="Y35" s="59">
        <f t="shared" si="70"/>
        <v>1.4951211888622896E-2</v>
      </c>
      <c r="Z35" s="59">
        <f t="shared" si="70"/>
        <v>1.8657871236281862E-2</v>
      </c>
      <c r="AA35" s="59">
        <f t="shared" si="70"/>
        <v>1.368444217087871E-2</v>
      </c>
      <c r="AB35" s="59">
        <f t="shared" si="70"/>
        <v>1.0678571120341179E-2</v>
      </c>
      <c r="AC35" s="59">
        <f t="shared" si="70"/>
        <v>1.2314580798433881E-3</v>
      </c>
      <c r="AD35" s="59">
        <f t="shared" si="70"/>
        <v>1.1936154628562155E-3</v>
      </c>
      <c r="AE35" s="59">
        <f t="shared" si="70"/>
        <v>1.1424031277511416E-3</v>
      </c>
      <c r="AF35" s="59">
        <f t="shared" si="70"/>
        <v>1.1181650767082578E-3</v>
      </c>
      <c r="AG35" s="59">
        <f t="shared" si="70"/>
        <v>1.1552115607600284E-3</v>
      </c>
      <c r="AH35" s="59">
        <f t="shared" si="70"/>
        <v>1.2037111382120062E-3</v>
      </c>
      <c r="AI35" s="59">
        <f t="shared" si="70"/>
        <v>7.594234199183471E-3</v>
      </c>
      <c r="AK35" s="61">
        <v>1.306373458815241E-3</v>
      </c>
      <c r="AL35" s="61">
        <v>1.4050209418043822E-3</v>
      </c>
      <c r="AM35" s="61">
        <v>1.2792527565403113E-3</v>
      </c>
      <c r="AN35" s="61">
        <v>1.6185147370704135E-3</v>
      </c>
      <c r="AO35" s="61">
        <v>1.3121576294806167E-3</v>
      </c>
      <c r="AP35" s="61">
        <v>1.3754888291478929E-3</v>
      </c>
      <c r="AQ35" s="61">
        <v>1.6128498108328522E-3</v>
      </c>
      <c r="AR35" s="61">
        <v>1.3842279961514851E-3</v>
      </c>
      <c r="AS35" s="61">
        <v>1.3739832813468593E-3</v>
      </c>
      <c r="AT35" s="61">
        <v>1.306373458815241E-3</v>
      </c>
      <c r="AU35" s="61">
        <v>1.306373458815241E-3</v>
      </c>
      <c r="AV35" s="61">
        <v>1.306373458815241E-3</v>
      </c>
      <c r="AW35" s="59">
        <f t="shared" ref="AW35" si="71">IFERROR(AW98/(AW$7),0)</f>
        <v>1.0591113891359532E-3</v>
      </c>
      <c r="AY35" s="62">
        <v>1.6128498108328522E-3</v>
      </c>
      <c r="AZ35" s="62">
        <v>1.6128498108328522E-3</v>
      </c>
      <c r="BA35" s="62">
        <v>1.6128498108328522E-3</v>
      </c>
      <c r="BB35" s="62">
        <v>1.6128498108328522E-3</v>
      </c>
      <c r="BC35" s="62">
        <v>1.6128498108328522E-3</v>
      </c>
      <c r="BD35" s="62">
        <v>1.6128498108328522E-3</v>
      </c>
      <c r="BE35" s="62">
        <v>1.6128498108328522E-3</v>
      </c>
      <c r="BF35" s="62">
        <v>1.3842279961514851E-3</v>
      </c>
      <c r="BG35" s="62">
        <v>1.3739832813468593E-3</v>
      </c>
      <c r="BH35" s="62">
        <v>1.3114844411877397E-3</v>
      </c>
      <c r="BI35" s="62">
        <v>1.3808986652824181E-3</v>
      </c>
      <c r="BJ35" s="62">
        <v>1.3361149764435809E-3</v>
      </c>
      <c r="BK35" s="59">
        <f t="shared" ref="BK35" si="72">IFERROR(BK98/(BK$7),0)</f>
        <v>1.4980001304265992E-3</v>
      </c>
      <c r="BL35" s="62">
        <v>1.6128498108328522E-3</v>
      </c>
      <c r="BM35" s="62">
        <v>1.6128498108328522E-3</v>
      </c>
      <c r="BN35" s="62">
        <v>1.6128498108328522E-3</v>
      </c>
      <c r="BO35" s="62">
        <v>1.6128498108328522E-3</v>
      </c>
      <c r="BP35" s="62">
        <v>1.6128498108328522E-3</v>
      </c>
      <c r="BQ35" s="62">
        <v>1.6128498108328522E-3</v>
      </c>
      <c r="BR35" s="62">
        <v>1.6128498108328522E-3</v>
      </c>
      <c r="BS35" s="62">
        <v>1.6128498108328522E-3</v>
      </c>
      <c r="BT35" s="62">
        <v>1.3842279961514851E-3</v>
      </c>
      <c r="BU35" s="62">
        <v>1.3739832813468593E-3</v>
      </c>
      <c r="BV35" s="62">
        <v>1.3114844411877397E-3</v>
      </c>
      <c r="BW35" s="62">
        <v>1.3808986652824181E-3</v>
      </c>
      <c r="BX35" s="62">
        <v>1.3361149764435809E-3</v>
      </c>
      <c r="BY35" s="59">
        <f t="shared" ref="BY35" si="73">IFERROR(BY98/(BY$7),0)</f>
        <v>1.4980001304265992E-3</v>
      </c>
      <c r="CA35" s="63">
        <v>1.4294032716931472E-3</v>
      </c>
      <c r="CB35" s="63">
        <v>1.4294032716931472E-3</v>
      </c>
      <c r="CC35" s="63">
        <v>1.4294032716931472E-3</v>
      </c>
      <c r="CD35" s="63">
        <v>1.2820016081306631E-3</v>
      </c>
      <c r="CE35" s="63">
        <v>1.2820016081306631E-3</v>
      </c>
      <c r="CF35" s="63">
        <v>1.2820016081306631E-3</v>
      </c>
      <c r="CG35" s="63">
        <v>1.2488632662810779E-3</v>
      </c>
      <c r="CH35" s="63">
        <v>1.2488632662810779E-3</v>
      </c>
      <c r="CI35" s="63">
        <v>1.2488632662810779E-3</v>
      </c>
      <c r="CJ35" s="63">
        <v>1.2166620411873494E-3</v>
      </c>
      <c r="CK35" s="63">
        <v>1.2166620411873494E-3</v>
      </c>
      <c r="CL35" s="63">
        <v>1.2166620411873494E-3</v>
      </c>
      <c r="CM35" s="59">
        <f t="shared" ref="CM35" si="74">IFERROR(CM98/(CM$7),0)</f>
        <v>1.2929629852835506E-3</v>
      </c>
      <c r="CO35" s="63">
        <v>1.3191765105710442E-3</v>
      </c>
      <c r="CP35" s="63">
        <v>1.2669505724480559E-3</v>
      </c>
      <c r="CQ35" s="63">
        <v>1.2479945670436389E-3</v>
      </c>
      <c r="CR35" s="63">
        <v>1.2633231592575015E-3</v>
      </c>
      <c r="CS35" s="59">
        <f t="shared" ref="CS35" si="75">IFERROR(CS98/(CS$7),0)</f>
        <v>1.277986228984873E-3</v>
      </c>
      <c r="CU35" s="63">
        <v>1.4038402930203221E-3</v>
      </c>
      <c r="CV35" s="63">
        <v>1.4038402930203221E-3</v>
      </c>
      <c r="CW35" s="63">
        <v>1.4038402930203221E-3</v>
      </c>
      <c r="CX35" s="63">
        <v>1.4038402930203221E-3</v>
      </c>
      <c r="CY35" s="59">
        <f t="shared" ref="CY35" si="76">IFERROR(CY98/(CY$7),0)</f>
        <v>1.4038402930203221E-3</v>
      </c>
      <c r="DA35" s="63">
        <v>1.3991835584752444E-3</v>
      </c>
      <c r="DB35" s="63">
        <v>1.5094579625776511E-3</v>
      </c>
      <c r="DC35" s="63">
        <v>1.5206377076676812E-3</v>
      </c>
      <c r="DD35" s="63">
        <v>1.5109363508730733E-3</v>
      </c>
      <c r="DE35" s="63">
        <v>1.8863986416620855E-3</v>
      </c>
      <c r="DF35" s="63">
        <v>2.1742900614242439E-3</v>
      </c>
      <c r="DG35" s="63">
        <v>1.1936436007127398E-2</v>
      </c>
      <c r="DH35" s="63">
        <v>2.072658533136211E-2</v>
      </c>
      <c r="DI35" s="63">
        <v>2.0816635665230124E-2</v>
      </c>
      <c r="DJ35" s="63">
        <v>2.0816635664297999E-2</v>
      </c>
      <c r="DK35" s="63">
        <v>2.0631256585164851E-2</v>
      </c>
      <c r="DL35" s="63">
        <v>2.0631256585164851E-2</v>
      </c>
      <c r="DM35" s="63">
        <v>2.0631256585164851E-2</v>
      </c>
      <c r="DN35" s="63">
        <v>2.0631256585164851E-2</v>
      </c>
      <c r="DO35" s="63">
        <v>2.0631256585164851E-2</v>
      </c>
      <c r="DP35" s="63">
        <v>2.0631256585164851E-2</v>
      </c>
      <c r="DQ35" s="63">
        <v>0</v>
      </c>
      <c r="DR35" s="63"/>
      <c r="DS35" s="63"/>
      <c r="DU35" s="59">
        <f t="shared" si="8"/>
        <v>0</v>
      </c>
      <c r="DW35" s="59">
        <f t="shared" ref="DW35:DW37" si="77">+BY35/AW35</f>
        <v>1.4143933733435736</v>
      </c>
    </row>
    <row r="36" spans="1:127" x14ac:dyDescent="0.3">
      <c r="B36" s="15" t="s">
        <v>44</v>
      </c>
      <c r="C36" s="16" t="s">
        <v>45</v>
      </c>
      <c r="D36" s="15" t="s">
        <v>46</v>
      </c>
      <c r="E36" s="16" t="s">
        <v>47</v>
      </c>
      <c r="F36" s="60" t="s">
        <v>48</v>
      </c>
      <c r="G36" s="15" t="s">
        <v>38</v>
      </c>
      <c r="I36" s="24">
        <f t="shared" ref="I36:U36" si="78">IFERROR(I99/I$5,0)</f>
        <v>1360.6184476772528</v>
      </c>
      <c r="J36" s="24">
        <f t="shared" si="78"/>
        <v>1242.0267159224773</v>
      </c>
      <c r="K36" s="24">
        <f t="shared" si="78"/>
        <v>1284.3789840698628</v>
      </c>
      <c r="L36" s="24">
        <f t="shared" si="78"/>
        <v>1303.4012758200715</v>
      </c>
      <c r="M36" s="24">
        <f t="shared" si="78"/>
        <v>1345.0745547179934</v>
      </c>
      <c r="N36" s="24">
        <f t="shared" si="78"/>
        <v>1342.7092086728364</v>
      </c>
      <c r="O36" s="24">
        <f t="shared" si="78"/>
        <v>1354.6691180140792</v>
      </c>
      <c r="P36" s="24">
        <f t="shared" si="78"/>
        <v>1340.5571110586802</v>
      </c>
      <c r="Q36" s="24">
        <f t="shared" si="78"/>
        <v>1359.0170600199037</v>
      </c>
      <c r="R36" s="24">
        <f t="shared" si="78"/>
        <v>1324.5847561905362</v>
      </c>
      <c r="S36" s="24">
        <f t="shared" si="78"/>
        <v>1312.4936211449374</v>
      </c>
      <c r="T36" s="24">
        <f t="shared" si="78"/>
        <v>1399.1205652701669</v>
      </c>
      <c r="U36" s="24">
        <f t="shared" si="78"/>
        <v>1331.0367697201234</v>
      </c>
      <c r="W36" s="24">
        <f t="shared" ref="W36:AI36" si="79">IFERROR(W99/W$5,0)</f>
        <v>1367.2635573283524</v>
      </c>
      <c r="X36" s="24">
        <f t="shared" si="79"/>
        <v>1376.3916907083692</v>
      </c>
      <c r="Y36" s="24">
        <f t="shared" si="79"/>
        <v>1278.3844709561281</v>
      </c>
      <c r="Z36" s="24">
        <f t="shared" si="79"/>
        <v>1302.2947752568405</v>
      </c>
      <c r="AA36" s="24">
        <f t="shared" si="79"/>
        <v>1335.6720395232339</v>
      </c>
      <c r="AB36" s="24">
        <f t="shared" si="79"/>
        <v>1364.7987875878707</v>
      </c>
      <c r="AC36" s="24">
        <f t="shared" si="79"/>
        <v>1339.7510234962222</v>
      </c>
      <c r="AD36" s="24">
        <f t="shared" si="79"/>
        <v>1387.3800318465467</v>
      </c>
      <c r="AE36" s="24">
        <f t="shared" si="79"/>
        <v>1378.256792878369</v>
      </c>
      <c r="AF36" s="24">
        <f t="shared" si="79"/>
        <v>1404.4838275502666</v>
      </c>
      <c r="AG36" s="24">
        <f t="shared" si="79"/>
        <v>1363.7624317095781</v>
      </c>
      <c r="AH36" s="24">
        <f t="shared" si="79"/>
        <v>1362.7098322379538</v>
      </c>
      <c r="AI36" s="24">
        <f t="shared" si="79"/>
        <v>1354.5403676177377</v>
      </c>
      <c r="AK36" s="66">
        <f t="shared" ref="AK36:AM37" si="80">+AK99/AK5</f>
        <v>1385.0109703880989</v>
      </c>
      <c r="AL36" s="66">
        <f t="shared" si="80"/>
        <v>1421.0320904322134</v>
      </c>
      <c r="AM36" s="66">
        <f t="shared" si="80"/>
        <v>1367.5498253900937</v>
      </c>
      <c r="AN36" s="66">
        <f>AN99/AN$5</f>
        <v>1401.7930990726672</v>
      </c>
      <c r="AO36" s="66">
        <f>AO99/AO$5</f>
        <v>1465.2571428996253</v>
      </c>
      <c r="AP36" s="66">
        <f t="shared" ref="AP36:AP37" si="81">AP99/AP$5</f>
        <v>1420.8934156429884</v>
      </c>
      <c r="AQ36" s="66">
        <v>1385.040360003934</v>
      </c>
      <c r="AR36" s="66">
        <v>1351.6848174012177</v>
      </c>
      <c r="AS36" s="66">
        <v>1351.6016545307721</v>
      </c>
      <c r="AT36" s="66">
        <f t="shared" ref="AT36:AV37" si="82">+AT99/AT5</f>
        <v>1416.9243062152163</v>
      </c>
      <c r="AU36" s="66">
        <f t="shared" si="82"/>
        <v>1312.7774238505833</v>
      </c>
      <c r="AV36" s="66">
        <f t="shared" si="82"/>
        <v>1461.1223652709259</v>
      </c>
      <c r="AW36" s="24">
        <f t="shared" ref="AW36" si="83">IFERROR(AW99/AW$5,0)</f>
        <v>1412.6773507228488</v>
      </c>
      <c r="AY36" s="67">
        <v>1385.040360003934</v>
      </c>
      <c r="AZ36" s="67">
        <v>1385.040360003934</v>
      </c>
      <c r="BA36" s="67">
        <v>1385.040360003934</v>
      </c>
      <c r="BB36" s="67">
        <v>1385.040360003934</v>
      </c>
      <c r="BC36" s="67">
        <v>1385.040360003934</v>
      </c>
      <c r="BD36" s="67">
        <v>1385.040360003934</v>
      </c>
      <c r="BE36" s="67">
        <v>1385.040360003934</v>
      </c>
      <c r="BF36" s="67">
        <v>1351.6848174012177</v>
      </c>
      <c r="BG36" s="67">
        <v>1351.6016545307721</v>
      </c>
      <c r="BH36" s="67">
        <v>1344.9504327835962</v>
      </c>
      <c r="BI36" s="67">
        <v>1350.2818959345668</v>
      </c>
      <c r="BJ36" s="67">
        <v>1345.4729125566143</v>
      </c>
      <c r="BK36" s="24">
        <f t="shared" ref="BK36" si="84">IFERROR(BK99/BK$5,0)</f>
        <v>1368.4222345744795</v>
      </c>
      <c r="BL36" s="67">
        <v>1385.040360003934</v>
      </c>
      <c r="BM36" s="67">
        <v>1385.040360003934</v>
      </c>
      <c r="BN36" s="67">
        <v>1385.040360003934</v>
      </c>
      <c r="BO36" s="67">
        <v>1385.040360003934</v>
      </c>
      <c r="BP36" s="67">
        <v>1385.040360003934</v>
      </c>
      <c r="BQ36" s="67">
        <v>1385.040360003934</v>
      </c>
      <c r="BR36" s="67">
        <v>1385.040360003934</v>
      </c>
      <c r="BS36" s="67">
        <v>1385.040360003934</v>
      </c>
      <c r="BT36" s="67">
        <v>1351.6848174012177</v>
      </c>
      <c r="BU36" s="67">
        <v>1351.6016545307721</v>
      </c>
      <c r="BV36" s="67">
        <v>1344.9504327835962</v>
      </c>
      <c r="BW36" s="67">
        <v>1350.2818959345668</v>
      </c>
      <c r="BX36" s="67">
        <v>1345.4729125566143</v>
      </c>
      <c r="BY36" s="24">
        <f t="shared" ref="BY36" si="85">IFERROR(BY99/BY$5,0)</f>
        <v>1368.8086427100736</v>
      </c>
      <c r="CA36" s="171">
        <v>1381.6299081927734</v>
      </c>
      <c r="CB36" s="171">
        <v>1381.6299081927734</v>
      </c>
      <c r="CC36" s="171">
        <v>1381.6299081927734</v>
      </c>
      <c r="CD36" s="171">
        <v>1356.0885640902081</v>
      </c>
      <c r="CE36" s="171">
        <v>1356.0885640902081</v>
      </c>
      <c r="CF36" s="171">
        <v>1356.0885640902081</v>
      </c>
      <c r="CG36" s="171">
        <v>1356.8412380739614</v>
      </c>
      <c r="CH36" s="171">
        <v>1356.8412380739614</v>
      </c>
      <c r="CI36" s="171">
        <v>1356.8412380739614</v>
      </c>
      <c r="CJ36" s="171">
        <v>1347.1040353555707</v>
      </c>
      <c r="CK36" s="171">
        <v>1347.1040353555707</v>
      </c>
      <c r="CL36" s="171">
        <v>1347.1040353555707</v>
      </c>
      <c r="CM36" s="24">
        <f t="shared" ref="CM36" si="86">IFERROR(CM99/CM$5,0)</f>
        <v>1360.2323822630026</v>
      </c>
      <c r="CO36" s="171">
        <v>1351.5262795041226</v>
      </c>
      <c r="CP36" s="171">
        <v>1351.4266927258311</v>
      </c>
      <c r="CQ36" s="171">
        <v>1346.8734148035016</v>
      </c>
      <c r="CR36" s="171">
        <v>1350.0031957642282</v>
      </c>
      <c r="CS36" s="24">
        <f t="shared" ref="CS36" si="87">IFERROR(CS99/CS$5,0)</f>
        <v>1349.9437238136297</v>
      </c>
      <c r="CU36" s="171">
        <v>1358.1653668831425</v>
      </c>
      <c r="CV36" s="171">
        <v>1358.1653668831425</v>
      </c>
      <c r="CW36" s="171">
        <v>1358.1653668831425</v>
      </c>
      <c r="CX36" s="171">
        <v>1358.1653668831425</v>
      </c>
      <c r="CY36" s="24">
        <f t="shared" ref="CY36" si="88">IFERROR(CY99/CY$5,0)</f>
        <v>1358.1653668831423</v>
      </c>
      <c r="DA36" s="171">
        <v>1379.5904207376541</v>
      </c>
      <c r="DB36" s="171">
        <v>1355.6505843382811</v>
      </c>
      <c r="DC36" s="171">
        <v>1303.5130598071644</v>
      </c>
      <c r="DD36" s="171">
        <v>1351.6223431766034</v>
      </c>
      <c r="DE36" s="171">
        <v>1354.8943109502225</v>
      </c>
      <c r="DF36" s="171">
        <v>1341.4200745680678</v>
      </c>
      <c r="DG36" s="171">
        <v>1349.7478852697577</v>
      </c>
      <c r="DH36" s="171">
        <v>0</v>
      </c>
      <c r="DI36" s="171">
        <v>0</v>
      </c>
      <c r="DJ36" s="171">
        <v>0</v>
      </c>
      <c r="DK36" s="171">
        <v>0</v>
      </c>
      <c r="DL36" s="171">
        <v>0</v>
      </c>
      <c r="DM36" s="171">
        <v>0</v>
      </c>
      <c r="DN36" s="171">
        <v>0</v>
      </c>
      <c r="DO36" s="171">
        <v>0</v>
      </c>
      <c r="DP36" s="171">
        <v>0</v>
      </c>
      <c r="DQ36" s="171">
        <v>0</v>
      </c>
      <c r="DR36" s="171"/>
      <c r="DS36" s="171"/>
      <c r="DU36" s="59">
        <f t="shared" si="8"/>
        <v>0.386408135594138</v>
      </c>
      <c r="DW36" s="59">
        <f t="shared" si="77"/>
        <v>0.96894640662970344</v>
      </c>
    </row>
    <row r="37" spans="1:127" x14ac:dyDescent="0.3">
      <c r="B37" s="15" t="s">
        <v>49</v>
      </c>
      <c r="C37" s="16" t="s">
        <v>50</v>
      </c>
      <c r="D37" s="15" t="s">
        <v>51</v>
      </c>
      <c r="E37" s="16" t="s">
        <v>47</v>
      </c>
      <c r="F37" s="60" t="s">
        <v>52</v>
      </c>
      <c r="G37" s="15" t="s">
        <v>38</v>
      </c>
      <c r="I37" s="24">
        <f t="shared" ref="I37:U37" si="89">IFERROR(I100/I$6,0)</f>
        <v>292.48351578243057</v>
      </c>
      <c r="J37" s="24">
        <f t="shared" si="89"/>
        <v>446.43971024686539</v>
      </c>
      <c r="K37" s="24">
        <f t="shared" si="89"/>
        <v>359.05235508799007</v>
      </c>
      <c r="L37" s="24">
        <f t="shared" si="89"/>
        <v>373.49078032797644</v>
      </c>
      <c r="M37" s="24">
        <f t="shared" si="89"/>
        <v>364.35593032202854</v>
      </c>
      <c r="N37" s="24">
        <f t="shared" si="89"/>
        <v>505.61695538012185</v>
      </c>
      <c r="O37" s="24">
        <f t="shared" si="89"/>
        <v>431.2052259639164</v>
      </c>
      <c r="P37" s="24">
        <f t="shared" si="89"/>
        <v>459.31302818774128</v>
      </c>
      <c r="Q37" s="24">
        <f t="shared" si="89"/>
        <v>432.32730009310768</v>
      </c>
      <c r="R37" s="24">
        <f t="shared" si="89"/>
        <v>489.67932592701243</v>
      </c>
      <c r="S37" s="24">
        <f t="shared" si="89"/>
        <v>493.87399620717218</v>
      </c>
      <c r="T37" s="24">
        <f t="shared" si="89"/>
        <v>446.46707317788537</v>
      </c>
      <c r="U37" s="24">
        <f t="shared" si="89"/>
        <v>418.73754551403681</v>
      </c>
      <c r="W37" s="24">
        <f t="shared" ref="W37:AI37" si="90">IFERROR(W100/W$6,0)</f>
        <v>432.84241997026493</v>
      </c>
      <c r="X37" s="24">
        <f t="shared" si="90"/>
        <v>435.2051499410764</v>
      </c>
      <c r="Y37" s="24">
        <f t="shared" si="90"/>
        <v>535.59488712739437</v>
      </c>
      <c r="Z37" s="24">
        <f t="shared" si="90"/>
        <v>413.43449421713956</v>
      </c>
      <c r="AA37" s="24">
        <f t="shared" si="90"/>
        <v>445.12949805062783</v>
      </c>
      <c r="AB37" s="24">
        <f t="shared" si="90"/>
        <v>505.07149441171197</v>
      </c>
      <c r="AC37" s="24">
        <f t="shared" si="90"/>
        <v>465.52331537569955</v>
      </c>
      <c r="AD37" s="24">
        <f t="shared" si="90"/>
        <v>432.67159146307614</v>
      </c>
      <c r="AE37" s="24">
        <f t="shared" si="90"/>
        <v>506.95777680500692</v>
      </c>
      <c r="AF37" s="24">
        <f t="shared" si="90"/>
        <v>460.13934283800648</v>
      </c>
      <c r="AG37" s="24">
        <f t="shared" si="90"/>
        <v>444.95114727585252</v>
      </c>
      <c r="AH37" s="24">
        <f t="shared" si="90"/>
        <v>498.94153041870072</v>
      </c>
      <c r="AI37" s="24">
        <f t="shared" si="90"/>
        <v>462.47389261005577</v>
      </c>
      <c r="AK37" s="66">
        <f t="shared" si="80"/>
        <v>471.92066990391839</v>
      </c>
      <c r="AL37" s="66">
        <f t="shared" si="80"/>
        <v>511.2405376189609</v>
      </c>
      <c r="AM37" s="66">
        <f t="shared" si="80"/>
        <v>427.03256622893019</v>
      </c>
      <c r="AN37" s="66">
        <f>AN100/AN$6</f>
        <v>425.84814653202847</v>
      </c>
      <c r="AO37" s="66">
        <f>+AO100/AO6</f>
        <v>450.54840274371867</v>
      </c>
      <c r="AP37" s="66">
        <f t="shared" si="81"/>
        <v>355.22335391074711</v>
      </c>
      <c r="AQ37" s="66">
        <v>440.12824246036882</v>
      </c>
      <c r="AR37" s="66">
        <v>451.76683346377894</v>
      </c>
      <c r="AS37" s="66">
        <v>451.79585108904485</v>
      </c>
      <c r="AT37" s="66">
        <f t="shared" si="82"/>
        <v>425.16395390164422</v>
      </c>
      <c r="AU37" s="66">
        <f t="shared" si="82"/>
        <v>543.31574843341741</v>
      </c>
      <c r="AV37" s="66">
        <f t="shared" si="82"/>
        <v>425.91828825316992</v>
      </c>
      <c r="AW37" s="24">
        <f t="shared" ref="AW37" si="91">IFERROR(AW100/AW$6,0)</f>
        <v>458.5010804888658</v>
      </c>
      <c r="AY37" s="67">
        <v>440.12824246036882</v>
      </c>
      <c r="AZ37" s="67">
        <v>440.12824246036882</v>
      </c>
      <c r="BA37" s="67">
        <v>440.12824246036882</v>
      </c>
      <c r="BB37" s="67">
        <v>440.12824246036882</v>
      </c>
      <c r="BC37" s="67">
        <v>440.12824246036882</v>
      </c>
      <c r="BD37" s="67">
        <v>440.12824246036882</v>
      </c>
      <c r="BE37" s="67">
        <v>440.12824246036882</v>
      </c>
      <c r="BF37" s="67">
        <v>451.76683346377894</v>
      </c>
      <c r="BG37" s="67">
        <v>451.79585108904485</v>
      </c>
      <c r="BH37" s="67">
        <v>454.11663029238071</v>
      </c>
      <c r="BI37" s="67">
        <v>452.25634818565675</v>
      </c>
      <c r="BJ37" s="67">
        <v>453.9343239075576</v>
      </c>
      <c r="BK37" s="24">
        <f t="shared" ref="BK37" si="92">IFERROR(BK100/BK$6,0)</f>
        <v>445.71329573229491</v>
      </c>
      <c r="BL37" s="67">
        <v>440.12824246036882</v>
      </c>
      <c r="BM37" s="67">
        <v>440.12824246036882</v>
      </c>
      <c r="BN37" s="67">
        <v>440.12824246036882</v>
      </c>
      <c r="BO37" s="67">
        <v>440.12824246036882</v>
      </c>
      <c r="BP37" s="67">
        <v>440.12824246036882</v>
      </c>
      <c r="BQ37" s="67">
        <v>440.12824246036882</v>
      </c>
      <c r="BR37" s="67">
        <v>440.12824246036882</v>
      </c>
      <c r="BS37" s="67">
        <v>440.12824246036882</v>
      </c>
      <c r="BT37" s="67">
        <v>451.76683346377894</v>
      </c>
      <c r="BU37" s="67">
        <v>451.79585108904485</v>
      </c>
      <c r="BV37" s="67">
        <v>454.11663029238071</v>
      </c>
      <c r="BW37" s="67">
        <v>452.25634818565675</v>
      </c>
      <c r="BX37" s="67">
        <v>453.9343239075576</v>
      </c>
      <c r="BY37" s="24">
        <f t="shared" ref="BY37" si="93">IFERROR(BY100/BY$6,0)</f>
        <v>445.57307950850884</v>
      </c>
      <c r="CA37" s="171">
        <v>425.31968262378814</v>
      </c>
      <c r="CB37" s="171">
        <v>425.31968262378814</v>
      </c>
      <c r="CC37" s="171">
        <v>425.31968262378814</v>
      </c>
      <c r="CD37" s="171">
        <v>424.49705717585175</v>
      </c>
      <c r="CE37" s="171">
        <v>424.49705717585175</v>
      </c>
      <c r="CF37" s="171">
        <v>424.49705717585175</v>
      </c>
      <c r="CG37" s="171">
        <v>430.84972576563064</v>
      </c>
      <c r="CH37" s="171">
        <v>430.84972576563064</v>
      </c>
      <c r="CI37" s="171">
        <v>430.84972576563064</v>
      </c>
      <c r="CJ37" s="171">
        <v>429.80365662410696</v>
      </c>
      <c r="CK37" s="171">
        <v>429.80365662410696</v>
      </c>
      <c r="CL37" s="171">
        <v>429.80365662410696</v>
      </c>
      <c r="CM37" s="24">
        <f t="shared" ref="CM37" si="94">IFERROR(CM100/CM$6,0)</f>
        <v>427.73011359743407</v>
      </c>
      <c r="CO37" s="171">
        <v>432.97275196023463</v>
      </c>
      <c r="CP37" s="171">
        <v>430.16221142158503</v>
      </c>
      <c r="CQ37" s="171">
        <v>432.61661048816364</v>
      </c>
      <c r="CR37" s="171">
        <v>431.49761213001807</v>
      </c>
      <c r="CS37" s="24">
        <f t="shared" ref="CS37" si="95">IFERROR(CS100/CS$6,0)</f>
        <v>431.82415591361922</v>
      </c>
      <c r="CU37" s="171">
        <v>433.69153963696715</v>
      </c>
      <c r="CV37" s="171">
        <v>433.69153963696715</v>
      </c>
      <c r="CW37" s="171">
        <v>433.69153963696715</v>
      </c>
      <c r="CX37" s="171">
        <v>433.69153963696715</v>
      </c>
      <c r="CY37" s="24">
        <f t="shared" ref="CY37" si="96">IFERROR(CY100/CY$6,0)</f>
        <v>433.69153963696721</v>
      </c>
      <c r="DA37" s="171">
        <v>434.34294176237853</v>
      </c>
      <c r="DB37" s="171">
        <v>428.0566067470649</v>
      </c>
      <c r="DC37" s="171">
        <v>443.57145154576153</v>
      </c>
      <c r="DD37" s="171">
        <v>444.37772610021597</v>
      </c>
      <c r="DE37" s="171">
        <v>452.11824740045972</v>
      </c>
      <c r="DF37" s="171">
        <v>440.33773258535922</v>
      </c>
      <c r="DG37" s="171">
        <v>0</v>
      </c>
      <c r="DH37" s="171">
        <v>0</v>
      </c>
      <c r="DI37" s="171">
        <v>0</v>
      </c>
      <c r="DJ37" s="171">
        <v>0</v>
      </c>
      <c r="DK37" s="171">
        <v>0</v>
      </c>
      <c r="DL37" s="171">
        <v>0</v>
      </c>
      <c r="DM37" s="171">
        <v>0</v>
      </c>
      <c r="DN37" s="171">
        <v>0</v>
      </c>
      <c r="DO37" s="171">
        <v>0</v>
      </c>
      <c r="DP37" s="171">
        <v>0</v>
      </c>
      <c r="DQ37" s="171">
        <v>0</v>
      </c>
      <c r="DR37" s="171"/>
      <c r="DS37" s="171"/>
      <c r="DT37" s="47"/>
      <c r="DU37" s="59">
        <f t="shared" si="8"/>
        <v>-0.14021622378606935</v>
      </c>
      <c r="DW37" s="59">
        <f t="shared" si="77"/>
        <v>0.97180377205093438</v>
      </c>
    </row>
    <row r="38" spans="1:127" x14ac:dyDescent="0.3">
      <c r="B38" s="15"/>
      <c r="C38" s="16"/>
      <c r="D38" s="15"/>
      <c r="E38" s="16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8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8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18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18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18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18"/>
      <c r="CO38" s="1"/>
      <c r="CP38" s="1"/>
      <c r="CQ38" s="1"/>
      <c r="CR38" s="1"/>
      <c r="CS38" s="18"/>
      <c r="CU38" s="1"/>
      <c r="CV38" s="1"/>
      <c r="CW38" s="1"/>
      <c r="CX38" s="1"/>
      <c r="CY38" s="18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47"/>
      <c r="DU38" s="18"/>
      <c r="DW38" s="18"/>
    </row>
    <row r="39" spans="1:127" s="10" customFormat="1" x14ac:dyDescent="0.3">
      <c r="A39" s="21"/>
      <c r="B39" s="131"/>
      <c r="C39" s="132"/>
      <c r="D39" s="131"/>
      <c r="E39" s="132"/>
      <c r="F39" s="133" t="s">
        <v>53</v>
      </c>
      <c r="G39" s="131" t="s">
        <v>202</v>
      </c>
      <c r="I39" s="134">
        <f t="shared" ref="I39:U41" si="97">IFERROR(I102/(I$7),0)</f>
        <v>1.0411377274392982E-2</v>
      </c>
      <c r="J39" s="134">
        <f t="shared" si="97"/>
        <v>9.1033104418755846E-3</v>
      </c>
      <c r="K39" s="134">
        <f t="shared" si="97"/>
        <v>9.5418484367765354E-3</v>
      </c>
      <c r="L39" s="134">
        <f t="shared" si="97"/>
        <v>9.747691662963796E-3</v>
      </c>
      <c r="M39" s="134">
        <f t="shared" si="97"/>
        <v>9.0297174449231639E-3</v>
      </c>
      <c r="N39" s="134">
        <f t="shared" si="97"/>
        <v>8.2482657446160818E-3</v>
      </c>
      <c r="O39" s="134">
        <f t="shared" si="97"/>
        <v>8.7439717291286773E-3</v>
      </c>
      <c r="P39" s="134">
        <f t="shared" si="97"/>
        <v>8.3063863828863847E-3</v>
      </c>
      <c r="Q39" s="134">
        <f t="shared" si="97"/>
        <v>8.0505955502288926E-3</v>
      </c>
      <c r="R39" s="134">
        <f t="shared" si="97"/>
        <v>7.649486531017163E-3</v>
      </c>
      <c r="S39" s="134">
        <f t="shared" si="97"/>
        <v>7.6926455702843481E-3</v>
      </c>
      <c r="T39" s="134">
        <f t="shared" si="97"/>
        <v>7.8808603474622048E-3</v>
      </c>
      <c r="U39" s="134">
        <f t="shared" si="97"/>
        <v>8.62990309313727E-3</v>
      </c>
      <c r="W39" s="134">
        <f t="shared" ref="W39:AI41" si="98">IFERROR(W102/(W$7),0)</f>
        <v>9.8611178558097555E-3</v>
      </c>
      <c r="X39" s="134">
        <f t="shared" si="98"/>
        <v>1.0160385581307297E-2</v>
      </c>
      <c r="Y39" s="134">
        <f t="shared" si="98"/>
        <v>9.8349977051894154E-3</v>
      </c>
      <c r="Z39" s="134">
        <f t="shared" si="98"/>
        <v>1.1800864285424355E-2</v>
      </c>
      <c r="AA39" s="134">
        <f t="shared" si="98"/>
        <v>9.4744665770039073E-3</v>
      </c>
      <c r="AB39" s="134">
        <f t="shared" si="98"/>
        <v>9.7458514853651385E-3</v>
      </c>
      <c r="AC39" s="134">
        <f t="shared" si="98"/>
        <v>1.1619077203033915E-2</v>
      </c>
      <c r="AD39" s="134">
        <f t="shared" si="98"/>
        <v>1.0739195393209748E-2</v>
      </c>
      <c r="AE39" s="134">
        <f t="shared" si="98"/>
        <v>1.0166713377057152E-2</v>
      </c>
      <c r="AF39" s="134">
        <f t="shared" si="98"/>
        <v>8.8439134175977412E-3</v>
      </c>
      <c r="AG39" s="134">
        <f t="shared" si="98"/>
        <v>9.5028733129971059E-3</v>
      </c>
      <c r="AH39" s="134">
        <f t="shared" si="98"/>
        <v>8.8988023580862489E-3</v>
      </c>
      <c r="AI39" s="134">
        <f t="shared" si="98"/>
        <v>1.0000271944742333E-2</v>
      </c>
      <c r="AK39" s="134">
        <f t="shared" ref="AK39:AW41" si="99">IFERROR(AK102/(AK$7),0)</f>
        <v>1.1156789039727022E-2</v>
      </c>
      <c r="AL39" s="134">
        <f t="shared" si="99"/>
        <v>1.0444537724291237E-2</v>
      </c>
      <c r="AM39" s="134">
        <f t="shared" si="99"/>
        <v>1.0311686760899637E-2</v>
      </c>
      <c r="AN39" s="134">
        <f t="shared" si="99"/>
        <v>1.029386254083898E-2</v>
      </c>
      <c r="AO39" s="134">
        <f t="shared" si="99"/>
        <v>9.1801156141501656E-3</v>
      </c>
      <c r="AP39" s="134">
        <f t="shared" si="99"/>
        <v>1.1209303358571765E-2</v>
      </c>
      <c r="AQ39" s="134">
        <f t="shared" si="99"/>
        <v>9.7701428413722331E-3</v>
      </c>
      <c r="AR39" s="134">
        <f t="shared" si="99"/>
        <v>8.9342134368426036E-3</v>
      </c>
      <c r="AS39" s="134">
        <v>8.9402158101389746E-3</v>
      </c>
      <c r="AT39" s="134">
        <f t="shared" ref="AT39:AV39" si="100">IFERROR(AT102/(AT$7),0)</f>
        <v>9.3661336538696689E-3</v>
      </c>
      <c r="AU39" s="134">
        <f t="shared" si="100"/>
        <v>9.9047656612228641E-3</v>
      </c>
      <c r="AV39" s="134">
        <f t="shared" si="100"/>
        <v>9.6858095530754276E-3</v>
      </c>
      <c r="AW39" s="134">
        <f t="shared" si="99"/>
        <v>9.9078924195911237E-3</v>
      </c>
      <c r="AY39" s="134">
        <f t="shared" ref="AY39:BL41" si="101">IFERROR(AY102/(AY$7),0)</f>
        <v>1.1284040162503707E-2</v>
      </c>
      <c r="AZ39" s="134">
        <f t="shared" si="101"/>
        <v>1.1284040162503707E-2</v>
      </c>
      <c r="BA39" s="134">
        <f t="shared" si="101"/>
        <v>1.1284040162503707E-2</v>
      </c>
      <c r="BB39" s="134">
        <f t="shared" si="101"/>
        <v>1.1284040162503709E-2</v>
      </c>
      <c r="BC39" s="134">
        <f t="shared" si="101"/>
        <v>1.1284040162503707E-2</v>
      </c>
      <c r="BD39" s="134">
        <f t="shared" si="101"/>
        <v>1.1284040162503709E-2</v>
      </c>
      <c r="BE39" s="134">
        <f t="shared" si="101"/>
        <v>1.1284040162503709E-2</v>
      </c>
      <c r="BF39" s="134">
        <f t="shared" si="101"/>
        <v>9.6929726577651403E-3</v>
      </c>
      <c r="BG39" s="134">
        <f t="shared" si="101"/>
        <v>9.6296198067202174E-3</v>
      </c>
      <c r="BH39" s="134">
        <f t="shared" si="101"/>
        <v>9.1995977738258804E-3</v>
      </c>
      <c r="BI39" s="134">
        <f t="shared" si="101"/>
        <v>9.6949412603156374E-3</v>
      </c>
      <c r="BJ39" s="134">
        <f t="shared" si="101"/>
        <v>9.3886803165093829E-3</v>
      </c>
      <c r="BK39" s="134">
        <f t="shared" si="101"/>
        <v>1.0491592656641941E-2</v>
      </c>
      <c r="BL39" s="134">
        <f t="shared" si="101"/>
        <v>0</v>
      </c>
      <c r="BM39" s="134">
        <v>1.1284040162503707E-2</v>
      </c>
      <c r="BN39" s="134">
        <v>1.1284040162503707E-2</v>
      </c>
      <c r="BO39" s="134">
        <v>1.1284040162503707E-2</v>
      </c>
      <c r="BP39" s="134">
        <v>1.1284040162503709E-2</v>
      </c>
      <c r="BQ39" s="134">
        <v>1.1284040162503707E-2</v>
      </c>
      <c r="BR39" s="134">
        <v>1.1284040162503709E-2</v>
      </c>
      <c r="BS39" s="134">
        <v>1.1284040162503709E-2</v>
      </c>
      <c r="BT39" s="134">
        <v>9.6929726577651403E-3</v>
      </c>
      <c r="BU39" s="134">
        <v>9.6296198067202174E-3</v>
      </c>
      <c r="BV39" s="134">
        <v>9.1995977738258804E-3</v>
      </c>
      <c r="BW39" s="134">
        <v>9.6949412603156374E-3</v>
      </c>
      <c r="BX39" s="134">
        <v>9.3886803165093829E-3</v>
      </c>
      <c r="BY39" s="134">
        <f t="shared" ref="BY39:BY41" si="102">IFERROR(BY102/(BY$7),0)</f>
        <v>1.0491592656641941E-2</v>
      </c>
      <c r="CA39" s="134">
        <v>1.1284040162503707E-2</v>
      </c>
      <c r="CB39" s="134">
        <v>1.1284040162503707E-2</v>
      </c>
      <c r="CC39" s="134">
        <v>1.1284040162503707E-2</v>
      </c>
      <c r="CD39" s="134">
        <v>1.1284040162503709E-2</v>
      </c>
      <c r="CE39" s="134">
        <v>1.1284040162503707E-2</v>
      </c>
      <c r="CF39" s="134">
        <v>1.1284040162503709E-2</v>
      </c>
      <c r="CG39" s="134">
        <v>1.1284040162503709E-2</v>
      </c>
      <c r="CH39" s="134">
        <v>9.6929726577651403E-3</v>
      </c>
      <c r="CI39" s="134">
        <v>9.6296198067202174E-3</v>
      </c>
      <c r="CJ39" s="134">
        <v>9.1995977738258804E-3</v>
      </c>
      <c r="CK39" s="134">
        <v>9.6949412603156374E-3</v>
      </c>
      <c r="CL39" s="134">
        <v>9.3886803165093829E-3</v>
      </c>
      <c r="CM39" s="134">
        <f t="shared" ref="CM39:CM41" si="103">IFERROR(CM102/(CM$7),0)</f>
        <v>9.3370962111105505E-3</v>
      </c>
      <c r="CO39" s="134">
        <v>9.0263112540033968E-3</v>
      </c>
      <c r="CP39" s="134">
        <v>9.0544965106696511E-3</v>
      </c>
      <c r="CQ39" s="134">
        <v>9.3229452361910988E-3</v>
      </c>
      <c r="CR39" s="134">
        <v>9.4374550502011722E-3</v>
      </c>
      <c r="CS39" s="134">
        <f t="shared" ref="CS39:CS41" si="104">IFERROR(CS102/(CS$7),0)</f>
        <v>9.197628262825084E-3</v>
      </c>
      <c r="CU39" s="134">
        <v>9.6526033114960035E-3</v>
      </c>
      <c r="CV39" s="134">
        <v>9.6526033114960035E-3</v>
      </c>
      <c r="CW39" s="134">
        <v>9.6526033114960035E-3</v>
      </c>
      <c r="CX39" s="134">
        <v>9.6526033114960035E-3</v>
      </c>
      <c r="CY39" s="134">
        <f t="shared" ref="CY39:CY41" si="105">IFERROR(CY102/(CY$7),0)</f>
        <v>9.6526033114960001E-3</v>
      </c>
      <c r="DA39" s="134">
        <v>9.1110702537765351E-3</v>
      </c>
      <c r="DB39" s="134">
        <v>9.8291446171325913E-3</v>
      </c>
      <c r="DC39" s="134">
        <v>9.9019438165782857E-3</v>
      </c>
      <c r="DD39" s="134">
        <v>1.0388980353683285E-2</v>
      </c>
      <c r="DE39" s="134">
        <v>1.2283671035658458E-2</v>
      </c>
      <c r="DF39" s="134">
        <v>1.4158334967366532E-2</v>
      </c>
      <c r="DG39" s="134">
        <v>7.7726547301027182E-2</v>
      </c>
      <c r="DH39" s="134">
        <v>4.9448150929779715E-2</v>
      </c>
      <c r="DI39" s="134">
        <v>4.8403618400625466E-2</v>
      </c>
      <c r="DJ39" s="134">
        <v>4.8403618398458061E-2</v>
      </c>
      <c r="DK39" s="134">
        <v>4.7972568042861562E-2</v>
      </c>
      <c r="DL39" s="134">
        <v>4.5214759731856513E-2</v>
      </c>
      <c r="DM39" s="134">
        <v>4.5214759731856506E-2</v>
      </c>
      <c r="DN39" s="134">
        <v>4.5214759731856506E-2</v>
      </c>
      <c r="DO39" s="134">
        <v>4.5214759731856506E-2</v>
      </c>
      <c r="DP39" s="134">
        <v>4.5214759731856506E-2</v>
      </c>
      <c r="DQ39" s="134">
        <v>0</v>
      </c>
      <c r="DR39" s="134">
        <f t="shared" ref="DR39:DS39" si="106">IFERROR(DR102/(DR$7),0)</f>
        <v>0</v>
      </c>
      <c r="DS39" s="134">
        <f t="shared" si="106"/>
        <v>0</v>
      </c>
      <c r="DU39" s="134">
        <f t="shared" si="8"/>
        <v>0</v>
      </c>
      <c r="DW39" s="134">
        <f>+BY39/AW39</f>
        <v>1.0589126539057543</v>
      </c>
    </row>
    <row r="40" spans="1:127" x14ac:dyDescent="0.3">
      <c r="B40" s="15" t="s">
        <v>54</v>
      </c>
      <c r="C40" s="16" t="s">
        <v>55</v>
      </c>
      <c r="D40" s="15" t="s">
        <v>56</v>
      </c>
      <c r="E40" s="16" t="s">
        <v>57</v>
      </c>
      <c r="F40" s="60" t="s">
        <v>58</v>
      </c>
      <c r="G40" s="15" t="s">
        <v>202</v>
      </c>
      <c r="I40" s="59">
        <f t="shared" si="97"/>
        <v>3.7123925566803963E-3</v>
      </c>
      <c r="J40" s="59">
        <f t="shared" si="97"/>
        <v>3.1749394182524785E-3</v>
      </c>
      <c r="K40" s="59">
        <f t="shared" si="97"/>
        <v>3.141159852527586E-3</v>
      </c>
      <c r="L40" s="59">
        <f t="shared" si="97"/>
        <v>3.185748242703808E-3</v>
      </c>
      <c r="M40" s="59">
        <f t="shared" si="97"/>
        <v>2.9925863670718367E-3</v>
      </c>
      <c r="N40" s="59">
        <f t="shared" si="97"/>
        <v>2.9293150878281935E-3</v>
      </c>
      <c r="O40" s="59">
        <f t="shared" si="97"/>
        <v>2.9807949418599326E-3</v>
      </c>
      <c r="P40" s="59">
        <f t="shared" si="97"/>
        <v>2.9605989867189588E-3</v>
      </c>
      <c r="Q40" s="59">
        <f t="shared" si="97"/>
        <v>2.9160836139970536E-3</v>
      </c>
      <c r="R40" s="59">
        <f t="shared" si="97"/>
        <v>2.7514076081697147E-3</v>
      </c>
      <c r="S40" s="59">
        <f t="shared" si="97"/>
        <v>2.7420902265711095E-3</v>
      </c>
      <c r="T40" s="59">
        <f t="shared" si="97"/>
        <v>2.8788587597770956E-3</v>
      </c>
      <c r="U40" s="59">
        <f t="shared" si="97"/>
        <v>3.008937128602136E-3</v>
      </c>
      <c r="W40" s="59">
        <f t="shared" si="98"/>
        <v>3.4966768026980953E-3</v>
      </c>
      <c r="X40" s="59">
        <f t="shared" si="98"/>
        <v>3.4972380477742461E-3</v>
      </c>
      <c r="Y40" s="59">
        <f t="shared" si="98"/>
        <v>3.4258206627952202E-3</v>
      </c>
      <c r="Z40" s="59">
        <f t="shared" si="98"/>
        <v>3.9051355687620385E-3</v>
      </c>
      <c r="AA40" s="59">
        <f t="shared" si="98"/>
        <v>3.1667720062226183E-3</v>
      </c>
      <c r="AB40" s="59">
        <f t="shared" si="98"/>
        <v>3.1481191533348813E-3</v>
      </c>
      <c r="AC40" s="59">
        <f t="shared" si="98"/>
        <v>3.6822581522273352E-3</v>
      </c>
      <c r="AD40" s="59">
        <f t="shared" si="98"/>
        <v>3.294736407160318E-3</v>
      </c>
      <c r="AE40" s="59">
        <f t="shared" si="98"/>
        <v>3.1304825617551792E-3</v>
      </c>
      <c r="AF40" s="59">
        <f t="shared" si="98"/>
        <v>3.0759877688581031E-3</v>
      </c>
      <c r="AG40" s="59">
        <f t="shared" si="98"/>
        <v>3.174100882494832E-3</v>
      </c>
      <c r="AH40" s="59">
        <f t="shared" si="98"/>
        <v>3.1570395041474013E-3</v>
      </c>
      <c r="AI40" s="59">
        <f t="shared" si="98"/>
        <v>3.3333308062493149E-3</v>
      </c>
      <c r="AK40" s="61">
        <v>3.2608800373052126E-3</v>
      </c>
      <c r="AL40" s="61">
        <v>3.4343083946977541E-3</v>
      </c>
      <c r="AM40" s="61">
        <v>3.1384829479188005E-3</v>
      </c>
      <c r="AN40" s="61">
        <v>3.9854839468258622E-3</v>
      </c>
      <c r="AO40" s="61">
        <v>3.2429894051942921E-3</v>
      </c>
      <c r="AP40" s="61">
        <v>3.4119751868749281E-3</v>
      </c>
      <c r="AQ40" s="61">
        <v>4.0153758812703048E-3</v>
      </c>
      <c r="AR40" s="61">
        <v>3.4587377695050854E-3</v>
      </c>
      <c r="AS40" s="61">
        <v>3.4455890175750566E-3</v>
      </c>
      <c r="AT40" s="61">
        <v>3.2429894051942921E-3</v>
      </c>
      <c r="AU40" s="61">
        <v>3.2429894051942921E-3</v>
      </c>
      <c r="AV40" s="61">
        <v>3.2429894051942921E-3</v>
      </c>
      <c r="AW40" s="59">
        <f t="shared" si="99"/>
        <v>3.2733148115952895E-3</v>
      </c>
      <c r="AY40" s="62">
        <v>4.0153758812703048E-3</v>
      </c>
      <c r="AZ40" s="62">
        <v>4.0153758812703048E-3</v>
      </c>
      <c r="BA40" s="62">
        <v>4.0153758812703048E-3</v>
      </c>
      <c r="BB40" s="62">
        <v>4.0153758812703048E-3</v>
      </c>
      <c r="BC40" s="62">
        <v>4.0153758812703048E-3</v>
      </c>
      <c r="BD40" s="62">
        <v>4.0153758812703048E-3</v>
      </c>
      <c r="BE40" s="62">
        <v>4.0153758812703048E-3</v>
      </c>
      <c r="BF40" s="62">
        <v>3.4587377695050854E-3</v>
      </c>
      <c r="BG40" s="62">
        <v>3.4455890175750566E-3</v>
      </c>
      <c r="BH40" s="62">
        <v>3.3007415310590152E-3</v>
      </c>
      <c r="BI40" s="62">
        <v>3.4879552514898745E-3</v>
      </c>
      <c r="BJ40" s="62">
        <v>3.3869443254844157E-3</v>
      </c>
      <c r="BK40" s="59">
        <f t="shared" si="101"/>
        <v>3.7458941646209124E-3</v>
      </c>
      <c r="BL40" s="62">
        <v>4.0153758812703048E-3</v>
      </c>
      <c r="BM40" s="62">
        <v>4.0153758812703048E-3</v>
      </c>
      <c r="BN40" s="62">
        <v>4.0153758812703048E-3</v>
      </c>
      <c r="BO40" s="62">
        <v>4.0153758812703048E-3</v>
      </c>
      <c r="BP40" s="62">
        <v>4.0153758812703048E-3</v>
      </c>
      <c r="BQ40" s="62">
        <v>4.0153758812703048E-3</v>
      </c>
      <c r="BR40" s="62">
        <v>4.0153758812703048E-3</v>
      </c>
      <c r="BS40" s="62">
        <v>4.0153758812703048E-3</v>
      </c>
      <c r="BT40" s="62">
        <v>3.4587377695050854E-3</v>
      </c>
      <c r="BU40" s="62">
        <v>3.4455890175750566E-3</v>
      </c>
      <c r="BV40" s="62">
        <v>3.3007415310590152E-3</v>
      </c>
      <c r="BW40" s="62">
        <v>3.4879552514898745E-3</v>
      </c>
      <c r="BX40" s="62">
        <v>3.3869443254844157E-3</v>
      </c>
      <c r="BY40" s="59">
        <f t="shared" si="102"/>
        <v>3.7458941646209124E-3</v>
      </c>
      <c r="CA40" s="63">
        <v>3.456405221891994E-3</v>
      </c>
      <c r="CB40" s="63">
        <v>3.456405221891994E-3</v>
      </c>
      <c r="CC40" s="63">
        <v>3.456405221891994E-3</v>
      </c>
      <c r="CD40" s="63">
        <v>3.2515544480104792E-3</v>
      </c>
      <c r="CE40" s="63">
        <v>3.2515544480104792E-3</v>
      </c>
      <c r="CF40" s="63">
        <v>3.2515544480104792E-3</v>
      </c>
      <c r="CG40" s="63">
        <v>3.3245564682631364E-3</v>
      </c>
      <c r="CH40" s="63">
        <v>3.3245564682631364E-3</v>
      </c>
      <c r="CI40" s="63">
        <v>3.3245564682631364E-3</v>
      </c>
      <c r="CJ40" s="63">
        <v>3.2388346810492768E-3</v>
      </c>
      <c r="CK40" s="63">
        <v>3.2388346810492768E-3</v>
      </c>
      <c r="CL40" s="63">
        <v>3.2388346810492768E-3</v>
      </c>
      <c r="CM40" s="59">
        <f t="shared" si="103"/>
        <v>3.3169271849758427E-3</v>
      </c>
      <c r="CO40" s="63">
        <v>3.1898685766502404E-3</v>
      </c>
      <c r="CP40" s="63">
        <v>3.2133803445533815E-3</v>
      </c>
      <c r="CQ40" s="63">
        <v>3.3222439335391361E-3</v>
      </c>
      <c r="CR40" s="63">
        <v>3.3630496580486884E-3</v>
      </c>
      <c r="CS40" s="59">
        <f t="shared" si="104"/>
        <v>3.2663394660565415E-3</v>
      </c>
      <c r="CU40" s="63">
        <v>3.3491916579976803E-3</v>
      </c>
      <c r="CV40" s="63">
        <v>3.3491916579976803E-3</v>
      </c>
      <c r="CW40" s="63">
        <v>3.3491916579976803E-3</v>
      </c>
      <c r="CX40" s="63">
        <v>3.3491916579976803E-3</v>
      </c>
      <c r="CY40" s="59">
        <f t="shared" si="105"/>
        <v>3.3491916579976803E-3</v>
      </c>
      <c r="DA40" s="63">
        <v>3.2534338461803632E-3</v>
      </c>
      <c r="DB40" s="63">
        <v>3.5098480074967739E-3</v>
      </c>
      <c r="DC40" s="63">
        <v>3.5358435681558838E-3</v>
      </c>
      <c r="DD40" s="63">
        <v>3.6046945277672677E-3</v>
      </c>
      <c r="DE40" s="63">
        <v>4.38632454690946E-3</v>
      </c>
      <c r="DF40" s="63">
        <v>5.0557404240512841E-3</v>
      </c>
      <c r="DG40" s="63">
        <v>2.7755046629245654E-2</v>
      </c>
      <c r="DH40" s="63">
        <v>4.9448150929779715E-2</v>
      </c>
      <c r="DI40" s="63">
        <v>4.8403618400625473E-2</v>
      </c>
      <c r="DJ40" s="63">
        <v>4.8403618398458061E-2</v>
      </c>
      <c r="DK40" s="63">
        <v>4.7972568042861562E-2</v>
      </c>
      <c r="DL40" s="63">
        <v>4.5214759731856506E-2</v>
      </c>
      <c r="DM40" s="63">
        <v>4.5214759731856506E-2</v>
      </c>
      <c r="DN40" s="63">
        <v>4.5214759731856506E-2</v>
      </c>
      <c r="DO40" s="63">
        <v>4.5214759731856506E-2</v>
      </c>
      <c r="DP40" s="63">
        <v>4.5214759731856506E-2</v>
      </c>
      <c r="DQ40" s="63">
        <v>4.5214759731856506E-2</v>
      </c>
      <c r="DR40" s="63"/>
      <c r="DS40" s="63"/>
      <c r="DU40" s="59">
        <f t="shared" si="8"/>
        <v>0</v>
      </c>
      <c r="DW40" s="59">
        <f t="shared" ref="DW40:DW41" si="107">+BY40/AW40</f>
        <v>1.144373328025637</v>
      </c>
    </row>
    <row r="41" spans="1:127" x14ac:dyDescent="0.3">
      <c r="B41" s="15" t="s">
        <v>54</v>
      </c>
      <c r="C41" s="16" t="s">
        <v>55</v>
      </c>
      <c r="D41" s="15" t="s">
        <v>56</v>
      </c>
      <c r="E41" s="16" t="s">
        <v>57</v>
      </c>
      <c r="F41" s="60" t="s">
        <v>59</v>
      </c>
      <c r="G41" s="15" t="s">
        <v>202</v>
      </c>
      <c r="I41" s="59">
        <f t="shared" si="97"/>
        <v>6.6989847177125854E-3</v>
      </c>
      <c r="J41" s="59">
        <f t="shared" si="97"/>
        <v>5.9283710236231061E-3</v>
      </c>
      <c r="K41" s="59">
        <f t="shared" si="97"/>
        <v>6.4006885842489486E-3</v>
      </c>
      <c r="L41" s="59">
        <f t="shared" si="97"/>
        <v>6.5619434202599872E-3</v>
      </c>
      <c r="M41" s="59">
        <f t="shared" si="97"/>
        <v>6.0371310778513281E-3</v>
      </c>
      <c r="N41" s="59">
        <f t="shared" si="97"/>
        <v>5.3189506567878873E-3</v>
      </c>
      <c r="O41" s="59">
        <f t="shared" si="97"/>
        <v>5.763176787268745E-3</v>
      </c>
      <c r="P41" s="59">
        <f t="shared" si="97"/>
        <v>5.3457873961674247E-3</v>
      </c>
      <c r="Q41" s="59">
        <f t="shared" si="97"/>
        <v>5.1345119362318382E-3</v>
      </c>
      <c r="R41" s="59">
        <f t="shared" si="97"/>
        <v>4.8980789228474471E-3</v>
      </c>
      <c r="S41" s="59">
        <f t="shared" si="97"/>
        <v>4.950555343713239E-3</v>
      </c>
      <c r="T41" s="59">
        <f t="shared" si="97"/>
        <v>5.0020015876851096E-3</v>
      </c>
      <c r="U41" s="59">
        <f t="shared" si="97"/>
        <v>5.6209659645351327E-3</v>
      </c>
      <c r="W41" s="59">
        <f t="shared" si="98"/>
        <v>6.3644410531116594E-3</v>
      </c>
      <c r="X41" s="59">
        <f t="shared" si="98"/>
        <v>6.6631475335330514E-3</v>
      </c>
      <c r="Y41" s="59">
        <f t="shared" si="98"/>
        <v>6.4091770423941952E-3</v>
      </c>
      <c r="Z41" s="59">
        <f t="shared" si="98"/>
        <v>7.8957287166623175E-3</v>
      </c>
      <c r="AA41" s="59">
        <f t="shared" si="98"/>
        <v>6.3076945707812885E-3</v>
      </c>
      <c r="AB41" s="59">
        <f t="shared" si="98"/>
        <v>6.597732332030256E-3</v>
      </c>
      <c r="AC41" s="59">
        <f t="shared" si="98"/>
        <v>7.9368190508065789E-3</v>
      </c>
      <c r="AD41" s="59">
        <f t="shared" si="98"/>
        <v>7.4444589860494306E-3</v>
      </c>
      <c r="AE41" s="59">
        <f t="shared" si="98"/>
        <v>7.0362308153019727E-3</v>
      </c>
      <c r="AF41" s="59">
        <f t="shared" si="98"/>
        <v>5.7679256487396394E-3</v>
      </c>
      <c r="AG41" s="59">
        <f t="shared" si="98"/>
        <v>6.3287724305022743E-3</v>
      </c>
      <c r="AH41" s="59">
        <f t="shared" si="98"/>
        <v>5.7417628539388468E-3</v>
      </c>
      <c r="AI41" s="59">
        <f t="shared" si="98"/>
        <v>6.6669411384930174E-3</v>
      </c>
      <c r="AK41" s="61">
        <v>6.0584130309965624E-3</v>
      </c>
      <c r="AL41" s="61">
        <v>6.352818244128023E-3</v>
      </c>
      <c r="AM41" s="61">
        <v>5.7803718450366434E-3</v>
      </c>
      <c r="AN41" s="61">
        <v>7.308557537009517E-3</v>
      </c>
      <c r="AO41" s="61">
        <v>5.9212913754116987E-3</v>
      </c>
      <c r="AP41" s="61">
        <v>6.2030133203634851E-3</v>
      </c>
      <c r="AQ41" s="61">
        <v>7.2686642812334031E-3</v>
      </c>
      <c r="AR41" s="61">
        <v>6.2342348882600557E-3</v>
      </c>
      <c r="AS41" s="61">
        <v>6.1840307891451616E-3</v>
      </c>
      <c r="AT41" s="61">
        <v>5.9212913754116987E-3</v>
      </c>
      <c r="AU41" s="61">
        <v>5.9212913754116987E-3</v>
      </c>
      <c r="AV41" s="61">
        <v>5.9212913754116987E-3</v>
      </c>
      <c r="AW41" s="59">
        <f t="shared" si="99"/>
        <v>6.6345776079958342E-3</v>
      </c>
      <c r="AY41" s="62">
        <v>7.2686642812334031E-3</v>
      </c>
      <c r="AZ41" s="62">
        <v>7.2686642812334031E-3</v>
      </c>
      <c r="BA41" s="62">
        <v>7.2686642812334031E-3</v>
      </c>
      <c r="BB41" s="62">
        <v>7.2686642812334031E-3</v>
      </c>
      <c r="BC41" s="62">
        <v>7.2686642812334031E-3</v>
      </c>
      <c r="BD41" s="62">
        <v>7.2686642812334031E-3</v>
      </c>
      <c r="BE41" s="62">
        <v>7.2686642812334031E-3</v>
      </c>
      <c r="BF41" s="62">
        <v>6.2342348882600557E-3</v>
      </c>
      <c r="BG41" s="62">
        <v>6.1840307891451616E-3</v>
      </c>
      <c r="BH41" s="62">
        <v>5.8988562427668666E-3</v>
      </c>
      <c r="BI41" s="62">
        <v>6.2069860088257633E-3</v>
      </c>
      <c r="BJ41" s="62">
        <v>6.0017359910249672E-3</v>
      </c>
      <c r="BK41" s="59">
        <f t="shared" si="101"/>
        <v>6.7456984920210268E-3</v>
      </c>
      <c r="BL41" s="62">
        <v>7.2686642812334031E-3</v>
      </c>
      <c r="BM41" s="62">
        <v>7.2686642812334031E-3</v>
      </c>
      <c r="BN41" s="62">
        <v>7.2686642812334031E-3</v>
      </c>
      <c r="BO41" s="62">
        <v>7.2686642812334031E-3</v>
      </c>
      <c r="BP41" s="62">
        <v>7.2686642812334031E-3</v>
      </c>
      <c r="BQ41" s="62">
        <v>7.2686642812334031E-3</v>
      </c>
      <c r="BR41" s="62">
        <v>7.2686642812334031E-3</v>
      </c>
      <c r="BS41" s="62">
        <v>7.2686642812334031E-3</v>
      </c>
      <c r="BT41" s="62">
        <v>6.2342348882600557E-3</v>
      </c>
      <c r="BU41" s="62">
        <v>6.1840307891451616E-3</v>
      </c>
      <c r="BV41" s="62">
        <v>5.8988562427668666E-3</v>
      </c>
      <c r="BW41" s="62">
        <v>6.2069860088257633E-3</v>
      </c>
      <c r="BX41" s="62">
        <v>6.0017359910249672E-3</v>
      </c>
      <c r="BY41" s="59">
        <f t="shared" si="102"/>
        <v>6.7456984920210268E-3</v>
      </c>
      <c r="CA41" s="63">
        <v>6.3241197756369718E-3</v>
      </c>
      <c r="CB41" s="63">
        <v>6.3241197756369718E-3</v>
      </c>
      <c r="CC41" s="63">
        <v>6.3241197756369718E-3</v>
      </c>
      <c r="CD41" s="63">
        <v>5.9105070719292713E-3</v>
      </c>
      <c r="CE41" s="63">
        <v>5.9105070719292713E-3</v>
      </c>
      <c r="CF41" s="63">
        <v>5.9105070719292713E-3</v>
      </c>
      <c r="CG41" s="63">
        <v>6.0048782476350357E-3</v>
      </c>
      <c r="CH41" s="63">
        <v>6.0048782476350357E-3</v>
      </c>
      <c r="CI41" s="63">
        <v>6.0048782476350357E-3</v>
      </c>
      <c r="CJ41" s="63">
        <v>5.8500458962213063E-3</v>
      </c>
      <c r="CK41" s="63">
        <v>5.8500458962213063E-3</v>
      </c>
      <c r="CL41" s="63">
        <v>5.8500458962213063E-3</v>
      </c>
      <c r="CM41" s="59">
        <f t="shared" si="103"/>
        <v>6.0201690261347052E-3</v>
      </c>
      <c r="CO41" s="63">
        <v>5.8364426773531578E-3</v>
      </c>
      <c r="CP41" s="63">
        <v>5.8411161661162713E-3</v>
      </c>
      <c r="CQ41" s="63">
        <v>6.000701302651964E-3</v>
      </c>
      <c r="CR41" s="63">
        <v>6.0744053921524838E-3</v>
      </c>
      <c r="CS41" s="59">
        <f t="shared" si="104"/>
        <v>5.9312887967685451E-3</v>
      </c>
      <c r="CU41" s="63">
        <v>6.3034116534983224E-3</v>
      </c>
      <c r="CV41" s="63">
        <v>6.3034116534983224E-3</v>
      </c>
      <c r="CW41" s="63">
        <v>6.3034116534983224E-3</v>
      </c>
      <c r="CX41" s="63">
        <v>6.3034116534983224E-3</v>
      </c>
      <c r="CY41" s="59">
        <f t="shared" si="105"/>
        <v>6.3034116534983232E-3</v>
      </c>
      <c r="DA41" s="63">
        <v>5.8576364075961724E-3</v>
      </c>
      <c r="DB41" s="63">
        <v>6.3192966096358169E-3</v>
      </c>
      <c r="DC41" s="63">
        <v>6.3661002484224028E-3</v>
      </c>
      <c r="DD41" s="63">
        <v>6.7842858259160171E-3</v>
      </c>
      <c r="DE41" s="63">
        <v>7.8973464887489974E-3</v>
      </c>
      <c r="DF41" s="63">
        <v>9.1025945433152473E-3</v>
      </c>
      <c r="DG41" s="63">
        <v>4.9971500671781521E-2</v>
      </c>
      <c r="DH41" s="63">
        <v>0</v>
      </c>
      <c r="DI41" s="63">
        <v>0</v>
      </c>
      <c r="DJ41" s="63">
        <v>0</v>
      </c>
      <c r="DK41" s="63">
        <v>0</v>
      </c>
      <c r="DL41" s="63">
        <v>0</v>
      </c>
      <c r="DM41" s="63">
        <v>0</v>
      </c>
      <c r="DN41" s="63">
        <v>0</v>
      </c>
      <c r="DO41" s="63">
        <v>0</v>
      </c>
      <c r="DP41" s="63">
        <v>0</v>
      </c>
      <c r="DQ41" s="63">
        <v>0</v>
      </c>
      <c r="DR41" s="63"/>
      <c r="DS41" s="63"/>
      <c r="DU41" s="59">
        <f t="shared" si="8"/>
        <v>0</v>
      </c>
      <c r="DW41" s="59">
        <f t="shared" si="107"/>
        <v>1.0167487503486692</v>
      </c>
    </row>
    <row r="42" spans="1:127" x14ac:dyDescent="0.3">
      <c r="B42" s="15"/>
      <c r="C42" s="16"/>
      <c r="D42" s="15"/>
      <c r="E42" s="16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8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8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18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18"/>
      <c r="BL42" s="59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18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18"/>
      <c r="CO42" s="59"/>
      <c r="CP42" s="59"/>
      <c r="CQ42" s="59"/>
      <c r="CR42" s="59"/>
      <c r="CS42" s="18"/>
      <c r="CU42" s="59"/>
      <c r="CV42" s="59"/>
      <c r="CW42" s="59"/>
      <c r="CX42" s="59"/>
      <c r="CY42" s="18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U42" s="18"/>
      <c r="DW42" s="18"/>
    </row>
    <row r="43" spans="1:127" s="10" customFormat="1" x14ac:dyDescent="0.3">
      <c r="A43" s="21"/>
      <c r="B43" s="131"/>
      <c r="C43" s="132"/>
      <c r="D43" s="131"/>
      <c r="E43" s="132"/>
      <c r="F43" s="133" t="s">
        <v>60</v>
      </c>
      <c r="G43" s="131" t="s">
        <v>20</v>
      </c>
      <c r="I43" s="134">
        <f t="shared" ref="I43:T43" si="108">IFERROR(I106/I$10,0)</f>
        <v>20.59338761420501</v>
      </c>
      <c r="J43" s="134">
        <f t="shared" si="108"/>
        <v>21.291981767251912</v>
      </c>
      <c r="K43" s="134">
        <f t="shared" si="108"/>
        <v>20.419231121000653</v>
      </c>
      <c r="L43" s="134">
        <f t="shared" si="108"/>
        <v>20.77569179150208</v>
      </c>
      <c r="M43" s="134">
        <f t="shared" si="108"/>
        <v>20.719911238345549</v>
      </c>
      <c r="N43" s="134">
        <f t="shared" si="108"/>
        <v>21.832191328004452</v>
      </c>
      <c r="O43" s="134">
        <f t="shared" si="108"/>
        <v>21.423211595587603</v>
      </c>
      <c r="P43" s="134">
        <f t="shared" si="108"/>
        <v>21.052780796621164</v>
      </c>
      <c r="Q43" s="134">
        <f t="shared" si="108"/>
        <v>20.344772599417585</v>
      </c>
      <c r="R43" s="134">
        <f t="shared" si="108"/>
        <v>20.112549343478651</v>
      </c>
      <c r="S43" s="134">
        <f t="shared" si="108"/>
        <v>18.98168124771377</v>
      </c>
      <c r="T43" s="134">
        <f t="shared" si="108"/>
        <v>19.076221816862592</v>
      </c>
      <c r="U43" s="134">
        <f>IFERROR(U106/U$10,0)</f>
        <v>20.506889527618181</v>
      </c>
      <c r="W43" s="134">
        <f t="shared" ref="W43:AI43" si="109">IFERROR(W106/W$10,0)</f>
        <v>19.161661603344704</v>
      </c>
      <c r="X43" s="134">
        <f t="shared" si="109"/>
        <v>18.250772783170699</v>
      </c>
      <c r="Y43" s="134">
        <f t="shared" si="109"/>
        <v>20.298190426448109</v>
      </c>
      <c r="Z43" s="134">
        <f t="shared" si="109"/>
        <v>17.371274381489751</v>
      </c>
      <c r="AA43" s="134">
        <f t="shared" si="109"/>
        <v>20.100531387853881</v>
      </c>
      <c r="AB43" s="134">
        <f t="shared" si="109"/>
        <v>19.137322401805552</v>
      </c>
      <c r="AC43" s="134">
        <f t="shared" si="109"/>
        <v>19.269569568167661</v>
      </c>
      <c r="AD43" s="134">
        <f t="shared" si="109"/>
        <v>19.758474667149674</v>
      </c>
      <c r="AE43" s="134">
        <f t="shared" si="109"/>
        <v>19.55871297076477</v>
      </c>
      <c r="AF43" s="134">
        <f t="shared" si="109"/>
        <v>19.392573978060543</v>
      </c>
      <c r="AG43" s="134">
        <f t="shared" si="109"/>
        <v>19.222028232556568</v>
      </c>
      <c r="AH43" s="134">
        <f t="shared" si="109"/>
        <v>18.801467613257287</v>
      </c>
      <c r="AI43" s="134">
        <f t="shared" si="109"/>
        <v>19.200703418158259</v>
      </c>
      <c r="AK43" s="134">
        <f t="shared" ref="AK43:AW43" si="110">IFERROR(AK106/AK$10,0)</f>
        <v>17.808002666258453</v>
      </c>
      <c r="AL43" s="134">
        <f t="shared" si="110"/>
        <v>19.582395929537821</v>
      </c>
      <c r="AM43" s="134">
        <f t="shared" si="110"/>
        <v>18.263958628290673</v>
      </c>
      <c r="AN43" s="134">
        <f t="shared" si="110"/>
        <v>17.831025776075226</v>
      </c>
      <c r="AO43" s="134">
        <f t="shared" si="110"/>
        <v>19.659188327410181</v>
      </c>
      <c r="AP43" s="134">
        <f t="shared" si="110"/>
        <v>18.675504068906815</v>
      </c>
      <c r="AQ43" s="134">
        <f t="shared" si="110"/>
        <v>18.651165329565867</v>
      </c>
      <c r="AR43" s="134">
        <f t="shared" si="110"/>
        <v>18.897870403572927</v>
      </c>
      <c r="AS43" s="134">
        <v>19.277246335633595</v>
      </c>
      <c r="AT43" s="134">
        <f t="shared" ref="AT43:AV43" si="111">IFERROR(AT106/AT$10,0)</f>
        <v>20.035395959041644</v>
      </c>
      <c r="AU43" s="134">
        <f t="shared" si="111"/>
        <v>19.803586492572467</v>
      </c>
      <c r="AV43" s="134">
        <f t="shared" si="111"/>
        <v>19.144002524820877</v>
      </c>
      <c r="AW43" s="134">
        <f t="shared" si="110"/>
        <v>18.954055006900166</v>
      </c>
      <c r="AY43" s="134">
        <f t="shared" ref="AY43:BL43" si="112">IFERROR(AY106/AY$10,0)</f>
        <v>18.454307958184582</v>
      </c>
      <c r="AZ43" s="134">
        <f t="shared" si="112"/>
        <v>19.773579502864056</v>
      </c>
      <c r="BA43" s="134">
        <f t="shared" si="112"/>
        <v>18.773598706768158</v>
      </c>
      <c r="BB43" s="134">
        <f t="shared" si="112"/>
        <v>18.584078488170597</v>
      </c>
      <c r="BC43" s="134">
        <f t="shared" si="112"/>
        <v>19.708192472209817</v>
      </c>
      <c r="BD43" s="134">
        <f t="shared" si="112"/>
        <v>18.759244882225708</v>
      </c>
      <c r="BE43" s="134">
        <f t="shared" si="112"/>
        <v>18.604313461110543</v>
      </c>
      <c r="BF43" s="134">
        <f t="shared" si="112"/>
        <v>18.840850381178623</v>
      </c>
      <c r="BG43" s="134">
        <f t="shared" si="112"/>
        <v>19.278579204441616</v>
      </c>
      <c r="BH43" s="134">
        <f t="shared" si="112"/>
        <v>18.73068810483527</v>
      </c>
      <c r="BI43" s="134">
        <f t="shared" si="112"/>
        <v>18.857291007719514</v>
      </c>
      <c r="BJ43" s="134">
        <f t="shared" si="112"/>
        <v>18.834598003689546</v>
      </c>
      <c r="BK43" s="134">
        <f t="shared" si="112"/>
        <v>18.908213906267466</v>
      </c>
      <c r="BL43" s="134">
        <f t="shared" si="112"/>
        <v>0</v>
      </c>
      <c r="BM43" s="134">
        <v>18.521873896028158</v>
      </c>
      <c r="BN43" s="134">
        <v>18.96155181870828</v>
      </c>
      <c r="BO43" s="134">
        <v>19.58335968620365</v>
      </c>
      <c r="BP43" s="134">
        <v>18.402396092562679</v>
      </c>
      <c r="BQ43" s="134">
        <v>18.910968109779617</v>
      </c>
      <c r="BR43" s="134">
        <v>19.482246259495362</v>
      </c>
      <c r="BS43" s="134">
        <v>18.28409489019041</v>
      </c>
      <c r="BT43" s="134">
        <v>18.798883983697863</v>
      </c>
      <c r="BU43" s="134">
        <v>19.126104247146568</v>
      </c>
      <c r="BV43" s="134">
        <v>18.684465102101026</v>
      </c>
      <c r="BW43" s="134">
        <v>19.022352958582704</v>
      </c>
      <c r="BX43" s="134">
        <v>19.308593169171935</v>
      </c>
      <c r="BY43" s="134">
        <f t="shared" ref="BY43" si="113">IFERROR(BY106/BY$10,0)</f>
        <v>19.070033601720272</v>
      </c>
      <c r="CA43" s="134">
        <v>19.046694274925152</v>
      </c>
      <c r="CB43" s="134">
        <v>19.046694274925152</v>
      </c>
      <c r="CC43" s="134">
        <v>19.046694274925152</v>
      </c>
      <c r="CD43" s="134">
        <v>19.132925839543766</v>
      </c>
      <c r="CE43" s="134">
        <v>19.132925839543766</v>
      </c>
      <c r="CF43" s="134">
        <v>19.132925839543766</v>
      </c>
      <c r="CG43" s="134">
        <v>18.987463720797319</v>
      </c>
      <c r="CH43" s="134">
        <v>18.987463720797319</v>
      </c>
      <c r="CI43" s="134">
        <v>18.987463720797319</v>
      </c>
      <c r="CJ43" s="134">
        <v>18.506355668229592</v>
      </c>
      <c r="CK43" s="134">
        <v>18.506355668229592</v>
      </c>
      <c r="CL43" s="134">
        <v>18.506355668229592</v>
      </c>
      <c r="CM43" s="134">
        <f t="shared" ref="CM43" si="114">IFERROR(CM106/CM$10,0)</f>
        <v>19.107906872784778</v>
      </c>
      <c r="CO43" s="134">
        <v>17.249595960010812</v>
      </c>
      <c r="CP43" s="134">
        <v>17.956726710235007</v>
      </c>
      <c r="CQ43" s="134">
        <v>18.133459981202702</v>
      </c>
      <c r="CR43" s="134">
        <v>18.693655215545615</v>
      </c>
      <c r="CS43" s="134">
        <f t="shared" ref="CS43" si="115">IFERROR(CS106/CS$10,0)</f>
        <v>17.924502578781055</v>
      </c>
      <c r="CU43" s="134">
        <v>18.123452319884603</v>
      </c>
      <c r="CV43" s="134">
        <v>18.123452319884603</v>
      </c>
      <c r="CW43" s="134">
        <v>18.123452319884603</v>
      </c>
      <c r="CX43" s="134">
        <v>18.123452319884603</v>
      </c>
      <c r="CY43" s="134">
        <f t="shared" ref="CY43" si="116">IFERROR(CY106/CY$10,0)</f>
        <v>18.053666880451711</v>
      </c>
      <c r="DA43" s="134">
        <v>19.821599172166966</v>
      </c>
      <c r="DB43" s="134">
        <v>17.318430900246408</v>
      </c>
      <c r="DC43" s="134">
        <v>17.497719784027545</v>
      </c>
      <c r="DD43" s="134">
        <v>17.034753376539847</v>
      </c>
      <c r="DE43" s="134">
        <v>17.108767782318409</v>
      </c>
      <c r="DF43" s="134">
        <v>20.870832438823818</v>
      </c>
      <c r="DG43" s="134">
        <v>27.454759725557935</v>
      </c>
      <c r="DH43" s="134">
        <v>27.653050139771562</v>
      </c>
      <c r="DI43" s="134">
        <v>27.605908569038014</v>
      </c>
      <c r="DJ43" s="134">
        <v>27.572989090000565</v>
      </c>
      <c r="DK43" s="134">
        <v>27.497959205311641</v>
      </c>
      <c r="DL43" s="134">
        <v>27.530337447804296</v>
      </c>
      <c r="DM43" s="134">
        <v>27.498821573241795</v>
      </c>
      <c r="DN43" s="134">
        <v>27.446153294099329</v>
      </c>
      <c r="DO43" s="134">
        <v>27.461032922592487</v>
      </c>
      <c r="DP43" s="134">
        <v>27.50994342787428</v>
      </c>
      <c r="DQ43" s="134">
        <v>0</v>
      </c>
      <c r="DR43" s="134">
        <f t="shared" ref="DR43:DS43" si="117">IFERROR(DR106/DR$10,0)</f>
        <v>0</v>
      </c>
      <c r="DS43" s="134">
        <f t="shared" si="117"/>
        <v>0</v>
      </c>
      <c r="DU43" s="134">
        <f t="shared" si="8"/>
        <v>0.16181969545280595</v>
      </c>
      <c r="DW43" s="134">
        <f t="shared" ref="DW43:DW52" si="118">+BY43/AW43</f>
        <v>1.0061189331136733</v>
      </c>
    </row>
    <row r="44" spans="1:127" s="10" customFormat="1" x14ac:dyDescent="0.3">
      <c r="A44" s="21"/>
      <c r="B44" s="136"/>
      <c r="C44" s="137"/>
      <c r="D44" s="136"/>
      <c r="E44" s="137"/>
      <c r="F44" s="138" t="s">
        <v>61</v>
      </c>
      <c r="G44" s="136" t="s">
        <v>62</v>
      </c>
      <c r="I44" s="139">
        <f t="shared" ref="I44:U52" si="119">IFERROR(I107/I$9,0)</f>
        <v>22.505408841923472</v>
      </c>
      <c r="J44" s="139">
        <f t="shared" si="119"/>
        <v>22.086807619505432</v>
      </c>
      <c r="K44" s="139">
        <f t="shared" si="119"/>
        <v>22.478024525284926</v>
      </c>
      <c r="L44" s="139">
        <f t="shared" si="119"/>
        <v>22.132366831136711</v>
      </c>
      <c r="M44" s="139">
        <f t="shared" si="119"/>
        <v>21.666559455254252</v>
      </c>
      <c r="N44" s="139">
        <f t="shared" si="119"/>
        <v>22.498149390672747</v>
      </c>
      <c r="O44" s="139">
        <f t="shared" si="119"/>
        <v>23.897827538349389</v>
      </c>
      <c r="P44" s="139">
        <f t="shared" si="119"/>
        <v>23.759899803901511</v>
      </c>
      <c r="Q44" s="139">
        <f t="shared" si="119"/>
        <v>22.181558300456281</v>
      </c>
      <c r="R44" s="139">
        <f t="shared" si="119"/>
        <v>21.42271093144884</v>
      </c>
      <c r="S44" s="139">
        <f t="shared" si="119"/>
        <v>21.494003897575936</v>
      </c>
      <c r="T44" s="139">
        <f t="shared" si="119"/>
        <v>20.257894518584969</v>
      </c>
      <c r="U44" s="139">
        <f t="shared" si="119"/>
        <v>22.155622911373612</v>
      </c>
      <c r="W44" s="139">
        <f t="shared" ref="W44:AI52" si="120">IFERROR(W107/W$9,0)</f>
        <v>19.84033334364333</v>
      </c>
      <c r="X44" s="139">
        <f t="shared" si="120"/>
        <v>20.974390877713418</v>
      </c>
      <c r="Y44" s="139">
        <f t="shared" si="120"/>
        <v>20.906530905212623</v>
      </c>
      <c r="Z44" s="139">
        <f t="shared" si="120"/>
        <v>23.75489533692198</v>
      </c>
      <c r="AA44" s="139">
        <f t="shared" si="120"/>
        <v>21.848510038027776</v>
      </c>
      <c r="AB44" s="139">
        <f t="shared" si="120"/>
        <v>22.034878999067153</v>
      </c>
      <c r="AC44" s="139">
        <f t="shared" si="120"/>
        <v>22.597036142018794</v>
      </c>
      <c r="AD44" s="139">
        <f t="shared" si="120"/>
        <v>21.821995095484777</v>
      </c>
      <c r="AE44" s="139">
        <f t="shared" si="120"/>
        <v>22.371805785686455</v>
      </c>
      <c r="AF44" s="139">
        <f t="shared" si="120"/>
        <v>21.899616994914929</v>
      </c>
      <c r="AG44" s="139">
        <f t="shared" si="120"/>
        <v>23.137054998967578</v>
      </c>
      <c r="AH44" s="139">
        <f t="shared" si="120"/>
        <v>22.415540097243689</v>
      </c>
      <c r="AI44" s="139">
        <f t="shared" si="120"/>
        <v>21.866564158818033</v>
      </c>
      <c r="AK44" s="140">
        <f>IFERROR(AK107/AK$9,0)</f>
        <v>22.7125681866675</v>
      </c>
      <c r="AL44" s="140">
        <f t="shared" ref="AL44:AW52" si="121">IFERROR(AL107/AL$9,0)</f>
        <v>22.154996434214507</v>
      </c>
      <c r="AM44" s="140">
        <f t="shared" si="121"/>
        <v>21.722379078496111</v>
      </c>
      <c r="AN44" s="140">
        <f t="shared" si="121"/>
        <v>22.615991849484054</v>
      </c>
      <c r="AO44" s="140">
        <f t="shared" si="121"/>
        <v>23.028370725851499</v>
      </c>
      <c r="AP44" s="140">
        <f t="shared" si="121"/>
        <v>23.454988269793056</v>
      </c>
      <c r="AQ44" s="140">
        <f t="shared" si="121"/>
        <v>23.081868589849631</v>
      </c>
      <c r="AR44" s="140">
        <f t="shared" si="121"/>
        <v>23.184039397855376</v>
      </c>
      <c r="AS44" s="140">
        <v>22.451573097154203</v>
      </c>
      <c r="AT44" s="140">
        <f t="shared" ref="AT44:AV44" si="122">IFERROR(AT107/AT$9,0)</f>
        <v>23.395872437247011</v>
      </c>
      <c r="AU44" s="140">
        <f t="shared" si="122"/>
        <v>23.697554717541859</v>
      </c>
      <c r="AV44" s="140">
        <f t="shared" si="122"/>
        <v>22.09764432770988</v>
      </c>
      <c r="AW44" s="139">
        <f t="shared" si="121"/>
        <v>22.791698767549438</v>
      </c>
      <c r="AY44" s="140">
        <f>SUM(AY45:AY52)</f>
        <v>22.648068610538203</v>
      </c>
      <c r="AZ44" s="140">
        <f t="shared" ref="AZ44:BL52" si="123">IFERROR(AZ107/AZ$9,0)</f>
        <v>22.648068610538203</v>
      </c>
      <c r="BA44" s="140">
        <f t="shared" si="123"/>
        <v>22.648068610538196</v>
      </c>
      <c r="BB44" s="140">
        <f t="shared" si="123"/>
        <v>22.551445090898738</v>
      </c>
      <c r="BC44" s="140">
        <f t="shared" si="123"/>
        <v>22.551445090898735</v>
      </c>
      <c r="BD44" s="140">
        <f t="shared" si="123"/>
        <v>22.551445090898738</v>
      </c>
      <c r="BE44" s="140">
        <f t="shared" si="123"/>
        <v>22.578417198252932</v>
      </c>
      <c r="BF44" s="140">
        <f t="shared" si="123"/>
        <v>22.578417198252932</v>
      </c>
      <c r="BG44" s="140">
        <f t="shared" si="123"/>
        <v>22.578417198252932</v>
      </c>
      <c r="BH44" s="140">
        <f t="shared" si="123"/>
        <v>22.904806456348844</v>
      </c>
      <c r="BI44" s="140">
        <f t="shared" si="123"/>
        <v>22.904806456348844</v>
      </c>
      <c r="BJ44" s="140">
        <f t="shared" si="123"/>
        <v>22.90480645634884</v>
      </c>
      <c r="BK44" s="139">
        <f t="shared" si="123"/>
        <v>22.672037760677142</v>
      </c>
      <c r="BL44" s="140">
        <f t="shared" si="123"/>
        <v>0</v>
      </c>
      <c r="BM44" s="140">
        <v>22.648068610538203</v>
      </c>
      <c r="BN44" s="140">
        <v>22.648068610538207</v>
      </c>
      <c r="BO44" s="140">
        <v>22.6480686105382</v>
      </c>
      <c r="BP44" s="140">
        <v>22.551445090898742</v>
      </c>
      <c r="BQ44" s="140">
        <v>22.551445090898735</v>
      </c>
      <c r="BR44" s="140">
        <v>22.551445090898742</v>
      </c>
      <c r="BS44" s="140">
        <v>22.578417198252936</v>
      </c>
      <c r="BT44" s="140">
        <v>22.578417198252932</v>
      </c>
      <c r="BU44" s="140">
        <v>22.578417198252932</v>
      </c>
      <c r="BV44" s="140">
        <v>22.904806456348844</v>
      </c>
      <c r="BW44" s="140">
        <v>22.904806456348844</v>
      </c>
      <c r="BX44" s="140">
        <v>22.90480645634884</v>
      </c>
      <c r="BY44" s="139">
        <f t="shared" ref="BY44:BY52" si="124">IFERROR(BY107/BY$9,0)</f>
        <v>22.6726428856648</v>
      </c>
      <c r="CA44" s="140">
        <v>22.800141540718226</v>
      </c>
      <c r="CB44" s="140">
        <v>22.800141540718226</v>
      </c>
      <c r="CC44" s="140">
        <v>22.800141540718226</v>
      </c>
      <c r="CD44" s="140">
        <v>22.714491902755398</v>
      </c>
      <c r="CE44" s="140">
        <v>22.714491902755398</v>
      </c>
      <c r="CF44" s="140">
        <v>22.714491902755398</v>
      </c>
      <c r="CG44" s="140">
        <v>22.639271732756566</v>
      </c>
      <c r="CH44" s="140">
        <v>22.639271732756566</v>
      </c>
      <c r="CI44" s="140">
        <v>22.639271732756566</v>
      </c>
      <c r="CJ44" s="140">
        <v>22.749320563273258</v>
      </c>
      <c r="CK44" s="140">
        <v>22.749320563273258</v>
      </c>
      <c r="CL44" s="140">
        <v>22.749320563273258</v>
      </c>
      <c r="CM44" s="139">
        <f t="shared" ref="CM44:CM52" si="125">IFERROR(CM107/CM$9,0)</f>
        <v>22.723358313923384</v>
      </c>
      <c r="CO44" s="140">
        <v>22.679846507437425</v>
      </c>
      <c r="CP44" s="140">
        <v>22.68870850917466</v>
      </c>
      <c r="CQ44" s="140">
        <v>22.728891351451104</v>
      </c>
      <c r="CR44" s="140">
        <v>22.67394346724695</v>
      </c>
      <c r="CS44" s="139">
        <f t="shared" ref="CS44:CS52" si="126">IFERROR(CS107/CS$9,0)</f>
        <v>22.691592726683297</v>
      </c>
      <c r="CU44" s="140">
        <v>23.493291036267046</v>
      </c>
      <c r="CV44" s="140">
        <v>23.493291036267046</v>
      </c>
      <c r="CW44" s="140">
        <v>23.493291036267046</v>
      </c>
      <c r="CX44" s="140">
        <v>23.493291036267046</v>
      </c>
      <c r="CY44" s="139">
        <f t="shared" ref="CY44:CY52" si="127">IFERROR(CY107/CY$9,0)</f>
        <v>22.70049411411193</v>
      </c>
      <c r="DA44" s="140">
        <v>23.439535526661562</v>
      </c>
      <c r="DB44" s="140">
        <v>23.436967611999656</v>
      </c>
      <c r="DC44" s="140">
        <v>23.414754222128451</v>
      </c>
      <c r="DD44" s="140">
        <v>23.486668607091545</v>
      </c>
      <c r="DE44" s="140">
        <v>23.424941587934125</v>
      </c>
      <c r="DF44" s="140">
        <v>23.426260735870965</v>
      </c>
      <c r="DG44" s="140">
        <v>23.41396952997933</v>
      </c>
      <c r="DH44" s="140">
        <v>23.53530185723168</v>
      </c>
      <c r="DI44" s="140">
        <v>23.487878523999672</v>
      </c>
      <c r="DJ44" s="140">
        <v>23.452224038255242</v>
      </c>
      <c r="DK44" s="140">
        <v>23.407192082988175</v>
      </c>
      <c r="DL44" s="140">
        <v>23.416157522118084</v>
      </c>
      <c r="DM44" s="140">
        <v>23.438820220422141</v>
      </c>
      <c r="DN44" s="140">
        <v>23.465044650390073</v>
      </c>
      <c r="DO44" s="140">
        <v>23.465044650306492</v>
      </c>
      <c r="DP44" s="140">
        <v>23.816915350511636</v>
      </c>
      <c r="DQ44" s="140">
        <v>0</v>
      </c>
      <c r="DR44" s="140">
        <f t="shared" ref="DR44:DS44" si="128">IFERROR(DR107/DR$9,0)</f>
        <v>0</v>
      </c>
      <c r="DS44" s="140">
        <f t="shared" si="128"/>
        <v>0</v>
      </c>
      <c r="DU44" s="139">
        <f t="shared" si="8"/>
        <v>6.0512498765774581E-4</v>
      </c>
      <c r="DW44" s="139">
        <f t="shared" si="118"/>
        <v>0.99477634891989064</v>
      </c>
    </row>
    <row r="45" spans="1:127" x14ac:dyDescent="0.3">
      <c r="B45" s="15" t="s">
        <v>63</v>
      </c>
      <c r="C45" s="16" t="s">
        <v>64</v>
      </c>
      <c r="D45" s="15" t="s">
        <v>65</v>
      </c>
      <c r="E45" s="16" t="s">
        <v>66</v>
      </c>
      <c r="F45" s="68" t="s">
        <v>67</v>
      </c>
      <c r="G45" s="15" t="s">
        <v>62</v>
      </c>
      <c r="I45" s="59">
        <f t="shared" si="119"/>
        <v>0.50504464246722369</v>
      </c>
      <c r="J45" s="59">
        <f t="shared" si="119"/>
        <v>0.456856556949437</v>
      </c>
      <c r="K45" s="59">
        <f t="shared" si="119"/>
        <v>0.48515993624185549</v>
      </c>
      <c r="L45" s="59">
        <f t="shared" si="119"/>
        <v>0.49098299864915662</v>
      </c>
      <c r="M45" s="59">
        <f t="shared" si="119"/>
        <v>0.46534923177098986</v>
      </c>
      <c r="N45" s="59">
        <f t="shared" si="119"/>
        <v>0.42006885037065184</v>
      </c>
      <c r="O45" s="59">
        <f t="shared" si="119"/>
        <v>0.54731268904070007</v>
      </c>
      <c r="P45" s="59">
        <f t="shared" si="119"/>
        <v>0.6153287161239186</v>
      </c>
      <c r="Q45" s="59">
        <f t="shared" si="119"/>
        <v>0.51733868193503385</v>
      </c>
      <c r="R45" s="59">
        <f t="shared" si="119"/>
        <v>0.43890437971927065</v>
      </c>
      <c r="S45" s="59">
        <f t="shared" si="119"/>
        <v>0.53927326431665079</v>
      </c>
      <c r="T45" s="59">
        <f t="shared" si="119"/>
        <v>0.44666674999562667</v>
      </c>
      <c r="U45" s="59">
        <f t="shared" si="119"/>
        <v>0.49161752548487286</v>
      </c>
      <c r="W45" s="59">
        <f t="shared" si="120"/>
        <v>0.4588546456598831</v>
      </c>
      <c r="X45" s="59">
        <f t="shared" si="120"/>
        <v>0.46868138442253565</v>
      </c>
      <c r="Y45" s="59">
        <f t="shared" si="120"/>
        <v>0.41229737964930563</v>
      </c>
      <c r="Z45" s="59">
        <f t="shared" si="120"/>
        <v>0.98943393749585373</v>
      </c>
      <c r="AA45" s="59">
        <f t="shared" si="120"/>
        <v>0.39657270333924594</v>
      </c>
      <c r="AB45" s="59">
        <f t="shared" si="120"/>
        <v>0.30422571943030624</v>
      </c>
      <c r="AC45" s="59">
        <f t="shared" si="120"/>
        <v>0.51677269757689381</v>
      </c>
      <c r="AD45" s="59">
        <f t="shared" si="120"/>
        <v>0.43982396406932112</v>
      </c>
      <c r="AE45" s="59">
        <f t="shared" si="120"/>
        <v>0.49995510505410279</v>
      </c>
      <c r="AF45" s="59">
        <f t="shared" si="120"/>
        <v>0.42464034023044878</v>
      </c>
      <c r="AG45" s="59">
        <f t="shared" si="120"/>
        <v>0.48146665035933156</v>
      </c>
      <c r="AH45" s="59">
        <f t="shared" si="120"/>
        <v>0.50300351430241008</v>
      </c>
      <c r="AI45" s="59">
        <f t="shared" si="120"/>
        <v>0.46695966856006843</v>
      </c>
      <c r="AK45" s="69">
        <f>AK108/AK$9</f>
        <v>0.55590216356097144</v>
      </c>
      <c r="AL45" s="69">
        <f>AL108/AL$9</f>
        <v>0.38840571123512296</v>
      </c>
      <c r="AM45" s="69">
        <f>AM108/AM$9</f>
        <v>0.49698550213664922</v>
      </c>
      <c r="AN45" s="69">
        <f>AN108/AN$9</f>
        <v>0.52422295049876833</v>
      </c>
      <c r="AO45" s="69">
        <f t="shared" ref="AO45:AR52" si="129">AO108/AO$9</f>
        <v>0.36731417011487888</v>
      </c>
      <c r="AP45" s="69">
        <f t="shared" si="129"/>
        <v>0.41811236567393834</v>
      </c>
      <c r="AQ45" s="69">
        <f t="shared" si="129"/>
        <v>0.42830465206193652</v>
      </c>
      <c r="AR45" s="69">
        <f t="shared" si="129"/>
        <v>0.45766574672147181</v>
      </c>
      <c r="AS45" s="69">
        <v>0.41600104859479953</v>
      </c>
      <c r="AT45" s="69">
        <f t="shared" ref="AT45:AV52" si="130">AT108/AT$9</f>
        <v>0.46948670842245699</v>
      </c>
      <c r="AU45" s="69">
        <f t="shared" si="130"/>
        <v>0.46032286250987109</v>
      </c>
      <c r="AV45" s="69">
        <f t="shared" si="130"/>
        <v>0.45131724612095614</v>
      </c>
      <c r="AW45" s="59">
        <f t="shared" si="121"/>
        <v>0.45046952538206703</v>
      </c>
      <c r="AY45" s="63">
        <v>0.42025510665879007</v>
      </c>
      <c r="AZ45" s="63">
        <v>0.42025510665879001</v>
      </c>
      <c r="BA45" s="63">
        <v>0.42025510665879001</v>
      </c>
      <c r="BB45" s="63">
        <v>0.41846217109990813</v>
      </c>
      <c r="BC45" s="63">
        <v>0.41846217109990819</v>
      </c>
      <c r="BD45" s="63">
        <v>0.41846217109990819</v>
      </c>
      <c r="BE45" s="63">
        <v>0.41896266260087767</v>
      </c>
      <c r="BF45" s="63">
        <v>0.41896266260087772</v>
      </c>
      <c r="BG45" s="63">
        <v>0.41896266260087767</v>
      </c>
      <c r="BH45" s="63">
        <v>0.42501910630175715</v>
      </c>
      <c r="BI45" s="63">
        <v>0.42501910630175715</v>
      </c>
      <c r="BJ45" s="63">
        <v>0.42501910630175715</v>
      </c>
      <c r="BK45" s="59">
        <f t="shared" si="123"/>
        <v>0.4206998756111181</v>
      </c>
      <c r="BL45" s="63">
        <v>0.41846217109990813</v>
      </c>
      <c r="BM45" s="63">
        <v>0.42025510665879007</v>
      </c>
      <c r="BN45" s="63">
        <v>0.42025510665879001</v>
      </c>
      <c r="BO45" s="63">
        <v>0.42025510665879001</v>
      </c>
      <c r="BP45" s="63">
        <v>0.41846217109990813</v>
      </c>
      <c r="BQ45" s="63">
        <v>0.41846217109990819</v>
      </c>
      <c r="BR45" s="63">
        <v>0.41846217109990819</v>
      </c>
      <c r="BS45" s="63">
        <v>0.41896266260087767</v>
      </c>
      <c r="BT45" s="63">
        <v>0.41896266260087772</v>
      </c>
      <c r="BU45" s="63">
        <v>0.41896266260087767</v>
      </c>
      <c r="BV45" s="63">
        <v>0.42501910630175715</v>
      </c>
      <c r="BW45" s="63">
        <v>0.42501910630175715</v>
      </c>
      <c r="BX45" s="63">
        <v>0.42501910630175715</v>
      </c>
      <c r="BY45" s="59">
        <f t="shared" si="124"/>
        <v>0.42071110424480856</v>
      </c>
      <c r="CA45" s="63">
        <v>0.46681035752464006</v>
      </c>
      <c r="CB45" s="63">
        <v>0.46681035752464006</v>
      </c>
      <c r="CC45" s="63">
        <v>0.46681035752464006</v>
      </c>
      <c r="CD45" s="63">
        <v>0.4650567658617164</v>
      </c>
      <c r="CE45" s="63">
        <v>0.4650567658617164</v>
      </c>
      <c r="CF45" s="63">
        <v>0.4650567658617164</v>
      </c>
      <c r="CG45" s="63">
        <v>0.46351670724464544</v>
      </c>
      <c r="CH45" s="63">
        <v>0.46351670724464544</v>
      </c>
      <c r="CI45" s="63">
        <v>0.46351670724464544</v>
      </c>
      <c r="CJ45" s="63">
        <v>0.46576984825374501</v>
      </c>
      <c r="CK45" s="63">
        <v>0.46576984825374501</v>
      </c>
      <c r="CL45" s="63">
        <v>0.46576984825374501</v>
      </c>
      <c r="CM45" s="59">
        <f t="shared" si="125"/>
        <v>0.46523829686492968</v>
      </c>
      <c r="CO45" s="63">
        <v>0.46434743564347725</v>
      </c>
      <c r="CP45" s="63">
        <v>0.46452887636795481</v>
      </c>
      <c r="CQ45" s="63">
        <v>0.46535158033827556</v>
      </c>
      <c r="CR45" s="63">
        <v>0.46422657673140072</v>
      </c>
      <c r="CS45" s="59">
        <f t="shared" si="126"/>
        <v>0.46458792787006858</v>
      </c>
      <c r="CU45" s="63">
        <v>0.46477017497764056</v>
      </c>
      <c r="CV45" s="63">
        <v>0.46477017497764056</v>
      </c>
      <c r="CW45" s="63">
        <v>0.46477017497764056</v>
      </c>
      <c r="CX45" s="63">
        <v>0.46477017497764056</v>
      </c>
      <c r="CY45" s="59">
        <f t="shared" si="127"/>
        <v>0.46477017497764056</v>
      </c>
      <c r="DA45" s="63">
        <v>0.46402798949247315</v>
      </c>
      <c r="DB45" s="63">
        <v>0.46399226615285355</v>
      </c>
      <c r="DC45" s="63">
        <v>0.46368223454347568</v>
      </c>
      <c r="DD45" s="63">
        <v>0.46467932578781396</v>
      </c>
      <c r="DE45" s="63">
        <v>0.46382464399548989</v>
      </c>
      <c r="DF45" s="63">
        <v>0.46384305660490033</v>
      </c>
      <c r="DG45" s="63">
        <v>0.46367124957542527</v>
      </c>
      <c r="DH45" s="63">
        <v>0.4653426175704321</v>
      </c>
      <c r="DI45" s="63">
        <v>0.46469593627302352</v>
      </c>
      <c r="DJ45" s="63">
        <v>0.46420414690447237</v>
      </c>
      <c r="DK45" s="63">
        <v>0.46357627813117586</v>
      </c>
      <c r="DL45" s="63">
        <v>0.46370187384769251</v>
      </c>
      <c r="DM45" s="63">
        <v>0.46401804101140615</v>
      </c>
      <c r="DN45" s="63">
        <v>0.46438153130941751</v>
      </c>
      <c r="DO45" s="63">
        <v>0.4643815313082631</v>
      </c>
      <c r="DP45" s="63">
        <v>0.46885486075704058</v>
      </c>
      <c r="DQ45" s="63">
        <v>0</v>
      </c>
      <c r="DR45" s="63"/>
      <c r="DS45" s="63"/>
      <c r="DU45" s="59">
        <f t="shared" si="8"/>
        <v>1.122863369046323E-5</v>
      </c>
      <c r="DW45" s="59">
        <f t="shared" si="118"/>
        <v>0.9339391025130529</v>
      </c>
    </row>
    <row r="46" spans="1:127" x14ac:dyDescent="0.3">
      <c r="B46" s="15" t="s">
        <v>68</v>
      </c>
      <c r="C46" s="16" t="s">
        <v>69</v>
      </c>
      <c r="D46" s="15" t="s">
        <v>70</v>
      </c>
      <c r="E46" s="16" t="s">
        <v>71</v>
      </c>
      <c r="F46" s="68" t="s">
        <v>72</v>
      </c>
      <c r="G46" s="15" t="s">
        <v>62</v>
      </c>
      <c r="I46" s="59">
        <f t="shared" si="119"/>
        <v>0.93668739273864132</v>
      </c>
      <c r="J46" s="59">
        <f t="shared" si="119"/>
        <v>0.92346108733994881</v>
      </c>
      <c r="K46" s="59">
        <f t="shared" si="119"/>
        <v>0.93690750254852095</v>
      </c>
      <c r="L46" s="59">
        <f t="shared" si="119"/>
        <v>0.89184803271597857</v>
      </c>
      <c r="M46" s="59">
        <f t="shared" si="119"/>
        <v>0.85421667975261339</v>
      </c>
      <c r="N46" s="59">
        <f t="shared" si="119"/>
        <v>0.84413428062598961</v>
      </c>
      <c r="O46" s="59">
        <f t="shared" si="119"/>
        <v>0.78328366748276601</v>
      </c>
      <c r="P46" s="59">
        <f t="shared" si="119"/>
        <v>0.8447042866608383</v>
      </c>
      <c r="Q46" s="59">
        <f t="shared" si="119"/>
        <v>0.81127540280598187</v>
      </c>
      <c r="R46" s="59">
        <f t="shared" si="119"/>
        <v>0.83268703622167073</v>
      </c>
      <c r="S46" s="59">
        <f t="shared" si="119"/>
        <v>0.81371303060843814</v>
      </c>
      <c r="T46" s="59">
        <f t="shared" si="119"/>
        <v>0.78829445852990021</v>
      </c>
      <c r="U46" s="59">
        <f t="shared" si="119"/>
        <v>0.85464809895050298</v>
      </c>
      <c r="W46" s="59">
        <f t="shared" si="120"/>
        <v>0.79660483862483378</v>
      </c>
      <c r="X46" s="59">
        <f t="shared" si="120"/>
        <v>0.81956903421259675</v>
      </c>
      <c r="Y46" s="59">
        <f t="shared" si="120"/>
        <v>0.79748944641054309</v>
      </c>
      <c r="Z46" s="59">
        <f t="shared" si="120"/>
        <v>0.81711269970153322</v>
      </c>
      <c r="AA46" s="59">
        <f t="shared" si="120"/>
        <v>0.79102685300843578</v>
      </c>
      <c r="AB46" s="59">
        <f t="shared" si="120"/>
        <v>0.76549964340429166</v>
      </c>
      <c r="AC46" s="59">
        <f t="shared" si="120"/>
        <v>0.76927189857099321</v>
      </c>
      <c r="AD46" s="59">
        <f t="shared" si="120"/>
        <v>0.77146647299056093</v>
      </c>
      <c r="AE46" s="59">
        <f t="shared" si="120"/>
        <v>0.79308542326385822</v>
      </c>
      <c r="AF46" s="59">
        <f t="shared" si="120"/>
        <v>0.76824609481156492</v>
      </c>
      <c r="AG46" s="59">
        <f t="shared" si="120"/>
        <v>0.77459844049271209</v>
      </c>
      <c r="AH46" s="59">
        <f t="shared" si="120"/>
        <v>0.74167269847679818</v>
      </c>
      <c r="AI46" s="59">
        <f t="shared" si="120"/>
        <v>0.78228588761845619</v>
      </c>
      <c r="AK46" s="69">
        <f t="shared" ref="AK46:AP52" si="131">AK109/AK$9</f>
        <v>0.75143713523986511</v>
      </c>
      <c r="AL46" s="69">
        <f t="shared" si="131"/>
        <v>0.7378915745318082</v>
      </c>
      <c r="AM46" s="69">
        <f t="shared" si="131"/>
        <v>0.73938804819769599</v>
      </c>
      <c r="AN46" s="69">
        <f t="shared" si="131"/>
        <v>0.78864963567377888</v>
      </c>
      <c r="AO46" s="69">
        <f t="shared" si="131"/>
        <v>0.79310361691628595</v>
      </c>
      <c r="AP46" s="69">
        <f t="shared" si="131"/>
        <v>0.79213187096734827</v>
      </c>
      <c r="AQ46" s="69">
        <f t="shared" si="129"/>
        <v>0.79272658007308638</v>
      </c>
      <c r="AR46" s="69">
        <f t="shared" si="129"/>
        <v>0.75839944227599865</v>
      </c>
      <c r="AS46" s="69">
        <v>0.74698911923992983</v>
      </c>
      <c r="AT46" s="69">
        <f t="shared" si="130"/>
        <v>0.75447592978430755</v>
      </c>
      <c r="AU46" s="69">
        <f t="shared" si="130"/>
        <v>0.74556083300302511</v>
      </c>
      <c r="AV46" s="69">
        <f t="shared" si="130"/>
        <v>0.72514269367326489</v>
      </c>
      <c r="AW46" s="59">
        <f t="shared" si="121"/>
        <v>0.76025893055607108</v>
      </c>
      <c r="AY46" s="63">
        <v>0.77782809935881059</v>
      </c>
      <c r="AZ46" s="63">
        <v>0.77782809935881048</v>
      </c>
      <c r="BA46" s="63">
        <v>0.77782809935881048</v>
      </c>
      <c r="BB46" s="63">
        <v>0.77450964912241582</v>
      </c>
      <c r="BC46" s="63">
        <v>0.77450964912241582</v>
      </c>
      <c r="BD46" s="63">
        <v>0.77450964912241593</v>
      </c>
      <c r="BE46" s="63">
        <v>0.77543598254888968</v>
      </c>
      <c r="BF46" s="63">
        <v>0.77543598254888979</v>
      </c>
      <c r="BG46" s="63">
        <v>0.77543598254888968</v>
      </c>
      <c r="BH46" s="63">
        <v>0.78664553602744758</v>
      </c>
      <c r="BI46" s="63">
        <v>0.78664553602744758</v>
      </c>
      <c r="BJ46" s="63">
        <v>0.78664553602744747</v>
      </c>
      <c r="BK46" s="59">
        <f t="shared" si="123"/>
        <v>0.77865129884731554</v>
      </c>
      <c r="BL46" s="63">
        <v>0.77450964912241582</v>
      </c>
      <c r="BM46" s="63">
        <v>0.77782809935881059</v>
      </c>
      <c r="BN46" s="63">
        <v>0.77782809935881048</v>
      </c>
      <c r="BO46" s="63">
        <v>0.77782809935881048</v>
      </c>
      <c r="BP46" s="63">
        <v>0.77450964912241582</v>
      </c>
      <c r="BQ46" s="63">
        <v>0.77450964912241582</v>
      </c>
      <c r="BR46" s="63">
        <v>0.77450964912241593</v>
      </c>
      <c r="BS46" s="63">
        <v>0.77543598254888968</v>
      </c>
      <c r="BT46" s="63">
        <v>0.77543598254888979</v>
      </c>
      <c r="BU46" s="63">
        <v>0.77543598254888968</v>
      </c>
      <c r="BV46" s="63">
        <v>0.78664553602744758</v>
      </c>
      <c r="BW46" s="63">
        <v>0.78664553602744758</v>
      </c>
      <c r="BX46" s="63">
        <v>0.78664553602744747</v>
      </c>
      <c r="BY46" s="59">
        <f t="shared" si="124"/>
        <v>0.77867208133553156</v>
      </c>
      <c r="CA46" s="63">
        <v>0.80432710811296426</v>
      </c>
      <c r="CB46" s="63">
        <v>0.80432710811296426</v>
      </c>
      <c r="CC46" s="63">
        <v>0.80432710811296426</v>
      </c>
      <c r="CD46" s="63">
        <v>0.80130562136076433</v>
      </c>
      <c r="CE46" s="63">
        <v>0.80130562136076433</v>
      </c>
      <c r="CF46" s="63">
        <v>0.80130562136076433</v>
      </c>
      <c r="CG46" s="63">
        <v>0.79865205793007765</v>
      </c>
      <c r="CH46" s="63">
        <v>0.79865205793007765</v>
      </c>
      <c r="CI46" s="63">
        <v>0.79865205793007765</v>
      </c>
      <c r="CJ46" s="63">
        <v>0.80253428196989907</v>
      </c>
      <c r="CK46" s="63">
        <v>0.80253428196989907</v>
      </c>
      <c r="CL46" s="63">
        <v>0.80253428196989907</v>
      </c>
      <c r="CM46" s="59">
        <f t="shared" si="125"/>
        <v>0.80161840428105269</v>
      </c>
      <c r="CO46" s="63">
        <v>0.80008342585045289</v>
      </c>
      <c r="CP46" s="63">
        <v>0.80039605321799223</v>
      </c>
      <c r="CQ46" s="63">
        <v>0.80181359482694459</v>
      </c>
      <c r="CR46" s="63">
        <v>0.79987518261490098</v>
      </c>
      <c r="CS46" s="59">
        <f t="shared" si="126"/>
        <v>0.80049780058318942</v>
      </c>
      <c r="CU46" s="63">
        <v>0.80081181737101859</v>
      </c>
      <c r="CV46" s="63">
        <v>0.80081181737101859</v>
      </c>
      <c r="CW46" s="63">
        <v>0.80081181737101859</v>
      </c>
      <c r="CX46" s="63">
        <v>0.80081181737101859</v>
      </c>
      <c r="CY46" s="59">
        <f t="shared" si="127"/>
        <v>0.80081181737101859</v>
      </c>
      <c r="DA46" s="63">
        <v>0.79953301133052379</v>
      </c>
      <c r="DB46" s="63">
        <v>0.7994714590320684</v>
      </c>
      <c r="DC46" s="63">
        <v>0.79893726602676141</v>
      </c>
      <c r="DD46" s="63">
        <v>0.80065528171376565</v>
      </c>
      <c r="DE46" s="63">
        <v>0.79918264143641171</v>
      </c>
      <c r="DF46" s="63">
        <v>0.79921436686975122</v>
      </c>
      <c r="DG46" s="63">
        <v>0.79891833862414019</v>
      </c>
      <c r="DH46" s="63">
        <v>0.80179815173099778</v>
      </c>
      <c r="DI46" s="63">
        <v>0.80068390203745299</v>
      </c>
      <c r="DJ46" s="63">
        <v>0.7998365354050907</v>
      </c>
      <c r="DK46" s="63">
        <v>0.79875470020893546</v>
      </c>
      <c r="DL46" s="63">
        <v>0.79897110508905178</v>
      </c>
      <c r="DM46" s="63">
        <v>0.79951586982353318</v>
      </c>
      <c r="DN46" s="63">
        <v>0.80014217362231121</v>
      </c>
      <c r="DO46" s="63">
        <v>0.80014217362032203</v>
      </c>
      <c r="DP46" s="63">
        <v>0.80784984351490408</v>
      </c>
      <c r="DQ46" s="63">
        <v>0</v>
      </c>
      <c r="DR46" s="63"/>
      <c r="DS46" s="63"/>
      <c r="DU46" s="59">
        <f t="shared" si="8"/>
        <v>2.0782488216020134E-5</v>
      </c>
      <c r="DW46" s="59">
        <f t="shared" si="118"/>
        <v>1.0242195784086254</v>
      </c>
    </row>
    <row r="47" spans="1:127" x14ac:dyDescent="0.3">
      <c r="B47" s="15" t="s">
        <v>73</v>
      </c>
      <c r="C47" s="16" t="s">
        <v>74</v>
      </c>
      <c r="D47" s="15" t="s">
        <v>75</v>
      </c>
      <c r="E47" s="16" t="s">
        <v>76</v>
      </c>
      <c r="F47" s="68" t="s">
        <v>77</v>
      </c>
      <c r="G47" s="15" t="s">
        <v>62</v>
      </c>
      <c r="I47" s="59">
        <f t="shared" si="119"/>
        <v>3.7467495709545653</v>
      </c>
      <c r="J47" s="59">
        <f t="shared" si="119"/>
        <v>3.6938443493597952</v>
      </c>
      <c r="K47" s="59">
        <f t="shared" si="119"/>
        <v>3.7476300101940838</v>
      </c>
      <c r="L47" s="59">
        <f t="shared" si="119"/>
        <v>3.5673921308639143</v>
      </c>
      <c r="M47" s="59">
        <f t="shared" si="119"/>
        <v>3.4168667190104536</v>
      </c>
      <c r="N47" s="59">
        <f t="shared" si="119"/>
        <v>3.3765371225039584</v>
      </c>
      <c r="O47" s="59">
        <f t="shared" si="119"/>
        <v>3.133134669931064</v>
      </c>
      <c r="P47" s="59">
        <f t="shared" si="119"/>
        <v>3.3788171466433656</v>
      </c>
      <c r="Q47" s="59">
        <f t="shared" si="119"/>
        <v>3.2451016112239275</v>
      </c>
      <c r="R47" s="59">
        <f t="shared" si="119"/>
        <v>3.3307481448866829</v>
      </c>
      <c r="S47" s="59">
        <f t="shared" si="119"/>
        <v>3.2548521224337525</v>
      </c>
      <c r="T47" s="59">
        <f t="shared" si="119"/>
        <v>3.1531778341196008</v>
      </c>
      <c r="U47" s="59">
        <f t="shared" si="119"/>
        <v>3.4185923958020132</v>
      </c>
      <c r="W47" s="59">
        <f t="shared" si="120"/>
        <v>3.1864193544993351</v>
      </c>
      <c r="X47" s="59">
        <f t="shared" si="120"/>
        <v>3.278276136850387</v>
      </c>
      <c r="Y47" s="59">
        <f t="shared" si="120"/>
        <v>3.1899577856421724</v>
      </c>
      <c r="Z47" s="59">
        <f t="shared" si="120"/>
        <v>3.2684507988061329</v>
      </c>
      <c r="AA47" s="59">
        <f t="shared" si="120"/>
        <v>3.1641074120337431</v>
      </c>
      <c r="AB47" s="59">
        <f t="shared" si="120"/>
        <v>3.0619985736171667</v>
      </c>
      <c r="AC47" s="59">
        <f t="shared" si="120"/>
        <v>3.0770875942839728</v>
      </c>
      <c r="AD47" s="59">
        <f t="shared" si="120"/>
        <v>3.0858658919622437</v>
      </c>
      <c r="AE47" s="59">
        <f t="shared" si="120"/>
        <v>3.1723416930554329</v>
      </c>
      <c r="AF47" s="59">
        <f t="shared" si="120"/>
        <v>3.0729843792462597</v>
      </c>
      <c r="AG47" s="59">
        <f t="shared" si="120"/>
        <v>3.0983937619708484</v>
      </c>
      <c r="AH47" s="59">
        <f t="shared" si="120"/>
        <v>2.9666907939071927</v>
      </c>
      <c r="AI47" s="59">
        <f t="shared" si="120"/>
        <v>3.1291435504738248</v>
      </c>
      <c r="AK47" s="69">
        <f t="shared" si="131"/>
        <v>3.0057485409594604</v>
      </c>
      <c r="AL47" s="69">
        <f t="shared" si="131"/>
        <v>2.9515662981272328</v>
      </c>
      <c r="AM47" s="69">
        <f t="shared" si="131"/>
        <v>2.957552192790784</v>
      </c>
      <c r="AN47" s="69">
        <f t="shared" si="131"/>
        <v>3.1545985426951155</v>
      </c>
      <c r="AO47" s="69">
        <f t="shared" si="131"/>
        <v>3.1724144676651438</v>
      </c>
      <c r="AP47" s="69">
        <f t="shared" si="131"/>
        <v>3.1685274838693931</v>
      </c>
      <c r="AQ47" s="69">
        <f t="shared" si="129"/>
        <v>3.1709063202923455</v>
      </c>
      <c r="AR47" s="69">
        <f t="shared" si="129"/>
        <v>3.0335977691039946</v>
      </c>
      <c r="AS47" s="69">
        <v>2.9879564769597193</v>
      </c>
      <c r="AT47" s="69">
        <f t="shared" si="130"/>
        <v>3.0179037191372302</v>
      </c>
      <c r="AU47" s="69">
        <f t="shared" si="130"/>
        <v>2.9822433320121005</v>
      </c>
      <c r="AV47" s="69">
        <f t="shared" si="130"/>
        <v>2.9005707746930596</v>
      </c>
      <c r="AW47" s="59">
        <f t="shared" si="121"/>
        <v>3.0410357222242843</v>
      </c>
      <c r="AY47" s="63">
        <v>3.1113123974352423</v>
      </c>
      <c r="AZ47" s="63">
        <v>3.1113123974352419</v>
      </c>
      <c r="BA47" s="63">
        <v>3.1113123974352419</v>
      </c>
      <c r="BB47" s="63">
        <v>3.0980385964896633</v>
      </c>
      <c r="BC47" s="63">
        <v>3.0980385964896633</v>
      </c>
      <c r="BD47" s="63">
        <v>3.0980385964896637</v>
      </c>
      <c r="BE47" s="63">
        <v>3.1017439301955587</v>
      </c>
      <c r="BF47" s="63">
        <v>3.1017439301955592</v>
      </c>
      <c r="BG47" s="63">
        <v>3.1017439301955587</v>
      </c>
      <c r="BH47" s="63">
        <v>3.1465821441097903</v>
      </c>
      <c r="BI47" s="63">
        <v>3.1465821441097903</v>
      </c>
      <c r="BJ47" s="63">
        <v>3.1465821441097899</v>
      </c>
      <c r="BK47" s="59">
        <f t="shared" si="123"/>
        <v>3.1146051953892622</v>
      </c>
      <c r="BL47" s="63">
        <v>3.0980385964896633</v>
      </c>
      <c r="BM47" s="63">
        <v>3.1113123974352423</v>
      </c>
      <c r="BN47" s="63">
        <v>3.1113123974352419</v>
      </c>
      <c r="BO47" s="63">
        <v>3.1113123974352419</v>
      </c>
      <c r="BP47" s="63">
        <v>3.0980385964896633</v>
      </c>
      <c r="BQ47" s="63">
        <v>3.0980385964896633</v>
      </c>
      <c r="BR47" s="63">
        <v>3.0980385964896637</v>
      </c>
      <c r="BS47" s="63">
        <v>3.1017439301955587</v>
      </c>
      <c r="BT47" s="63">
        <v>3.1017439301955592</v>
      </c>
      <c r="BU47" s="63">
        <v>3.1017439301955587</v>
      </c>
      <c r="BV47" s="63">
        <v>3.1465821441097903</v>
      </c>
      <c r="BW47" s="63">
        <v>3.1465821441097903</v>
      </c>
      <c r="BX47" s="63">
        <v>3.1465821441097899</v>
      </c>
      <c r="BY47" s="59">
        <f t="shared" si="124"/>
        <v>3.1146883253421263</v>
      </c>
      <c r="CA47" s="63">
        <v>3.217308432451857</v>
      </c>
      <c r="CB47" s="63">
        <v>3.217308432451857</v>
      </c>
      <c r="CC47" s="63">
        <v>3.217308432451857</v>
      </c>
      <c r="CD47" s="63">
        <v>3.2052224854430573</v>
      </c>
      <c r="CE47" s="63">
        <v>3.2052224854430573</v>
      </c>
      <c r="CF47" s="63">
        <v>3.2052224854430573</v>
      </c>
      <c r="CG47" s="63">
        <v>3.1946082317203106</v>
      </c>
      <c r="CH47" s="63">
        <v>3.1946082317203106</v>
      </c>
      <c r="CI47" s="63">
        <v>3.1946082317203106</v>
      </c>
      <c r="CJ47" s="63">
        <v>3.2101371278795963</v>
      </c>
      <c r="CK47" s="63">
        <v>3.2101371278795963</v>
      </c>
      <c r="CL47" s="63">
        <v>3.2101371278795963</v>
      </c>
      <c r="CM47" s="59">
        <f t="shared" si="125"/>
        <v>3.2064736171242108</v>
      </c>
      <c r="CO47" s="63">
        <v>3.2003337034018116</v>
      </c>
      <c r="CP47" s="63">
        <v>3.2015842128719689</v>
      </c>
      <c r="CQ47" s="63">
        <v>3.2072543793077783</v>
      </c>
      <c r="CR47" s="63">
        <v>3.1995007304596039</v>
      </c>
      <c r="CS47" s="59">
        <f t="shared" si="126"/>
        <v>3.2019912023327577</v>
      </c>
      <c r="CU47" s="63">
        <v>3.2032472694840743</v>
      </c>
      <c r="CV47" s="63">
        <v>3.2032472694840743</v>
      </c>
      <c r="CW47" s="63">
        <v>3.2032472694840743</v>
      </c>
      <c r="CX47" s="63">
        <v>3.2032472694840743</v>
      </c>
      <c r="CY47" s="59">
        <f t="shared" si="127"/>
        <v>3.2032472694840743</v>
      </c>
      <c r="DA47" s="63">
        <v>3.1981320453220952</v>
      </c>
      <c r="DB47" s="63">
        <v>3.1978858361282736</v>
      </c>
      <c r="DC47" s="63">
        <v>3.1957490641070456</v>
      </c>
      <c r="DD47" s="63">
        <v>3.2026211268550626</v>
      </c>
      <c r="DE47" s="63">
        <v>3.1967305657456468</v>
      </c>
      <c r="DF47" s="63">
        <v>3.1968574674790049</v>
      </c>
      <c r="DG47" s="63">
        <v>3.1956733544965608</v>
      </c>
      <c r="DH47" s="63">
        <v>3.2071926069239911</v>
      </c>
      <c r="DI47" s="63">
        <v>3.202735608149812</v>
      </c>
      <c r="DJ47" s="63">
        <v>3.1993461416203628</v>
      </c>
      <c r="DK47" s="63">
        <v>3.1950188008357419</v>
      </c>
      <c r="DL47" s="63">
        <v>3.1958844203562071</v>
      </c>
      <c r="DM47" s="63">
        <v>3.1980634792941327</v>
      </c>
      <c r="DN47" s="63">
        <v>3.2005686944892449</v>
      </c>
      <c r="DO47" s="63">
        <v>3.2005686944812881</v>
      </c>
      <c r="DP47" s="63">
        <v>3.2313993740596163</v>
      </c>
      <c r="DQ47" s="63">
        <v>0</v>
      </c>
      <c r="DR47" s="63"/>
      <c r="DS47" s="63"/>
      <c r="DU47" s="59">
        <f t="shared" si="8"/>
        <v>8.3129952864080536E-5</v>
      </c>
      <c r="DW47" s="59">
        <f t="shared" si="118"/>
        <v>1.0242195784086254</v>
      </c>
    </row>
    <row r="48" spans="1:127" x14ac:dyDescent="0.3">
      <c r="B48" s="15" t="s">
        <v>78</v>
      </c>
      <c r="C48" s="16" t="s">
        <v>79</v>
      </c>
      <c r="D48" s="15" t="s">
        <v>80</v>
      </c>
      <c r="E48" s="16" t="s">
        <v>81</v>
      </c>
      <c r="F48" s="68" t="s">
        <v>82</v>
      </c>
      <c r="G48" s="15" t="s">
        <v>62</v>
      </c>
      <c r="I48" s="59">
        <f t="shared" si="119"/>
        <v>14.126151590989432</v>
      </c>
      <c r="J48" s="59">
        <f t="shared" si="119"/>
        <v>13.983926090685367</v>
      </c>
      <c r="K48" s="59">
        <f t="shared" si="119"/>
        <v>14.217137658794229</v>
      </c>
      <c r="L48" s="59">
        <f t="shared" si="119"/>
        <v>14.085483169238934</v>
      </c>
      <c r="M48" s="59">
        <f t="shared" si="119"/>
        <v>13.802964403327362</v>
      </c>
      <c r="N48" s="59">
        <f t="shared" si="119"/>
        <v>14.603503323419833</v>
      </c>
      <c r="O48" s="59">
        <f t="shared" si="119"/>
        <v>16.044220660145111</v>
      </c>
      <c r="P48" s="59">
        <f t="shared" si="119"/>
        <v>15.520814350380071</v>
      </c>
      <c r="Q48" s="59">
        <f t="shared" si="119"/>
        <v>14.578995073685366</v>
      </c>
      <c r="R48" s="59">
        <f t="shared" si="119"/>
        <v>13.865393972587087</v>
      </c>
      <c r="S48" s="59">
        <f t="shared" si="119"/>
        <v>13.660766280890565</v>
      </c>
      <c r="T48" s="59">
        <f t="shared" si="119"/>
        <v>12.919352328287767</v>
      </c>
      <c r="U48" s="59">
        <f t="shared" si="119"/>
        <v>14.253753903958451</v>
      </c>
      <c r="W48" s="59">
        <f t="shared" si="120"/>
        <v>12.463278151949163</v>
      </c>
      <c r="X48" s="59">
        <f t="shared" si="120"/>
        <v>13.367745474641886</v>
      </c>
      <c r="Y48" s="59">
        <f t="shared" si="120"/>
        <v>13.499211209055932</v>
      </c>
      <c r="Z48" s="59">
        <f t="shared" si="120"/>
        <v>14.934075661807853</v>
      </c>
      <c r="AA48" s="59">
        <f t="shared" si="120"/>
        <v>14.508518525345961</v>
      </c>
      <c r="AB48" s="59">
        <f t="shared" si="120"/>
        <v>14.849540417164668</v>
      </c>
      <c r="AC48" s="59">
        <f t="shared" si="120"/>
        <v>14.911231161108418</v>
      </c>
      <c r="AD48" s="59">
        <f t="shared" si="120"/>
        <v>14.581555935426898</v>
      </c>
      <c r="AE48" s="59">
        <f t="shared" si="120"/>
        <v>14.853378986273601</v>
      </c>
      <c r="AF48" s="59">
        <f t="shared" si="120"/>
        <v>14.700237325102643</v>
      </c>
      <c r="AG48" s="59">
        <f t="shared" si="120"/>
        <v>15.727409015042575</v>
      </c>
      <c r="AH48" s="59">
        <f t="shared" si="120"/>
        <v>15.269330751618176</v>
      </c>
      <c r="AI48" s="59">
        <f t="shared" si="120"/>
        <v>14.440844813642757</v>
      </c>
      <c r="AK48" s="69">
        <f t="shared" si="131"/>
        <v>15.487300943094993</v>
      </c>
      <c r="AL48" s="69">
        <f t="shared" si="131"/>
        <v>15.15425319041522</v>
      </c>
      <c r="AM48" s="69">
        <f t="shared" si="131"/>
        <v>14.569083580218042</v>
      </c>
      <c r="AN48" s="69">
        <f t="shared" si="131"/>
        <v>15.131314795024062</v>
      </c>
      <c r="AO48" s="69">
        <f t="shared" si="131"/>
        <v>15.632455028053284</v>
      </c>
      <c r="AP48" s="69">
        <f t="shared" si="131"/>
        <v>15.898411180777662</v>
      </c>
      <c r="AQ48" s="69">
        <f t="shared" si="129"/>
        <v>15.606542373545784</v>
      </c>
      <c r="AR48" s="69">
        <f t="shared" si="129"/>
        <v>15.943321125065324</v>
      </c>
      <c r="AS48" s="69">
        <v>15.424280749090853</v>
      </c>
      <c r="AT48" s="69">
        <f t="shared" si="130"/>
        <v>16.073413854157955</v>
      </c>
      <c r="AU48" s="69">
        <f t="shared" si="130"/>
        <v>16.406704448726124</v>
      </c>
      <c r="AV48" s="69">
        <f t="shared" si="130"/>
        <v>15.088653338888902</v>
      </c>
      <c r="AW48" s="59">
        <f t="shared" si="121"/>
        <v>15.530179875228002</v>
      </c>
      <c r="AY48" s="63">
        <v>15.313233461729856</v>
      </c>
      <c r="AZ48" s="63">
        <v>15.313233461729855</v>
      </c>
      <c r="BA48" s="63">
        <v>15.313233461729853</v>
      </c>
      <c r="BB48" s="63">
        <v>15.247902570183337</v>
      </c>
      <c r="BC48" s="63">
        <v>15.247902570183337</v>
      </c>
      <c r="BD48" s="63">
        <v>15.247902570183339</v>
      </c>
      <c r="BE48" s="63">
        <v>15.266139453158756</v>
      </c>
      <c r="BF48" s="63">
        <v>15.266139453158754</v>
      </c>
      <c r="BG48" s="63">
        <v>15.266139453158754</v>
      </c>
      <c r="BH48" s="63">
        <v>15.48682383002866</v>
      </c>
      <c r="BI48" s="63">
        <v>15.486823830028662</v>
      </c>
      <c r="BJ48" s="63">
        <v>15.486823830028658</v>
      </c>
      <c r="BK48" s="59">
        <f t="shared" si="123"/>
        <v>15.329439929410109</v>
      </c>
      <c r="BL48" s="63">
        <v>15.247902570183337</v>
      </c>
      <c r="BM48" s="63">
        <v>15.313233461729856</v>
      </c>
      <c r="BN48" s="63">
        <v>15.313233461729855</v>
      </c>
      <c r="BO48" s="63">
        <v>15.313233461729853</v>
      </c>
      <c r="BP48" s="63">
        <v>15.247902570183337</v>
      </c>
      <c r="BQ48" s="63">
        <v>15.247902570183337</v>
      </c>
      <c r="BR48" s="63">
        <v>15.247902570183339</v>
      </c>
      <c r="BS48" s="63">
        <v>15.266139453158756</v>
      </c>
      <c r="BT48" s="63">
        <v>15.266139453158754</v>
      </c>
      <c r="BU48" s="63">
        <v>15.266139453158754</v>
      </c>
      <c r="BV48" s="63">
        <v>15.48682383002866</v>
      </c>
      <c r="BW48" s="63">
        <v>15.486823830028662</v>
      </c>
      <c r="BX48" s="63">
        <v>15.486823830028658</v>
      </c>
      <c r="BY48" s="59">
        <f t="shared" si="124"/>
        <v>15.329849077773655</v>
      </c>
      <c r="CA48" s="63">
        <v>15.190220003900736</v>
      </c>
      <c r="CB48" s="63">
        <v>15.190220003900736</v>
      </c>
      <c r="CC48" s="63">
        <v>15.190220003900736</v>
      </c>
      <c r="CD48" s="63">
        <v>15.133157338671824</v>
      </c>
      <c r="CE48" s="63">
        <v>15.133157338671824</v>
      </c>
      <c r="CF48" s="63">
        <v>15.133157338671824</v>
      </c>
      <c r="CG48" s="63">
        <v>15.083043135258981</v>
      </c>
      <c r="CH48" s="63">
        <v>15.083043135258981</v>
      </c>
      <c r="CI48" s="63">
        <v>15.083043135258981</v>
      </c>
      <c r="CJ48" s="63">
        <v>15.156361361978549</v>
      </c>
      <c r="CK48" s="63">
        <v>15.156361361978549</v>
      </c>
      <c r="CL48" s="63">
        <v>15.156361361978549</v>
      </c>
      <c r="CM48" s="59">
        <f t="shared" si="125"/>
        <v>15.139064439557421</v>
      </c>
      <c r="CO48" s="63">
        <v>15.110075412795961</v>
      </c>
      <c r="CP48" s="63">
        <v>15.115979575970698</v>
      </c>
      <c r="CQ48" s="63">
        <v>15.142750734977371</v>
      </c>
      <c r="CR48" s="63">
        <v>15.106142609176075</v>
      </c>
      <c r="CS48" s="59">
        <f t="shared" si="126"/>
        <v>15.117901138537187</v>
      </c>
      <c r="CU48" s="63">
        <v>15.123831541782248</v>
      </c>
      <c r="CV48" s="63">
        <v>15.123831541782248</v>
      </c>
      <c r="CW48" s="63">
        <v>15.123831541782248</v>
      </c>
      <c r="CX48" s="63">
        <v>15.123831541782248</v>
      </c>
      <c r="CY48" s="59">
        <f t="shared" si="127"/>
        <v>15.123831541782248</v>
      </c>
      <c r="DA48" s="63">
        <v>15.09968049067195</v>
      </c>
      <c r="DB48" s="63">
        <v>15.098518037055937</v>
      </c>
      <c r="DC48" s="63">
        <v>15.088429468371245</v>
      </c>
      <c r="DD48" s="63">
        <v>15.120875268086953</v>
      </c>
      <c r="DE48" s="63">
        <v>15.093063536300249</v>
      </c>
      <c r="DF48" s="63">
        <v>15.093662690931849</v>
      </c>
      <c r="DG48" s="63">
        <v>15.088072012546347</v>
      </c>
      <c r="DH48" s="63">
        <v>15.142459082461116</v>
      </c>
      <c r="DI48" s="63">
        <v>15.121415780782607</v>
      </c>
      <c r="DJ48" s="63">
        <v>15.105412732470899</v>
      </c>
      <c r="DK48" s="63">
        <v>15.08498159882912</v>
      </c>
      <c r="DL48" s="63">
        <v>15.08906854020624</v>
      </c>
      <c r="DM48" s="63">
        <v>15.099356762601918</v>
      </c>
      <c r="DN48" s="63">
        <v>15.111184901174838</v>
      </c>
      <c r="DO48" s="63">
        <v>15.111184901137273</v>
      </c>
      <c r="DP48" s="63">
        <v>15.256749063074857</v>
      </c>
      <c r="DQ48" s="63">
        <v>0</v>
      </c>
      <c r="DR48" s="63"/>
      <c r="DS48" s="63"/>
      <c r="DU48" s="59">
        <f t="shared" si="8"/>
        <v>4.0914836354666306E-4</v>
      </c>
      <c r="DW48" s="59">
        <f t="shared" si="118"/>
        <v>0.98710054879828579</v>
      </c>
    </row>
    <row r="49" spans="1:127" x14ac:dyDescent="0.3">
      <c r="B49" s="15" t="s">
        <v>83</v>
      </c>
      <c r="C49" s="16" t="s">
        <v>84</v>
      </c>
      <c r="D49" s="15" t="s">
        <v>85</v>
      </c>
      <c r="E49" s="16" t="s">
        <v>86</v>
      </c>
      <c r="F49" s="68" t="s">
        <v>87</v>
      </c>
      <c r="G49" s="15" t="s">
        <v>62</v>
      </c>
      <c r="I49" s="59">
        <f t="shared" si="119"/>
        <v>1.5644861189863213</v>
      </c>
      <c r="J49" s="59">
        <f t="shared" si="119"/>
        <v>1.5199665801377722</v>
      </c>
      <c r="K49" s="59">
        <f t="shared" si="119"/>
        <v>1.5822173609596133</v>
      </c>
      <c r="L49" s="59">
        <f t="shared" si="119"/>
        <v>1.5475421258333548</v>
      </c>
      <c r="M49" s="59">
        <f t="shared" si="119"/>
        <v>1.5486105415183196</v>
      </c>
      <c r="N49" s="59">
        <f t="shared" si="119"/>
        <v>1.5873746304167866</v>
      </c>
      <c r="O49" s="59">
        <f t="shared" si="119"/>
        <v>1.6442666258412444</v>
      </c>
      <c r="P49" s="59">
        <f t="shared" si="119"/>
        <v>1.6589897741713495</v>
      </c>
      <c r="Q49" s="59">
        <f t="shared" si="119"/>
        <v>1.4792481814751737</v>
      </c>
      <c r="R49" s="59">
        <f t="shared" si="119"/>
        <v>1.43686974770563</v>
      </c>
      <c r="S49" s="59">
        <f t="shared" si="119"/>
        <v>1.6521216689676002</v>
      </c>
      <c r="T49" s="59">
        <f t="shared" si="119"/>
        <v>1.4741047507500855</v>
      </c>
      <c r="U49" s="59">
        <f t="shared" si="119"/>
        <v>1.5544826075777796</v>
      </c>
      <c r="W49" s="59">
        <f t="shared" si="120"/>
        <v>1.4073084857644362</v>
      </c>
      <c r="X49" s="59">
        <f t="shared" si="120"/>
        <v>1.4223982485999054</v>
      </c>
      <c r="Y49" s="59">
        <f t="shared" si="120"/>
        <v>1.405972983955134</v>
      </c>
      <c r="Z49" s="59">
        <f t="shared" si="120"/>
        <v>1.7815558907266966</v>
      </c>
      <c r="AA49" s="59">
        <f t="shared" si="120"/>
        <v>1.4498150848703406</v>
      </c>
      <c r="AB49" s="59">
        <f t="shared" si="120"/>
        <v>1.4908317832944535</v>
      </c>
      <c r="AC49" s="59">
        <f t="shared" si="120"/>
        <v>1.6478896125602662</v>
      </c>
      <c r="AD49" s="59">
        <f t="shared" si="120"/>
        <v>1.4938268858096624</v>
      </c>
      <c r="AE49" s="59">
        <f t="shared" si="120"/>
        <v>1.5054618778398534</v>
      </c>
      <c r="AF49" s="59">
        <f t="shared" si="120"/>
        <v>1.4501131890876091</v>
      </c>
      <c r="AG49" s="59">
        <f t="shared" si="120"/>
        <v>1.4833666878648313</v>
      </c>
      <c r="AH49" s="59">
        <f t="shared" si="120"/>
        <v>1.4165421455971383</v>
      </c>
      <c r="AI49" s="59">
        <f t="shared" si="120"/>
        <v>1.4793641180374022</v>
      </c>
      <c r="AK49" s="69">
        <f t="shared" si="131"/>
        <v>1.4817271497186881</v>
      </c>
      <c r="AL49" s="69">
        <f t="shared" si="131"/>
        <v>1.3912788810170358</v>
      </c>
      <c r="AM49" s="69">
        <f t="shared" si="131"/>
        <v>1.4117748064031679</v>
      </c>
      <c r="AN49" s="69">
        <f t="shared" si="131"/>
        <v>1.4911139418804926</v>
      </c>
      <c r="AO49" s="69">
        <f t="shared" si="131"/>
        <v>1.4915652550756069</v>
      </c>
      <c r="AP49" s="69">
        <f t="shared" si="131"/>
        <v>1.5126943759239597</v>
      </c>
      <c r="AQ49" s="69">
        <f t="shared" si="129"/>
        <v>1.507666590055188</v>
      </c>
      <c r="AR49" s="69">
        <f t="shared" si="129"/>
        <v>1.5360647636566493</v>
      </c>
      <c r="AS49" s="69">
        <v>1.4700755937697276</v>
      </c>
      <c r="AT49" s="69">
        <f t="shared" si="130"/>
        <v>1.5634853302207288</v>
      </c>
      <c r="AU49" s="69">
        <f t="shared" si="130"/>
        <v>1.5375474064068491</v>
      </c>
      <c r="AV49" s="69">
        <f t="shared" si="130"/>
        <v>1.4257423698695832</v>
      </c>
      <c r="AW49" s="59">
        <f t="shared" si="121"/>
        <v>1.4839625040302269</v>
      </c>
      <c r="AY49" s="63">
        <v>1.4793315472041912</v>
      </c>
      <c r="AZ49" s="63">
        <v>1.4793315472041908</v>
      </c>
      <c r="BA49" s="63">
        <v>1.4793315472041908</v>
      </c>
      <c r="BB49" s="63">
        <v>1.473020270809609</v>
      </c>
      <c r="BC49" s="63">
        <v>1.473020270809609</v>
      </c>
      <c r="BD49" s="63">
        <v>1.4730202708096092</v>
      </c>
      <c r="BE49" s="63">
        <v>1.4747820408744114</v>
      </c>
      <c r="BF49" s="63">
        <v>1.4747820408744117</v>
      </c>
      <c r="BG49" s="63">
        <v>1.4747820408744114</v>
      </c>
      <c r="BH49" s="63">
        <v>1.496101206515988</v>
      </c>
      <c r="BI49" s="63">
        <v>1.496101206515988</v>
      </c>
      <c r="BJ49" s="63">
        <v>1.4961012065159878</v>
      </c>
      <c r="BK49" s="59">
        <f t="shared" si="123"/>
        <v>1.480897169446421</v>
      </c>
      <c r="BL49" s="63">
        <v>1.473020270809609</v>
      </c>
      <c r="BM49" s="63">
        <v>1.4793315472041912</v>
      </c>
      <c r="BN49" s="63">
        <v>1.4793315472041908</v>
      </c>
      <c r="BO49" s="63">
        <v>1.4793315472041908</v>
      </c>
      <c r="BP49" s="63">
        <v>1.473020270809609</v>
      </c>
      <c r="BQ49" s="63">
        <v>1.473020270809609</v>
      </c>
      <c r="BR49" s="63">
        <v>1.4730202708096092</v>
      </c>
      <c r="BS49" s="63">
        <v>1.4747820408744114</v>
      </c>
      <c r="BT49" s="63">
        <v>1.4747820408744117</v>
      </c>
      <c r="BU49" s="63">
        <v>1.4747820408744114</v>
      </c>
      <c r="BV49" s="63">
        <v>1.496101206515988</v>
      </c>
      <c r="BW49" s="63">
        <v>1.496101206515988</v>
      </c>
      <c r="BX49" s="63">
        <v>1.4961012065159878</v>
      </c>
      <c r="BY49" s="59">
        <f t="shared" si="124"/>
        <v>1.4809366951340028</v>
      </c>
      <c r="CA49" s="63">
        <v>1.5185113306176861</v>
      </c>
      <c r="CB49" s="63">
        <v>1.5185113306176861</v>
      </c>
      <c r="CC49" s="63">
        <v>1.5185113306176861</v>
      </c>
      <c r="CD49" s="63">
        <v>1.5128069824460932</v>
      </c>
      <c r="CE49" s="63">
        <v>1.5128069824460932</v>
      </c>
      <c r="CF49" s="63">
        <v>1.5128069824460932</v>
      </c>
      <c r="CG49" s="63">
        <v>1.5077972468604508</v>
      </c>
      <c r="CH49" s="63">
        <v>1.5077972468604508</v>
      </c>
      <c r="CI49" s="63">
        <v>1.5077972468604508</v>
      </c>
      <c r="CJ49" s="63">
        <v>1.5151266046963392</v>
      </c>
      <c r="CK49" s="63">
        <v>1.5151266046963392</v>
      </c>
      <c r="CL49" s="63">
        <v>1.5151266046963392</v>
      </c>
      <c r="CM49" s="59">
        <f t="shared" si="125"/>
        <v>1.5133974939478081</v>
      </c>
      <c r="CO49" s="63">
        <v>1.5104995658342222</v>
      </c>
      <c r="CP49" s="63">
        <v>1.5110897836636119</v>
      </c>
      <c r="CQ49" s="63">
        <v>1.5137659995627206</v>
      </c>
      <c r="CR49" s="63">
        <v>1.5101064176865089</v>
      </c>
      <c r="CS49" s="59">
        <f t="shared" si="126"/>
        <v>1.5112818753205433</v>
      </c>
      <c r="CU49" s="63">
        <v>1.5118747162748183</v>
      </c>
      <c r="CV49" s="63">
        <v>1.5118747162748183</v>
      </c>
      <c r="CW49" s="63">
        <v>1.5118747162748183</v>
      </c>
      <c r="CX49" s="63">
        <v>1.5118747162748183</v>
      </c>
      <c r="CY49" s="59">
        <f t="shared" si="127"/>
        <v>1.5118747162748181</v>
      </c>
      <c r="DA49" s="63">
        <v>1.5094604230817048</v>
      </c>
      <c r="DB49" s="63">
        <v>1.5093442167998485</v>
      </c>
      <c r="DC49" s="63">
        <v>1.508335699092173</v>
      </c>
      <c r="DD49" s="63">
        <v>1.5115791882902623</v>
      </c>
      <c r="DE49" s="63">
        <v>1.5087989500954657</v>
      </c>
      <c r="DF49" s="63">
        <v>1.5088588454160499</v>
      </c>
      <c r="DG49" s="63">
        <v>1.5082999655267497</v>
      </c>
      <c r="DH49" s="63">
        <v>1.5137368441159649</v>
      </c>
      <c r="DI49" s="63">
        <v>1.5116332213886958</v>
      </c>
      <c r="DJ49" s="63">
        <v>1.5100334545532248</v>
      </c>
      <c r="DK49" s="63">
        <v>1.5079910280495636</v>
      </c>
      <c r="DL49" s="63">
        <v>1.5083995847911469</v>
      </c>
      <c r="DM49" s="63">
        <v>1.5094280611578974</v>
      </c>
      <c r="DN49" s="63">
        <v>1.5106104773729676</v>
      </c>
      <c r="DO49" s="63">
        <v>1.5106104773692124</v>
      </c>
      <c r="DP49" s="63">
        <v>1.5251619999394797</v>
      </c>
      <c r="DQ49" s="63">
        <v>0</v>
      </c>
      <c r="DR49" s="63"/>
      <c r="DS49" s="63"/>
      <c r="DU49" s="59">
        <f t="shared" si="8"/>
        <v>3.9525687581809521E-5</v>
      </c>
      <c r="DW49" s="59">
        <f t="shared" si="118"/>
        <v>0.99796099369896041</v>
      </c>
    </row>
    <row r="50" spans="1:127" x14ac:dyDescent="0.3">
      <c r="B50" s="15" t="s">
        <v>88</v>
      </c>
      <c r="C50" s="16" t="s">
        <v>89</v>
      </c>
      <c r="D50" s="15"/>
      <c r="E50" s="16"/>
      <c r="F50" s="169" t="s">
        <v>90</v>
      </c>
      <c r="G50" s="105" t="s">
        <v>294</v>
      </c>
      <c r="I50" s="59">
        <f t="shared" si="119"/>
        <v>0</v>
      </c>
      <c r="J50" s="59">
        <f t="shared" si="119"/>
        <v>0</v>
      </c>
      <c r="K50" s="59">
        <f t="shared" si="119"/>
        <v>0</v>
      </c>
      <c r="L50" s="59">
        <f t="shared" si="119"/>
        <v>0</v>
      </c>
      <c r="M50" s="59">
        <f t="shared" si="119"/>
        <v>0</v>
      </c>
      <c r="N50" s="59">
        <f t="shared" si="119"/>
        <v>0</v>
      </c>
      <c r="O50" s="59">
        <f t="shared" si="119"/>
        <v>0</v>
      </c>
      <c r="P50" s="59">
        <f t="shared" si="119"/>
        <v>0</v>
      </c>
      <c r="Q50" s="59">
        <f t="shared" si="119"/>
        <v>0</v>
      </c>
      <c r="R50" s="59">
        <f t="shared" si="119"/>
        <v>0</v>
      </c>
      <c r="S50" s="59">
        <f t="shared" si="119"/>
        <v>0</v>
      </c>
      <c r="T50" s="59">
        <f t="shared" si="119"/>
        <v>0</v>
      </c>
      <c r="U50" s="59">
        <f t="shared" si="119"/>
        <v>0</v>
      </c>
      <c r="W50" s="59">
        <f t="shared" si="120"/>
        <v>0</v>
      </c>
      <c r="X50" s="59">
        <f t="shared" si="120"/>
        <v>0</v>
      </c>
      <c r="Y50" s="59">
        <f t="shared" si="120"/>
        <v>0</v>
      </c>
      <c r="Z50" s="59">
        <f t="shared" si="120"/>
        <v>0</v>
      </c>
      <c r="AA50" s="59">
        <f t="shared" si="120"/>
        <v>0</v>
      </c>
      <c r="AB50" s="59">
        <f t="shared" si="120"/>
        <v>0</v>
      </c>
      <c r="AC50" s="59">
        <f t="shared" si="120"/>
        <v>0</v>
      </c>
      <c r="AD50" s="59">
        <f t="shared" si="120"/>
        <v>0</v>
      </c>
      <c r="AE50" s="59">
        <f t="shared" si="120"/>
        <v>0</v>
      </c>
      <c r="AF50" s="59">
        <f t="shared" si="120"/>
        <v>0</v>
      </c>
      <c r="AG50" s="59">
        <f t="shared" si="120"/>
        <v>0</v>
      </c>
      <c r="AH50" s="59">
        <f t="shared" si="120"/>
        <v>0</v>
      </c>
      <c r="AI50" s="59">
        <f t="shared" si="120"/>
        <v>0</v>
      </c>
      <c r="AK50" s="69">
        <f t="shared" si="131"/>
        <v>0</v>
      </c>
      <c r="AL50" s="69">
        <f t="shared" si="131"/>
        <v>0</v>
      </c>
      <c r="AM50" s="69">
        <f t="shared" si="131"/>
        <v>0</v>
      </c>
      <c r="AN50" s="69">
        <f t="shared" si="131"/>
        <v>0</v>
      </c>
      <c r="AO50" s="69">
        <f t="shared" si="131"/>
        <v>0</v>
      </c>
      <c r="AP50" s="69">
        <f t="shared" si="131"/>
        <v>0</v>
      </c>
      <c r="AQ50" s="69">
        <f t="shared" si="129"/>
        <v>0</v>
      </c>
      <c r="AR50" s="69">
        <f t="shared" si="129"/>
        <v>0</v>
      </c>
      <c r="AS50" s="69">
        <v>0</v>
      </c>
      <c r="AT50" s="69">
        <f t="shared" si="130"/>
        <v>0</v>
      </c>
      <c r="AU50" s="69">
        <f t="shared" si="130"/>
        <v>0</v>
      </c>
      <c r="AV50" s="69">
        <f t="shared" si="130"/>
        <v>0</v>
      </c>
      <c r="AW50" s="59">
        <f t="shared" si="121"/>
        <v>0</v>
      </c>
      <c r="AY50" s="63">
        <v>0</v>
      </c>
      <c r="AZ50" s="63">
        <v>0</v>
      </c>
      <c r="BA50" s="63">
        <v>0</v>
      </c>
      <c r="BB50" s="63">
        <v>0</v>
      </c>
      <c r="BC50" s="63">
        <v>0</v>
      </c>
      <c r="BD50" s="63">
        <v>0</v>
      </c>
      <c r="BE50" s="63">
        <v>0</v>
      </c>
      <c r="BF50" s="63">
        <v>0</v>
      </c>
      <c r="BG50" s="63">
        <v>0</v>
      </c>
      <c r="BH50" s="63">
        <v>0</v>
      </c>
      <c r="BI50" s="63">
        <v>0</v>
      </c>
      <c r="BJ50" s="63">
        <v>0</v>
      </c>
      <c r="BK50" s="59">
        <f t="shared" si="123"/>
        <v>0</v>
      </c>
      <c r="BL50" s="63">
        <v>0</v>
      </c>
      <c r="BM50" s="63">
        <v>0</v>
      </c>
      <c r="BN50" s="63">
        <v>0</v>
      </c>
      <c r="BO50" s="63">
        <v>0</v>
      </c>
      <c r="BP50" s="63">
        <v>0</v>
      </c>
      <c r="BQ50" s="63">
        <v>0</v>
      </c>
      <c r="BR50" s="63">
        <v>0</v>
      </c>
      <c r="BS50" s="63">
        <v>0</v>
      </c>
      <c r="BT50" s="63">
        <v>0</v>
      </c>
      <c r="BU50" s="63">
        <v>0</v>
      </c>
      <c r="BV50" s="63">
        <v>0</v>
      </c>
      <c r="BW50" s="63">
        <v>0</v>
      </c>
      <c r="BX50" s="63">
        <v>0</v>
      </c>
      <c r="BY50" s="59">
        <f t="shared" si="124"/>
        <v>0</v>
      </c>
      <c r="CA50" s="63">
        <v>0</v>
      </c>
      <c r="CB50" s="63">
        <v>0</v>
      </c>
      <c r="CC50" s="63">
        <v>0</v>
      </c>
      <c r="CD50" s="63">
        <v>0</v>
      </c>
      <c r="CE50" s="63">
        <v>0</v>
      </c>
      <c r="CF50" s="63">
        <v>0</v>
      </c>
      <c r="CG50" s="63">
        <v>0</v>
      </c>
      <c r="CH50" s="63">
        <v>0</v>
      </c>
      <c r="CI50" s="63">
        <v>0</v>
      </c>
      <c r="CJ50" s="63">
        <v>0</v>
      </c>
      <c r="CK50" s="63">
        <v>0</v>
      </c>
      <c r="CL50" s="63">
        <v>0</v>
      </c>
      <c r="CM50" s="59">
        <f t="shared" si="125"/>
        <v>0</v>
      </c>
      <c r="CO50" s="63">
        <v>0</v>
      </c>
      <c r="CP50" s="63">
        <v>0</v>
      </c>
      <c r="CQ50" s="63">
        <v>0</v>
      </c>
      <c r="CR50" s="63">
        <v>0</v>
      </c>
      <c r="CS50" s="59">
        <f t="shared" si="126"/>
        <v>0</v>
      </c>
      <c r="CU50" s="63">
        <v>0.79279692215511</v>
      </c>
      <c r="CV50" s="63">
        <v>0.79279692215511</v>
      </c>
      <c r="CW50" s="63">
        <v>0.79279692215511</v>
      </c>
      <c r="CX50" s="63">
        <v>0.79279692215511</v>
      </c>
      <c r="CY50" s="59">
        <f t="shared" si="127"/>
        <v>0</v>
      </c>
      <c r="DA50" s="63">
        <v>0.77529153819168606</v>
      </c>
      <c r="DB50" s="63">
        <v>0.77446843742798699</v>
      </c>
      <c r="DC50" s="63">
        <v>0.76739773764917074</v>
      </c>
      <c r="DD50" s="63">
        <v>0.7906117860977171</v>
      </c>
      <c r="DE50" s="63">
        <v>0.7706294830185747</v>
      </c>
      <c r="DF50" s="63">
        <v>0.77104931479003258</v>
      </c>
      <c r="DG50" s="63">
        <v>0.76714957778201076</v>
      </c>
      <c r="DH50" s="63">
        <v>0.80684826893671657</v>
      </c>
      <c r="DI50" s="63">
        <v>0.7910104069244045</v>
      </c>
      <c r="DJ50" s="63">
        <v>0.77937609774727379</v>
      </c>
      <c r="DK50" s="63">
        <v>0.7650107647378307</v>
      </c>
      <c r="DL50" s="63">
        <v>0.76784180674623892</v>
      </c>
      <c r="DM50" s="63">
        <v>0.7750621397149895</v>
      </c>
      <c r="DN50" s="63">
        <v>0.78353282855497786</v>
      </c>
      <c r="DO50" s="63">
        <v>0.78353282852777917</v>
      </c>
      <c r="DP50" s="63">
        <v>0.91691535051163431</v>
      </c>
      <c r="DQ50" s="63">
        <v>0</v>
      </c>
      <c r="DR50" s="63"/>
      <c r="DS50" s="63"/>
      <c r="DU50" s="59">
        <f t="shared" si="8"/>
        <v>0</v>
      </c>
      <c r="DW50" s="59" t="e">
        <f t="shared" si="118"/>
        <v>#DIV/0!</v>
      </c>
    </row>
    <row r="51" spans="1:127" x14ac:dyDescent="0.3">
      <c r="B51" s="15" t="s">
        <v>91</v>
      </c>
      <c r="C51" s="16" t="s">
        <v>92</v>
      </c>
      <c r="D51" s="15" t="s">
        <v>93</v>
      </c>
      <c r="E51" s="16" t="s">
        <v>94</v>
      </c>
      <c r="F51" s="68" t="s">
        <v>95</v>
      </c>
      <c r="G51" s="15" t="s">
        <v>62</v>
      </c>
      <c r="I51" s="59">
        <f t="shared" si="119"/>
        <v>0.83014974001107145</v>
      </c>
      <c r="J51" s="59">
        <f t="shared" si="119"/>
        <v>0.80355396438127447</v>
      </c>
      <c r="K51" s="59">
        <f t="shared" si="119"/>
        <v>0.82769435792029811</v>
      </c>
      <c r="L51" s="59">
        <f t="shared" si="119"/>
        <v>0.88072381906528563</v>
      </c>
      <c r="M51" s="59">
        <f t="shared" si="119"/>
        <v>0.82722591477916207</v>
      </c>
      <c r="N51" s="59">
        <f t="shared" si="119"/>
        <v>0.89975516487559715</v>
      </c>
      <c r="O51" s="59">
        <f t="shared" si="119"/>
        <v>0.97131119880563477</v>
      </c>
      <c r="P51" s="59">
        <f t="shared" si="119"/>
        <v>0.99818082138971509</v>
      </c>
      <c r="Q51" s="59">
        <f t="shared" si="119"/>
        <v>0.90375367024900011</v>
      </c>
      <c r="R51" s="59">
        <f t="shared" si="119"/>
        <v>0.78153187916151723</v>
      </c>
      <c r="S51" s="59">
        <f t="shared" si="119"/>
        <v>0.87906174833947104</v>
      </c>
      <c r="T51" s="59">
        <f t="shared" si="119"/>
        <v>0.83435728388661301</v>
      </c>
      <c r="U51" s="59">
        <f t="shared" si="119"/>
        <v>0.86715631855171427</v>
      </c>
      <c r="W51" s="59">
        <f t="shared" si="120"/>
        <v>0.78591650654972356</v>
      </c>
      <c r="X51" s="59">
        <f t="shared" si="120"/>
        <v>0.78232004394656518</v>
      </c>
      <c r="Y51" s="59">
        <f t="shared" si="120"/>
        <v>0.78322443801104202</v>
      </c>
      <c r="Z51" s="59">
        <f t="shared" si="120"/>
        <v>1.0548112826305767</v>
      </c>
      <c r="AA51" s="59">
        <f t="shared" si="120"/>
        <v>0.85958498156972918</v>
      </c>
      <c r="AB51" s="59">
        <f t="shared" si="120"/>
        <v>0.80377959925595066</v>
      </c>
      <c r="AC51" s="59">
        <f t="shared" si="120"/>
        <v>0.9331306264099104</v>
      </c>
      <c r="AD51" s="59">
        <f t="shared" si="120"/>
        <v>0.6991365852793483</v>
      </c>
      <c r="AE51" s="59">
        <f t="shared" si="120"/>
        <v>0.89192930738658571</v>
      </c>
      <c r="AF51" s="59">
        <f t="shared" si="120"/>
        <v>0.83149137364187498</v>
      </c>
      <c r="AG51" s="59">
        <f t="shared" si="120"/>
        <v>1.008227645507819</v>
      </c>
      <c r="AH51" s="59">
        <f t="shared" si="120"/>
        <v>0.98363645459218751</v>
      </c>
      <c r="AI51" s="59">
        <f t="shared" si="120"/>
        <v>0.85720669560404761</v>
      </c>
      <c r="AK51" s="69">
        <f t="shared" si="131"/>
        <v>0.89490100490630919</v>
      </c>
      <c r="AL51" s="69">
        <f t="shared" si="131"/>
        <v>0.90070853104798809</v>
      </c>
      <c r="AM51" s="69">
        <f t="shared" si="131"/>
        <v>0.92726513540655098</v>
      </c>
      <c r="AN51" s="69">
        <f t="shared" si="131"/>
        <v>0.83036065444406182</v>
      </c>
      <c r="AO51" s="69">
        <f t="shared" si="131"/>
        <v>0.89030994613235814</v>
      </c>
      <c r="AP51" s="69">
        <f t="shared" si="131"/>
        <v>0.93738656227257378</v>
      </c>
      <c r="AQ51" s="69">
        <f t="shared" si="129"/>
        <v>0.87731860810099482</v>
      </c>
      <c r="AR51" s="69">
        <f t="shared" si="129"/>
        <v>0.79760694539277621</v>
      </c>
      <c r="AS51" s="69">
        <v>0.70964591065066496</v>
      </c>
      <c r="AT51" s="69">
        <f t="shared" si="130"/>
        <v>0.80851194678613736</v>
      </c>
      <c r="AU51" s="69">
        <f t="shared" si="130"/>
        <v>0.82376893155164832</v>
      </c>
      <c r="AV51" s="69">
        <f t="shared" si="130"/>
        <v>0.83735190575828378</v>
      </c>
      <c r="AW51" s="59">
        <f t="shared" si="121"/>
        <v>0.85268371555920952</v>
      </c>
      <c r="AY51" s="63">
        <v>0.8608303072269875</v>
      </c>
      <c r="AZ51" s="63">
        <v>0.86083030722698739</v>
      </c>
      <c r="BA51" s="63">
        <v>0.86083030722698739</v>
      </c>
      <c r="BB51" s="63">
        <v>0.85715774443468429</v>
      </c>
      <c r="BC51" s="63">
        <v>0.85715774443468429</v>
      </c>
      <c r="BD51" s="63">
        <v>0.85715774443468429</v>
      </c>
      <c r="BE51" s="63">
        <v>0.85818292710520416</v>
      </c>
      <c r="BF51" s="63">
        <v>0.85818292710520416</v>
      </c>
      <c r="BG51" s="63">
        <v>0.85818292710520405</v>
      </c>
      <c r="BH51" s="63">
        <v>0.87058865450535683</v>
      </c>
      <c r="BI51" s="63">
        <v>0.87058865450535694</v>
      </c>
      <c r="BJ51" s="63">
        <v>0.87058865450535694</v>
      </c>
      <c r="BK51" s="59">
        <f t="shared" si="123"/>
        <v>0.86174135051429335</v>
      </c>
      <c r="BL51" s="63">
        <v>0.85715774443468429</v>
      </c>
      <c r="BM51" s="63">
        <v>0.8608303072269875</v>
      </c>
      <c r="BN51" s="63">
        <v>0.86083030722698739</v>
      </c>
      <c r="BO51" s="63">
        <v>0.86083030722698739</v>
      </c>
      <c r="BP51" s="63">
        <v>0.85715774443468429</v>
      </c>
      <c r="BQ51" s="63">
        <v>0.85715774443468429</v>
      </c>
      <c r="BR51" s="63">
        <v>0.85715774443468429</v>
      </c>
      <c r="BS51" s="63">
        <v>0.85818292710520416</v>
      </c>
      <c r="BT51" s="63">
        <v>0.85818292710520416</v>
      </c>
      <c r="BU51" s="63">
        <v>0.85818292710520405</v>
      </c>
      <c r="BV51" s="63">
        <v>0.87058865450535683</v>
      </c>
      <c r="BW51" s="63">
        <v>0.87058865450535694</v>
      </c>
      <c r="BX51" s="63">
        <v>0.87058865450535694</v>
      </c>
      <c r="BY51" s="59">
        <f t="shared" si="124"/>
        <v>0.86176435070640645</v>
      </c>
      <c r="CA51" s="63">
        <v>0.89258550685492988</v>
      </c>
      <c r="CB51" s="63">
        <v>0.89258550685492988</v>
      </c>
      <c r="CC51" s="63">
        <v>0.89258550685492988</v>
      </c>
      <c r="CD51" s="63">
        <v>0.88923247391974114</v>
      </c>
      <c r="CE51" s="63">
        <v>0.88923247391974114</v>
      </c>
      <c r="CF51" s="63">
        <v>0.88923247391974114</v>
      </c>
      <c r="CG51" s="63">
        <v>0.88628773634237912</v>
      </c>
      <c r="CH51" s="63">
        <v>0.88628773634237912</v>
      </c>
      <c r="CI51" s="63">
        <v>0.88628773634237912</v>
      </c>
      <c r="CJ51" s="63">
        <v>0.89059595482383536</v>
      </c>
      <c r="CK51" s="63">
        <v>0.89059595482383536</v>
      </c>
      <c r="CL51" s="63">
        <v>0.89059595482383536</v>
      </c>
      <c r="CM51" s="59">
        <f t="shared" si="125"/>
        <v>0.88957957834855506</v>
      </c>
      <c r="CO51" s="63">
        <v>0.88787616752642995</v>
      </c>
      <c r="CP51" s="63">
        <v>0.88822309933377197</v>
      </c>
      <c r="CQ51" s="63">
        <v>0.8897961870523784</v>
      </c>
      <c r="CR51" s="63">
        <v>0.88764507386804214</v>
      </c>
      <c r="CS51" s="59">
        <f t="shared" si="126"/>
        <v>0.88833601138487617</v>
      </c>
      <c r="CU51" s="63">
        <v>0.88868448507287978</v>
      </c>
      <c r="CV51" s="63">
        <v>0.88868448507287978</v>
      </c>
      <c r="CW51" s="63">
        <v>0.88868448507287978</v>
      </c>
      <c r="CX51" s="63">
        <v>0.88868448507287978</v>
      </c>
      <c r="CY51" s="59">
        <f t="shared" si="127"/>
        <v>0.88868448507287978</v>
      </c>
      <c r="DA51" s="63">
        <v>0.88726535630510506</v>
      </c>
      <c r="DB51" s="63">
        <v>0.88719704990468562</v>
      </c>
      <c r="DC51" s="63">
        <v>0.88660424017641615</v>
      </c>
      <c r="DD51" s="63">
        <v>0.88851077283868962</v>
      </c>
      <c r="DE51" s="63">
        <v>0.88687654050321496</v>
      </c>
      <c r="DF51" s="63">
        <v>0.8869117471519925</v>
      </c>
      <c r="DG51" s="63">
        <v>0.88658323587966703</v>
      </c>
      <c r="DH51" s="63">
        <v>0.88977904939347807</v>
      </c>
      <c r="DI51" s="63">
        <v>0.88854253365573432</v>
      </c>
      <c r="DJ51" s="63">
        <v>0.88760218591983175</v>
      </c>
      <c r="DK51" s="63">
        <v>0.88640164150555834</v>
      </c>
      <c r="DL51" s="63">
        <v>0.88664179238155927</v>
      </c>
      <c r="DM51" s="63">
        <v>0.88724633386939311</v>
      </c>
      <c r="DN51" s="63">
        <v>0.88794136166099513</v>
      </c>
      <c r="DO51" s="63">
        <v>0.88794136165878779</v>
      </c>
      <c r="DP51" s="63">
        <v>0.89649479019567568</v>
      </c>
      <c r="DQ51" s="63">
        <v>0</v>
      </c>
      <c r="DR51" s="63"/>
      <c r="DS51" s="63"/>
      <c r="DU51" s="59">
        <f t="shared" si="8"/>
        <v>2.300019211309845E-5</v>
      </c>
      <c r="DW51" s="59">
        <f t="shared" si="118"/>
        <v>1.0106494764488867</v>
      </c>
    </row>
    <row r="52" spans="1:127" x14ac:dyDescent="0.3">
      <c r="B52" s="15" t="s">
        <v>96</v>
      </c>
      <c r="C52" s="16" t="s">
        <v>97</v>
      </c>
      <c r="D52" s="15" t="s">
        <v>98</v>
      </c>
      <c r="E52" s="16" t="s">
        <v>99</v>
      </c>
      <c r="F52" s="68" t="s">
        <v>100</v>
      </c>
      <c r="G52" s="15" t="s">
        <v>62</v>
      </c>
      <c r="I52" s="59">
        <f t="shared" si="119"/>
        <v>0.79613978577622069</v>
      </c>
      <c r="J52" s="59">
        <f t="shared" si="119"/>
        <v>0.70519899065183878</v>
      </c>
      <c r="K52" s="59">
        <f t="shared" si="119"/>
        <v>0.6812776986263267</v>
      </c>
      <c r="L52" s="59">
        <f t="shared" si="119"/>
        <v>0.66839455477008369</v>
      </c>
      <c r="M52" s="59">
        <f t="shared" si="119"/>
        <v>0.75132596509534988</v>
      </c>
      <c r="N52" s="59">
        <f t="shared" si="119"/>
        <v>0.76677601845992926</v>
      </c>
      <c r="O52" s="59">
        <f t="shared" si="119"/>
        <v>0.77429802710286821</v>
      </c>
      <c r="P52" s="59">
        <f t="shared" si="119"/>
        <v>0.74306470853225925</v>
      </c>
      <c r="Q52" s="59">
        <f t="shared" si="119"/>
        <v>0.6458456790817948</v>
      </c>
      <c r="R52" s="59">
        <f t="shared" si="119"/>
        <v>0.7365757711669827</v>
      </c>
      <c r="S52" s="59">
        <f t="shared" si="119"/>
        <v>0.69421578201945899</v>
      </c>
      <c r="T52" s="59">
        <f t="shared" si="119"/>
        <v>0.64194111301537704</v>
      </c>
      <c r="U52" s="59">
        <f t="shared" si="119"/>
        <v>0.71537206104827922</v>
      </c>
      <c r="W52" s="59">
        <f t="shared" si="120"/>
        <v>0.74195136059595135</v>
      </c>
      <c r="X52" s="59">
        <f t="shared" si="120"/>
        <v>0.83540055503953936</v>
      </c>
      <c r="Y52" s="59">
        <f t="shared" si="120"/>
        <v>0.81837766248849342</v>
      </c>
      <c r="Z52" s="59">
        <f t="shared" si="120"/>
        <v>0.90945506575333623</v>
      </c>
      <c r="AA52" s="59">
        <f t="shared" si="120"/>
        <v>0.6788844778603208</v>
      </c>
      <c r="AB52" s="59">
        <f t="shared" si="120"/>
        <v>0.75900326290031683</v>
      </c>
      <c r="AC52" s="59">
        <f t="shared" si="120"/>
        <v>0.7416525515083392</v>
      </c>
      <c r="AD52" s="59">
        <f t="shared" si="120"/>
        <v>0.75031935994674104</v>
      </c>
      <c r="AE52" s="59">
        <f t="shared" si="120"/>
        <v>0.65565339281302082</v>
      </c>
      <c r="AF52" s="59">
        <f t="shared" si="120"/>
        <v>0.65190429279452822</v>
      </c>
      <c r="AG52" s="59">
        <f t="shared" si="120"/>
        <v>0.56359279772946058</v>
      </c>
      <c r="AH52" s="59">
        <f t="shared" si="120"/>
        <v>0.53466373874978712</v>
      </c>
      <c r="AI52" s="59">
        <f t="shared" si="120"/>
        <v>0.71075942488147614</v>
      </c>
      <c r="AK52" s="69">
        <f t="shared" si="131"/>
        <v>0.5355512491872142</v>
      </c>
      <c r="AL52" s="69">
        <f t="shared" si="131"/>
        <v>0.63089224784010234</v>
      </c>
      <c r="AM52" s="69">
        <f t="shared" si="131"/>
        <v>0.62032981334322224</v>
      </c>
      <c r="AN52" s="69">
        <f t="shared" si="131"/>
        <v>0.69573132926777548</v>
      </c>
      <c r="AO52" s="69">
        <f t="shared" si="131"/>
        <v>0.68120824189393803</v>
      </c>
      <c r="AP52" s="69">
        <f t="shared" si="131"/>
        <v>0.72772443030818035</v>
      </c>
      <c r="AQ52" s="69">
        <f t="shared" si="129"/>
        <v>0.69840346572029388</v>
      </c>
      <c r="AR52" s="69">
        <f t="shared" si="129"/>
        <v>0.65738360563916343</v>
      </c>
      <c r="AS52" s="69">
        <v>0.69662419884850768</v>
      </c>
      <c r="AT52" s="69">
        <f t="shared" si="130"/>
        <v>0.70859494873819284</v>
      </c>
      <c r="AU52" s="69">
        <f t="shared" si="130"/>
        <v>0.74140690333224113</v>
      </c>
      <c r="AV52" s="69">
        <f t="shared" si="130"/>
        <v>0.66886599870582963</v>
      </c>
      <c r="AW52" s="59">
        <f t="shared" si="121"/>
        <v>0.67310849456957611</v>
      </c>
      <c r="AY52" s="63">
        <v>0.685277690924326</v>
      </c>
      <c r="AZ52" s="63">
        <v>0.68527769092432589</v>
      </c>
      <c r="BA52" s="63">
        <v>0.68527769092432589</v>
      </c>
      <c r="BB52" s="63">
        <v>0.68235408875911951</v>
      </c>
      <c r="BC52" s="63">
        <v>0.68235408875911951</v>
      </c>
      <c r="BD52" s="63">
        <v>0.68235408875911951</v>
      </c>
      <c r="BE52" s="63">
        <v>0.68317020176923482</v>
      </c>
      <c r="BF52" s="63">
        <v>0.68317020176923482</v>
      </c>
      <c r="BG52" s="63">
        <v>0.68317020176923482</v>
      </c>
      <c r="BH52" s="63">
        <v>0.69304597885984276</v>
      </c>
      <c r="BI52" s="63">
        <v>0.69304597885984287</v>
      </c>
      <c r="BJ52" s="63">
        <v>0.69304597885984276</v>
      </c>
      <c r="BK52" s="59">
        <f t="shared" si="123"/>
        <v>0.68600294145862506</v>
      </c>
      <c r="BL52" s="63">
        <v>0.68235408875911951</v>
      </c>
      <c r="BM52" s="63">
        <v>0.685277690924326</v>
      </c>
      <c r="BN52" s="63">
        <v>0.68527769092432589</v>
      </c>
      <c r="BO52" s="63">
        <v>0.68527769092432589</v>
      </c>
      <c r="BP52" s="63">
        <v>0.68235408875911951</v>
      </c>
      <c r="BQ52" s="63">
        <v>0.68235408875911951</v>
      </c>
      <c r="BR52" s="63">
        <v>0.68235408875911951</v>
      </c>
      <c r="BS52" s="63">
        <v>0.68317020176923482</v>
      </c>
      <c r="BT52" s="63">
        <v>0.68317020176923482</v>
      </c>
      <c r="BU52" s="63">
        <v>0.68317020176923482</v>
      </c>
      <c r="BV52" s="63">
        <v>0.69304597885984276</v>
      </c>
      <c r="BW52" s="63">
        <v>0.69304597885984287</v>
      </c>
      <c r="BX52" s="63">
        <v>0.69304597885984276</v>
      </c>
      <c r="BY52" s="59">
        <f t="shared" si="124"/>
        <v>0.68602125112826573</v>
      </c>
      <c r="CA52" s="63">
        <v>0.71037880125541097</v>
      </c>
      <c r="CB52" s="63">
        <v>0.71037880125541097</v>
      </c>
      <c r="CC52" s="63">
        <v>0.71037880125541097</v>
      </c>
      <c r="CD52" s="63">
        <v>0.70771023505219977</v>
      </c>
      <c r="CE52" s="63">
        <v>0.70771023505219977</v>
      </c>
      <c r="CF52" s="63">
        <v>0.70771023505219977</v>
      </c>
      <c r="CG52" s="63">
        <v>0.70536661739971407</v>
      </c>
      <c r="CH52" s="63">
        <v>0.70536661739971407</v>
      </c>
      <c r="CI52" s="63">
        <v>0.70536661739971407</v>
      </c>
      <c r="CJ52" s="63">
        <v>0.70879538367129169</v>
      </c>
      <c r="CK52" s="63">
        <v>0.70879538367129169</v>
      </c>
      <c r="CL52" s="63">
        <v>0.70879538367129169</v>
      </c>
      <c r="CM52" s="59">
        <f t="shared" si="125"/>
        <v>0.7079864837994152</v>
      </c>
      <c r="CO52" s="63">
        <v>0.70663079638507376</v>
      </c>
      <c r="CP52" s="63">
        <v>0.70690690774866216</v>
      </c>
      <c r="CQ52" s="63">
        <v>0.70815887538563493</v>
      </c>
      <c r="CR52" s="63">
        <v>0.70644687671041806</v>
      </c>
      <c r="CS52" s="59">
        <f t="shared" si="126"/>
        <v>0.7069967706546747</v>
      </c>
      <c r="CU52" s="63">
        <v>0.70727410914925248</v>
      </c>
      <c r="CV52" s="63">
        <v>0.70727410914925248</v>
      </c>
      <c r="CW52" s="63">
        <v>0.70727410914925248</v>
      </c>
      <c r="CX52" s="63">
        <v>0.70727410914925248</v>
      </c>
      <c r="CY52" s="59">
        <f t="shared" si="127"/>
        <v>0.70727410914925248</v>
      </c>
      <c r="DA52" s="63">
        <v>0.70614467226602207</v>
      </c>
      <c r="DB52" s="63">
        <v>0.70609030949800111</v>
      </c>
      <c r="DC52" s="63">
        <v>0.70561851216216442</v>
      </c>
      <c r="DD52" s="63">
        <v>0.70713585742127838</v>
      </c>
      <c r="DE52" s="63">
        <v>0.70583522683907463</v>
      </c>
      <c r="DF52" s="63">
        <v>0.70586324662738931</v>
      </c>
      <c r="DG52" s="63">
        <v>0.70560179554842684</v>
      </c>
      <c r="DH52" s="63">
        <v>0.70814523609898683</v>
      </c>
      <c r="DI52" s="63">
        <v>0.70716113478794618</v>
      </c>
      <c r="DJ52" s="63">
        <v>0.70641274363408635</v>
      </c>
      <c r="DK52" s="63">
        <v>0.70545727069024422</v>
      </c>
      <c r="DL52" s="63">
        <v>0.70564839869994622</v>
      </c>
      <c r="DM52" s="63">
        <v>0.70612953294886505</v>
      </c>
      <c r="DN52" s="63">
        <v>0.70668268220531794</v>
      </c>
      <c r="DO52" s="63">
        <v>0.70668268220356123</v>
      </c>
      <c r="DP52" s="63">
        <v>0.71349006845842888</v>
      </c>
      <c r="DQ52" s="63">
        <v>0</v>
      </c>
      <c r="DR52" s="63"/>
      <c r="DS52" s="63"/>
      <c r="DU52" s="59">
        <f t="shared" si="8"/>
        <v>1.8309669640670378E-5</v>
      </c>
      <c r="DW52" s="59">
        <f t="shared" si="118"/>
        <v>1.0191837670492434</v>
      </c>
    </row>
    <row r="53" spans="1:127" x14ac:dyDescent="0.3">
      <c r="B53" s="15"/>
      <c r="C53" s="16"/>
      <c r="D53" s="15"/>
      <c r="E53" s="16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8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8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18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18"/>
      <c r="BL53" s="59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18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18"/>
      <c r="CO53" s="59"/>
      <c r="CP53" s="59"/>
      <c r="CQ53" s="59"/>
      <c r="CR53" s="59"/>
      <c r="CS53" s="18"/>
      <c r="CU53" s="59"/>
      <c r="CV53" s="59"/>
      <c r="CW53" s="59"/>
      <c r="CX53" s="59"/>
      <c r="CY53" s="18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U53" s="18"/>
      <c r="DW53" s="18"/>
    </row>
    <row r="54" spans="1:127" s="10" customFormat="1" x14ac:dyDescent="0.3">
      <c r="A54" s="21"/>
      <c r="B54" s="136"/>
      <c r="C54" s="137"/>
      <c r="D54" s="136"/>
      <c r="E54" s="137"/>
      <c r="F54" s="138" t="s">
        <v>101</v>
      </c>
      <c r="G54" s="136" t="s">
        <v>102</v>
      </c>
      <c r="I54" s="139">
        <f t="shared" ref="I54:U56" si="132">IFERROR(I117/I$15,0)</f>
        <v>6.6227819057859758</v>
      </c>
      <c r="J54" s="139">
        <f t="shared" si="132"/>
        <v>6.5656965927960709</v>
      </c>
      <c r="K54" s="139">
        <f t="shared" si="132"/>
        <v>6.8342736549845844</v>
      </c>
      <c r="L54" s="139">
        <f t="shared" si="132"/>
        <v>6.7074886035567607</v>
      </c>
      <c r="M54" s="139">
        <f t="shared" si="132"/>
        <v>6.5041251062197478</v>
      </c>
      <c r="N54" s="139">
        <f t="shared" si="132"/>
        <v>6.9396463044281083</v>
      </c>
      <c r="O54" s="139">
        <f t="shared" si="132"/>
        <v>6.7997369581171059</v>
      </c>
      <c r="P54" s="139">
        <f t="shared" si="132"/>
        <v>7.1922686352997545</v>
      </c>
      <c r="Q54" s="139">
        <f t="shared" si="132"/>
        <v>7.2216406608229562</v>
      </c>
      <c r="R54" s="139">
        <f t="shared" si="132"/>
        <v>7.3126470730942046</v>
      </c>
      <c r="S54" s="139">
        <f t="shared" si="132"/>
        <v>7.1633305693704665</v>
      </c>
      <c r="T54" s="139">
        <f t="shared" si="132"/>
        <v>7.0197734777740957</v>
      </c>
      <c r="U54" s="139">
        <f t="shared" si="132"/>
        <v>6.9098430127646058</v>
      </c>
      <c r="W54" s="139">
        <f t="shared" ref="W54:AI56" si="133">IFERROR(W117/W$15,0)</f>
        <v>7.1689258814984633</v>
      </c>
      <c r="X54" s="139">
        <f t="shared" si="133"/>
        <v>7.0315579279950962</v>
      </c>
      <c r="Y54" s="139">
        <f t="shared" si="133"/>
        <v>7.1481071169914356</v>
      </c>
      <c r="Z54" s="139">
        <f t="shared" si="133"/>
        <v>7.1554715688718948</v>
      </c>
      <c r="AA54" s="139">
        <f t="shared" si="133"/>
        <v>7.0266771255701146</v>
      </c>
      <c r="AB54" s="139">
        <f t="shared" si="133"/>
        <v>6.871041156384611</v>
      </c>
      <c r="AC54" s="139">
        <f t="shared" si="133"/>
        <v>6.9437335154798498</v>
      </c>
      <c r="AD54" s="139">
        <f t="shared" si="133"/>
        <v>6.8138260469600587</v>
      </c>
      <c r="AE54" s="139">
        <f t="shared" si="133"/>
        <v>6.9243934028996854</v>
      </c>
      <c r="AF54" s="139">
        <f t="shared" si="133"/>
        <v>6.8989030390325965</v>
      </c>
      <c r="AG54" s="139">
        <f t="shared" si="133"/>
        <v>6.8651041263797277</v>
      </c>
      <c r="AH54" s="139">
        <f t="shared" si="133"/>
        <v>6.8586574812974197</v>
      </c>
      <c r="AI54" s="139">
        <f t="shared" si="133"/>
        <v>6.9720884223383415</v>
      </c>
      <c r="AK54" s="140">
        <f>IFERROR(AK117/AK$15,0)</f>
        <v>6.9524880030047953</v>
      </c>
      <c r="AL54" s="140">
        <f t="shared" ref="AL54:AW56" si="134">IFERROR(AL117/AL$15,0)</f>
        <v>6.8807542327302302</v>
      </c>
      <c r="AM54" s="140">
        <f t="shared" si="134"/>
        <v>7.025798978446101</v>
      </c>
      <c r="AN54" s="140">
        <f t="shared" si="134"/>
        <v>7.0895161842126821</v>
      </c>
      <c r="AO54" s="140">
        <f t="shared" si="134"/>
        <v>6.9351044350170223</v>
      </c>
      <c r="AP54" s="140">
        <f t="shared" si="134"/>
        <v>7.01022963709151</v>
      </c>
      <c r="AQ54" s="140">
        <f t="shared" si="134"/>
        <v>6.9976822552212283</v>
      </c>
      <c r="AR54" s="140">
        <f t="shared" si="134"/>
        <v>7.0696079078392442</v>
      </c>
      <c r="AS54" s="140">
        <v>6.7086537139543312</v>
      </c>
      <c r="AT54" s="140">
        <f t="shared" ref="AT54:AV54" si="135">IFERROR(AT117/AT$15,0)</f>
        <v>6.9050578426318499</v>
      </c>
      <c r="AU54" s="140">
        <f t="shared" si="135"/>
        <v>7.0656478209902511</v>
      </c>
      <c r="AV54" s="140">
        <f t="shared" si="135"/>
        <v>7.0902778508447319</v>
      </c>
      <c r="AW54" s="139">
        <f t="shared" si="134"/>
        <v>6.9764661976404136</v>
      </c>
      <c r="AY54" s="140">
        <f t="shared" ref="AY54:BL56" si="136">IFERROR(AY117/AY$15,0)</f>
        <v>6.9401395208382661</v>
      </c>
      <c r="AZ54" s="140">
        <f t="shared" si="136"/>
        <v>6.9401395208382661</v>
      </c>
      <c r="BA54" s="140">
        <f t="shared" si="136"/>
        <v>6.9401395208382661</v>
      </c>
      <c r="BB54" s="140">
        <f t="shared" si="136"/>
        <v>6.940139520838267</v>
      </c>
      <c r="BC54" s="140">
        <f t="shared" si="136"/>
        <v>6.940139520838267</v>
      </c>
      <c r="BD54" s="140">
        <f t="shared" si="136"/>
        <v>6.940139520838267</v>
      </c>
      <c r="BE54" s="140">
        <f t="shared" si="136"/>
        <v>6.9401395208382661</v>
      </c>
      <c r="BF54" s="140">
        <f t="shared" si="136"/>
        <v>6.9093877268771298</v>
      </c>
      <c r="BG54" s="140">
        <f t="shared" si="136"/>
        <v>6.9333329488337982</v>
      </c>
      <c r="BH54" s="140">
        <f t="shared" si="136"/>
        <v>6.9404591053054867</v>
      </c>
      <c r="BI54" s="140">
        <f t="shared" si="136"/>
        <v>6.9253074258669995</v>
      </c>
      <c r="BJ54" s="140">
        <f t="shared" si="136"/>
        <v>6.9319580792112179</v>
      </c>
      <c r="BK54" s="139">
        <f t="shared" si="136"/>
        <v>6.9349657154638917</v>
      </c>
      <c r="BL54" s="140">
        <f t="shared" si="136"/>
        <v>0</v>
      </c>
      <c r="BM54" s="140">
        <v>6.9401395208382661</v>
      </c>
      <c r="BN54" s="140">
        <v>6.9401395208382661</v>
      </c>
      <c r="BO54" s="140">
        <v>6.9401395208382661</v>
      </c>
      <c r="BP54" s="140">
        <v>6.940139520838267</v>
      </c>
      <c r="BQ54" s="140">
        <v>6.940139520838267</v>
      </c>
      <c r="BR54" s="140">
        <v>6.940139520838267</v>
      </c>
      <c r="BS54" s="140">
        <v>6.9401395208382661</v>
      </c>
      <c r="BT54" s="140">
        <v>6.9093877268771298</v>
      </c>
      <c r="BU54" s="140">
        <v>6.9333329488337982</v>
      </c>
      <c r="BV54" s="140">
        <v>6.9404591053054867</v>
      </c>
      <c r="BW54" s="140">
        <v>6.9253074258669995</v>
      </c>
      <c r="BX54" s="140">
        <v>6.9319580792112179</v>
      </c>
      <c r="BY54" s="139">
        <f t="shared" ref="BY54:BY56" si="137">IFERROR(BY117/BY$15,0)</f>
        <v>6.9349648674692963</v>
      </c>
      <c r="CA54" s="140">
        <v>6.9413938683418897</v>
      </c>
      <c r="CB54" s="140">
        <v>6.9413938683418897</v>
      </c>
      <c r="CC54" s="140">
        <v>6.9413938683418897</v>
      </c>
      <c r="CD54" s="140">
        <v>6.9423215298156196</v>
      </c>
      <c r="CE54" s="140">
        <v>6.9423215298156196</v>
      </c>
      <c r="CF54" s="140">
        <v>6.9423215298156196</v>
      </c>
      <c r="CG54" s="140">
        <v>6.9452706163674884</v>
      </c>
      <c r="CH54" s="140">
        <v>6.9452706163674884</v>
      </c>
      <c r="CI54" s="140">
        <v>6.9452706163674884</v>
      </c>
      <c r="CJ54" s="140">
        <v>6.9412207486513271</v>
      </c>
      <c r="CK54" s="140">
        <v>6.9412207486513271</v>
      </c>
      <c r="CL54" s="140">
        <v>6.9412207486513271</v>
      </c>
      <c r="CM54" s="139">
        <f t="shared" ref="CM54:CM56" si="138">IFERROR(CM117/CM$15,0)</f>
        <v>6.9425952694334931</v>
      </c>
      <c r="CO54" s="140">
        <v>6.9393521114990158</v>
      </c>
      <c r="CP54" s="140">
        <v>6.9441022836157797</v>
      </c>
      <c r="CQ54" s="140">
        <v>6.9442883124788528</v>
      </c>
      <c r="CR54" s="140">
        <v>6.9489032226324108</v>
      </c>
      <c r="CS54" s="139">
        <f t="shared" ref="CS54:CS56" si="139">IFERROR(CS117/CS$15,0)</f>
        <v>6.9442886681553757</v>
      </c>
      <c r="CU54" s="140">
        <v>6.9487538344505451</v>
      </c>
      <c r="CV54" s="140">
        <v>6.9487538344505451</v>
      </c>
      <c r="CW54" s="140">
        <v>6.9487538344505451</v>
      </c>
      <c r="CX54" s="140">
        <v>6.9487538344505451</v>
      </c>
      <c r="CY54" s="139">
        <f t="shared" ref="CY54:CY56" si="140">IFERROR(CY117/CY$15,0)</f>
        <v>6.948753834450546</v>
      </c>
      <c r="DA54" s="140">
        <v>6.9549338738334141</v>
      </c>
      <c r="DB54" s="140">
        <v>6.9349372386077892</v>
      </c>
      <c r="DC54" s="140">
        <v>6.9527619830459049</v>
      </c>
      <c r="DD54" s="140">
        <v>6.9526131355443805</v>
      </c>
      <c r="DE54" s="140">
        <v>6.9504568275423537</v>
      </c>
      <c r="DF54" s="140">
        <v>6.6120210707379918</v>
      </c>
      <c r="DG54" s="140">
        <v>6.0658108395283801</v>
      </c>
      <c r="DH54" s="140">
        <v>6.0658108395283801</v>
      </c>
      <c r="DI54" s="140">
        <v>6.0658108395283801</v>
      </c>
      <c r="DJ54" s="140">
        <v>6.0658108395283801</v>
      </c>
      <c r="DK54" s="140">
        <v>6.0658108395283801</v>
      </c>
      <c r="DL54" s="140">
        <v>6.0658108395283801</v>
      </c>
      <c r="DM54" s="140">
        <v>6.0658108395283792</v>
      </c>
      <c r="DN54" s="140">
        <v>6.0658108395283801</v>
      </c>
      <c r="DO54" s="140">
        <v>6.0658108395283801</v>
      </c>
      <c r="DP54" s="140">
        <v>5.6583138852487407</v>
      </c>
      <c r="DQ54" s="140">
        <v>0</v>
      </c>
      <c r="DR54" s="140">
        <f t="shared" ref="DR54:DS54" si="141">IFERROR(DR117/DR$15,0)</f>
        <v>0</v>
      </c>
      <c r="DS54" s="140">
        <f t="shared" si="141"/>
        <v>0</v>
      </c>
      <c r="DU54" s="139">
        <f t="shared" si="8"/>
        <v>-8.4799459543205558E-7</v>
      </c>
      <c r="DW54" s="139">
        <f t="shared" ref="DW54:DW56" si="142">+BY54/AW54</f>
        <v>0.99405123898039471</v>
      </c>
    </row>
    <row r="55" spans="1:127" x14ac:dyDescent="0.3">
      <c r="B55" s="15" t="s">
        <v>103</v>
      </c>
      <c r="C55" s="16" t="s">
        <v>104</v>
      </c>
      <c r="D55" s="15" t="s">
        <v>105</v>
      </c>
      <c r="E55" s="16" t="s">
        <v>106</v>
      </c>
      <c r="F55" s="68" t="s">
        <v>107</v>
      </c>
      <c r="G55" s="15" t="s">
        <v>102</v>
      </c>
      <c r="I55" s="59">
        <f t="shared" si="132"/>
        <v>0.95121784954701405</v>
      </c>
      <c r="J55" s="59">
        <f t="shared" si="132"/>
        <v>0.89739351994354799</v>
      </c>
      <c r="K55" s="59">
        <f t="shared" si="132"/>
        <v>0.91344907431065481</v>
      </c>
      <c r="L55" s="59">
        <f t="shared" si="132"/>
        <v>0.94518972083182207</v>
      </c>
      <c r="M55" s="59">
        <f t="shared" si="132"/>
        <v>0.94303667922570245</v>
      </c>
      <c r="N55" s="59">
        <f t="shared" si="132"/>
        <v>1.0383202695498057</v>
      </c>
      <c r="O55" s="59">
        <f t="shared" si="132"/>
        <v>1.1935171098777289</v>
      </c>
      <c r="P55" s="59">
        <f t="shared" si="132"/>
        <v>1.2461420595734534</v>
      </c>
      <c r="Q55" s="59">
        <f t="shared" si="132"/>
        <v>1.1667150427297159</v>
      </c>
      <c r="R55" s="59">
        <f t="shared" si="132"/>
        <v>1.2183179308359402</v>
      </c>
      <c r="S55" s="59">
        <f t="shared" si="132"/>
        <v>1.2014130260277092</v>
      </c>
      <c r="T55" s="59">
        <f t="shared" si="132"/>
        <v>1.2070938388655359</v>
      </c>
      <c r="U55" s="59">
        <f t="shared" si="132"/>
        <v>1.0789109612629928</v>
      </c>
      <c r="W55" s="59">
        <f t="shared" si="133"/>
        <v>1.1585050545513442</v>
      </c>
      <c r="X55" s="59">
        <f t="shared" si="133"/>
        <v>1.1360099142155435</v>
      </c>
      <c r="Y55" s="59">
        <f t="shared" si="133"/>
        <v>1.1161664900281576</v>
      </c>
      <c r="Z55" s="59">
        <f t="shared" si="133"/>
        <v>1.3224557012105986</v>
      </c>
      <c r="AA55" s="59">
        <f t="shared" si="133"/>
        <v>1.1135581845112181</v>
      </c>
      <c r="AB55" s="59">
        <f t="shared" si="133"/>
        <v>1.1780264562394174</v>
      </c>
      <c r="AC55" s="59">
        <f t="shared" si="133"/>
        <v>1.1734833087126382</v>
      </c>
      <c r="AD55" s="59">
        <f t="shared" si="133"/>
        <v>1.0988361953808108</v>
      </c>
      <c r="AE55" s="59">
        <f t="shared" si="133"/>
        <v>1.1299447357645938</v>
      </c>
      <c r="AF55" s="59">
        <f t="shared" si="133"/>
        <v>1.0631127571977399</v>
      </c>
      <c r="AG55" s="59">
        <f t="shared" si="133"/>
        <v>1.0797338851842972</v>
      </c>
      <c r="AH55" s="59">
        <f t="shared" si="133"/>
        <v>1.099746714824597</v>
      </c>
      <c r="AI55" s="59">
        <f t="shared" si="133"/>
        <v>1.1341681200744891</v>
      </c>
      <c r="AK55" s="61">
        <v>1.1526869501673971</v>
      </c>
      <c r="AL55" s="61">
        <v>1.1526869501673971</v>
      </c>
      <c r="AM55" s="61">
        <v>1.1526869501673971</v>
      </c>
      <c r="AN55" s="61">
        <f>AN118/AN$15</f>
        <v>1.1417494990760706</v>
      </c>
      <c r="AO55" s="61">
        <f t="shared" ref="AO55:AP56" si="143">AO118/AO$15</f>
        <v>1.131307160400391</v>
      </c>
      <c r="AP55" s="61">
        <f t="shared" si="143"/>
        <v>1.1493968306359321</v>
      </c>
      <c r="AQ55" s="61">
        <v>1.1526869501673971</v>
      </c>
      <c r="AR55" s="61">
        <v>1.1526869501673971</v>
      </c>
      <c r="AS55" s="61">
        <v>1.1526869501673971</v>
      </c>
      <c r="AT55" s="61">
        <f t="shared" ref="AT55:AV56" si="144">AT118/AT$15</f>
        <v>1.1763952413680769</v>
      </c>
      <c r="AU55" s="61">
        <f t="shared" si="144"/>
        <v>1.1784448078990177</v>
      </c>
      <c r="AV55" s="61">
        <f t="shared" si="144"/>
        <v>1.1402949083671803</v>
      </c>
      <c r="AW55" s="59">
        <f t="shared" si="134"/>
        <v>1.1405145377926189</v>
      </c>
      <c r="AY55" s="62">
        <v>1.1526869501673971</v>
      </c>
      <c r="AZ55" s="62">
        <v>1.1526869501673971</v>
      </c>
      <c r="BA55" s="62">
        <v>1.1526869501673971</v>
      </c>
      <c r="BB55" s="62">
        <v>1.1526869501673971</v>
      </c>
      <c r="BC55" s="62">
        <v>1.1526869501673971</v>
      </c>
      <c r="BD55" s="62">
        <v>1.1526869501673971</v>
      </c>
      <c r="BE55" s="62">
        <v>1.1526869501673971</v>
      </c>
      <c r="BF55" s="62">
        <v>1.1526869501673971</v>
      </c>
      <c r="BG55" s="62">
        <v>1.1526869501673971</v>
      </c>
      <c r="BH55" s="62">
        <v>1.1526869501673971</v>
      </c>
      <c r="BI55" s="62">
        <v>1.1526869501673971</v>
      </c>
      <c r="BJ55" s="62">
        <v>1.1526869501673971</v>
      </c>
      <c r="BK55" s="59">
        <f t="shared" si="136"/>
        <v>1.1526869501673971</v>
      </c>
      <c r="BL55" s="62">
        <v>1.1526869501673971</v>
      </c>
      <c r="BM55" s="62">
        <v>1.1526869501673971</v>
      </c>
      <c r="BN55" s="62">
        <v>1.1526869501673971</v>
      </c>
      <c r="BO55" s="62">
        <v>1.1526869501673971</v>
      </c>
      <c r="BP55" s="62">
        <v>1.1526869501673971</v>
      </c>
      <c r="BQ55" s="62">
        <v>1.1526869501673971</v>
      </c>
      <c r="BR55" s="62">
        <v>1.1526869501673971</v>
      </c>
      <c r="BS55" s="62">
        <v>1.1526869501673971</v>
      </c>
      <c r="BT55" s="62">
        <v>1.1526869501673971</v>
      </c>
      <c r="BU55" s="62">
        <v>1.1526869501673971</v>
      </c>
      <c r="BV55" s="62">
        <v>1.1526869501673971</v>
      </c>
      <c r="BW55" s="62">
        <v>1.1526869501673971</v>
      </c>
      <c r="BX55" s="62">
        <v>1.1526869501673971</v>
      </c>
      <c r="BY55" s="59">
        <f t="shared" si="137"/>
        <v>1.1526869501673971</v>
      </c>
      <c r="CA55" s="63">
        <v>1.1526869501673971</v>
      </c>
      <c r="CB55" s="63">
        <v>1.1526869501673971</v>
      </c>
      <c r="CC55" s="63">
        <v>1.1526869501673971</v>
      </c>
      <c r="CD55" s="63">
        <v>1.1526869501673971</v>
      </c>
      <c r="CE55" s="63">
        <v>1.1526869501673971</v>
      </c>
      <c r="CF55" s="63">
        <v>1.1526869501673971</v>
      </c>
      <c r="CG55" s="63">
        <v>1.1526869501673971</v>
      </c>
      <c r="CH55" s="63">
        <v>1.1526869501673971</v>
      </c>
      <c r="CI55" s="63">
        <v>1.1526869501673971</v>
      </c>
      <c r="CJ55" s="63">
        <v>1.1526869501673971</v>
      </c>
      <c r="CK55" s="63">
        <v>1.1526869501673971</v>
      </c>
      <c r="CL55" s="63">
        <v>1.1526869501673971</v>
      </c>
      <c r="CM55" s="59">
        <f t="shared" si="138"/>
        <v>1.1526869501673969</v>
      </c>
      <c r="CO55" s="63">
        <v>1.1526869501673971</v>
      </c>
      <c r="CP55" s="63">
        <v>1.1526869501673971</v>
      </c>
      <c r="CQ55" s="63">
        <v>1.1526869501673971</v>
      </c>
      <c r="CR55" s="63">
        <v>1.1526869501673971</v>
      </c>
      <c r="CS55" s="59">
        <f t="shared" si="139"/>
        <v>1.1526869501673971</v>
      </c>
      <c r="CU55" s="63">
        <v>1.1526869501673971</v>
      </c>
      <c r="CV55" s="63">
        <v>1.1526869501673971</v>
      </c>
      <c r="CW55" s="63">
        <v>1.1526869501673971</v>
      </c>
      <c r="CX55" s="63">
        <v>1.1526869501673971</v>
      </c>
      <c r="CY55" s="59">
        <f t="shared" si="140"/>
        <v>1.1526869501673971</v>
      </c>
      <c r="DA55" s="63">
        <v>1.1526869501673971</v>
      </c>
      <c r="DB55" s="63">
        <v>1.1526869501673971</v>
      </c>
      <c r="DC55" s="63">
        <v>1.1526869501673971</v>
      </c>
      <c r="DD55" s="63">
        <v>1.1526869501673971</v>
      </c>
      <c r="DE55" s="63">
        <v>1.1526869501673971</v>
      </c>
      <c r="DF55" s="63">
        <v>1.1526869501673971</v>
      </c>
      <c r="DG55" s="63">
        <v>1.0526869501674001</v>
      </c>
      <c r="DH55" s="63">
        <v>1.0526869501674001</v>
      </c>
      <c r="DI55" s="63">
        <v>1.0526869501674001</v>
      </c>
      <c r="DJ55" s="63">
        <v>1.0526869501674001</v>
      </c>
      <c r="DK55" s="63">
        <v>1.0526869501674001</v>
      </c>
      <c r="DL55" s="63">
        <v>1.0526869501674001</v>
      </c>
      <c r="DM55" s="63">
        <v>1.0526869501674001</v>
      </c>
      <c r="DN55" s="63">
        <v>1.0526869501674001</v>
      </c>
      <c r="DO55" s="63">
        <v>1.0526869501674001</v>
      </c>
      <c r="DP55" s="63">
        <v>0.95268695016740002</v>
      </c>
      <c r="DQ55" s="63">
        <v>1.1526869501673971</v>
      </c>
      <c r="DR55" s="63"/>
      <c r="DS55" s="63"/>
      <c r="DU55" s="59">
        <f t="shared" si="8"/>
        <v>0</v>
      </c>
      <c r="DW55" s="59">
        <f t="shared" si="142"/>
        <v>1.0106727375859119</v>
      </c>
    </row>
    <row r="56" spans="1:127" x14ac:dyDescent="0.3">
      <c r="B56" s="15" t="s">
        <v>108</v>
      </c>
      <c r="C56" s="16" t="s">
        <v>109</v>
      </c>
      <c r="D56" s="15" t="s">
        <v>110</v>
      </c>
      <c r="E56" s="16" t="s">
        <v>111</v>
      </c>
      <c r="F56" s="68" t="s">
        <v>112</v>
      </c>
      <c r="G56" s="15" t="s">
        <v>102</v>
      </c>
      <c r="I56" s="59">
        <f t="shared" si="132"/>
        <v>5.671564056238962</v>
      </c>
      <c r="J56" s="59">
        <f t="shared" si="132"/>
        <v>5.6683030728525221</v>
      </c>
      <c r="K56" s="59">
        <f t="shared" si="132"/>
        <v>5.920824580673929</v>
      </c>
      <c r="L56" s="59">
        <f t="shared" si="132"/>
        <v>5.7622988827249388</v>
      </c>
      <c r="M56" s="59">
        <f t="shared" si="132"/>
        <v>5.5610884269940453</v>
      </c>
      <c r="N56" s="59">
        <f t="shared" si="132"/>
        <v>5.901326034878303</v>
      </c>
      <c r="O56" s="59">
        <f t="shared" si="132"/>
        <v>5.6062198482393777</v>
      </c>
      <c r="P56" s="59">
        <f t="shared" si="132"/>
        <v>5.9461265757263018</v>
      </c>
      <c r="Q56" s="59">
        <f t="shared" si="132"/>
        <v>6.0549256180932405</v>
      </c>
      <c r="R56" s="59">
        <f t="shared" si="132"/>
        <v>6.0943291422582639</v>
      </c>
      <c r="S56" s="59">
        <f t="shared" si="132"/>
        <v>5.961917543342758</v>
      </c>
      <c r="T56" s="59">
        <f t="shared" si="132"/>
        <v>5.81267963890856</v>
      </c>
      <c r="U56" s="59">
        <f t="shared" si="132"/>
        <v>5.8309320515016116</v>
      </c>
      <c r="W56" s="59">
        <f t="shared" si="133"/>
        <v>6.0104208269471187</v>
      </c>
      <c r="X56" s="59">
        <f t="shared" si="133"/>
        <v>5.8955480137795524</v>
      </c>
      <c r="Y56" s="59">
        <f t="shared" si="133"/>
        <v>6.0319406269632792</v>
      </c>
      <c r="Z56" s="59">
        <f t="shared" si="133"/>
        <v>5.8330158676612962</v>
      </c>
      <c r="AA56" s="59">
        <f t="shared" si="133"/>
        <v>5.9131189410588956</v>
      </c>
      <c r="AB56" s="59">
        <f t="shared" si="133"/>
        <v>5.6930147001451932</v>
      </c>
      <c r="AC56" s="59">
        <f t="shared" si="133"/>
        <v>5.7702502067672112</v>
      </c>
      <c r="AD56" s="59">
        <f t="shared" si="133"/>
        <v>5.7149898515792481</v>
      </c>
      <c r="AE56" s="59">
        <f t="shared" si="133"/>
        <v>5.7944486671350912</v>
      </c>
      <c r="AF56" s="59">
        <f t="shared" si="133"/>
        <v>5.835790281834857</v>
      </c>
      <c r="AG56" s="59">
        <f t="shared" si="133"/>
        <v>5.7853702411954302</v>
      </c>
      <c r="AH56" s="59">
        <f t="shared" si="133"/>
        <v>5.7589107664728232</v>
      </c>
      <c r="AI56" s="59">
        <f t="shared" si="133"/>
        <v>5.8379203022638535</v>
      </c>
      <c r="AK56" s="61">
        <v>5.765063853087451</v>
      </c>
      <c r="AL56" s="61">
        <v>5.7531840650244899</v>
      </c>
      <c r="AM56" s="61">
        <v>5.7948346807613529</v>
      </c>
      <c r="AN56" s="61">
        <f>AN119/AN$15</f>
        <v>5.9477666851366111</v>
      </c>
      <c r="AO56" s="61">
        <f t="shared" si="143"/>
        <v>5.803797274616632</v>
      </c>
      <c r="AP56" s="61">
        <f t="shared" si="143"/>
        <v>5.8608328064555781</v>
      </c>
      <c r="AQ56" s="61">
        <v>5.7874525706708697</v>
      </c>
      <c r="AR56" s="61">
        <v>5.7567007767097325</v>
      </c>
      <c r="AS56" s="61">
        <v>5.7806459986664009</v>
      </c>
      <c r="AT56" s="61">
        <f t="shared" si="144"/>
        <v>5.7286626012637729</v>
      </c>
      <c r="AU56" s="61">
        <f t="shared" si="144"/>
        <v>5.8872030130912343</v>
      </c>
      <c r="AV56" s="61">
        <f t="shared" si="144"/>
        <v>5.9499829424775523</v>
      </c>
      <c r="AW56" s="59">
        <f t="shared" si="134"/>
        <v>5.835951659847793</v>
      </c>
      <c r="AY56" s="62">
        <v>5.7874525706708697</v>
      </c>
      <c r="AZ56" s="62">
        <v>5.7874525706708697</v>
      </c>
      <c r="BA56" s="62">
        <v>5.7874525706708697</v>
      </c>
      <c r="BB56" s="62">
        <v>5.7874525706708697</v>
      </c>
      <c r="BC56" s="62">
        <v>5.7874525706708697</v>
      </c>
      <c r="BD56" s="62">
        <v>5.7874525706708697</v>
      </c>
      <c r="BE56" s="62">
        <v>5.7874525706708697</v>
      </c>
      <c r="BF56" s="62">
        <v>5.7567007767097325</v>
      </c>
      <c r="BG56" s="62">
        <v>5.7806459986664009</v>
      </c>
      <c r="BH56" s="62">
        <v>5.7877721551380894</v>
      </c>
      <c r="BI56" s="62">
        <v>5.7726204756996022</v>
      </c>
      <c r="BJ56" s="62">
        <v>5.7792711290438215</v>
      </c>
      <c r="BK56" s="59">
        <f t="shared" si="136"/>
        <v>5.7822787652964944</v>
      </c>
      <c r="BL56" s="62">
        <v>5.7874525706708697</v>
      </c>
      <c r="BM56" s="62">
        <v>5.7874525706708697</v>
      </c>
      <c r="BN56" s="62">
        <v>5.7874525706708697</v>
      </c>
      <c r="BO56" s="62">
        <v>5.7874525706708697</v>
      </c>
      <c r="BP56" s="62">
        <v>5.7874525706708697</v>
      </c>
      <c r="BQ56" s="62">
        <v>5.7874525706708697</v>
      </c>
      <c r="BR56" s="62">
        <v>5.7874525706708697</v>
      </c>
      <c r="BS56" s="62">
        <v>5.7874525706708697</v>
      </c>
      <c r="BT56" s="62">
        <v>5.7567007767097325</v>
      </c>
      <c r="BU56" s="62">
        <v>5.7806459986664009</v>
      </c>
      <c r="BV56" s="62">
        <v>5.7877721551380894</v>
      </c>
      <c r="BW56" s="62">
        <v>5.7726204756996022</v>
      </c>
      <c r="BX56" s="62">
        <v>5.7792711290438215</v>
      </c>
      <c r="BY56" s="59">
        <f t="shared" si="137"/>
        <v>5.7822779173019008</v>
      </c>
      <c r="CA56" s="63">
        <v>5.7887069181744923</v>
      </c>
      <c r="CB56" s="63">
        <v>5.7887069181744923</v>
      </c>
      <c r="CC56" s="63">
        <v>5.7887069181744923</v>
      </c>
      <c r="CD56" s="63">
        <v>5.7896345796482231</v>
      </c>
      <c r="CE56" s="63">
        <v>5.7896345796482231</v>
      </c>
      <c r="CF56" s="63">
        <v>5.7896345796482231</v>
      </c>
      <c r="CG56" s="63">
        <v>5.7925836662000911</v>
      </c>
      <c r="CH56" s="63">
        <v>5.7925836662000911</v>
      </c>
      <c r="CI56" s="63">
        <v>5.7925836662000911</v>
      </c>
      <c r="CJ56" s="63">
        <v>5.7885337984839289</v>
      </c>
      <c r="CK56" s="63">
        <v>5.7885337984839289</v>
      </c>
      <c r="CL56" s="63">
        <v>5.7885337984839289</v>
      </c>
      <c r="CM56" s="59">
        <f t="shared" si="138"/>
        <v>5.7899083192660976</v>
      </c>
      <c r="CO56" s="63">
        <v>5.7866651613316185</v>
      </c>
      <c r="CP56" s="63">
        <v>5.7914153334483824</v>
      </c>
      <c r="CQ56" s="63">
        <v>5.7916013623114555</v>
      </c>
      <c r="CR56" s="63">
        <v>5.7962162724650135</v>
      </c>
      <c r="CS56" s="59">
        <f t="shared" si="139"/>
        <v>5.7916017179879784</v>
      </c>
      <c r="CU56" s="63">
        <v>5.7960668842831486</v>
      </c>
      <c r="CV56" s="63">
        <v>5.7960668842831486</v>
      </c>
      <c r="CW56" s="63">
        <v>5.7960668842831486</v>
      </c>
      <c r="CX56" s="63">
        <v>5.7960668842831486</v>
      </c>
      <c r="CY56" s="59">
        <f t="shared" si="140"/>
        <v>5.7960668842831486</v>
      </c>
      <c r="DA56" s="63">
        <v>5.8022469236660168</v>
      </c>
      <c r="DB56" s="63">
        <v>5.7822502884403919</v>
      </c>
      <c r="DC56" s="63">
        <v>5.8000750328785076</v>
      </c>
      <c r="DD56" s="63">
        <v>5.7999261853769832</v>
      </c>
      <c r="DE56" s="63">
        <v>5.7977698773749564</v>
      </c>
      <c r="DF56" s="63">
        <v>5.4593341205705954</v>
      </c>
      <c r="DG56" s="63">
        <v>5.0131238893609797</v>
      </c>
      <c r="DH56" s="63">
        <v>5.0131238893609797</v>
      </c>
      <c r="DI56" s="63">
        <v>5.0131238893609797</v>
      </c>
      <c r="DJ56" s="63">
        <v>5.0131238893609797</v>
      </c>
      <c r="DK56" s="63">
        <v>5.0131238893609797</v>
      </c>
      <c r="DL56" s="63">
        <v>5.0131238893609797</v>
      </c>
      <c r="DM56" s="63">
        <v>5.0131238893609797</v>
      </c>
      <c r="DN56" s="63">
        <v>5.0131238893609797</v>
      </c>
      <c r="DO56" s="63">
        <v>5.0131238893609797</v>
      </c>
      <c r="DP56" s="63">
        <v>4.70562693508134</v>
      </c>
      <c r="DQ56" s="63">
        <v>4.8056269350813423</v>
      </c>
      <c r="DR56" s="63"/>
      <c r="DS56" s="63"/>
      <c r="DU56" s="59">
        <f t="shared" si="8"/>
        <v>-8.4799459365569874E-7</v>
      </c>
      <c r="DW56" s="59">
        <f t="shared" si="142"/>
        <v>0.99080291515860641</v>
      </c>
    </row>
    <row r="57" spans="1:127" x14ac:dyDescent="0.3">
      <c r="B57" s="15"/>
      <c r="C57" s="16"/>
      <c r="D57" s="15"/>
      <c r="E57" s="16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8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8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18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18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18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18"/>
      <c r="CO57" s="59"/>
      <c r="CP57" s="59"/>
      <c r="CQ57" s="59"/>
      <c r="CR57" s="59"/>
      <c r="CS57" s="18"/>
      <c r="CU57" s="59"/>
      <c r="CV57" s="59"/>
      <c r="CW57" s="59"/>
      <c r="CX57" s="59"/>
      <c r="CY57" s="18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U57" s="18"/>
      <c r="DW57" s="18"/>
    </row>
    <row r="58" spans="1:127" s="10" customFormat="1" x14ac:dyDescent="0.3">
      <c r="A58" s="21"/>
      <c r="B58" s="136"/>
      <c r="C58" s="137"/>
      <c r="D58" s="136"/>
      <c r="E58" s="137"/>
      <c r="F58" s="138" t="s">
        <v>113</v>
      </c>
      <c r="G58" s="136" t="s">
        <v>114</v>
      </c>
      <c r="I58" s="139">
        <f t="shared" ref="I58:U58" si="145">IFERROR(I121/I$8,0)</f>
        <v>14.80772517951597</v>
      </c>
      <c r="J58" s="139">
        <f t="shared" si="145"/>
        <v>14.958227336853303</v>
      </c>
      <c r="K58" s="139">
        <f t="shared" si="145"/>
        <v>13.660416464847904</v>
      </c>
      <c r="L58" s="139">
        <f t="shared" si="145"/>
        <v>14.407956777067847</v>
      </c>
      <c r="M58" s="139">
        <f t="shared" si="145"/>
        <v>14.369636454253568</v>
      </c>
      <c r="N58" s="139">
        <f t="shared" si="145"/>
        <v>15.089128319099487</v>
      </c>
      <c r="O58" s="139">
        <f t="shared" si="145"/>
        <v>14.677043170729098</v>
      </c>
      <c r="P58" s="139">
        <f t="shared" si="145"/>
        <v>14.065471931963099</v>
      </c>
      <c r="Q58" s="139">
        <f t="shared" si="145"/>
        <v>13.963965308158629</v>
      </c>
      <c r="R58" s="139">
        <f t="shared" si="145"/>
        <v>13.694747267254987</v>
      </c>
      <c r="S58" s="139">
        <f t="shared" si="145"/>
        <v>12.945895291780877</v>
      </c>
      <c r="T58" s="139">
        <f t="shared" si="145"/>
        <v>13.293221131114793</v>
      </c>
      <c r="U58" s="139">
        <f t="shared" si="145"/>
        <v>14.110416807832577</v>
      </c>
      <c r="W58" s="139">
        <f t="shared" ref="W58:AI58" si="146">IFERROR(W121/W$8,0)</f>
        <v>13.043925782304116</v>
      </c>
      <c r="X58" s="139">
        <f t="shared" si="146"/>
        <v>11.832440460410947</v>
      </c>
      <c r="Y58" s="139">
        <f t="shared" si="146"/>
        <v>12.692892768274906</v>
      </c>
      <c r="Z58" s="139">
        <f t="shared" si="146"/>
        <v>11.793835816393772</v>
      </c>
      <c r="AA58" s="139">
        <f t="shared" si="146"/>
        <v>12.635788008830062</v>
      </c>
      <c r="AB58" s="139">
        <f t="shared" si="146"/>
        <v>11.989873551698651</v>
      </c>
      <c r="AC58" s="139">
        <f t="shared" si="146"/>
        <v>12.631063245095941</v>
      </c>
      <c r="AD58" s="139">
        <f t="shared" si="146"/>
        <v>12.507143030887688</v>
      </c>
      <c r="AE58" s="139">
        <f t="shared" si="146"/>
        <v>12.521029471034161</v>
      </c>
      <c r="AF58" s="139">
        <f t="shared" si="146"/>
        <v>11.883360513382035</v>
      </c>
      <c r="AG58" s="139">
        <f t="shared" si="146"/>
        <v>11.740808530089938</v>
      </c>
      <c r="AH58" s="139">
        <f t="shared" si="146"/>
        <v>11.753557571321773</v>
      </c>
      <c r="AI58" s="139">
        <f t="shared" si="146"/>
        <v>12.225326083173574</v>
      </c>
      <c r="AK58" s="140">
        <f>IFERROR(AK121/AK$8,0)</f>
        <v>11.108093634901078</v>
      </c>
      <c r="AL58" s="140">
        <f t="shared" ref="AL58:AW58" si="147">IFERROR(AL121/AL$8,0)</f>
        <v>11.449436947852471</v>
      </c>
      <c r="AM58" s="140">
        <f t="shared" si="147"/>
        <v>11.166181160385284</v>
      </c>
      <c r="AN58" s="140">
        <f t="shared" si="147"/>
        <v>11.085800000622353</v>
      </c>
      <c r="AO58" s="140">
        <f t="shared" si="147"/>
        <v>12.092636310745199</v>
      </c>
      <c r="AP58" s="140">
        <f t="shared" si="147"/>
        <v>11.244346101700431</v>
      </c>
      <c r="AQ58" s="140">
        <f t="shared" si="147"/>
        <v>11.554864778973347</v>
      </c>
      <c r="AR58" s="140">
        <f t="shared" si="147"/>
        <v>12.28982353519087</v>
      </c>
      <c r="AS58" s="140">
        <v>12.756150671494501</v>
      </c>
      <c r="AT58" s="140">
        <f t="shared" ref="AT58:AV58" si="148">IFERROR(AT121/AT$8,0)</f>
        <v>12.951430780671156</v>
      </c>
      <c r="AU58" s="140">
        <f t="shared" si="148"/>
        <v>12.91755397617532</v>
      </c>
      <c r="AV58" s="140">
        <f t="shared" si="148"/>
        <v>12.676043639319031</v>
      </c>
      <c r="AW58" s="139">
        <f t="shared" si="147"/>
        <v>11.947035133142913</v>
      </c>
      <c r="AY58" s="140">
        <f t="shared" ref="AY58:BL58" si="149">IFERROR(AY121/AY$8,0)</f>
        <v>11.894763913843645</v>
      </c>
      <c r="AZ58" s="140">
        <f t="shared" si="149"/>
        <v>12.002433936452331</v>
      </c>
      <c r="BA58" s="140">
        <f t="shared" si="149"/>
        <v>12.020876667949679</v>
      </c>
      <c r="BB58" s="140">
        <f t="shared" si="149"/>
        <v>11.990289878732733</v>
      </c>
      <c r="BC58" s="140">
        <f t="shared" si="149"/>
        <v>12.056862356258518</v>
      </c>
      <c r="BD58" s="140">
        <f t="shared" si="149"/>
        <v>11.987787692110068</v>
      </c>
      <c r="BE58" s="140">
        <f t="shared" si="149"/>
        <v>11.944135575808822</v>
      </c>
      <c r="BF58" s="140">
        <f t="shared" si="149"/>
        <v>11.8648310589038</v>
      </c>
      <c r="BG58" s="140">
        <f t="shared" si="149"/>
        <v>11.790465662418834</v>
      </c>
      <c r="BH58" s="140">
        <f t="shared" si="149"/>
        <v>11.861924571846084</v>
      </c>
      <c r="BI58" s="140">
        <f t="shared" si="149"/>
        <v>11.828174571635069</v>
      </c>
      <c r="BJ58" s="140">
        <f t="shared" si="149"/>
        <v>11.97821615325898</v>
      </c>
      <c r="BK58" s="139">
        <f t="shared" si="149"/>
        <v>11.934565940454389</v>
      </c>
      <c r="BL58" s="140">
        <f t="shared" si="149"/>
        <v>0</v>
      </c>
      <c r="BM58" s="140">
        <v>11.854960116412657</v>
      </c>
      <c r="BN58" s="140">
        <v>12.000891068372484</v>
      </c>
      <c r="BO58" s="140">
        <v>12.027576074413599</v>
      </c>
      <c r="BP58" s="140">
        <v>11.931240756146828</v>
      </c>
      <c r="BQ58" s="140">
        <v>11.914310795925783</v>
      </c>
      <c r="BR58" s="140">
        <v>11.923430393136881</v>
      </c>
      <c r="BS58" s="140">
        <v>11.937105710948433</v>
      </c>
      <c r="BT58" s="140">
        <v>11.907633056506675</v>
      </c>
      <c r="BU58" s="140">
        <v>11.499514139795236</v>
      </c>
      <c r="BV58" s="140">
        <v>11.946069477221901</v>
      </c>
      <c r="BW58" s="140">
        <v>11.946987247754176</v>
      </c>
      <c r="BX58" s="140">
        <v>11.973102498911688</v>
      </c>
      <c r="BY58" s="139">
        <f t="shared" ref="BY58" si="150">IFERROR(BY121/BY$8,0)</f>
        <v>11.908250193415306</v>
      </c>
      <c r="CA58" s="140">
        <v>12.275237900213188</v>
      </c>
      <c r="CB58" s="140">
        <v>12.275237900213188</v>
      </c>
      <c r="CC58" s="140">
        <v>12.275237900213188</v>
      </c>
      <c r="CD58" s="140">
        <v>12.323436589584562</v>
      </c>
      <c r="CE58" s="140">
        <v>12.323436589584562</v>
      </c>
      <c r="CF58" s="140">
        <v>12.323436589584562</v>
      </c>
      <c r="CG58" s="140">
        <v>12.059749834567826</v>
      </c>
      <c r="CH58" s="140">
        <v>12.059749834567826</v>
      </c>
      <c r="CI58" s="140">
        <v>12.059749834567826</v>
      </c>
      <c r="CJ58" s="140">
        <v>11.561407581994336</v>
      </c>
      <c r="CK58" s="140">
        <v>11.561407581994336</v>
      </c>
      <c r="CL58" s="140">
        <v>11.561407581994336</v>
      </c>
      <c r="CM58" s="139">
        <f t="shared" ref="CM58" si="151">IFERROR(CM121/CM$8,0)</f>
        <v>12.113704706820883</v>
      </c>
      <c r="CO58" s="140">
        <v>10.613676037039761</v>
      </c>
      <c r="CP58" s="140">
        <v>11.649825784536178</v>
      </c>
      <c r="CQ58" s="140">
        <v>12.166728246323474</v>
      </c>
      <c r="CR58" s="140">
        <v>12.659068866831957</v>
      </c>
      <c r="CS58" s="139">
        <f t="shared" ref="CS58" si="152">IFERROR(CS121/CS$8,0)</f>
        <v>11.756865210973913</v>
      </c>
      <c r="CU58" s="140">
        <v>11.220801832717127</v>
      </c>
      <c r="CV58" s="140">
        <v>11.220801832717127</v>
      </c>
      <c r="CW58" s="140">
        <v>11.220801832717127</v>
      </c>
      <c r="CX58" s="140">
        <v>11.220801832717127</v>
      </c>
      <c r="CY58" s="139">
        <f t="shared" ref="CY58" si="153">IFERROR(CY121/CY$8,0)</f>
        <v>11.220801832717127</v>
      </c>
      <c r="DA58" s="140">
        <v>13.020393983100329</v>
      </c>
      <c r="DB58" s="140">
        <v>9.4867766441001447</v>
      </c>
      <c r="DC58" s="140">
        <v>9.7738803042027076</v>
      </c>
      <c r="DD58" s="140">
        <v>9.3723988213581269</v>
      </c>
      <c r="DE58" s="140">
        <v>9.3713105872901714</v>
      </c>
      <c r="DF58" s="140">
        <v>10.030126309067466</v>
      </c>
      <c r="DG58" s="140">
        <v>0</v>
      </c>
      <c r="DH58" s="140">
        <v>0</v>
      </c>
      <c r="DI58" s="140">
        <v>0</v>
      </c>
      <c r="DJ58" s="140">
        <v>0</v>
      </c>
      <c r="DK58" s="140">
        <v>0</v>
      </c>
      <c r="DL58" s="140">
        <v>0</v>
      </c>
      <c r="DM58" s="140">
        <v>0</v>
      </c>
      <c r="DN58" s="140">
        <v>0</v>
      </c>
      <c r="DO58" s="140">
        <v>0</v>
      </c>
      <c r="DP58" s="140">
        <v>0</v>
      </c>
      <c r="DQ58" s="140">
        <v>0</v>
      </c>
      <c r="DR58" s="140">
        <f t="shared" ref="DR58:DS58" si="154">IFERROR(DR121/DR$8,0)</f>
        <v>0</v>
      </c>
      <c r="DS58" s="140">
        <f t="shared" si="154"/>
        <v>0</v>
      </c>
      <c r="DU58" s="139">
        <f t="shared" si="8"/>
        <v>-2.6315747039083348E-2</v>
      </c>
      <c r="DW58" s="141">
        <f t="shared" ref="DW58:DW69" si="155">+BY58/AW58</f>
        <v>0.9967535928960306</v>
      </c>
    </row>
    <row r="59" spans="1:127" s="70" customFormat="1" x14ac:dyDescent="0.3">
      <c r="B59" s="71"/>
      <c r="C59" s="72"/>
      <c r="D59" s="71"/>
      <c r="E59" s="72"/>
      <c r="F59" s="73" t="s">
        <v>115</v>
      </c>
      <c r="G59" s="71" t="s">
        <v>114</v>
      </c>
      <c r="I59" s="74">
        <f t="shared" ref="I59:U59" si="156">IFERROR(I$122/I$8,0)</f>
        <v>6.8159297638415879</v>
      </c>
      <c r="J59" s="74">
        <f t="shared" si="156"/>
        <v>7.0669493885216426</v>
      </c>
      <c r="K59" s="74">
        <f t="shared" si="156"/>
        <v>6.5983717166640501</v>
      </c>
      <c r="L59" s="74">
        <f t="shared" si="156"/>
        <v>6.6351005945906332</v>
      </c>
      <c r="M59" s="74">
        <f t="shared" si="156"/>
        <v>6.8597306155692355</v>
      </c>
      <c r="N59" s="74">
        <f t="shared" si="156"/>
        <v>7.3306215865809206</v>
      </c>
      <c r="O59" s="74">
        <f t="shared" si="156"/>
        <v>7.0373950334596067</v>
      </c>
      <c r="P59" s="74">
        <f t="shared" si="156"/>
        <v>7.0411097889677885</v>
      </c>
      <c r="Q59" s="74">
        <f t="shared" si="156"/>
        <v>6.6850856064668047</v>
      </c>
      <c r="R59" s="74">
        <f t="shared" si="156"/>
        <v>6.8400836049298963</v>
      </c>
      <c r="S59" s="74">
        <f t="shared" si="156"/>
        <v>6.4670870467542398</v>
      </c>
      <c r="T59" s="74">
        <f t="shared" si="156"/>
        <v>6.4812609997355706</v>
      </c>
      <c r="U59" s="74">
        <f t="shared" si="156"/>
        <v>6.8019719302540169</v>
      </c>
      <c r="W59" s="74">
        <f t="shared" ref="W59:AI59" si="157">IFERROR(W$122/W$8,0)</f>
        <v>6.5918844137918535</v>
      </c>
      <c r="X59" s="74">
        <f t="shared" si="157"/>
        <v>6.0315360085724565</v>
      </c>
      <c r="Y59" s="74">
        <f t="shared" si="157"/>
        <v>6.6777261421288445</v>
      </c>
      <c r="Z59" s="74">
        <f t="shared" si="157"/>
        <v>6.1703659102727988</v>
      </c>
      <c r="AA59" s="74">
        <f t="shared" si="157"/>
        <v>6.6013305256072758</v>
      </c>
      <c r="AB59" s="74">
        <f t="shared" si="157"/>
        <v>6.3845654867778876</v>
      </c>
      <c r="AC59" s="74">
        <f t="shared" si="157"/>
        <v>6.4184637820785797</v>
      </c>
      <c r="AD59" s="74">
        <f t="shared" si="157"/>
        <v>6.3354046690834025</v>
      </c>
      <c r="AE59" s="74">
        <f t="shared" si="157"/>
        <v>6.394338979352538</v>
      </c>
      <c r="AF59" s="74">
        <f t="shared" si="157"/>
        <v>6.3611158993262942</v>
      </c>
      <c r="AG59" s="74">
        <f t="shared" si="157"/>
        <v>6.1167339769366853</v>
      </c>
      <c r="AH59" s="74">
        <f t="shared" si="157"/>
        <v>6.0124803217040972</v>
      </c>
      <c r="AI59" s="74">
        <f t="shared" si="157"/>
        <v>6.3246981398686364</v>
      </c>
      <c r="AK59" s="75">
        <f t="shared" ref="AK59:AR59" si="158">IFERROR(AK$122/AK$8,0)</f>
        <v>5.7894623968649288</v>
      </c>
      <c r="AL59" s="75">
        <f t="shared" si="158"/>
        <v>6.2537101061882705</v>
      </c>
      <c r="AM59" s="75">
        <f t="shared" si="158"/>
        <v>5.7307221952700695</v>
      </c>
      <c r="AN59" s="75">
        <f t="shared" si="158"/>
        <v>5.561869993318898</v>
      </c>
      <c r="AO59" s="75">
        <f t="shared" si="158"/>
        <v>5.6782281879666634</v>
      </c>
      <c r="AP59" s="75">
        <f t="shared" si="158"/>
        <v>5.5146596147525004</v>
      </c>
      <c r="AQ59" s="75">
        <f t="shared" si="158"/>
        <v>5.4981668063836153</v>
      </c>
      <c r="AR59" s="75">
        <f t="shared" si="158"/>
        <v>5.4863764364520557</v>
      </c>
      <c r="AS59" s="75">
        <v>5.5447486809688007</v>
      </c>
      <c r="AT59" s="75">
        <f>IFERROR(AT$122/AT$8,0)</f>
        <v>5.6593276655258524</v>
      </c>
      <c r="AU59" s="75">
        <f>IFERROR(AU$122/AU$8,0)</f>
        <v>5.6460839105255642</v>
      </c>
      <c r="AV59" s="75">
        <f>IFERROR(AV$122/AV$8,0)</f>
        <v>5.5723305724235548</v>
      </c>
      <c r="AW59" s="74">
        <f>IFERROR(AW$122/AW$8,0)</f>
        <v>5.6427469791575806</v>
      </c>
      <c r="AY59" s="75">
        <f t="shared" ref="AY59:BK59" si="159">IFERROR(AY$122/AY$8,0)</f>
        <v>5.1549474881805919</v>
      </c>
      <c r="AZ59" s="75">
        <f t="shared" si="159"/>
        <v>5.1710525481171237</v>
      </c>
      <c r="BA59" s="75">
        <f t="shared" si="159"/>
        <v>5.1659204286834672</v>
      </c>
      <c r="BB59" s="75">
        <f t="shared" si="159"/>
        <v>5.1162399226078756</v>
      </c>
      <c r="BC59" s="75">
        <f t="shared" si="159"/>
        <v>5.1142803194878557</v>
      </c>
      <c r="BD59" s="75">
        <f t="shared" si="159"/>
        <v>5.0998997948424041</v>
      </c>
      <c r="BE59" s="75">
        <f t="shared" si="159"/>
        <v>5.0932235971351787</v>
      </c>
      <c r="BF59" s="75">
        <f t="shared" si="159"/>
        <v>5.0723144051455726</v>
      </c>
      <c r="BG59" s="75">
        <f t="shared" si="159"/>
        <v>5.0676938069866271</v>
      </c>
      <c r="BH59" s="75">
        <f t="shared" si="159"/>
        <v>5.0844424146287821</v>
      </c>
      <c r="BI59" s="75">
        <f t="shared" si="159"/>
        <v>5.0753988509930483</v>
      </c>
      <c r="BJ59" s="75">
        <f t="shared" si="159"/>
        <v>5.082970286582329</v>
      </c>
      <c r="BK59" s="74">
        <f t="shared" si="159"/>
        <v>5.1073778217304646</v>
      </c>
      <c r="BL59" s="75">
        <f t="shared" ref="BL59" si="160">IFERROR(BL$122/BL$8,0)</f>
        <v>0</v>
      </c>
      <c r="BM59" s="75">
        <v>5.154947488180591</v>
      </c>
      <c r="BN59" s="75">
        <v>5.1710525481171228</v>
      </c>
      <c r="BO59" s="75">
        <v>5.1659204286834663</v>
      </c>
      <c r="BP59" s="75">
        <v>5.1162399226078756</v>
      </c>
      <c r="BQ59" s="75">
        <v>5.1142803194878557</v>
      </c>
      <c r="BR59" s="75">
        <v>5.0998997948424041</v>
      </c>
      <c r="BS59" s="75">
        <v>5.0932235971351787</v>
      </c>
      <c r="BT59" s="75">
        <v>5.0723144051455726</v>
      </c>
      <c r="BU59" s="75">
        <v>5.067693806986628</v>
      </c>
      <c r="BV59" s="75">
        <v>5.0844424146287821</v>
      </c>
      <c r="BW59" s="75">
        <v>5.0753988509930492</v>
      </c>
      <c r="BX59" s="75">
        <v>5.0829702865823272</v>
      </c>
      <c r="BY59" s="74">
        <f>IFERROR(BY$122/BY$8,0)</f>
        <v>5.1078552337657888</v>
      </c>
      <c r="CA59" s="75">
        <v>5.1358769048980886</v>
      </c>
      <c r="CB59" s="75">
        <v>5.1358769048980886</v>
      </c>
      <c r="CC59" s="75">
        <v>5.1358769048980886</v>
      </c>
      <c r="CD59" s="75">
        <v>5.13527499681196</v>
      </c>
      <c r="CE59" s="75">
        <v>5.13527499681196</v>
      </c>
      <c r="CF59" s="75">
        <v>5.13527499681196</v>
      </c>
      <c r="CG59" s="75">
        <v>5.1456997683237642</v>
      </c>
      <c r="CH59" s="75">
        <v>5.1456997683237642</v>
      </c>
      <c r="CI59" s="75">
        <v>5.1456997683237642</v>
      </c>
      <c r="CJ59" s="75">
        <v>5.1259373087543807</v>
      </c>
      <c r="CK59" s="75">
        <v>5.1259373087543807</v>
      </c>
      <c r="CL59" s="75">
        <v>5.1259373087543807</v>
      </c>
      <c r="CM59" s="74">
        <f>IFERROR(CM$122/CM$8,0)</f>
        <v>5.135774225147296</v>
      </c>
      <c r="CO59" s="75">
        <v>5.1302082738474057</v>
      </c>
      <c r="CP59" s="75">
        <v>5.1501739609155992</v>
      </c>
      <c r="CQ59" s="75">
        <v>5.1299804455499016</v>
      </c>
      <c r="CR59" s="75">
        <v>5.1446666734185147</v>
      </c>
      <c r="CS59" s="74">
        <f>IFERROR(CS$122/CS$8,0)</f>
        <v>5.1380284114605823</v>
      </c>
      <c r="CU59" s="75">
        <v>5.166584157984528</v>
      </c>
      <c r="CV59" s="75">
        <v>5.166584157984528</v>
      </c>
      <c r="CW59" s="75">
        <v>5.166584157984528</v>
      </c>
      <c r="CX59" s="75">
        <v>5.166584157984528</v>
      </c>
      <c r="CY59" s="74">
        <f>IFERROR(CY$122/CY$8,0)</f>
        <v>5.1665841579845262</v>
      </c>
      <c r="DA59" s="75">
        <v>5.165356493299365</v>
      </c>
      <c r="DB59" s="75">
        <v>5.1645380501188214</v>
      </c>
      <c r="DC59" s="75">
        <v>5.1676072119851373</v>
      </c>
      <c r="DD59" s="75">
        <v>5.6068594581902502</v>
      </c>
      <c r="DE59" s="75">
        <v>5.6068594582672961</v>
      </c>
      <c r="DF59" s="75">
        <v>6.3183080237039064</v>
      </c>
      <c r="DG59" s="75">
        <v>0</v>
      </c>
      <c r="DH59" s="75">
        <v>0</v>
      </c>
      <c r="DI59" s="75">
        <v>0</v>
      </c>
      <c r="DJ59" s="75">
        <v>0</v>
      </c>
      <c r="DK59" s="75">
        <v>0</v>
      </c>
      <c r="DL59" s="75">
        <v>0</v>
      </c>
      <c r="DM59" s="75">
        <v>0</v>
      </c>
      <c r="DN59" s="75">
        <v>0</v>
      </c>
      <c r="DO59" s="75">
        <v>0</v>
      </c>
      <c r="DP59" s="75">
        <v>0</v>
      </c>
      <c r="DQ59" s="75">
        <v>0</v>
      </c>
      <c r="DR59" s="75">
        <f t="shared" ref="DR59:DS59" si="161">IFERROR(DR$122/DR$8,0)</f>
        <v>0</v>
      </c>
      <c r="DS59" s="75">
        <f t="shared" si="161"/>
        <v>0</v>
      </c>
      <c r="DU59" s="75">
        <f t="shared" si="8"/>
        <v>4.7741203532414289E-4</v>
      </c>
      <c r="DW59" s="76">
        <f t="shared" si="155"/>
        <v>0.90520720716922043</v>
      </c>
    </row>
    <row r="60" spans="1:127" x14ac:dyDescent="0.3">
      <c r="B60" s="15" t="s">
        <v>116</v>
      </c>
      <c r="C60" s="16" t="s">
        <v>64</v>
      </c>
      <c r="D60" s="15" t="s">
        <v>117</v>
      </c>
      <c r="E60" s="16" t="s">
        <v>118</v>
      </c>
      <c r="F60" s="77" t="s">
        <v>119</v>
      </c>
      <c r="G60" s="15" t="s">
        <v>114</v>
      </c>
      <c r="I60" s="59">
        <f t="shared" ref="I60:U70" si="162">IFERROR(I123/I$8,0)</f>
        <v>0.20569570803425091</v>
      </c>
      <c r="J60" s="59">
        <f t="shared" si="162"/>
        <v>0.2378399793442646</v>
      </c>
      <c r="K60" s="59">
        <f t="shared" si="162"/>
        <v>0.21557685701391446</v>
      </c>
      <c r="L60" s="59">
        <f t="shared" si="162"/>
        <v>0.21311927278664852</v>
      </c>
      <c r="M60" s="59">
        <f t="shared" si="162"/>
        <v>0.21344858648028425</v>
      </c>
      <c r="N60" s="59">
        <f t="shared" si="162"/>
        <v>0.21058505606516348</v>
      </c>
      <c r="O60" s="59">
        <f t="shared" si="162"/>
        <v>0.19972886493002281</v>
      </c>
      <c r="P60" s="59">
        <f t="shared" si="162"/>
        <v>0.19619842835006188</v>
      </c>
      <c r="Q60" s="59">
        <f t="shared" si="162"/>
        <v>0.19586510973133189</v>
      </c>
      <c r="R60" s="59">
        <f t="shared" si="162"/>
        <v>0.22382725999635517</v>
      </c>
      <c r="S60" s="59">
        <f t="shared" si="162"/>
        <v>0.17429322483501111</v>
      </c>
      <c r="T60" s="59">
        <f t="shared" si="162"/>
        <v>0.19454246999454808</v>
      </c>
      <c r="U60" s="59">
        <f t="shared" si="162"/>
        <v>0.2056037824498963</v>
      </c>
      <c r="W60" s="59">
        <f t="shared" ref="W60:AI70" si="163">IFERROR(W123/W$8,0)</f>
        <v>0.20564072465381883</v>
      </c>
      <c r="X60" s="59">
        <f t="shared" si="163"/>
        <v>0.17634731151929231</v>
      </c>
      <c r="Y60" s="59">
        <f t="shared" si="163"/>
        <v>0.21812644583986934</v>
      </c>
      <c r="Z60" s="59">
        <f t="shared" si="163"/>
        <v>0.15410181740970463</v>
      </c>
      <c r="AA60" s="59">
        <f t="shared" si="163"/>
        <v>0.19347816739040299</v>
      </c>
      <c r="AB60" s="59">
        <f t="shared" si="163"/>
        <v>0.14988002269065262</v>
      </c>
      <c r="AC60" s="59">
        <f t="shared" si="163"/>
        <v>0.16238987131284041</v>
      </c>
      <c r="AD60" s="59">
        <f t="shared" si="163"/>
        <v>0.2121705601004234</v>
      </c>
      <c r="AE60" s="59">
        <f t="shared" si="163"/>
        <v>0.19147028969970398</v>
      </c>
      <c r="AF60" s="59">
        <f t="shared" si="163"/>
        <v>0.20683641264836625</v>
      </c>
      <c r="AG60" s="59">
        <f t="shared" si="163"/>
        <v>0.20776865559684182</v>
      </c>
      <c r="AH60" s="59">
        <f t="shared" si="163"/>
        <v>0.21410451050711055</v>
      </c>
      <c r="AI60" s="59">
        <f t="shared" si="163"/>
        <v>0.1902661064074046</v>
      </c>
      <c r="AK60" s="61">
        <v>0.1978337520513278</v>
      </c>
      <c r="AL60" s="61">
        <v>0.21395707365640412</v>
      </c>
      <c r="AM60" s="61">
        <v>0.19787758314501885</v>
      </c>
      <c r="AN60" s="61">
        <f>AN123/AN$8</f>
        <v>0.16917521614686512</v>
      </c>
      <c r="AO60" s="61">
        <f t="shared" ref="AO60:AP60" si="164">AO123/AO$8</f>
        <v>0.17973459067194067</v>
      </c>
      <c r="AP60" s="61">
        <f t="shared" si="164"/>
        <v>0.1622690945413752</v>
      </c>
      <c r="AQ60" s="61">
        <v>0.19774607415011516</v>
      </c>
      <c r="AR60" s="61">
        <v>0.20515830233737486</v>
      </c>
      <c r="AS60" s="61">
        <v>0.19890911321200333</v>
      </c>
      <c r="AT60" s="61">
        <f t="shared" ref="AT60:AV70" si="165">AT123/AT$8</f>
        <v>0.18486894414118324</v>
      </c>
      <c r="AU60" s="61">
        <f t="shared" si="165"/>
        <v>0.1819773242772339</v>
      </c>
      <c r="AV60" s="61">
        <f t="shared" si="165"/>
        <v>0.17540275243627634</v>
      </c>
      <c r="AW60" s="59">
        <f t="shared" ref="AW60:AW70" si="166">IFERROR(AW123/AW$8,0)</f>
        <v>0.18073705034037513</v>
      </c>
      <c r="AY60" s="62">
        <v>0.1206308171707831</v>
      </c>
      <c r="AZ60" s="62">
        <v>0.12100769133782026</v>
      </c>
      <c r="BA60" s="62">
        <v>0.12088759471947069</v>
      </c>
      <c r="BB60" s="62">
        <v>0.11972502224727816</v>
      </c>
      <c r="BC60" s="62">
        <v>0.11967916561610192</v>
      </c>
      <c r="BD60" s="62">
        <v>0.11934264726294651</v>
      </c>
      <c r="BE60" s="62">
        <v>0.11918641770156629</v>
      </c>
      <c r="BF60" s="62">
        <v>0.11869712214193741</v>
      </c>
      <c r="BG60" s="62">
        <v>0.11858899562212137</v>
      </c>
      <c r="BH60" s="62">
        <v>0.1189809294354101</v>
      </c>
      <c r="BI60" s="62">
        <v>0.11876930119399431</v>
      </c>
      <c r="BJ60" s="62">
        <v>0.11894648019812284</v>
      </c>
      <c r="BK60" s="59">
        <f t="shared" ref="BK60:BK70" si="167">IFERROR(BK123/BK$8,0)</f>
        <v>0.11951764041203294</v>
      </c>
      <c r="BL60" s="62">
        <v>0.16956466434034034</v>
      </c>
      <c r="BM60" s="62">
        <v>0.1206308171707831</v>
      </c>
      <c r="BN60" s="62">
        <v>0.12100769133782026</v>
      </c>
      <c r="BO60" s="62">
        <v>0.12088759471947069</v>
      </c>
      <c r="BP60" s="62">
        <v>0.11972502224727816</v>
      </c>
      <c r="BQ60" s="62">
        <v>0.11967916561610192</v>
      </c>
      <c r="BR60" s="62">
        <v>0.11934264726294651</v>
      </c>
      <c r="BS60" s="62">
        <v>0.11918641770156629</v>
      </c>
      <c r="BT60" s="62">
        <v>0.11869712214193741</v>
      </c>
      <c r="BU60" s="62">
        <v>0.11858899562212137</v>
      </c>
      <c r="BV60" s="62">
        <v>0.1189809294354101</v>
      </c>
      <c r="BW60" s="62">
        <v>0.11876930119399431</v>
      </c>
      <c r="BX60" s="62">
        <v>0.11894648019812284</v>
      </c>
      <c r="BY60" s="59">
        <f t="shared" ref="BY60:BY70" si="168">IFERROR(BY123/BY$8,0)</f>
        <v>0.11952881232097673</v>
      </c>
      <c r="CA60" s="63">
        <v>0.12018454685463217</v>
      </c>
      <c r="CB60" s="63">
        <v>0.12018454685463217</v>
      </c>
      <c r="CC60" s="63">
        <v>0.12018454685463217</v>
      </c>
      <c r="CD60" s="63">
        <v>0.12017046161623587</v>
      </c>
      <c r="CE60" s="63">
        <v>0.12017046161623587</v>
      </c>
      <c r="CF60" s="63">
        <v>0.12017046161623587</v>
      </c>
      <c r="CG60" s="63">
        <v>0.12041441147395432</v>
      </c>
      <c r="CH60" s="63">
        <v>0.12041441147395432</v>
      </c>
      <c r="CI60" s="63">
        <v>0.12041441147395432</v>
      </c>
      <c r="CJ60" s="63">
        <v>0.11995195057544365</v>
      </c>
      <c r="CK60" s="63">
        <v>0.11995195057544365</v>
      </c>
      <c r="CL60" s="63">
        <v>0.11995195057544365</v>
      </c>
      <c r="CM60" s="59">
        <f t="shared" ref="CM60:CM70" si="169">IFERROR(CM123/CM$8,0)</f>
        <v>0.12018214404795499</v>
      </c>
      <c r="CO60" s="63">
        <v>0.12005189533927696</v>
      </c>
      <c r="CP60" s="63">
        <v>0.12051911196019011</v>
      </c>
      <c r="CQ60" s="63">
        <v>0.12004656393410448</v>
      </c>
      <c r="CR60" s="63">
        <v>0.12039023604192112</v>
      </c>
      <c r="CS60" s="59">
        <f t="shared" ref="CS60:CS70" si="170">IFERROR(CS123/CS$8,0)</f>
        <v>0.12023489421420802</v>
      </c>
      <c r="CU60" s="63">
        <v>0.1209031266348104</v>
      </c>
      <c r="CV60" s="63">
        <v>0.1209031266348104</v>
      </c>
      <c r="CW60" s="63">
        <v>0.1209031266348104</v>
      </c>
      <c r="CX60" s="63">
        <v>0.1209031266348104</v>
      </c>
      <c r="CY60" s="59">
        <f t="shared" ref="CY60:CY70" si="171">IFERROR(CY123/CY$8,0)</f>
        <v>0.12090312663481038</v>
      </c>
      <c r="DA60" s="63">
        <v>0.12087439807947162</v>
      </c>
      <c r="DB60" s="63">
        <v>0.12085524570790949</v>
      </c>
      <c r="DC60" s="63">
        <v>0.12092706709984645</v>
      </c>
      <c r="DD60" s="63">
        <v>0.12086482188793031</v>
      </c>
      <c r="DE60" s="63">
        <v>0.12086482189312252</v>
      </c>
      <c r="DF60" s="63">
        <v>0.12184368006528859</v>
      </c>
      <c r="DG60" s="63">
        <v>0</v>
      </c>
      <c r="DH60" s="63">
        <v>0</v>
      </c>
      <c r="DI60" s="63">
        <v>0</v>
      </c>
      <c r="DJ60" s="63">
        <v>0</v>
      </c>
      <c r="DK60" s="63">
        <v>0</v>
      </c>
      <c r="DL60" s="63">
        <v>0</v>
      </c>
      <c r="DM60" s="63">
        <v>0</v>
      </c>
      <c r="DN60" s="63">
        <v>0</v>
      </c>
      <c r="DO60" s="63">
        <v>0</v>
      </c>
      <c r="DP60" s="63">
        <v>0</v>
      </c>
      <c r="DQ60" s="63">
        <v>0</v>
      </c>
      <c r="DR60" s="63"/>
      <c r="DS60" s="63"/>
      <c r="DU60" s="59">
        <f t="shared" si="8"/>
        <v>1.1171908943785613E-5</v>
      </c>
      <c r="DW60" s="27">
        <f t="shared" si="155"/>
        <v>0.66134094860944515</v>
      </c>
    </row>
    <row r="61" spans="1:127" s="47" customFormat="1" x14ac:dyDescent="0.3">
      <c r="B61" s="52" t="s">
        <v>120</v>
      </c>
      <c r="C61" s="53" t="s">
        <v>121</v>
      </c>
      <c r="D61" s="52" t="s">
        <v>122</v>
      </c>
      <c r="E61" s="53" t="s">
        <v>123</v>
      </c>
      <c r="F61" s="78" t="s">
        <v>124</v>
      </c>
      <c r="G61" s="52" t="s">
        <v>114</v>
      </c>
      <c r="I61" s="1">
        <f t="shared" si="162"/>
        <v>0.80065137004306963</v>
      </c>
      <c r="J61" s="1">
        <f t="shared" si="162"/>
        <v>0.81342881959005131</v>
      </c>
      <c r="K61" s="1">
        <f t="shared" si="162"/>
        <v>0.78771033913169242</v>
      </c>
      <c r="L61" s="1">
        <f t="shared" si="162"/>
        <v>0.79188934169984615</v>
      </c>
      <c r="M61" s="1">
        <f t="shared" si="162"/>
        <v>0.80941908597150913</v>
      </c>
      <c r="N61" s="1">
        <f t="shared" si="162"/>
        <v>0.86926070019029844</v>
      </c>
      <c r="O61" s="1">
        <f t="shared" si="162"/>
        <v>0.8575735376353818</v>
      </c>
      <c r="P61" s="1">
        <f t="shared" si="162"/>
        <v>0.8573735393091797</v>
      </c>
      <c r="Q61" s="1">
        <f t="shared" si="162"/>
        <v>0.82404318092879536</v>
      </c>
      <c r="R61" s="1">
        <f t="shared" si="162"/>
        <v>0.82317707609747925</v>
      </c>
      <c r="S61" s="1">
        <f t="shared" si="162"/>
        <v>0.80691355874060156</v>
      </c>
      <c r="T61" s="1">
        <f t="shared" si="162"/>
        <v>0.77990574112896494</v>
      </c>
      <c r="U61" s="1">
        <f t="shared" si="162"/>
        <v>0.81748053610507887</v>
      </c>
      <c r="W61" s="1">
        <f t="shared" si="163"/>
        <v>0.77394237511878161</v>
      </c>
      <c r="X61" s="1">
        <f t="shared" si="163"/>
        <v>0.71871033750489666</v>
      </c>
      <c r="Y61" s="1">
        <f t="shared" si="163"/>
        <v>0.75875574946546487</v>
      </c>
      <c r="Z61" s="1">
        <f t="shared" si="163"/>
        <v>0.74524751667384004</v>
      </c>
      <c r="AA61" s="1">
        <f t="shared" si="163"/>
        <v>0.77596592158726996</v>
      </c>
      <c r="AB61" s="1">
        <f t="shared" si="163"/>
        <v>0.76600039715567381</v>
      </c>
      <c r="AC61" s="1">
        <f t="shared" si="163"/>
        <v>0.75438903084434694</v>
      </c>
      <c r="AD61" s="1">
        <f t="shared" si="163"/>
        <v>0.73663967495254057</v>
      </c>
      <c r="AE61" s="1">
        <f t="shared" si="163"/>
        <v>0.74509326091853523</v>
      </c>
      <c r="AF61" s="1">
        <f t="shared" si="163"/>
        <v>0.72215501939895166</v>
      </c>
      <c r="AG61" s="1">
        <f t="shared" si="163"/>
        <v>0.71542744312145401</v>
      </c>
      <c r="AH61" s="1">
        <f t="shared" si="163"/>
        <v>0.70809302913989458</v>
      </c>
      <c r="AI61" s="1">
        <f t="shared" si="163"/>
        <v>0.74217989532168771</v>
      </c>
      <c r="AK61" s="69">
        <v>0.83636038308978489</v>
      </c>
      <c r="AL61" s="69">
        <v>0.83673471073154349</v>
      </c>
      <c r="AM61" s="69">
        <v>0.83636140069585507</v>
      </c>
      <c r="AN61" s="69">
        <f t="shared" ref="AN61:AP70" si="172">AN124/AN$8</f>
        <v>0.6566842109498422</v>
      </c>
      <c r="AO61" s="69">
        <f t="shared" si="172"/>
        <v>0.64436083594577698</v>
      </c>
      <c r="AP61" s="69">
        <f t="shared" si="172"/>
        <v>0.65151264163412159</v>
      </c>
      <c r="AQ61" s="69">
        <v>0.83635834751282379</v>
      </c>
      <c r="AR61" s="69">
        <v>0.8365304337594095</v>
      </c>
      <c r="AS61" s="69">
        <v>0.83638534924856867</v>
      </c>
      <c r="AT61" s="69">
        <f t="shared" si="165"/>
        <v>0.64483614418419222</v>
      </c>
      <c r="AU61" s="69">
        <f t="shared" si="165"/>
        <v>0.64063164971945585</v>
      </c>
      <c r="AV61" s="69">
        <f t="shared" si="165"/>
        <v>0.62567666521243459</v>
      </c>
      <c r="AW61" s="1">
        <f t="shared" si="166"/>
        <v>0.65148986508289397</v>
      </c>
      <c r="AY61" s="63">
        <v>0.30058891547483074</v>
      </c>
      <c r="AZ61" s="63">
        <v>0.30152801378981442</v>
      </c>
      <c r="BA61" s="63">
        <v>0.30122875599559101</v>
      </c>
      <c r="BB61" s="63">
        <v>0.29833184783585848</v>
      </c>
      <c r="BC61" s="63">
        <v>0.2982175818849524</v>
      </c>
      <c r="BD61" s="63">
        <v>0.29737904253667657</v>
      </c>
      <c r="BE61" s="63">
        <v>0.29698974836192277</v>
      </c>
      <c r="BF61" s="63">
        <v>0.29577051744676386</v>
      </c>
      <c r="BG61" s="63">
        <v>0.29550108684778553</v>
      </c>
      <c r="BH61" s="63">
        <v>0.29647771091978847</v>
      </c>
      <c r="BI61" s="63">
        <v>0.29595037383410033</v>
      </c>
      <c r="BJ61" s="63">
        <v>0.29639187001181838</v>
      </c>
      <c r="BK61" s="1">
        <f t="shared" si="167"/>
        <v>0.29781509198186062</v>
      </c>
      <c r="BL61" s="63">
        <v>0.59170222765016678</v>
      </c>
      <c r="BM61" s="63">
        <v>0.30058891547483074</v>
      </c>
      <c r="BN61" s="63">
        <v>0.30152801378981442</v>
      </c>
      <c r="BO61" s="63">
        <v>0.30122875599559101</v>
      </c>
      <c r="BP61" s="63">
        <v>0.29833184783585848</v>
      </c>
      <c r="BQ61" s="63">
        <v>0.2982175818849524</v>
      </c>
      <c r="BR61" s="63">
        <v>0.29737904253667657</v>
      </c>
      <c r="BS61" s="63">
        <v>0.29698974836192277</v>
      </c>
      <c r="BT61" s="63">
        <v>0.29577051744676386</v>
      </c>
      <c r="BU61" s="63">
        <v>0.29550108684778553</v>
      </c>
      <c r="BV61" s="63">
        <v>0.29647771091978847</v>
      </c>
      <c r="BW61" s="63">
        <v>0.29595037383410033</v>
      </c>
      <c r="BX61" s="63">
        <v>0.29639187001181838</v>
      </c>
      <c r="BY61" s="1">
        <f t="shared" si="168"/>
        <v>0.29784293024136982</v>
      </c>
      <c r="CA61" s="63">
        <v>0.29947689523417781</v>
      </c>
      <c r="CB61" s="63">
        <v>0.29947689523417781</v>
      </c>
      <c r="CC61" s="63">
        <v>0.29947689523417781</v>
      </c>
      <c r="CD61" s="63">
        <v>0.29944179751509536</v>
      </c>
      <c r="CE61" s="63">
        <v>0.29944179751509536</v>
      </c>
      <c r="CF61" s="63">
        <v>0.29944179751509536</v>
      </c>
      <c r="CG61" s="63">
        <v>0.30004967388434856</v>
      </c>
      <c r="CH61" s="63">
        <v>0.30004967388434856</v>
      </c>
      <c r="CI61" s="63">
        <v>0.30004967388434856</v>
      </c>
      <c r="CJ61" s="63">
        <v>0.29889730981028256</v>
      </c>
      <c r="CK61" s="63">
        <v>0.29889730981028256</v>
      </c>
      <c r="CL61" s="63">
        <v>0.29889730981028256</v>
      </c>
      <c r="CM61" s="1">
        <f t="shared" si="169"/>
        <v>0.29947090789967962</v>
      </c>
      <c r="CO61" s="63">
        <v>0.29914635303880943</v>
      </c>
      <c r="CP61" s="63">
        <v>0.30031056746316553</v>
      </c>
      <c r="CQ61" s="63">
        <v>0.29913306819720475</v>
      </c>
      <c r="CR61" s="63">
        <v>0.29998943333333156</v>
      </c>
      <c r="CS61" s="1">
        <f t="shared" si="170"/>
        <v>0.29960235122102152</v>
      </c>
      <c r="CU61" s="63">
        <v>0.3012674585568163</v>
      </c>
      <c r="CV61" s="63">
        <v>0.3012674585568163</v>
      </c>
      <c r="CW61" s="63">
        <v>0.3012674585568163</v>
      </c>
      <c r="CX61" s="63">
        <v>0.3012674585568163</v>
      </c>
      <c r="CY61" s="1">
        <f t="shared" si="171"/>
        <v>0.30126745855681625</v>
      </c>
      <c r="DA61" s="63">
        <v>0.30119587249369434</v>
      </c>
      <c r="DB61" s="63">
        <v>0.30114814844828325</v>
      </c>
      <c r="DC61" s="63">
        <v>0.30132711361503378</v>
      </c>
      <c r="DD61" s="63">
        <v>0.30117201045663539</v>
      </c>
      <c r="DE61" s="63">
        <v>0.30117201046957337</v>
      </c>
      <c r="DF61" s="63">
        <v>0.30361113774464205</v>
      </c>
      <c r="DG61" s="63">
        <v>0</v>
      </c>
      <c r="DH61" s="63">
        <v>0</v>
      </c>
      <c r="DI61" s="63">
        <v>0</v>
      </c>
      <c r="DJ61" s="63">
        <v>0</v>
      </c>
      <c r="DK61" s="63">
        <v>0</v>
      </c>
      <c r="DL61" s="63">
        <v>0</v>
      </c>
      <c r="DM61" s="63">
        <v>0</v>
      </c>
      <c r="DN61" s="63">
        <v>0</v>
      </c>
      <c r="DO61" s="63">
        <v>0</v>
      </c>
      <c r="DP61" s="63">
        <v>0</v>
      </c>
      <c r="DQ61" s="63">
        <v>0</v>
      </c>
      <c r="DR61" s="63"/>
      <c r="DS61" s="63"/>
      <c r="DU61" s="59">
        <f t="shared" si="8"/>
        <v>2.7838259509194163E-5</v>
      </c>
      <c r="DW61" s="27">
        <f t="shared" si="155"/>
        <v>0.45717200865967889</v>
      </c>
    </row>
    <row r="62" spans="1:127" s="79" customFormat="1" x14ac:dyDescent="0.3">
      <c r="B62" s="80" t="s">
        <v>125</v>
      </c>
      <c r="C62" s="81" t="s">
        <v>126</v>
      </c>
      <c r="D62" s="80" t="s">
        <v>127</v>
      </c>
      <c r="E62" s="81" t="s">
        <v>128</v>
      </c>
      <c r="F62" s="82" t="s">
        <v>129</v>
      </c>
      <c r="G62" s="80" t="s">
        <v>114</v>
      </c>
      <c r="I62" s="5">
        <f t="shared" si="162"/>
        <v>3.2026054801722785</v>
      </c>
      <c r="J62" s="5">
        <f t="shared" si="162"/>
        <v>3.2537152783602052</v>
      </c>
      <c r="K62" s="5">
        <f t="shared" si="162"/>
        <v>3.1508413565267697</v>
      </c>
      <c r="L62" s="5">
        <f t="shared" si="162"/>
        <v>3.1675573667993846</v>
      </c>
      <c r="M62" s="5">
        <f t="shared" si="162"/>
        <v>3.2376763438860365</v>
      </c>
      <c r="N62" s="5">
        <f t="shared" si="162"/>
        <v>3.4770428007611938</v>
      </c>
      <c r="O62" s="5">
        <f t="shared" si="162"/>
        <v>3.4302941505415272</v>
      </c>
      <c r="P62" s="5">
        <f t="shared" si="162"/>
        <v>3.4294941572367188</v>
      </c>
      <c r="Q62" s="5">
        <f t="shared" si="162"/>
        <v>3.2961727237151814</v>
      </c>
      <c r="R62" s="5">
        <f t="shared" si="162"/>
        <v>3.292708304389917</v>
      </c>
      <c r="S62" s="5">
        <f t="shared" si="162"/>
        <v>3.2276542349624062</v>
      </c>
      <c r="T62" s="5">
        <f t="shared" si="162"/>
        <v>3.1196229645158597</v>
      </c>
      <c r="U62" s="5">
        <f t="shared" si="162"/>
        <v>3.2699221444203155</v>
      </c>
      <c r="W62" s="5">
        <f t="shared" si="163"/>
        <v>3.0957695004751264</v>
      </c>
      <c r="X62" s="5">
        <f t="shared" si="163"/>
        <v>2.8748413500195866</v>
      </c>
      <c r="Y62" s="5">
        <f t="shared" si="163"/>
        <v>3.0350229978618595</v>
      </c>
      <c r="Z62" s="5">
        <f t="shared" si="163"/>
        <v>2.9809900666953602</v>
      </c>
      <c r="AA62" s="5">
        <f t="shared" si="163"/>
        <v>3.1038636863490798</v>
      </c>
      <c r="AB62" s="5">
        <f t="shared" si="163"/>
        <v>3.0640015886226952</v>
      </c>
      <c r="AC62" s="5">
        <f t="shared" si="163"/>
        <v>3.0175561233773878</v>
      </c>
      <c r="AD62" s="5">
        <f t="shared" si="163"/>
        <v>2.9465586998101623</v>
      </c>
      <c r="AE62" s="5">
        <f t="shared" si="163"/>
        <v>2.9803730436741409</v>
      </c>
      <c r="AF62" s="5">
        <f t="shared" si="163"/>
        <v>2.8886200775958066</v>
      </c>
      <c r="AG62" s="5">
        <f t="shared" si="163"/>
        <v>2.861709772485816</v>
      </c>
      <c r="AH62" s="5">
        <f t="shared" si="163"/>
        <v>2.8323721165595783</v>
      </c>
      <c r="AI62" s="5">
        <f t="shared" si="163"/>
        <v>2.9687195812867508</v>
      </c>
      <c r="AK62" s="5">
        <v>3.3454415323591395</v>
      </c>
      <c r="AL62" s="5">
        <v>3.3469388429261739</v>
      </c>
      <c r="AM62" s="5">
        <v>3.3454456027834203</v>
      </c>
      <c r="AN62" s="5">
        <f t="shared" si="172"/>
        <v>2.6267368437993688</v>
      </c>
      <c r="AO62" s="5">
        <f t="shared" si="172"/>
        <v>2.5774433437831079</v>
      </c>
      <c r="AP62" s="5">
        <f t="shared" si="172"/>
        <v>2.6060505665364864</v>
      </c>
      <c r="AQ62" s="5">
        <v>3.3454333900512951</v>
      </c>
      <c r="AR62" s="5">
        <v>3.346121735037638</v>
      </c>
      <c r="AS62" s="5">
        <v>3.3455413969942747</v>
      </c>
      <c r="AT62" s="5">
        <f t="shared" si="165"/>
        <v>2.5793445767367689</v>
      </c>
      <c r="AU62" s="5">
        <f t="shared" si="165"/>
        <v>2.5625265988778234</v>
      </c>
      <c r="AV62" s="5">
        <f t="shared" si="165"/>
        <v>2.5027066608497384</v>
      </c>
      <c r="AW62" s="5">
        <f t="shared" si="166"/>
        <v>2.6059594603315759</v>
      </c>
      <c r="AY62" s="63">
        <v>1.202355661899323</v>
      </c>
      <c r="AZ62" s="63">
        <v>1.2061120551592577</v>
      </c>
      <c r="BA62" s="63">
        <v>1.2049150239823641</v>
      </c>
      <c r="BB62" s="63">
        <v>1.1933273913434339</v>
      </c>
      <c r="BC62" s="63">
        <v>1.1928703275398096</v>
      </c>
      <c r="BD62" s="63">
        <v>1.1895161701467063</v>
      </c>
      <c r="BE62" s="63">
        <v>1.1879589934476911</v>
      </c>
      <c r="BF62" s="63">
        <v>1.1830820697870554</v>
      </c>
      <c r="BG62" s="63">
        <v>1.1820043473911421</v>
      </c>
      <c r="BH62" s="63">
        <v>1.1859108436791539</v>
      </c>
      <c r="BI62" s="63">
        <v>1.1838014953364013</v>
      </c>
      <c r="BJ62" s="63">
        <v>1.1855674800472735</v>
      </c>
      <c r="BK62" s="5">
        <f t="shared" si="167"/>
        <v>1.1912603679274425</v>
      </c>
      <c r="BL62" s="63">
        <v>2.3668089106006671</v>
      </c>
      <c r="BM62" s="63">
        <v>1.202355661899323</v>
      </c>
      <c r="BN62" s="63">
        <v>1.2061120551592577</v>
      </c>
      <c r="BO62" s="63">
        <v>1.2049150239823641</v>
      </c>
      <c r="BP62" s="63">
        <v>1.1933273913434339</v>
      </c>
      <c r="BQ62" s="63">
        <v>1.1928703275398096</v>
      </c>
      <c r="BR62" s="63">
        <v>1.1895161701467063</v>
      </c>
      <c r="BS62" s="63">
        <v>1.1879589934476911</v>
      </c>
      <c r="BT62" s="63">
        <v>1.1830820697870554</v>
      </c>
      <c r="BU62" s="63">
        <v>1.1820043473911421</v>
      </c>
      <c r="BV62" s="63">
        <v>1.1859108436791539</v>
      </c>
      <c r="BW62" s="63">
        <v>1.1838014953364013</v>
      </c>
      <c r="BX62" s="63">
        <v>1.1855674800472735</v>
      </c>
      <c r="BY62" s="5">
        <f t="shared" si="168"/>
        <v>1.1913717209654793</v>
      </c>
      <c r="CA62" s="63">
        <v>1.1979075809367112</v>
      </c>
      <c r="CB62" s="63">
        <v>1.1979075809367112</v>
      </c>
      <c r="CC62" s="63">
        <v>1.1979075809367112</v>
      </c>
      <c r="CD62" s="63">
        <v>1.1977671900603815</v>
      </c>
      <c r="CE62" s="63">
        <v>1.1977671900603815</v>
      </c>
      <c r="CF62" s="63">
        <v>1.1977671900603815</v>
      </c>
      <c r="CG62" s="63">
        <v>1.2001986955373942</v>
      </c>
      <c r="CH62" s="63">
        <v>1.2001986955373942</v>
      </c>
      <c r="CI62" s="63">
        <v>1.2001986955373942</v>
      </c>
      <c r="CJ62" s="63">
        <v>1.1955892392411303</v>
      </c>
      <c r="CK62" s="63">
        <v>1.1955892392411303</v>
      </c>
      <c r="CL62" s="63">
        <v>1.1955892392411303</v>
      </c>
      <c r="CM62" s="5">
        <f t="shared" si="169"/>
        <v>1.1978836315987185</v>
      </c>
      <c r="CO62" s="63">
        <v>1.1965854121552377</v>
      </c>
      <c r="CP62" s="63">
        <v>1.2012422698526621</v>
      </c>
      <c r="CQ62" s="63">
        <v>1.196532272788819</v>
      </c>
      <c r="CR62" s="63">
        <v>1.1999577333333262</v>
      </c>
      <c r="CS62" s="5">
        <f t="shared" si="170"/>
        <v>1.1984094048840861</v>
      </c>
      <c r="CU62" s="63">
        <v>1.2050698342272652</v>
      </c>
      <c r="CV62" s="63">
        <v>1.2050698342272652</v>
      </c>
      <c r="CW62" s="63">
        <v>1.2050698342272652</v>
      </c>
      <c r="CX62" s="63">
        <v>1.2050698342272652</v>
      </c>
      <c r="CY62" s="5">
        <f t="shared" si="171"/>
        <v>1.205069834227265</v>
      </c>
      <c r="DA62" s="63">
        <v>1.2047834899747774</v>
      </c>
      <c r="DB62" s="63">
        <v>1.204592593793133</v>
      </c>
      <c r="DC62" s="63">
        <v>1.2053084544601351</v>
      </c>
      <c r="DD62" s="63">
        <v>1.2046880418265415</v>
      </c>
      <c r="DE62" s="63">
        <v>1.2046880418782935</v>
      </c>
      <c r="DF62" s="63">
        <v>1.2144445509785682</v>
      </c>
      <c r="DG62" s="63">
        <v>0</v>
      </c>
      <c r="DH62" s="63">
        <v>0</v>
      </c>
      <c r="DI62" s="63">
        <v>0</v>
      </c>
      <c r="DJ62" s="63">
        <v>0</v>
      </c>
      <c r="DK62" s="63">
        <v>0</v>
      </c>
      <c r="DL62" s="63">
        <v>0</v>
      </c>
      <c r="DM62" s="63">
        <v>0</v>
      </c>
      <c r="DN62" s="63">
        <v>0</v>
      </c>
      <c r="DO62" s="63">
        <v>0</v>
      </c>
      <c r="DP62" s="63">
        <v>0</v>
      </c>
      <c r="DQ62" s="63">
        <v>0</v>
      </c>
      <c r="DR62" s="63"/>
      <c r="DS62" s="63"/>
      <c r="DU62" s="59">
        <f t="shared" si="8"/>
        <v>1.1135303803677665E-4</v>
      </c>
      <c r="DW62" s="27">
        <f t="shared" si="155"/>
        <v>0.45717200865967889</v>
      </c>
    </row>
    <row r="63" spans="1:127" s="47" customFormat="1" x14ac:dyDescent="0.3">
      <c r="B63" s="52" t="s">
        <v>130</v>
      </c>
      <c r="C63" s="53" t="s">
        <v>131</v>
      </c>
      <c r="D63" s="52" t="s">
        <v>132</v>
      </c>
      <c r="E63" s="53" t="s">
        <v>133</v>
      </c>
      <c r="F63" s="78" t="s">
        <v>134</v>
      </c>
      <c r="G63" s="52" t="s">
        <v>114</v>
      </c>
      <c r="I63" s="1">
        <f t="shared" si="162"/>
        <v>0.58277262035715727</v>
      </c>
      <c r="J63" s="1">
        <f t="shared" si="162"/>
        <v>0.63901081689078199</v>
      </c>
      <c r="K63" s="1">
        <f t="shared" si="162"/>
        <v>0.5666398782066826</v>
      </c>
      <c r="L63" s="1">
        <f t="shared" si="162"/>
        <v>0.5943268904607597</v>
      </c>
      <c r="M63" s="1">
        <f t="shared" si="162"/>
        <v>0.62480160201856694</v>
      </c>
      <c r="N63" s="1">
        <f t="shared" si="162"/>
        <v>0.65250235458844974</v>
      </c>
      <c r="O63" s="1">
        <f t="shared" si="162"/>
        <v>0.63282560982539626</v>
      </c>
      <c r="P63" s="1">
        <f t="shared" si="162"/>
        <v>0.4990931036535915</v>
      </c>
      <c r="Q63" s="1">
        <f t="shared" si="162"/>
        <v>0.58422361118876898</v>
      </c>
      <c r="R63" s="1">
        <f t="shared" si="162"/>
        <v>0.5894765664166487</v>
      </c>
      <c r="S63" s="1">
        <f t="shared" si="162"/>
        <v>0.52774478586067963</v>
      </c>
      <c r="T63" s="1">
        <f t="shared" si="162"/>
        <v>0.58824654616134542</v>
      </c>
      <c r="U63" s="1">
        <f t="shared" si="162"/>
        <v>0.58745453839677553</v>
      </c>
      <c r="W63" s="1">
        <f t="shared" si="163"/>
        <v>0.60035636619777311</v>
      </c>
      <c r="X63" s="1">
        <f t="shared" si="163"/>
        <v>0.52631045240100172</v>
      </c>
      <c r="Y63" s="1">
        <f t="shared" si="163"/>
        <v>0.6054072914143418</v>
      </c>
      <c r="Z63" s="1">
        <f t="shared" si="163"/>
        <v>0.52394373541383665</v>
      </c>
      <c r="AA63" s="1">
        <f t="shared" si="163"/>
        <v>0.64150254235996984</v>
      </c>
      <c r="AB63" s="1">
        <f t="shared" si="163"/>
        <v>0.59210399231812472</v>
      </c>
      <c r="AC63" s="1">
        <f t="shared" si="163"/>
        <v>0.5955654805925179</v>
      </c>
      <c r="AD63" s="1">
        <f t="shared" si="163"/>
        <v>0.59465318103177711</v>
      </c>
      <c r="AE63" s="1">
        <f t="shared" si="163"/>
        <v>0.59095251647439173</v>
      </c>
      <c r="AF63" s="1">
        <f t="shared" si="163"/>
        <v>0.63777964887725125</v>
      </c>
      <c r="AG63" s="1">
        <f t="shared" si="163"/>
        <v>0.54517225093907806</v>
      </c>
      <c r="AH63" s="1">
        <f t="shared" si="163"/>
        <v>0.50870436964531685</v>
      </c>
      <c r="AI63" s="1">
        <f t="shared" si="163"/>
        <v>0.57719214990357359</v>
      </c>
      <c r="AK63" s="69">
        <v>0.55170208629698991</v>
      </c>
      <c r="AL63" s="69">
        <v>0.60212899084949045</v>
      </c>
      <c r="AM63" s="69">
        <v>0.55183917134882532</v>
      </c>
      <c r="AN63" s="69">
        <f t="shared" si="172"/>
        <v>0.49359197226378854</v>
      </c>
      <c r="AO63" s="69">
        <f t="shared" si="172"/>
        <v>0.50999679677545617</v>
      </c>
      <c r="AP63" s="69">
        <f t="shared" si="172"/>
        <v>0.45674041838988239</v>
      </c>
      <c r="AQ63" s="69">
        <v>0.55142786704712876</v>
      </c>
      <c r="AR63" s="69">
        <v>0.5746101698303604</v>
      </c>
      <c r="AS63" s="69">
        <v>0.55506535944486146</v>
      </c>
      <c r="AT63" s="69">
        <f t="shared" si="165"/>
        <v>0.48480970097313719</v>
      </c>
      <c r="AU63" s="69">
        <f t="shared" si="165"/>
        <v>0.52473486131510516</v>
      </c>
      <c r="AV63" s="69">
        <f t="shared" si="165"/>
        <v>0.52447434189746034</v>
      </c>
      <c r="AW63" s="1">
        <f t="shared" si="166"/>
        <v>0.49417412323341253</v>
      </c>
      <c r="AY63" s="63">
        <v>2.3734248558698647</v>
      </c>
      <c r="AZ63" s="63">
        <v>2.380839897370536</v>
      </c>
      <c r="BA63" s="63">
        <v>2.3784769829363803</v>
      </c>
      <c r="BB63" s="63">
        <v>2.3556032391703465</v>
      </c>
      <c r="BC63" s="63">
        <v>2.354701004809403</v>
      </c>
      <c r="BD63" s="63">
        <v>2.3480799684725215</v>
      </c>
      <c r="BE63" s="63">
        <v>2.345006134332142</v>
      </c>
      <c r="BF63" s="63">
        <v>2.3353791893248323</v>
      </c>
      <c r="BG63" s="63">
        <v>2.3332517879217001</v>
      </c>
      <c r="BH63" s="63">
        <v>2.3409631296512217</v>
      </c>
      <c r="BI63" s="63">
        <v>2.3367993202685069</v>
      </c>
      <c r="BJ63" s="63">
        <v>2.3402853370443162</v>
      </c>
      <c r="BK63" s="1">
        <f t="shared" si="167"/>
        <v>2.3515229783052467</v>
      </c>
      <c r="BL63" s="63">
        <v>0.76071622703051078</v>
      </c>
      <c r="BM63" s="63">
        <v>2.3734248558698647</v>
      </c>
      <c r="BN63" s="63">
        <v>2.380839897370536</v>
      </c>
      <c r="BO63" s="63">
        <v>2.3784769829363803</v>
      </c>
      <c r="BP63" s="63">
        <v>2.3556032391703465</v>
      </c>
      <c r="BQ63" s="63">
        <v>2.354701004809403</v>
      </c>
      <c r="BR63" s="63">
        <v>2.3480799684725215</v>
      </c>
      <c r="BS63" s="63">
        <v>2.345006134332142</v>
      </c>
      <c r="BT63" s="63">
        <v>2.3353791893248323</v>
      </c>
      <c r="BU63" s="63">
        <v>2.3332517879217001</v>
      </c>
      <c r="BV63" s="63">
        <v>2.3409631296512217</v>
      </c>
      <c r="BW63" s="63">
        <v>2.3367993202685069</v>
      </c>
      <c r="BX63" s="63">
        <v>2.3402853370443162</v>
      </c>
      <c r="BY63" s="1">
        <f t="shared" si="168"/>
        <v>2.3517427868665801</v>
      </c>
      <c r="CA63" s="63">
        <v>2.3646444373530109</v>
      </c>
      <c r="CB63" s="63">
        <v>2.3646444373530109</v>
      </c>
      <c r="CC63" s="63">
        <v>2.3646444373530109</v>
      </c>
      <c r="CD63" s="63">
        <v>2.3643673087079877</v>
      </c>
      <c r="CE63" s="63">
        <v>2.3643673087079877</v>
      </c>
      <c r="CF63" s="63">
        <v>2.3643673087079877</v>
      </c>
      <c r="CG63" s="63">
        <v>2.3691670495161357</v>
      </c>
      <c r="CH63" s="63">
        <v>2.3691670495161357</v>
      </c>
      <c r="CI63" s="63">
        <v>2.3691670495161357</v>
      </c>
      <c r="CJ63" s="63">
        <v>2.3600680794756759</v>
      </c>
      <c r="CK63" s="63">
        <v>2.3600680794756759</v>
      </c>
      <c r="CL63" s="63">
        <v>2.3600680794756759</v>
      </c>
      <c r="CM63" s="1">
        <f t="shared" si="169"/>
        <v>2.3645971618621764</v>
      </c>
      <c r="CO63" s="63">
        <v>2.3620345039123123</v>
      </c>
      <c r="CP63" s="63">
        <v>2.371227043324367</v>
      </c>
      <c r="CQ63" s="63">
        <v>2.3619296079176579</v>
      </c>
      <c r="CR63" s="63">
        <v>2.3686913951797499</v>
      </c>
      <c r="CS63" s="1">
        <f t="shared" si="170"/>
        <v>2.3656350272988251</v>
      </c>
      <c r="CU63" s="63">
        <v>2.3787825751125018</v>
      </c>
      <c r="CV63" s="63">
        <v>2.3787825751125018</v>
      </c>
      <c r="CW63" s="63">
        <v>2.3787825751125018</v>
      </c>
      <c r="CX63" s="63">
        <v>2.3787825751125018</v>
      </c>
      <c r="CY63" s="1">
        <f t="shared" si="171"/>
        <v>2.3787825751125014</v>
      </c>
      <c r="DA63" s="63">
        <v>2.3782173375644735</v>
      </c>
      <c r="DB63" s="63">
        <v>2.3778405125061628</v>
      </c>
      <c r="DC63" s="63">
        <v>2.3792536064468686</v>
      </c>
      <c r="DD63" s="63">
        <v>2.3780289249219848</v>
      </c>
      <c r="DE63" s="63">
        <v>2.3780289250241422</v>
      </c>
      <c r="DF63" s="63">
        <v>2.3972880693346807</v>
      </c>
      <c r="DG63" s="63">
        <v>0</v>
      </c>
      <c r="DH63" s="63">
        <v>0</v>
      </c>
      <c r="DI63" s="63">
        <v>0</v>
      </c>
      <c r="DJ63" s="63">
        <v>0</v>
      </c>
      <c r="DK63" s="63">
        <v>0</v>
      </c>
      <c r="DL63" s="63">
        <v>0</v>
      </c>
      <c r="DM63" s="63">
        <v>0</v>
      </c>
      <c r="DN63" s="63">
        <v>0</v>
      </c>
      <c r="DO63" s="63">
        <v>0</v>
      </c>
      <c r="DP63" s="63">
        <v>0</v>
      </c>
      <c r="DQ63" s="63">
        <v>0</v>
      </c>
      <c r="DR63" s="63"/>
      <c r="DS63" s="63"/>
      <c r="DU63" s="59">
        <f t="shared" si="8"/>
        <v>2.198085613334122E-4</v>
      </c>
      <c r="DW63" s="27">
        <f t="shared" si="155"/>
        <v>4.75893551746291</v>
      </c>
    </row>
    <row r="64" spans="1:127" x14ac:dyDescent="0.3">
      <c r="B64" s="15" t="s">
        <v>135</v>
      </c>
      <c r="C64" s="16" t="s">
        <v>136</v>
      </c>
      <c r="D64" s="15" t="s">
        <v>137</v>
      </c>
      <c r="E64" s="16" t="s">
        <v>138</v>
      </c>
      <c r="F64" s="77" t="s">
        <v>139</v>
      </c>
      <c r="G64" s="15" t="s">
        <v>114</v>
      </c>
      <c r="I64" s="59">
        <f t="shared" si="162"/>
        <v>0.14030521103632071</v>
      </c>
      <c r="J64" s="59">
        <f t="shared" si="162"/>
        <v>0.15092467970619403</v>
      </c>
      <c r="K64" s="59">
        <f t="shared" si="162"/>
        <v>0.14160366014609563</v>
      </c>
      <c r="L64" s="59">
        <f t="shared" si="162"/>
        <v>0.14967396224098564</v>
      </c>
      <c r="M64" s="59">
        <f t="shared" si="162"/>
        <v>0.14440694149199199</v>
      </c>
      <c r="N64" s="59">
        <f t="shared" si="162"/>
        <v>0.15798436001482177</v>
      </c>
      <c r="O64" s="59">
        <f t="shared" si="162"/>
        <v>0.14896987463250064</v>
      </c>
      <c r="P64" s="59">
        <f t="shared" si="162"/>
        <v>0.14863055971977984</v>
      </c>
      <c r="Q64" s="59">
        <f t="shared" si="162"/>
        <v>0.14134977201284796</v>
      </c>
      <c r="R64" s="59">
        <f t="shared" si="162"/>
        <v>0.14778700154598187</v>
      </c>
      <c r="S64" s="59">
        <f t="shared" si="162"/>
        <v>0.14651858619683</v>
      </c>
      <c r="T64" s="59">
        <f t="shared" si="162"/>
        <v>0.14282911751443572</v>
      </c>
      <c r="U64" s="59">
        <f t="shared" si="162"/>
        <v>0.14633468743607203</v>
      </c>
      <c r="W64" s="59">
        <f t="shared" si="163"/>
        <v>0.14948930090625898</v>
      </c>
      <c r="X64" s="59">
        <f t="shared" si="163"/>
        <v>0.1423466924123892</v>
      </c>
      <c r="Y64" s="59">
        <f t="shared" si="163"/>
        <v>0.15636524755949868</v>
      </c>
      <c r="Z64" s="59">
        <f t="shared" si="163"/>
        <v>0.1481182649948049</v>
      </c>
      <c r="AA64" s="59">
        <f t="shared" si="163"/>
        <v>0.15660893698281458</v>
      </c>
      <c r="AB64" s="59">
        <f t="shared" si="163"/>
        <v>0.14511372548032814</v>
      </c>
      <c r="AC64" s="59">
        <f t="shared" si="163"/>
        <v>0.14788009092916821</v>
      </c>
      <c r="AD64" s="59">
        <f t="shared" si="163"/>
        <v>0.13685194990225738</v>
      </c>
      <c r="AE64" s="59">
        <f t="shared" si="163"/>
        <v>0.14296270585088416</v>
      </c>
      <c r="AF64" s="59">
        <f t="shared" si="163"/>
        <v>0.13969490174284144</v>
      </c>
      <c r="AG64" s="59">
        <f t="shared" si="163"/>
        <v>0.13728873626403865</v>
      </c>
      <c r="AH64" s="59">
        <f t="shared" si="163"/>
        <v>0.13058360547442593</v>
      </c>
      <c r="AI64" s="59">
        <f t="shared" si="163"/>
        <v>0.14404550638134533</v>
      </c>
      <c r="AK64" s="61">
        <v>0.14143205751563331</v>
      </c>
      <c r="AL64" s="61">
        <v>0.14932288875783781</v>
      </c>
      <c r="AM64" s="61">
        <v>0.14145350866397288</v>
      </c>
      <c r="AN64" s="61">
        <f t="shared" si="172"/>
        <v>0.12563306304973257</v>
      </c>
      <c r="AO64" s="61">
        <f t="shared" si="172"/>
        <v>0.1333040482878918</v>
      </c>
      <c r="AP64" s="61">
        <f t="shared" si="172"/>
        <v>0.13036285810646295</v>
      </c>
      <c r="AQ64" s="61">
        <v>0.1413891475285298</v>
      </c>
      <c r="AR64" s="61">
        <v>0.1450167277000971</v>
      </c>
      <c r="AS64" s="61">
        <v>0.14195834444652478</v>
      </c>
      <c r="AT64" s="61">
        <f t="shared" si="165"/>
        <v>0.13075181286350321</v>
      </c>
      <c r="AU64" s="61">
        <f t="shared" si="165"/>
        <v>0.12516686475770608</v>
      </c>
      <c r="AV64" s="61">
        <f t="shared" si="165"/>
        <v>0.12410316165743478</v>
      </c>
      <c r="AW64" s="59">
        <f t="shared" si="166"/>
        <v>0.1280240131351878</v>
      </c>
      <c r="AY64" s="62">
        <v>0.2518616122765503</v>
      </c>
      <c r="AZ64" s="62">
        <v>0.25264847700615728</v>
      </c>
      <c r="BA64" s="62">
        <v>0.2523977307322291</v>
      </c>
      <c r="BB64" s="62">
        <v>0.24997042911808021</v>
      </c>
      <c r="BC64" s="62">
        <v>0.249874686377274</v>
      </c>
      <c r="BD64" s="62">
        <v>0.24917207939031824</v>
      </c>
      <c r="BE64" s="62">
        <v>0.24884589218428474</v>
      </c>
      <c r="BF64" s="62">
        <v>0.24782430606377112</v>
      </c>
      <c r="BG64" s="62">
        <v>0.24759855181415708</v>
      </c>
      <c r="BH64" s="62">
        <v>0.24841685914586356</v>
      </c>
      <c r="BI64" s="62">
        <v>0.24797500662976257</v>
      </c>
      <c r="BJ64" s="62">
        <v>0.2483449335745348</v>
      </c>
      <c r="BK64" s="59">
        <f t="shared" si="167"/>
        <v>0.24953744255124138</v>
      </c>
      <c r="BL64" s="62">
        <v>0.14430267025967775</v>
      </c>
      <c r="BM64" s="62">
        <v>0.2518616122765503</v>
      </c>
      <c r="BN64" s="62">
        <v>0.25264847700615728</v>
      </c>
      <c r="BO64" s="62">
        <v>0.2523977307322291</v>
      </c>
      <c r="BP64" s="62">
        <v>0.24997042911808021</v>
      </c>
      <c r="BQ64" s="62">
        <v>0.249874686377274</v>
      </c>
      <c r="BR64" s="62">
        <v>0.24917207939031824</v>
      </c>
      <c r="BS64" s="62">
        <v>0.24884589218428474</v>
      </c>
      <c r="BT64" s="62">
        <v>0.24782430606377112</v>
      </c>
      <c r="BU64" s="62">
        <v>0.24759855181415708</v>
      </c>
      <c r="BV64" s="62">
        <v>0.24841685914586356</v>
      </c>
      <c r="BW64" s="62">
        <v>0.24797500662976257</v>
      </c>
      <c r="BX64" s="62">
        <v>0.2483449335745348</v>
      </c>
      <c r="BY64" s="59">
        <f t="shared" si="168"/>
        <v>0.24956076805847732</v>
      </c>
      <c r="CA64" s="63">
        <v>0.25092985732393469</v>
      </c>
      <c r="CB64" s="63">
        <v>0.25092985732393469</v>
      </c>
      <c r="CC64" s="63">
        <v>0.25092985732393469</v>
      </c>
      <c r="CD64" s="63">
        <v>0.25090044915995974</v>
      </c>
      <c r="CE64" s="63">
        <v>0.25090044915995974</v>
      </c>
      <c r="CF64" s="63">
        <v>0.25090044915995974</v>
      </c>
      <c r="CG64" s="63">
        <v>0.2514097850487535</v>
      </c>
      <c r="CH64" s="63">
        <v>0.2514097850487535</v>
      </c>
      <c r="CI64" s="63">
        <v>0.2514097850487535</v>
      </c>
      <c r="CJ64" s="63">
        <v>0.25044422624507856</v>
      </c>
      <c r="CK64" s="63">
        <v>0.25044422624507856</v>
      </c>
      <c r="CL64" s="63">
        <v>0.25044422624507856</v>
      </c>
      <c r="CM64" s="59">
        <f t="shared" si="169"/>
        <v>0.25092484057300907</v>
      </c>
      <c r="CO64" s="63">
        <v>0.25065289804178886</v>
      </c>
      <c r="CP64" s="63">
        <v>0.25162838618143218</v>
      </c>
      <c r="CQ64" s="63">
        <v>0.25064176675432898</v>
      </c>
      <c r="CR64" s="63">
        <v>0.25135930985980787</v>
      </c>
      <c r="CS64" s="59">
        <f t="shared" si="170"/>
        <v>0.25103497612735526</v>
      </c>
      <c r="CU64" s="63">
        <v>0.25243015937136914</v>
      </c>
      <c r="CV64" s="63">
        <v>0.25243015937136914</v>
      </c>
      <c r="CW64" s="63">
        <v>0.25243015937136914</v>
      </c>
      <c r="CX64" s="63">
        <v>0.25243015937136914</v>
      </c>
      <c r="CY64" s="59">
        <f t="shared" si="171"/>
        <v>0.25243015937136914</v>
      </c>
      <c r="DA64" s="63">
        <v>0.25237017784728016</v>
      </c>
      <c r="DB64" s="63">
        <v>0.25233019016176422</v>
      </c>
      <c r="DC64" s="63">
        <v>0.25248014397948215</v>
      </c>
      <c r="DD64" s="63">
        <v>0.25235018399249559</v>
      </c>
      <c r="DE64" s="63">
        <v>0.25235018400333625</v>
      </c>
      <c r="DF64" s="63">
        <v>0.25439391381644683</v>
      </c>
      <c r="DG64" s="63">
        <v>0</v>
      </c>
      <c r="DH64" s="63">
        <v>0</v>
      </c>
      <c r="DI64" s="63">
        <v>0</v>
      </c>
      <c r="DJ64" s="63">
        <v>0</v>
      </c>
      <c r="DK64" s="63">
        <v>0</v>
      </c>
      <c r="DL64" s="63">
        <v>0</v>
      </c>
      <c r="DM64" s="63">
        <v>0</v>
      </c>
      <c r="DN64" s="63">
        <v>0</v>
      </c>
      <c r="DO64" s="63">
        <v>0</v>
      </c>
      <c r="DP64" s="63">
        <v>0</v>
      </c>
      <c r="DQ64" s="63">
        <v>0</v>
      </c>
      <c r="DR64" s="63"/>
      <c r="DS64" s="63"/>
      <c r="DU64" s="59">
        <f t="shared" si="8"/>
        <v>2.3325507235938403E-5</v>
      </c>
      <c r="DW64" s="27">
        <f t="shared" si="155"/>
        <v>1.9493278014566844</v>
      </c>
    </row>
    <row r="65" spans="1:127" x14ac:dyDescent="0.3">
      <c r="B65" s="15" t="s">
        <v>140</v>
      </c>
      <c r="C65" s="16" t="s">
        <v>141</v>
      </c>
      <c r="D65" s="15" t="s">
        <v>142</v>
      </c>
      <c r="E65" s="16" t="s">
        <v>143</v>
      </c>
      <c r="F65" s="77" t="s">
        <v>144</v>
      </c>
      <c r="G65" s="15" t="s">
        <v>114</v>
      </c>
      <c r="I65" s="59">
        <f t="shared" si="162"/>
        <v>0.36435981776876486</v>
      </c>
      <c r="J65" s="59">
        <f t="shared" si="162"/>
        <v>0.3732034439626874</v>
      </c>
      <c r="K65" s="59">
        <f t="shared" si="162"/>
        <v>0.34489727519236324</v>
      </c>
      <c r="L65" s="59">
        <f t="shared" si="162"/>
        <v>0.29713912735306947</v>
      </c>
      <c r="M65" s="59">
        <f t="shared" si="162"/>
        <v>0.30376371106336963</v>
      </c>
      <c r="N65" s="59">
        <f t="shared" si="162"/>
        <v>0.30892006467289007</v>
      </c>
      <c r="O65" s="59">
        <f t="shared" si="162"/>
        <v>0.29102311569077888</v>
      </c>
      <c r="P65" s="59">
        <f t="shared" si="162"/>
        <v>0.28766781875263903</v>
      </c>
      <c r="Q65" s="59">
        <f t="shared" si="162"/>
        <v>0.27635114356444684</v>
      </c>
      <c r="R65" s="59">
        <f t="shared" si="162"/>
        <v>0.30387736657112219</v>
      </c>
      <c r="S65" s="59">
        <f t="shared" si="162"/>
        <v>0.26685158320003199</v>
      </c>
      <c r="T65" s="59">
        <f t="shared" si="162"/>
        <v>0.27933783570254334</v>
      </c>
      <c r="U65" s="59">
        <f t="shared" si="162"/>
        <v>0.30638615804559416</v>
      </c>
      <c r="W65" s="59">
        <f t="shared" si="163"/>
        <v>0.31373187017099852</v>
      </c>
      <c r="X65" s="59">
        <f t="shared" si="163"/>
        <v>0.28232643009051833</v>
      </c>
      <c r="Y65" s="59">
        <f t="shared" si="163"/>
        <v>0.31092640044423575</v>
      </c>
      <c r="Z65" s="59">
        <f t="shared" si="163"/>
        <v>0.27182889497591406</v>
      </c>
      <c r="AA65" s="59">
        <f t="shared" si="163"/>
        <v>0.28495826320581935</v>
      </c>
      <c r="AB65" s="59">
        <f t="shared" si="163"/>
        <v>0.28830879537067372</v>
      </c>
      <c r="AC65" s="59">
        <f t="shared" si="163"/>
        <v>0.29567225503763572</v>
      </c>
      <c r="AD65" s="59">
        <f t="shared" si="163"/>
        <v>0.29563087771024132</v>
      </c>
      <c r="AE65" s="59">
        <f t="shared" si="163"/>
        <v>0.30150220057367261</v>
      </c>
      <c r="AF65" s="59">
        <f t="shared" si="163"/>
        <v>0.29524200997322153</v>
      </c>
      <c r="AG65" s="59">
        <f t="shared" si="163"/>
        <v>0.28924593409485816</v>
      </c>
      <c r="AH65" s="59">
        <f t="shared" si="163"/>
        <v>0.26697263848369879</v>
      </c>
      <c r="AI65" s="59">
        <f t="shared" si="163"/>
        <v>0.29049806628145874</v>
      </c>
      <c r="AK65" s="61">
        <v>0.29480625574680941</v>
      </c>
      <c r="AL65" s="61">
        <v>0.31916810547333641</v>
      </c>
      <c r="AM65" s="61">
        <v>0.29487248319944015</v>
      </c>
      <c r="AN65" s="61">
        <f t="shared" si="172"/>
        <v>0.26205055941099437</v>
      </c>
      <c r="AO65" s="61">
        <f t="shared" si="172"/>
        <v>0.28599414819009139</v>
      </c>
      <c r="AP65" s="61">
        <f t="shared" si="172"/>
        <v>0.25198766403659278</v>
      </c>
      <c r="AQ65" s="61">
        <v>0.29467377709842674</v>
      </c>
      <c r="AR65" s="61">
        <v>0.30587342898528697</v>
      </c>
      <c r="AS65" s="61">
        <v>0.29643109383165378</v>
      </c>
      <c r="AT65" s="61">
        <f t="shared" si="165"/>
        <v>0.26100940593092825</v>
      </c>
      <c r="AU65" s="61">
        <f t="shared" si="165"/>
        <v>0.25571535486799618</v>
      </c>
      <c r="AV65" s="61">
        <f t="shared" si="165"/>
        <v>0.26118559121860846</v>
      </c>
      <c r="AW65" s="59">
        <f t="shared" si="166"/>
        <v>0.26341195912071141</v>
      </c>
      <c r="AY65" s="62">
        <v>7.6287717761641824E-2</v>
      </c>
      <c r="AZ65" s="62">
        <v>7.6526055449812169E-2</v>
      </c>
      <c r="BA65" s="62">
        <v>7.645010556287897E-2</v>
      </c>
      <c r="BB65" s="62">
        <v>7.5714887127688285E-2</v>
      </c>
      <c r="BC65" s="62">
        <v>7.5685887094208287E-2</v>
      </c>
      <c r="BD65" s="62">
        <v>7.5473070686682936E-2</v>
      </c>
      <c r="BE65" s="62">
        <v>7.5374270090250564E-2</v>
      </c>
      <c r="BF65" s="62">
        <v>7.5064836378115896E-2</v>
      </c>
      <c r="BG65" s="62">
        <v>7.4996456459785435E-2</v>
      </c>
      <c r="BH65" s="62">
        <v>7.5244317966742524E-2</v>
      </c>
      <c r="BI65" s="62">
        <v>7.5110482882721971E-2</v>
      </c>
      <c r="BJ65" s="62">
        <v>7.5222532043767693E-2</v>
      </c>
      <c r="BK65" s="59">
        <f t="shared" si="167"/>
        <v>7.5583737498703493E-2</v>
      </c>
      <c r="BL65" s="62">
        <v>0.23266062540183546</v>
      </c>
      <c r="BM65" s="62">
        <v>7.6287717761641824E-2</v>
      </c>
      <c r="BN65" s="62">
        <v>7.6526055449812169E-2</v>
      </c>
      <c r="BO65" s="62">
        <v>7.645010556287897E-2</v>
      </c>
      <c r="BP65" s="62">
        <v>7.5714887127688285E-2</v>
      </c>
      <c r="BQ65" s="62">
        <v>7.5685887094208287E-2</v>
      </c>
      <c r="BR65" s="62">
        <v>7.5473070686682936E-2</v>
      </c>
      <c r="BS65" s="62">
        <v>7.5374270090250564E-2</v>
      </c>
      <c r="BT65" s="62">
        <v>7.5064836378115896E-2</v>
      </c>
      <c r="BU65" s="62">
        <v>7.4996456459785435E-2</v>
      </c>
      <c r="BV65" s="62">
        <v>7.5244317966742524E-2</v>
      </c>
      <c r="BW65" s="62">
        <v>7.5110482882721971E-2</v>
      </c>
      <c r="BX65" s="62">
        <v>7.5222532043767693E-2</v>
      </c>
      <c r="BY65" s="59">
        <f t="shared" si="168"/>
        <v>7.5590802686989145E-2</v>
      </c>
      <c r="CA65" s="63">
        <v>7.6005493494888152E-2</v>
      </c>
      <c r="CB65" s="63">
        <v>7.6005493494888152E-2</v>
      </c>
      <c r="CC65" s="63">
        <v>7.6005493494888152E-2</v>
      </c>
      <c r="CD65" s="63">
        <v>7.5996585898002192E-2</v>
      </c>
      <c r="CE65" s="63">
        <v>7.5996585898002192E-2</v>
      </c>
      <c r="CF65" s="63">
        <v>7.5996585898002192E-2</v>
      </c>
      <c r="CG65" s="63">
        <v>7.6150861383571258E-2</v>
      </c>
      <c r="CH65" s="63">
        <v>7.6150861383571258E-2</v>
      </c>
      <c r="CI65" s="63">
        <v>7.6150861383571258E-2</v>
      </c>
      <c r="CJ65" s="63">
        <v>7.5858398086639189E-2</v>
      </c>
      <c r="CK65" s="63">
        <v>7.5858398086639189E-2</v>
      </c>
      <c r="CL65" s="63">
        <v>7.5858398086639189E-2</v>
      </c>
      <c r="CM65" s="59">
        <f t="shared" si="169"/>
        <v>7.6003973944230016E-2</v>
      </c>
      <c r="CO65" s="63">
        <v>7.5921603808973601E-2</v>
      </c>
      <c r="CP65" s="63">
        <v>7.6217074655857669E-2</v>
      </c>
      <c r="CQ65" s="63">
        <v>7.5918232193472587E-2</v>
      </c>
      <c r="CR65" s="63">
        <v>7.6135572682234642E-2</v>
      </c>
      <c r="CS65" s="59">
        <f t="shared" si="170"/>
        <v>7.603733349437955E-2</v>
      </c>
      <c r="CU65" s="63">
        <v>7.6459928047725917E-2</v>
      </c>
      <c r="CV65" s="63">
        <v>7.6459928047725917E-2</v>
      </c>
      <c r="CW65" s="63">
        <v>7.6459928047725917E-2</v>
      </c>
      <c r="CX65" s="63">
        <v>7.6459928047725917E-2</v>
      </c>
      <c r="CY65" s="59">
        <f t="shared" si="171"/>
        <v>7.6459928047725917E-2</v>
      </c>
      <c r="DA65" s="63">
        <v>7.6441759921431277E-2</v>
      </c>
      <c r="DB65" s="63">
        <v>7.6429647836389766E-2</v>
      </c>
      <c r="DC65" s="63">
        <v>7.6475068154396725E-2</v>
      </c>
      <c r="DD65" s="63">
        <v>0.51834789060257747</v>
      </c>
      <c r="DE65" s="63">
        <v>0.51834789046102681</v>
      </c>
      <c r="DF65" s="63">
        <v>1.188585696188637</v>
      </c>
      <c r="DG65" s="63">
        <v>0</v>
      </c>
      <c r="DH65" s="63">
        <v>0</v>
      </c>
      <c r="DI65" s="63">
        <v>0</v>
      </c>
      <c r="DJ65" s="63">
        <v>0</v>
      </c>
      <c r="DK65" s="63">
        <v>0</v>
      </c>
      <c r="DL65" s="63">
        <v>0</v>
      </c>
      <c r="DM65" s="63">
        <v>0</v>
      </c>
      <c r="DN65" s="63">
        <v>0</v>
      </c>
      <c r="DO65" s="63">
        <v>0</v>
      </c>
      <c r="DP65" s="63">
        <v>0</v>
      </c>
      <c r="DQ65" s="63">
        <v>0</v>
      </c>
      <c r="DR65" s="63"/>
      <c r="DS65" s="63"/>
      <c r="DU65" s="59">
        <f t="shared" si="8"/>
        <v>7.0651882856515025E-6</v>
      </c>
      <c r="DW65" s="27">
        <f t="shared" si="155"/>
        <v>0.28696799848919857</v>
      </c>
    </row>
    <row r="66" spans="1:127" x14ac:dyDescent="0.3">
      <c r="B66" s="15" t="s">
        <v>145</v>
      </c>
      <c r="C66" s="16" t="s">
        <v>146</v>
      </c>
      <c r="D66" s="15" t="s">
        <v>147</v>
      </c>
      <c r="E66" s="16" t="s">
        <v>148</v>
      </c>
      <c r="F66" s="77" t="s">
        <v>149</v>
      </c>
      <c r="G66" s="15" t="s">
        <v>114</v>
      </c>
      <c r="I66" s="59">
        <f t="shared" si="162"/>
        <v>0.17772565741697507</v>
      </c>
      <c r="J66" s="59">
        <f t="shared" si="162"/>
        <v>0.1865789258284308</v>
      </c>
      <c r="K66" s="59">
        <f t="shared" si="162"/>
        <v>0.18239076816371319</v>
      </c>
      <c r="L66" s="59">
        <f t="shared" si="162"/>
        <v>0.17353096432418197</v>
      </c>
      <c r="M66" s="59">
        <f t="shared" si="162"/>
        <v>0.18347837392977201</v>
      </c>
      <c r="N66" s="59">
        <f t="shared" si="162"/>
        <v>0.18553664577016749</v>
      </c>
      <c r="O66" s="59">
        <f t="shared" si="162"/>
        <v>0.17078053658007197</v>
      </c>
      <c r="P66" s="59">
        <f t="shared" si="162"/>
        <v>0.26191773936911372</v>
      </c>
      <c r="Q66" s="59">
        <f t="shared" si="162"/>
        <v>0.1628193134041987</v>
      </c>
      <c r="R66" s="59">
        <f t="shared" si="162"/>
        <v>0.17472182244247761</v>
      </c>
      <c r="S66" s="59">
        <f t="shared" si="162"/>
        <v>0.15666106231504143</v>
      </c>
      <c r="T66" s="59">
        <f t="shared" si="162"/>
        <v>0.16292684367777441</v>
      </c>
      <c r="U66" s="59">
        <f t="shared" si="162"/>
        <v>0.18088060802633019</v>
      </c>
      <c r="W66" s="59">
        <f t="shared" si="163"/>
        <v>0.17571929654694082</v>
      </c>
      <c r="X66" s="59">
        <f t="shared" si="163"/>
        <v>0.15898332333134804</v>
      </c>
      <c r="Y66" s="59">
        <f t="shared" si="163"/>
        <v>0.17346567003673893</v>
      </c>
      <c r="Z66" s="59">
        <f t="shared" si="163"/>
        <v>0.15639459809749059</v>
      </c>
      <c r="AA66" s="59">
        <f t="shared" si="163"/>
        <v>0.16681037359777148</v>
      </c>
      <c r="AB66" s="59">
        <f t="shared" si="163"/>
        <v>0.16500211258034941</v>
      </c>
      <c r="AC66" s="59">
        <f t="shared" si="163"/>
        <v>0.16725428176155518</v>
      </c>
      <c r="AD66" s="59">
        <f t="shared" si="163"/>
        <v>0.16792969712163536</v>
      </c>
      <c r="AE66" s="59">
        <f t="shared" si="163"/>
        <v>0.16621577805680735</v>
      </c>
      <c r="AF66" s="59">
        <f t="shared" si="163"/>
        <v>0.16425905046173822</v>
      </c>
      <c r="AG66" s="59">
        <f t="shared" si="163"/>
        <v>0.16857114984418947</v>
      </c>
      <c r="AH66" s="59">
        <f t="shared" si="163"/>
        <v>0.15484374956577379</v>
      </c>
      <c r="AI66" s="59">
        <f t="shared" si="163"/>
        <v>0.16505800297730328</v>
      </c>
      <c r="AK66" s="61">
        <v>0.18873910436614277</v>
      </c>
      <c r="AL66" s="61">
        <v>0.19158758789228825</v>
      </c>
      <c r="AM66" s="61">
        <v>0.18874684794103197</v>
      </c>
      <c r="AN66" s="61">
        <f t="shared" si="172"/>
        <v>0.14879193242096747</v>
      </c>
      <c r="AO66" s="61">
        <f t="shared" si="172"/>
        <v>0.16268423456917339</v>
      </c>
      <c r="AP66" s="61">
        <f t="shared" si="172"/>
        <v>0.144961673843164</v>
      </c>
      <c r="AQ66" s="61">
        <v>0.18872361444022498</v>
      </c>
      <c r="AR66" s="61">
        <v>0.19003312189784419</v>
      </c>
      <c r="AS66" s="61">
        <v>0.18892908684158236</v>
      </c>
      <c r="AT66" s="61">
        <f t="shared" si="165"/>
        <v>0.14880101258458664</v>
      </c>
      <c r="AU66" s="61">
        <f t="shared" si="165"/>
        <v>0.14785355131886718</v>
      </c>
      <c r="AV66" s="61">
        <f t="shared" si="165"/>
        <v>0.15162929215396018</v>
      </c>
      <c r="AW66" s="59">
        <f t="shared" si="166"/>
        <v>0.15152182706349468</v>
      </c>
      <c r="AY66" s="62">
        <v>0.17427381682900689</v>
      </c>
      <c r="AZ66" s="62">
        <v>0.1748182821745482</v>
      </c>
      <c r="BA66" s="62">
        <v>0.17464478010800408</v>
      </c>
      <c r="BB66" s="62">
        <v>0.17296522635199751</v>
      </c>
      <c r="BC66" s="62">
        <v>0.17289897785655139</v>
      </c>
      <c r="BD66" s="62">
        <v>0.17241281404523959</v>
      </c>
      <c r="BE66" s="62">
        <v>0.17218711117260874</v>
      </c>
      <c r="BF66" s="62">
        <v>0.17148023206216315</v>
      </c>
      <c r="BG66" s="62">
        <v>0.17132402304567193</v>
      </c>
      <c r="BH66" s="62">
        <v>0.1718902448718034</v>
      </c>
      <c r="BI66" s="62">
        <v>0.17158450822634802</v>
      </c>
      <c r="BJ66" s="62">
        <v>0.17184047649412262</v>
      </c>
      <c r="BK66" s="59">
        <f t="shared" si="167"/>
        <v>0.17266562443586342</v>
      </c>
      <c r="BL66" s="62">
        <v>0.15278855344626707</v>
      </c>
      <c r="BM66" s="62">
        <v>0.17427381682900689</v>
      </c>
      <c r="BN66" s="62">
        <v>0.1748182821745482</v>
      </c>
      <c r="BO66" s="62">
        <v>0.17464478010800408</v>
      </c>
      <c r="BP66" s="62">
        <v>0.17296522635199751</v>
      </c>
      <c r="BQ66" s="62">
        <v>0.17289897785655139</v>
      </c>
      <c r="BR66" s="62">
        <v>0.17241281404523959</v>
      </c>
      <c r="BS66" s="62">
        <v>0.17218711117260874</v>
      </c>
      <c r="BT66" s="62">
        <v>0.17148023206216315</v>
      </c>
      <c r="BU66" s="62">
        <v>0.17132402304567193</v>
      </c>
      <c r="BV66" s="62">
        <v>0.1718902448718034</v>
      </c>
      <c r="BW66" s="62">
        <v>0.17158450822634802</v>
      </c>
      <c r="BX66" s="62">
        <v>0.17184047649412262</v>
      </c>
      <c r="BY66" s="59">
        <f t="shared" si="168"/>
        <v>0.17268176435150492</v>
      </c>
      <c r="CA66" s="63">
        <v>0.17362909574398763</v>
      </c>
      <c r="CB66" s="63">
        <v>0.17362909574398763</v>
      </c>
      <c r="CC66" s="63">
        <v>0.17362909574398763</v>
      </c>
      <c r="CD66" s="63">
        <v>0.17360874697810971</v>
      </c>
      <c r="CE66" s="63">
        <v>0.17360874697810971</v>
      </c>
      <c r="CF66" s="63">
        <v>0.17360874697810971</v>
      </c>
      <c r="CG66" s="63">
        <v>0.17396117825410193</v>
      </c>
      <c r="CH66" s="63">
        <v>0.17396117825410193</v>
      </c>
      <c r="CI66" s="63">
        <v>0.17396117825410193</v>
      </c>
      <c r="CJ66" s="63">
        <v>0.17329306683939169</v>
      </c>
      <c r="CK66" s="63">
        <v>0.17329306683939169</v>
      </c>
      <c r="CL66" s="63">
        <v>0.17329306683939169</v>
      </c>
      <c r="CM66" s="59">
        <f t="shared" si="169"/>
        <v>0.17362562443955193</v>
      </c>
      <c r="CO66" s="63">
        <v>0.17343745577642963</v>
      </c>
      <c r="CP66" s="63">
        <v>0.1741124377231838</v>
      </c>
      <c r="CQ66" s="63">
        <v>0.1734297535627643</v>
      </c>
      <c r="CR66" s="63">
        <v>0.17392625231301384</v>
      </c>
      <c r="CS66" s="59">
        <f t="shared" si="170"/>
        <v>0.17370183193799121</v>
      </c>
      <c r="CU66" s="63">
        <v>0.17466721886977657</v>
      </c>
      <c r="CV66" s="63">
        <v>0.17466721886977657</v>
      </c>
      <c r="CW66" s="63">
        <v>0.17466721886977657</v>
      </c>
      <c r="CX66" s="63">
        <v>0.17466721886977657</v>
      </c>
      <c r="CY66" s="59">
        <f t="shared" si="171"/>
        <v>0.17466721886977654</v>
      </c>
      <c r="DA66" s="63">
        <v>0.17462571508899905</v>
      </c>
      <c r="DB66" s="63">
        <v>0.17459804589988348</v>
      </c>
      <c r="DC66" s="63">
        <v>0.17470180535701382</v>
      </c>
      <c r="DD66" s="63">
        <v>0.17461188048611953</v>
      </c>
      <c r="DE66" s="63">
        <v>0.17461188049362064</v>
      </c>
      <c r="DF66" s="63">
        <v>0.17602602452247301</v>
      </c>
      <c r="DG66" s="63">
        <v>0</v>
      </c>
      <c r="DH66" s="63">
        <v>0</v>
      </c>
      <c r="DI66" s="63">
        <v>0</v>
      </c>
      <c r="DJ66" s="63">
        <v>0</v>
      </c>
      <c r="DK66" s="63">
        <v>0</v>
      </c>
      <c r="DL66" s="63">
        <v>0</v>
      </c>
      <c r="DM66" s="63">
        <v>0</v>
      </c>
      <c r="DN66" s="63">
        <v>0</v>
      </c>
      <c r="DO66" s="63">
        <v>0</v>
      </c>
      <c r="DP66" s="63">
        <v>0</v>
      </c>
      <c r="DQ66" s="63">
        <v>0</v>
      </c>
      <c r="DR66" s="63"/>
      <c r="DS66" s="63"/>
      <c r="DU66" s="59">
        <f t="shared" si="8"/>
        <v>1.6139915641505409E-5</v>
      </c>
      <c r="DW66" s="27">
        <f t="shared" si="155"/>
        <v>1.1396494333396814</v>
      </c>
    </row>
    <row r="67" spans="1:127" x14ac:dyDescent="0.3">
      <c r="B67" s="15" t="s">
        <v>150</v>
      </c>
      <c r="C67" s="16" t="s">
        <v>151</v>
      </c>
      <c r="D67" s="15" t="s">
        <v>152</v>
      </c>
      <c r="E67" s="16" t="s">
        <v>153</v>
      </c>
      <c r="F67" s="77" t="s">
        <v>154</v>
      </c>
      <c r="G67" s="15" t="s">
        <v>114</v>
      </c>
      <c r="I67" s="59">
        <f t="shared" si="162"/>
        <v>0.61988216817634911</v>
      </c>
      <c r="J67" s="59">
        <f t="shared" si="162"/>
        <v>0.65986236935459153</v>
      </c>
      <c r="K67" s="59">
        <f t="shared" si="162"/>
        <v>0.58263691380511373</v>
      </c>
      <c r="L67" s="59">
        <f t="shared" si="162"/>
        <v>0.57675211951623184</v>
      </c>
      <c r="M67" s="59">
        <f t="shared" si="162"/>
        <v>0.60763409452938355</v>
      </c>
      <c r="N67" s="59">
        <f t="shared" si="162"/>
        <v>0.65717989454266046</v>
      </c>
      <c r="O67" s="59">
        <f t="shared" si="162"/>
        <v>0.63999287836822982</v>
      </c>
      <c r="P67" s="59">
        <f t="shared" si="162"/>
        <v>0.66975217720695224</v>
      </c>
      <c r="Q67" s="59">
        <f t="shared" si="162"/>
        <v>0.58220944239622308</v>
      </c>
      <c r="R67" s="59">
        <f t="shared" si="162"/>
        <v>0.62195136629917591</v>
      </c>
      <c r="S67" s="59">
        <f t="shared" si="162"/>
        <v>0.56663759879801934</v>
      </c>
      <c r="T67" s="59">
        <f t="shared" si="162"/>
        <v>0.60020130650226355</v>
      </c>
      <c r="U67" s="59">
        <f t="shared" si="162"/>
        <v>0.61337107344959574</v>
      </c>
      <c r="W67" s="59">
        <f t="shared" si="163"/>
        <v>0.61524228850028007</v>
      </c>
      <c r="X67" s="59">
        <f t="shared" si="163"/>
        <v>0.5870576085596152</v>
      </c>
      <c r="Y67" s="59">
        <f t="shared" si="163"/>
        <v>0.72744380198290826</v>
      </c>
      <c r="Z67" s="59">
        <f t="shared" si="163"/>
        <v>0.60132922559787616</v>
      </c>
      <c r="AA67" s="59">
        <f t="shared" si="163"/>
        <v>0.6407140126830394</v>
      </c>
      <c r="AB67" s="59">
        <f t="shared" si="163"/>
        <v>0.61475448660639487</v>
      </c>
      <c r="AC67" s="59">
        <f t="shared" si="163"/>
        <v>0.63126228149580976</v>
      </c>
      <c r="AD67" s="59">
        <f t="shared" si="163"/>
        <v>0.60245874430953938</v>
      </c>
      <c r="AE67" s="59">
        <f t="shared" si="163"/>
        <v>0.61655253312761238</v>
      </c>
      <c r="AF67" s="59">
        <f t="shared" si="163"/>
        <v>0.64132346120751005</v>
      </c>
      <c r="AG67" s="59">
        <f t="shared" si="163"/>
        <v>0.59902657350839372</v>
      </c>
      <c r="AH67" s="59">
        <f t="shared" si="163"/>
        <v>0.6116523760465149</v>
      </c>
      <c r="AI67" s="59">
        <f t="shared" si="163"/>
        <v>0.62170313457124993</v>
      </c>
      <c r="AK67" s="61">
        <v>0.60841454965488984</v>
      </c>
      <c r="AL67" s="61">
        <v>0.6354049225618259</v>
      </c>
      <c r="AM67" s="61">
        <v>0.60848792272233942</v>
      </c>
      <c r="AN67" s="61">
        <f t="shared" si="172"/>
        <v>0.55621495054725556</v>
      </c>
      <c r="AO67" s="61">
        <f t="shared" si="172"/>
        <v>0.58255878311667986</v>
      </c>
      <c r="AP67" s="61">
        <f t="shared" si="172"/>
        <v>0.54793878197757484</v>
      </c>
      <c r="AQ67" s="61">
        <v>0.60826777721510417</v>
      </c>
      <c r="AR67" s="61">
        <v>0.62067581618782142</v>
      </c>
      <c r="AS67" s="61">
        <v>0.61021469973855069</v>
      </c>
      <c r="AT67" s="61">
        <f t="shared" si="165"/>
        <v>0.57550369562115822</v>
      </c>
      <c r="AU67" s="61">
        <f t="shared" si="165"/>
        <v>0.59221382313660997</v>
      </c>
      <c r="AV67" s="61">
        <f t="shared" si="165"/>
        <v>0.5940387467180388</v>
      </c>
      <c r="AW67" s="59">
        <f t="shared" si="166"/>
        <v>0.57906744117384479</v>
      </c>
      <c r="AY67" s="62">
        <v>0.30440036834580425</v>
      </c>
      <c r="AZ67" s="62">
        <v>0.3053513743818797</v>
      </c>
      <c r="BA67" s="62">
        <v>0.30504832201333826</v>
      </c>
      <c r="BB67" s="62">
        <v>0.30211468119862767</v>
      </c>
      <c r="BC67" s="62">
        <v>0.30199896636100554</v>
      </c>
      <c r="BD67" s="62">
        <v>0.3011497943744591</v>
      </c>
      <c r="BE67" s="62">
        <v>0.30075556396844844</v>
      </c>
      <c r="BF67" s="62">
        <v>0.29952087326441268</v>
      </c>
      <c r="BG67" s="62">
        <v>0.2992480262985055</v>
      </c>
      <c r="BH67" s="62">
        <v>0.30023703391637951</v>
      </c>
      <c r="BI67" s="62">
        <v>0.2997030102220184</v>
      </c>
      <c r="BJ67" s="62">
        <v>0.3001501045498593</v>
      </c>
      <c r="BK67" s="59">
        <f t="shared" si="167"/>
        <v>0.30159137290546156</v>
      </c>
      <c r="BL67" s="62">
        <v>0.53133785847407455</v>
      </c>
      <c r="BM67" s="62">
        <v>0.30440036834580425</v>
      </c>
      <c r="BN67" s="62">
        <v>0.3053513743818797</v>
      </c>
      <c r="BO67" s="62">
        <v>0.30504832201333826</v>
      </c>
      <c r="BP67" s="62">
        <v>0.30211468119862767</v>
      </c>
      <c r="BQ67" s="62">
        <v>0.30199896636100554</v>
      </c>
      <c r="BR67" s="62">
        <v>0.3011497943744591</v>
      </c>
      <c r="BS67" s="62">
        <v>0.30075556396844844</v>
      </c>
      <c r="BT67" s="62">
        <v>0.29952087326441268</v>
      </c>
      <c r="BU67" s="62">
        <v>0.2992480262985055</v>
      </c>
      <c r="BV67" s="62">
        <v>0.30023703391637951</v>
      </c>
      <c r="BW67" s="62">
        <v>0.2997030102220184</v>
      </c>
      <c r="BX67" s="62">
        <v>0.3001501045498593</v>
      </c>
      <c r="BY67" s="59">
        <f t="shared" si="168"/>
        <v>0.30161956415275126</v>
      </c>
      <c r="CA67" s="63">
        <v>0.30327424774242789</v>
      </c>
      <c r="CB67" s="63">
        <v>0.30327424774242789</v>
      </c>
      <c r="CC67" s="63">
        <v>0.30327424774242789</v>
      </c>
      <c r="CD67" s="63">
        <v>0.30323870498596961</v>
      </c>
      <c r="CE67" s="63">
        <v>0.30323870498596961</v>
      </c>
      <c r="CF67" s="63">
        <v>0.30323870498596961</v>
      </c>
      <c r="CG67" s="63">
        <v>0.30385428919810559</v>
      </c>
      <c r="CH67" s="63">
        <v>0.30385428919810559</v>
      </c>
      <c r="CI67" s="63">
        <v>0.30385428919810559</v>
      </c>
      <c r="CJ67" s="63">
        <v>0.30268731320346504</v>
      </c>
      <c r="CK67" s="63">
        <v>0.30268731320346504</v>
      </c>
      <c r="CL67" s="63">
        <v>0.30268731320346504</v>
      </c>
      <c r="CM67" s="59">
        <f t="shared" si="169"/>
        <v>0.3032681844888187</v>
      </c>
      <c r="CO67" s="63">
        <v>0.3029395142880521</v>
      </c>
      <c r="CP67" s="63">
        <v>0.30411849089484977</v>
      </c>
      <c r="CQ67" s="63">
        <v>0.30292606099530012</v>
      </c>
      <c r="CR67" s="63">
        <v>0.30379328479982315</v>
      </c>
      <c r="CS67" s="59">
        <f t="shared" si="170"/>
        <v>0.30340129450510078</v>
      </c>
      <c r="CU67" s="63">
        <v>0.30508751532116302</v>
      </c>
      <c r="CV67" s="63">
        <v>0.30508751532116302</v>
      </c>
      <c r="CW67" s="63">
        <v>0.30508751532116302</v>
      </c>
      <c r="CX67" s="63">
        <v>0.30508751532116302</v>
      </c>
      <c r="CY67" s="59">
        <f t="shared" si="171"/>
        <v>0.30508751532116296</v>
      </c>
      <c r="DA67" s="63">
        <v>0.30501502155023225</v>
      </c>
      <c r="DB67" s="63">
        <v>0.3049666923662398</v>
      </c>
      <c r="DC67" s="63">
        <v>0.3051479268026257</v>
      </c>
      <c r="DD67" s="63">
        <v>0.30499085694370059</v>
      </c>
      <c r="DE67" s="63">
        <v>0.30499085695680261</v>
      </c>
      <c r="DF67" s="63">
        <v>0.30746091224743216</v>
      </c>
      <c r="DG67" s="63">
        <v>0</v>
      </c>
      <c r="DH67" s="63">
        <v>0</v>
      </c>
      <c r="DI67" s="63">
        <v>0</v>
      </c>
      <c r="DJ67" s="63">
        <v>0</v>
      </c>
      <c r="DK67" s="63">
        <v>0</v>
      </c>
      <c r="DL67" s="63">
        <v>0</v>
      </c>
      <c r="DM67" s="63">
        <v>0</v>
      </c>
      <c r="DN67" s="63">
        <v>0</v>
      </c>
      <c r="DO67" s="63">
        <v>0</v>
      </c>
      <c r="DP67" s="63">
        <v>0</v>
      </c>
      <c r="DQ67" s="63">
        <v>0</v>
      </c>
      <c r="DR67" s="63"/>
      <c r="DS67" s="63"/>
      <c r="DU67" s="59">
        <f t="shared" si="8"/>
        <v>2.8191247289699461E-5</v>
      </c>
      <c r="DW67" s="27">
        <f t="shared" si="155"/>
        <v>0.52087121932003166</v>
      </c>
    </row>
    <row r="68" spans="1:127" x14ac:dyDescent="0.3">
      <c r="B68" s="15" t="s">
        <v>155</v>
      </c>
      <c r="C68" s="16" t="s">
        <v>156</v>
      </c>
      <c r="D68" s="15" t="s">
        <v>157</v>
      </c>
      <c r="E68" s="16" t="s">
        <v>158</v>
      </c>
      <c r="F68" s="77" t="s">
        <v>159</v>
      </c>
      <c r="G68" s="15" t="s">
        <v>114</v>
      </c>
      <c r="I68" s="59">
        <f t="shared" si="162"/>
        <v>0.45706655441524546</v>
      </c>
      <c r="J68" s="59">
        <f t="shared" si="162"/>
        <v>0.51311788660062108</v>
      </c>
      <c r="K68" s="59">
        <f t="shared" si="162"/>
        <v>0.44705489180842756</v>
      </c>
      <c r="L68" s="59">
        <f t="shared" si="162"/>
        <v>0.47238532796889554</v>
      </c>
      <c r="M68" s="59">
        <f t="shared" si="162"/>
        <v>0.48638597918969129</v>
      </c>
      <c r="N68" s="59">
        <f t="shared" si="162"/>
        <v>0.53351418455961974</v>
      </c>
      <c r="O68" s="59">
        <f t="shared" si="162"/>
        <v>0.44309495068814519</v>
      </c>
      <c r="P68" s="59">
        <f t="shared" si="162"/>
        <v>0.45465531849527746</v>
      </c>
      <c r="Q68" s="59">
        <f t="shared" si="162"/>
        <v>0.38973177732086184</v>
      </c>
      <c r="R68" s="59">
        <f t="shared" si="162"/>
        <v>0.43848072689664863</v>
      </c>
      <c r="S68" s="59">
        <f t="shared" si="162"/>
        <v>0.39772950704441323</v>
      </c>
      <c r="T68" s="59">
        <f t="shared" si="162"/>
        <v>0.41436467725666015</v>
      </c>
      <c r="U68" s="59">
        <f t="shared" si="162"/>
        <v>0.44952075994975027</v>
      </c>
      <c r="W68" s="59">
        <f t="shared" si="163"/>
        <v>0.43845465326477012</v>
      </c>
      <c r="X68" s="59">
        <f t="shared" si="163"/>
        <v>0.38778979399422225</v>
      </c>
      <c r="Y68" s="59">
        <f t="shared" si="163"/>
        <v>0.50136402476496333</v>
      </c>
      <c r="Z68" s="59">
        <f t="shared" si="163"/>
        <v>0.40086423118321374</v>
      </c>
      <c r="AA68" s="59">
        <f t="shared" si="163"/>
        <v>0.44228119432872054</v>
      </c>
      <c r="AB68" s="59">
        <f t="shared" si="163"/>
        <v>0.43206662319260858</v>
      </c>
      <c r="AC68" s="59">
        <f t="shared" si="163"/>
        <v>0.43917266472819599</v>
      </c>
      <c r="AD68" s="59">
        <f t="shared" si="163"/>
        <v>0.44931641905383712</v>
      </c>
      <c r="AE68" s="59">
        <f t="shared" si="163"/>
        <v>0.44276207263028244</v>
      </c>
      <c r="AF68" s="59">
        <f t="shared" si="163"/>
        <v>0.46567940085363524</v>
      </c>
      <c r="AG68" s="59">
        <f t="shared" si="163"/>
        <v>0.4243033338359411</v>
      </c>
      <c r="AH68" s="59">
        <f t="shared" si="163"/>
        <v>0.41122552619945807</v>
      </c>
      <c r="AI68" s="59">
        <f t="shared" si="163"/>
        <v>0.43400601948782319</v>
      </c>
      <c r="AK68" s="61">
        <v>0.38508992459496938</v>
      </c>
      <c r="AL68" s="61">
        <v>0.47015122568100309</v>
      </c>
      <c r="AM68" s="61">
        <v>0.38532116291848029</v>
      </c>
      <c r="AN68" s="61">
        <f t="shared" si="172"/>
        <v>0.37244331172819062</v>
      </c>
      <c r="AO68" s="61">
        <f t="shared" si="172"/>
        <v>0.40239815843713267</v>
      </c>
      <c r="AP68" s="61">
        <f t="shared" si="172"/>
        <v>0.37232972446272944</v>
      </c>
      <c r="AQ68" s="61">
        <v>0.38462736504698564</v>
      </c>
      <c r="AR68" s="61">
        <v>0.42373182435122581</v>
      </c>
      <c r="AS68" s="61">
        <v>0.39076317367508756</v>
      </c>
      <c r="AT68" s="61">
        <f t="shared" si="165"/>
        <v>0.38577619674481356</v>
      </c>
      <c r="AU68" s="61">
        <f t="shared" si="165"/>
        <v>0.37700219173999638</v>
      </c>
      <c r="AV68" s="61">
        <f t="shared" si="165"/>
        <v>0.37377438349708136</v>
      </c>
      <c r="AW68" s="59">
        <f t="shared" si="166"/>
        <v>0.38765432319436749</v>
      </c>
      <c r="AY68" s="62">
        <v>0.20754574174144497</v>
      </c>
      <c r="AZ68" s="62">
        <v>0.20819415506049077</v>
      </c>
      <c r="BA68" s="62">
        <v>0.20798752840968468</v>
      </c>
      <c r="BB68" s="62">
        <v>0.20598731841585052</v>
      </c>
      <c r="BC68" s="62">
        <v>0.20590842192194908</v>
      </c>
      <c r="BD68" s="62">
        <v>0.20532944092146085</v>
      </c>
      <c r="BE68" s="62">
        <v>0.20506064741612723</v>
      </c>
      <c r="BF68" s="62">
        <v>0.20421881269896536</v>
      </c>
      <c r="BG68" s="62">
        <v>0.20403278064444177</v>
      </c>
      <c r="BH68" s="62">
        <v>0.20470710413739629</v>
      </c>
      <c r="BI68" s="62">
        <v>0.20434299700981304</v>
      </c>
      <c r="BJ68" s="62">
        <v>0.20464783410447354</v>
      </c>
      <c r="BK68" s="59">
        <f t="shared" si="167"/>
        <v>0.20563051724489648</v>
      </c>
      <c r="BL68" s="62">
        <v>0.35624946017482612</v>
      </c>
      <c r="BM68" s="62">
        <v>0.20754574174144497</v>
      </c>
      <c r="BN68" s="62">
        <v>0.20819415506049077</v>
      </c>
      <c r="BO68" s="62">
        <v>0.20798752840968468</v>
      </c>
      <c r="BP68" s="62">
        <v>0.20598731841585052</v>
      </c>
      <c r="BQ68" s="62">
        <v>0.20590842192194908</v>
      </c>
      <c r="BR68" s="62">
        <v>0.20532944092146085</v>
      </c>
      <c r="BS68" s="62">
        <v>0.20506064741612723</v>
      </c>
      <c r="BT68" s="62">
        <v>0.20421881269896536</v>
      </c>
      <c r="BU68" s="62">
        <v>0.20403278064444177</v>
      </c>
      <c r="BV68" s="62">
        <v>0.20470710413739629</v>
      </c>
      <c r="BW68" s="62">
        <v>0.20434299700981304</v>
      </c>
      <c r="BX68" s="62">
        <v>0.20464783410447354</v>
      </c>
      <c r="BY68" s="59">
        <f t="shared" si="168"/>
        <v>0.20564973855320554</v>
      </c>
      <c r="CA68" s="63">
        <v>0.2067779321057728</v>
      </c>
      <c r="CB68" s="63">
        <v>0.2067779321057728</v>
      </c>
      <c r="CC68" s="63">
        <v>0.2067779321057728</v>
      </c>
      <c r="CD68" s="63">
        <v>0.20675369840397811</v>
      </c>
      <c r="CE68" s="63">
        <v>0.20675369840397811</v>
      </c>
      <c r="CF68" s="63">
        <v>0.20675369840397811</v>
      </c>
      <c r="CG68" s="63">
        <v>0.20717341498515832</v>
      </c>
      <c r="CH68" s="63">
        <v>0.20717341498515832</v>
      </c>
      <c r="CI68" s="63">
        <v>0.20717341498515832</v>
      </c>
      <c r="CJ68" s="63">
        <v>0.20637774939605827</v>
      </c>
      <c r="CK68" s="63">
        <v>0.20637774939605827</v>
      </c>
      <c r="CL68" s="63">
        <v>0.20637774939605827</v>
      </c>
      <c r="CM68" s="59">
        <f t="shared" si="169"/>
        <v>0.20677379806850296</v>
      </c>
      <c r="CO68" s="63">
        <v>0.206549704710873</v>
      </c>
      <c r="CP68" s="63">
        <v>0.20735355253695598</v>
      </c>
      <c r="CQ68" s="63">
        <v>0.20654053200967604</v>
      </c>
      <c r="CR68" s="63">
        <v>0.20713182107001346</v>
      </c>
      <c r="CS68" s="59">
        <f t="shared" si="170"/>
        <v>0.20686455491355082</v>
      </c>
      <c r="CU68" s="63">
        <v>0.20801425112420696</v>
      </c>
      <c r="CV68" s="63">
        <v>0.20801425112420696</v>
      </c>
      <c r="CW68" s="63">
        <v>0.20801425112420696</v>
      </c>
      <c r="CX68" s="63">
        <v>0.20801425112420696</v>
      </c>
      <c r="CY68" s="59">
        <f t="shared" si="171"/>
        <v>0.20801425112420696</v>
      </c>
      <c r="DA68" s="63">
        <v>0.20796482354453213</v>
      </c>
      <c r="DB68" s="63">
        <v>0.20793187182244988</v>
      </c>
      <c r="DC68" s="63">
        <v>0.20805544077781354</v>
      </c>
      <c r="DD68" s="63">
        <v>0.20794834767358047</v>
      </c>
      <c r="DE68" s="63">
        <v>0.20794834768251372</v>
      </c>
      <c r="DF68" s="63">
        <v>0.20963247658229778</v>
      </c>
      <c r="DG68" s="63">
        <v>0</v>
      </c>
      <c r="DH68" s="63">
        <v>0</v>
      </c>
      <c r="DI68" s="63">
        <v>0</v>
      </c>
      <c r="DJ68" s="63">
        <v>0</v>
      </c>
      <c r="DK68" s="63">
        <v>0</v>
      </c>
      <c r="DL68" s="63">
        <v>0</v>
      </c>
      <c r="DM68" s="63">
        <v>0</v>
      </c>
      <c r="DN68" s="63">
        <v>0</v>
      </c>
      <c r="DO68" s="63">
        <v>0</v>
      </c>
      <c r="DP68" s="63">
        <v>0</v>
      </c>
      <c r="DQ68" s="63">
        <v>0</v>
      </c>
      <c r="DR68" s="63"/>
      <c r="DS68" s="63"/>
      <c r="DU68" s="59">
        <f t="shared" si="8"/>
        <v>1.922130830905866E-5</v>
      </c>
      <c r="DW68" s="27">
        <f t="shared" si="155"/>
        <v>0.53049773019065238</v>
      </c>
    </row>
    <row r="69" spans="1:127" x14ac:dyDescent="0.3">
      <c r="B69" s="15" t="s">
        <v>160</v>
      </c>
      <c r="C69" s="16" t="s">
        <v>161</v>
      </c>
      <c r="D69" s="15" t="s">
        <v>162</v>
      </c>
      <c r="E69" s="16" t="s">
        <v>163</v>
      </c>
      <c r="F69" s="77" t="s">
        <v>164</v>
      </c>
      <c r="G69" s="15" t="s">
        <v>114</v>
      </c>
      <c r="I69" s="59">
        <f t="shared" si="162"/>
        <v>0.26486517642117552</v>
      </c>
      <c r="J69" s="59">
        <f t="shared" si="162"/>
        <v>0.23926718888381346</v>
      </c>
      <c r="K69" s="59">
        <f t="shared" si="162"/>
        <v>0.17901977666927807</v>
      </c>
      <c r="L69" s="59">
        <f t="shared" si="162"/>
        <v>0.1987262214406299</v>
      </c>
      <c r="M69" s="59">
        <f t="shared" si="162"/>
        <v>0.24871589700863014</v>
      </c>
      <c r="N69" s="59">
        <f t="shared" si="162"/>
        <v>0.27809552541565524</v>
      </c>
      <c r="O69" s="59">
        <f t="shared" si="162"/>
        <v>0.22311151456755038</v>
      </c>
      <c r="P69" s="59">
        <f t="shared" si="162"/>
        <v>0.2363269468744757</v>
      </c>
      <c r="Q69" s="59">
        <f t="shared" si="162"/>
        <v>0.23231953220414733</v>
      </c>
      <c r="R69" s="59">
        <f t="shared" si="162"/>
        <v>0.22407611427408991</v>
      </c>
      <c r="S69" s="59">
        <f t="shared" si="162"/>
        <v>0.19608290480120533</v>
      </c>
      <c r="T69" s="59">
        <f t="shared" si="162"/>
        <v>0.19928349728117553</v>
      </c>
      <c r="U69" s="59">
        <f t="shared" si="162"/>
        <v>0.2250176419746078</v>
      </c>
      <c r="W69" s="59">
        <f t="shared" si="163"/>
        <v>0.22353803795710531</v>
      </c>
      <c r="X69" s="59">
        <f t="shared" si="163"/>
        <v>0.17682270873958664</v>
      </c>
      <c r="Y69" s="59">
        <f t="shared" si="163"/>
        <v>0.19084851275896511</v>
      </c>
      <c r="Z69" s="59">
        <f t="shared" si="163"/>
        <v>0.18754755923076027</v>
      </c>
      <c r="AA69" s="59">
        <f t="shared" si="163"/>
        <v>0.19514742712238881</v>
      </c>
      <c r="AB69" s="59">
        <f t="shared" si="163"/>
        <v>0.16733374276038596</v>
      </c>
      <c r="AC69" s="59">
        <f t="shared" si="163"/>
        <v>0.20732170199912225</v>
      </c>
      <c r="AD69" s="59">
        <f t="shared" si="163"/>
        <v>0.19319486509098854</v>
      </c>
      <c r="AE69" s="59">
        <f t="shared" si="163"/>
        <v>0.21645457834650753</v>
      </c>
      <c r="AF69" s="59">
        <f t="shared" si="163"/>
        <v>0.19952591656697274</v>
      </c>
      <c r="AG69" s="59">
        <f t="shared" si="163"/>
        <v>0.16822012724607491</v>
      </c>
      <c r="AH69" s="59">
        <f t="shared" si="163"/>
        <v>0.17392840008232563</v>
      </c>
      <c r="AI69" s="59">
        <f t="shared" si="163"/>
        <v>0.19102967725004064</v>
      </c>
      <c r="AK69" s="61">
        <v>0.21229461216709847</v>
      </c>
      <c r="AL69" s="61">
        <v>0.23610848111645494</v>
      </c>
      <c r="AM69" s="61">
        <v>0.21235934993929156</v>
      </c>
      <c r="AN69" s="61">
        <f t="shared" si="172"/>
        <v>0.1505479330018939</v>
      </c>
      <c r="AO69" s="61">
        <f t="shared" si="172"/>
        <v>0.19975324818941281</v>
      </c>
      <c r="AP69" s="61">
        <f t="shared" si="172"/>
        <v>0.19050619122411036</v>
      </c>
      <c r="AQ69" s="61">
        <v>0.21216511341365457</v>
      </c>
      <c r="AR69" s="61">
        <v>0.22311284707534335</v>
      </c>
      <c r="AS69" s="61">
        <v>0.21388290212253125</v>
      </c>
      <c r="AT69" s="61">
        <f t="shared" si="165"/>
        <v>0.26362617574558028</v>
      </c>
      <c r="AU69" s="61">
        <f t="shared" si="165"/>
        <v>0.23826169051477011</v>
      </c>
      <c r="AV69" s="61">
        <f t="shared" si="165"/>
        <v>0.23933897678252108</v>
      </c>
      <c r="AW69" s="59">
        <f t="shared" si="166"/>
        <v>0.2007069164817154</v>
      </c>
      <c r="AY69" s="62">
        <v>0.14357798081134165</v>
      </c>
      <c r="AZ69" s="62">
        <v>0.1440265463868077</v>
      </c>
      <c r="BA69" s="62">
        <v>0.14388360422352542</v>
      </c>
      <c r="BB69" s="62">
        <v>0.14249987979871337</v>
      </c>
      <c r="BC69" s="62">
        <v>0.14244530002659944</v>
      </c>
      <c r="BD69" s="62">
        <v>0.14204476700539301</v>
      </c>
      <c r="BE69" s="62">
        <v>0.14185881846013654</v>
      </c>
      <c r="BF69" s="62">
        <v>0.14127644597755595</v>
      </c>
      <c r="BG69" s="62">
        <v>0.14114775094131685</v>
      </c>
      <c r="BH69" s="62">
        <v>0.14161424090502173</v>
      </c>
      <c r="BI69" s="62">
        <v>0.14136235538938174</v>
      </c>
      <c r="BJ69" s="62">
        <v>0.14157323851403905</v>
      </c>
      <c r="BK69" s="59">
        <f t="shared" si="167"/>
        <v>0.14225304846771686</v>
      </c>
      <c r="BL69" s="62">
        <v>0.18969838139712952</v>
      </c>
      <c r="BM69" s="62">
        <v>0.14357798081134165</v>
      </c>
      <c r="BN69" s="62">
        <v>0.1440265463868077</v>
      </c>
      <c r="BO69" s="62">
        <v>0.14388360422352542</v>
      </c>
      <c r="BP69" s="62">
        <v>0.14249987979871337</v>
      </c>
      <c r="BQ69" s="62">
        <v>0.14244530002659944</v>
      </c>
      <c r="BR69" s="62">
        <v>0.14204476700539301</v>
      </c>
      <c r="BS69" s="62">
        <v>0.14185881846013654</v>
      </c>
      <c r="BT69" s="62">
        <v>0.14127644597755595</v>
      </c>
      <c r="BU69" s="62">
        <v>0.14114775094131685</v>
      </c>
      <c r="BV69" s="62">
        <v>0.14161424090502173</v>
      </c>
      <c r="BW69" s="62">
        <v>0.14136235538938174</v>
      </c>
      <c r="BX69" s="62">
        <v>0.14157323851403905</v>
      </c>
      <c r="BY69" s="59">
        <f t="shared" si="168"/>
        <v>0.14226634556845427</v>
      </c>
      <c r="CA69" s="63">
        <v>0.14304681810854511</v>
      </c>
      <c r="CB69" s="63">
        <v>0.14304681810854511</v>
      </c>
      <c r="CC69" s="63">
        <v>0.14304681810854511</v>
      </c>
      <c r="CD69" s="63">
        <v>0.14303005348624034</v>
      </c>
      <c r="CE69" s="63">
        <v>0.14303005348624034</v>
      </c>
      <c r="CF69" s="63">
        <v>0.14303005348624034</v>
      </c>
      <c r="CG69" s="63">
        <v>0.14332040904224091</v>
      </c>
      <c r="CH69" s="63">
        <v>0.14332040904224091</v>
      </c>
      <c r="CI69" s="63">
        <v>0.14332040904224091</v>
      </c>
      <c r="CJ69" s="63">
        <v>0.14276997588121576</v>
      </c>
      <c r="CK69" s="63">
        <v>0.14276997588121576</v>
      </c>
      <c r="CL69" s="63">
        <v>0.14276997588121576</v>
      </c>
      <c r="CM69" s="59">
        <f t="shared" si="169"/>
        <v>0.14304395822465243</v>
      </c>
      <c r="CO69" s="63">
        <v>0.14288893277565129</v>
      </c>
      <c r="CP69" s="63">
        <v>0.14344502632293477</v>
      </c>
      <c r="CQ69" s="63">
        <v>0.14288258719657368</v>
      </c>
      <c r="CR69" s="63">
        <v>0.14329163480529236</v>
      </c>
      <c r="CS69" s="59">
        <f t="shared" si="170"/>
        <v>0.14310674286406466</v>
      </c>
      <c r="CU69" s="63">
        <v>0.14390209071889129</v>
      </c>
      <c r="CV69" s="63">
        <v>0.14390209071889129</v>
      </c>
      <c r="CW69" s="63">
        <v>0.14390209071889129</v>
      </c>
      <c r="CX69" s="63">
        <v>0.14390209071889129</v>
      </c>
      <c r="CY69" s="59">
        <f t="shared" si="171"/>
        <v>0.14390209071889129</v>
      </c>
      <c r="DA69" s="63">
        <v>0.14386789723447405</v>
      </c>
      <c r="DB69" s="63">
        <v>0.14384510157660541</v>
      </c>
      <c r="DC69" s="63">
        <v>0.14393058529192146</v>
      </c>
      <c r="DD69" s="63">
        <v>0.14385649939868372</v>
      </c>
      <c r="DE69" s="63">
        <v>0.14385649940486364</v>
      </c>
      <c r="DF69" s="63">
        <v>0.14502156222344104</v>
      </c>
      <c r="DG69" s="63">
        <v>0</v>
      </c>
      <c r="DH69" s="63">
        <v>0</v>
      </c>
      <c r="DI69" s="63">
        <v>0</v>
      </c>
      <c r="DJ69" s="63">
        <v>0</v>
      </c>
      <c r="DK69" s="63">
        <v>0</v>
      </c>
      <c r="DL69" s="63">
        <v>0</v>
      </c>
      <c r="DM69" s="63">
        <v>0</v>
      </c>
      <c r="DN69" s="63">
        <v>0</v>
      </c>
      <c r="DO69" s="63">
        <v>0</v>
      </c>
      <c r="DP69" s="63">
        <v>0</v>
      </c>
      <c r="DQ69" s="63">
        <v>0</v>
      </c>
      <c r="DR69" s="63"/>
      <c r="DS69" s="63"/>
      <c r="DU69" s="59">
        <f t="shared" si="8"/>
        <v>1.3297100737413858E-5</v>
      </c>
      <c r="DW69" s="27">
        <f t="shared" si="155"/>
        <v>0.708826322790998</v>
      </c>
    </row>
    <row r="70" spans="1:127" s="70" customFormat="1" x14ac:dyDescent="0.3">
      <c r="B70" s="71" t="s">
        <v>165</v>
      </c>
      <c r="C70" s="72" t="s">
        <v>166</v>
      </c>
      <c r="D70" s="71" t="s">
        <v>167</v>
      </c>
      <c r="E70" s="72" t="s">
        <v>168</v>
      </c>
      <c r="F70" s="73" t="s">
        <v>169</v>
      </c>
      <c r="G70" s="71" t="s">
        <v>114</v>
      </c>
      <c r="I70" s="74">
        <f t="shared" si="162"/>
        <v>7.9917954156743827</v>
      </c>
      <c r="J70" s="74">
        <f t="shared" si="162"/>
        <v>7.8912779483316609</v>
      </c>
      <c r="K70" s="74">
        <f t="shared" si="162"/>
        <v>7.0620447481838537</v>
      </c>
      <c r="L70" s="74">
        <f t="shared" si="162"/>
        <v>7.7728561824772155</v>
      </c>
      <c r="M70" s="74">
        <f t="shared" si="162"/>
        <v>7.5099058386843343</v>
      </c>
      <c r="N70" s="74">
        <f t="shared" si="162"/>
        <v>7.7585067325185655</v>
      </c>
      <c r="O70" s="74">
        <f t="shared" si="162"/>
        <v>7.6396481372694911</v>
      </c>
      <c r="P70" s="74">
        <f t="shared" si="162"/>
        <v>7.0243621429953089</v>
      </c>
      <c r="Q70" s="74">
        <f t="shared" si="162"/>
        <v>7.2788797016918245</v>
      </c>
      <c r="R70" s="74">
        <f t="shared" si="162"/>
        <v>6.8546636623250912</v>
      </c>
      <c r="S70" s="74">
        <f t="shared" si="162"/>
        <v>6.4788082450266371</v>
      </c>
      <c r="T70" s="74">
        <f t="shared" si="162"/>
        <v>6.8119601313792222</v>
      </c>
      <c r="U70" s="74">
        <f t="shared" si="162"/>
        <v>7.3084448775785607</v>
      </c>
      <c r="W70" s="74">
        <f t="shared" si="163"/>
        <v>6.452041368512262</v>
      </c>
      <c r="X70" s="74">
        <f t="shared" si="163"/>
        <v>5.8009044518384894</v>
      </c>
      <c r="Y70" s="74">
        <f t="shared" si="163"/>
        <v>6.0151666261460601</v>
      </c>
      <c r="Z70" s="74">
        <f t="shared" si="163"/>
        <v>5.6234699061209721</v>
      </c>
      <c r="AA70" s="74">
        <f t="shared" si="163"/>
        <v>6.0344574832227851</v>
      </c>
      <c r="AB70" s="74">
        <f t="shared" si="163"/>
        <v>5.6053080649207612</v>
      </c>
      <c r="AC70" s="74">
        <f t="shared" si="163"/>
        <v>6.2125994630173604</v>
      </c>
      <c r="AD70" s="74">
        <f t="shared" si="163"/>
        <v>6.1717383618042856</v>
      </c>
      <c r="AE70" s="74">
        <f t="shared" si="163"/>
        <v>6.1266904916816234</v>
      </c>
      <c r="AF70" s="74">
        <f t="shared" si="163"/>
        <v>5.5222446140557429</v>
      </c>
      <c r="AG70" s="74">
        <f t="shared" si="163"/>
        <v>5.6240745531532514</v>
      </c>
      <c r="AH70" s="74">
        <f t="shared" si="163"/>
        <v>5.7410772496176765</v>
      </c>
      <c r="AI70" s="74">
        <f t="shared" si="163"/>
        <v>5.9006279433049365</v>
      </c>
      <c r="AK70" s="4">
        <v>5.7799407039927511</v>
      </c>
      <c r="AL70" s="4">
        <v>5.8635519305739816</v>
      </c>
      <c r="AM70" s="4">
        <v>5.7912771628673632</v>
      </c>
      <c r="AN70" s="4">
        <f t="shared" si="172"/>
        <v>5.523930007303453</v>
      </c>
      <c r="AO70" s="4">
        <f t="shared" si="172"/>
        <v>6.4144081227785348</v>
      </c>
      <c r="AP70" s="4">
        <f t="shared" si="172"/>
        <v>5.72968648694793</v>
      </c>
      <c r="AQ70" s="4">
        <v>5.7956443411799103</v>
      </c>
      <c r="AR70" s="4">
        <v>6.8209146672445371</v>
      </c>
      <c r="AS70" s="4">
        <v>6.8805543792566244</v>
      </c>
      <c r="AT70" s="83">
        <f t="shared" si="165"/>
        <v>7.292103115145304</v>
      </c>
      <c r="AU70" s="83">
        <f t="shared" si="165"/>
        <v>7.271470065649754</v>
      </c>
      <c r="AV70" s="83">
        <f t="shared" si="165"/>
        <v>7.1037130668954775</v>
      </c>
      <c r="AW70" s="74">
        <f t="shared" si="166"/>
        <v>6.3042881539853317</v>
      </c>
      <c r="AY70" s="74">
        <f t="shared" ref="AY70:BJ70" si="173">AY133/AY$8</f>
        <v>6.7398164256630526</v>
      </c>
      <c r="AZ70" s="74">
        <f t="shared" si="173"/>
        <v>6.8313813883352079</v>
      </c>
      <c r="BA70" s="74">
        <f t="shared" si="173"/>
        <v>6.8549562392662118</v>
      </c>
      <c r="BB70" s="74">
        <f t="shared" si="173"/>
        <v>6.8740499561248578</v>
      </c>
      <c r="BC70" s="74">
        <f t="shared" si="173"/>
        <v>6.9425820367706628</v>
      </c>
      <c r="BD70" s="74">
        <f t="shared" si="173"/>
        <v>6.8878878972676647</v>
      </c>
      <c r="BE70" s="74">
        <f t="shared" si="173"/>
        <v>6.8509119786736434</v>
      </c>
      <c r="BF70" s="74">
        <f t="shared" si="173"/>
        <v>6.7925166537582253</v>
      </c>
      <c r="BG70" s="74">
        <f t="shared" si="173"/>
        <v>6.7227718554322067</v>
      </c>
      <c r="BH70" s="74">
        <f t="shared" si="173"/>
        <v>6.7774821572173014</v>
      </c>
      <c r="BI70" s="74">
        <f t="shared" si="173"/>
        <v>6.7527757206420205</v>
      </c>
      <c r="BJ70" s="74">
        <f t="shared" si="173"/>
        <v>6.8952458666766496</v>
      </c>
      <c r="BK70" s="74">
        <f t="shared" si="167"/>
        <v>6.8271881187239236</v>
      </c>
      <c r="BL70" s="74" t="e">
        <f t="shared" ref="BL70" si="174">BL133/BL$8</f>
        <v>#DIV/0!</v>
      </c>
      <c r="BM70" s="74">
        <v>6.7000126282320664</v>
      </c>
      <c r="BN70" s="74">
        <v>6.8298385202553611</v>
      </c>
      <c r="BO70" s="74">
        <v>6.8616556457301314</v>
      </c>
      <c r="BP70" s="74">
        <v>6.815000833538952</v>
      </c>
      <c r="BQ70" s="74">
        <v>6.8000304764379287</v>
      </c>
      <c r="BR70" s="74">
        <v>6.8235305982944761</v>
      </c>
      <c r="BS70" s="74">
        <v>6.8438821138132555</v>
      </c>
      <c r="BT70" s="74">
        <v>6.8353186513611019</v>
      </c>
      <c r="BU70" s="74">
        <v>6.4318203328086092</v>
      </c>
      <c r="BV70" s="74">
        <v>6.8616270625931186</v>
      </c>
      <c r="BW70" s="74">
        <v>6.8715883967611253</v>
      </c>
      <c r="BX70" s="74">
        <v>6.8901322123293616</v>
      </c>
      <c r="BY70" s="74">
        <f t="shared" si="168"/>
        <v>6.800394959649517</v>
      </c>
      <c r="CA70" s="74">
        <v>7.1393609953150978</v>
      </c>
      <c r="CB70" s="74">
        <v>7.1393609953150978</v>
      </c>
      <c r="CC70" s="74">
        <v>7.1393609953150978</v>
      </c>
      <c r="CD70" s="74">
        <v>7.1881615927726017</v>
      </c>
      <c r="CE70" s="74">
        <v>7.1881615927726017</v>
      </c>
      <c r="CF70" s="74">
        <v>7.1881615927726017</v>
      </c>
      <c r="CG70" s="74">
        <v>6.9140500662440632</v>
      </c>
      <c r="CH70" s="74">
        <v>6.9140500662440632</v>
      </c>
      <c r="CI70" s="74">
        <v>6.9140500662440632</v>
      </c>
      <c r="CJ70" s="74">
        <v>6.4354702732399538</v>
      </c>
      <c r="CK70" s="74">
        <v>6.4354702732399538</v>
      </c>
      <c r="CL70" s="74">
        <v>6.4354702732399538</v>
      </c>
      <c r="CM70" s="74">
        <f t="shared" si="169"/>
        <v>6.9779304816735888</v>
      </c>
      <c r="CO70" s="74">
        <v>6.9791912386784096</v>
      </c>
      <c r="CP70" s="74">
        <v>6.9212547867074568</v>
      </c>
      <c r="CQ70" s="74">
        <v>7.0233476664979246</v>
      </c>
      <c r="CR70" s="74">
        <v>6.9574650693188405</v>
      </c>
      <c r="CS70" s="74">
        <f t="shared" si="170"/>
        <v>6.618836799513331</v>
      </c>
      <c r="CU70" s="74">
        <v>6.8201874695687694</v>
      </c>
      <c r="CV70" s="74">
        <v>6.8201874695687694</v>
      </c>
      <c r="CW70" s="74">
        <v>6.8201874695687694</v>
      </c>
      <c r="CX70" s="74">
        <v>6.8201874695687694</v>
      </c>
      <c r="CY70" s="74">
        <f t="shared" si="171"/>
        <v>6.0542176747326</v>
      </c>
      <c r="DA70" s="74">
        <v>6.8112323672565322</v>
      </c>
      <c r="DB70" s="74">
        <v>4.2748298044663571</v>
      </c>
      <c r="DC70" s="74">
        <v>5.2095634370209591</v>
      </c>
      <c r="DD70" s="74">
        <v>4.9161654840638258</v>
      </c>
      <c r="DE70" s="74">
        <v>4.4164649741899638</v>
      </c>
      <c r="DF70" s="74">
        <v>3.6298078114143255</v>
      </c>
      <c r="DG70" s="74">
        <v>0</v>
      </c>
      <c r="DH70" s="74">
        <v>0</v>
      </c>
      <c r="DI70" s="74">
        <v>0</v>
      </c>
      <c r="DJ70" s="74">
        <v>0</v>
      </c>
      <c r="DK70" s="74">
        <v>0</v>
      </c>
      <c r="DL70" s="74">
        <v>0</v>
      </c>
      <c r="DM70" s="74">
        <v>0</v>
      </c>
      <c r="DN70" s="74">
        <v>0</v>
      </c>
      <c r="DO70" s="74">
        <v>0</v>
      </c>
      <c r="DP70" s="74">
        <v>0</v>
      </c>
      <c r="DQ70" s="74">
        <v>0</v>
      </c>
      <c r="DR70" s="74" t="e">
        <f t="shared" ref="DR70:DS70" si="175">DR133/DR$8</f>
        <v>#DIV/0!</v>
      </c>
      <c r="DS70" s="74" t="e">
        <f t="shared" si="175"/>
        <v>#DIV/0!</v>
      </c>
      <c r="DU70" s="75">
        <f>+BY70-BK70</f>
        <v>-2.6793159074406603E-2</v>
      </c>
      <c r="DW70" s="76">
        <f>+BY70/AW70</f>
        <v>1.078693548509607</v>
      </c>
    </row>
    <row r="71" spans="1:127" s="84" customFormat="1" x14ac:dyDescent="0.3">
      <c r="B71" s="85"/>
      <c r="C71" s="86"/>
      <c r="D71" s="85"/>
      <c r="E71" s="86"/>
      <c r="G71" s="85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8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8"/>
      <c r="AK71" s="89"/>
      <c r="AL71" s="89"/>
      <c r="AM71" s="89"/>
      <c r="AN71" s="90"/>
      <c r="AO71" s="89"/>
      <c r="AP71" s="89"/>
      <c r="AQ71" s="89"/>
      <c r="AR71" s="89"/>
      <c r="AS71" s="89"/>
      <c r="AT71" s="59"/>
      <c r="AU71" s="59"/>
      <c r="AV71" s="59"/>
      <c r="AW71" s="88"/>
      <c r="AY71" s="89"/>
      <c r="AZ71" s="89"/>
      <c r="BA71" s="89"/>
      <c r="BB71" s="90"/>
      <c r="BC71" s="89"/>
      <c r="BD71" s="89"/>
      <c r="BE71" s="89"/>
      <c r="BF71" s="89"/>
      <c r="BG71" s="89"/>
      <c r="BH71" s="89"/>
      <c r="BI71" s="89"/>
      <c r="BJ71" s="89"/>
      <c r="BK71" s="88"/>
      <c r="BL71" s="90"/>
      <c r="BM71" s="90"/>
      <c r="BN71" s="90"/>
      <c r="BO71" s="90"/>
      <c r="BP71" s="90"/>
      <c r="BQ71" s="89"/>
      <c r="BR71" s="89"/>
      <c r="BS71" s="89"/>
      <c r="BT71" s="89"/>
      <c r="BU71" s="89"/>
      <c r="BV71" s="89"/>
      <c r="BW71" s="89"/>
      <c r="BX71" s="89"/>
      <c r="BY71" s="88"/>
      <c r="CA71" s="90"/>
      <c r="CB71" s="90"/>
      <c r="CC71" s="90"/>
      <c r="CD71" s="90"/>
      <c r="CE71" s="90"/>
      <c r="CF71" s="90"/>
      <c r="CG71" s="89"/>
      <c r="CH71" s="89"/>
      <c r="CI71" s="89"/>
      <c r="CJ71" s="89"/>
      <c r="CK71" s="89"/>
      <c r="CL71" s="89"/>
      <c r="CM71" s="88"/>
      <c r="CO71" s="90"/>
      <c r="CP71" s="90"/>
      <c r="CQ71" s="90"/>
      <c r="CR71" s="90"/>
      <c r="CS71" s="88"/>
      <c r="CU71" s="90"/>
      <c r="CV71" s="90"/>
      <c r="CW71" s="90"/>
      <c r="CX71" s="90"/>
      <c r="CY71" s="88"/>
      <c r="DA71" s="90"/>
      <c r="DB71" s="90"/>
      <c r="DC71" s="90"/>
      <c r="DD71" s="90"/>
      <c r="DE71" s="90"/>
      <c r="DF71" s="90"/>
      <c r="DG71" s="90"/>
      <c r="DH71" s="90"/>
      <c r="DI71" s="90"/>
      <c r="DJ71" s="90"/>
      <c r="DK71" s="90"/>
      <c r="DL71" s="90"/>
      <c r="DM71" s="90"/>
      <c r="DN71" s="90"/>
      <c r="DO71" s="90"/>
      <c r="DP71" s="90"/>
      <c r="DQ71" s="90"/>
      <c r="DR71" s="90"/>
      <c r="DS71" s="90"/>
      <c r="DU71" s="88"/>
      <c r="DW71" s="88"/>
    </row>
    <row r="72" spans="1:127" s="70" customFormat="1" x14ac:dyDescent="0.3">
      <c r="B72" s="71"/>
      <c r="C72" s="72"/>
      <c r="D72" s="71"/>
      <c r="E72" s="72"/>
      <c r="F72" s="70" t="s">
        <v>170</v>
      </c>
      <c r="G72" s="71" t="s">
        <v>20</v>
      </c>
      <c r="I72" s="74">
        <f t="shared" ref="I72:U72" si="176">IFERROR(I135/I$10,0)</f>
        <v>22.991979588675971</v>
      </c>
      <c r="J72" s="74">
        <f t="shared" si="176"/>
        <v>24.119462024704568</v>
      </c>
      <c r="K72" s="74">
        <f t="shared" si="176"/>
        <v>23.099369781584901</v>
      </c>
      <c r="L72" s="74">
        <f t="shared" si="176"/>
        <v>23.7984421718769</v>
      </c>
      <c r="M72" s="74">
        <f t="shared" si="176"/>
        <v>23.763110588493376</v>
      </c>
      <c r="N72" s="74">
        <f t="shared" si="176"/>
        <v>25.243534650836505</v>
      </c>
      <c r="O72" s="74">
        <f t="shared" si="176"/>
        <v>24.389423485978266</v>
      </c>
      <c r="P72" s="74">
        <f t="shared" si="176"/>
        <v>24.269886503026441</v>
      </c>
      <c r="Q72" s="74">
        <f t="shared" si="176"/>
        <v>23.076926796753217</v>
      </c>
      <c r="R72" s="74">
        <f t="shared" si="176"/>
        <v>23.136440783443419</v>
      </c>
      <c r="S72" s="74">
        <f t="shared" si="176"/>
        <v>22.052077568638456</v>
      </c>
      <c r="T72" s="74">
        <f t="shared" si="176"/>
        <v>21.749373497983996</v>
      </c>
      <c r="U72" s="74">
        <f t="shared" si="176"/>
        <v>23.416796782893307</v>
      </c>
      <c r="W72" s="74">
        <f t="shared" ref="W72:AI72" si="177">IFERROR(W135/W$10,0)</f>
        <v>22.047546433497036</v>
      </c>
      <c r="X72" s="74">
        <f t="shared" si="177"/>
        <v>20.849112659635903</v>
      </c>
      <c r="Y72" s="74">
        <f t="shared" si="177"/>
        <v>23.454121607149638</v>
      </c>
      <c r="Z72" s="74">
        <f t="shared" si="177"/>
        <v>20.521740479992086</v>
      </c>
      <c r="AA72" s="74">
        <f t="shared" si="177"/>
        <v>22.852468634068991</v>
      </c>
      <c r="AB72" s="74">
        <f t="shared" si="177"/>
        <v>21.900371611005987</v>
      </c>
      <c r="AC72" s="74">
        <f t="shared" si="177"/>
        <v>22.056748875922562</v>
      </c>
      <c r="AD72" s="74">
        <f t="shared" si="177"/>
        <v>22.593091399232573</v>
      </c>
      <c r="AE72" s="74">
        <f t="shared" si="177"/>
        <v>22.327115406501139</v>
      </c>
      <c r="AF72" s="74">
        <f t="shared" si="177"/>
        <v>22.06875518349079</v>
      </c>
      <c r="AG72" s="74">
        <f t="shared" si="177"/>
        <v>21.603269824732774</v>
      </c>
      <c r="AH72" s="74">
        <f t="shared" si="177"/>
        <v>21.167432313951526</v>
      </c>
      <c r="AI72" s="74">
        <f t="shared" si="177"/>
        <v>21.946968714006157</v>
      </c>
      <c r="AK72" s="74">
        <f>IFERROR(AK135/AK$10,0)</f>
        <v>20.319309292573639</v>
      </c>
      <c r="AL72" s="74">
        <f t="shared" ref="AL72:AW72" si="178">IFERROR(AL135/AL$10,0)</f>
        <v>22.439391354913948</v>
      </c>
      <c r="AM72" s="74">
        <f t="shared" si="178"/>
        <v>20.839136736982987</v>
      </c>
      <c r="AN72" s="74">
        <f t="shared" si="178"/>
        <v>20.524073558911539</v>
      </c>
      <c r="AO72" s="74">
        <f t="shared" si="178"/>
        <v>22.609674903227059</v>
      </c>
      <c r="AP72" s="74">
        <f t="shared" si="178"/>
        <v>21.17658417392218</v>
      </c>
      <c r="AQ72" s="74">
        <f t="shared" si="178"/>
        <v>20.943576927802962</v>
      </c>
      <c r="AR72" s="74">
        <f t="shared" si="178"/>
        <v>21.491494634545802</v>
      </c>
      <c r="AS72" s="74">
        <v>21.714963150091361</v>
      </c>
      <c r="AT72" s="75">
        <f t="shared" ref="AT72:AV72" si="179">IFERROR(AT135/AT$10,0)</f>
        <v>22.984758243756819</v>
      </c>
      <c r="AU72" s="75">
        <f t="shared" si="179"/>
        <v>21.976953715422034</v>
      </c>
      <c r="AV72" s="75">
        <f t="shared" si="179"/>
        <v>21.275395559477989</v>
      </c>
      <c r="AW72" s="74">
        <f t="shared" si="178"/>
        <v>21.494685270675845</v>
      </c>
      <c r="AY72" s="74">
        <f t="shared" ref="AY72:BL72" si="180">IFERROR(AY135/AY$10,0)</f>
        <v>20.949972498328869</v>
      </c>
      <c r="AZ72" s="74">
        <f t="shared" si="180"/>
        <v>21.709625636828648</v>
      </c>
      <c r="BA72" s="74">
        <f t="shared" si="180"/>
        <v>21.139426541919068</v>
      </c>
      <c r="BB72" s="74">
        <f t="shared" si="180"/>
        <v>20.894437832253232</v>
      </c>
      <c r="BC72" s="74">
        <f t="shared" si="180"/>
        <v>21.762566694391921</v>
      </c>
      <c r="BD72" s="74">
        <f t="shared" si="180"/>
        <v>21.151394669485196</v>
      </c>
      <c r="BE72" s="74">
        <f t="shared" si="180"/>
        <v>21.047890261250739</v>
      </c>
      <c r="BF72" s="74">
        <f t="shared" si="180"/>
        <v>21.364168687154066</v>
      </c>
      <c r="BG72" s="74">
        <f t="shared" si="180"/>
        <v>22.167878125909333</v>
      </c>
      <c r="BH72" s="74">
        <f t="shared" si="180"/>
        <v>21.240398147893693</v>
      </c>
      <c r="BI72" s="74">
        <f t="shared" si="180"/>
        <v>21.251466031174512</v>
      </c>
      <c r="BJ72" s="74">
        <f t="shared" si="180"/>
        <v>21.254495359450956</v>
      </c>
      <c r="BK72" s="74">
        <f t="shared" si="180"/>
        <v>21.305982488645835</v>
      </c>
      <c r="BL72" s="74">
        <f t="shared" si="180"/>
        <v>0</v>
      </c>
      <c r="BM72" s="74">
        <v>20.995157703465782</v>
      </c>
      <c r="BN72" s="74">
        <v>20.808745388721825</v>
      </c>
      <c r="BO72" s="74">
        <v>22.236291456887383</v>
      </c>
      <c r="BP72" s="74">
        <v>20.950880289883429</v>
      </c>
      <c r="BQ72" s="74">
        <v>20.784369569512659</v>
      </c>
      <c r="BR72" s="74">
        <v>22.227949269629512</v>
      </c>
      <c r="BS72" s="74">
        <v>20.896995157741728</v>
      </c>
      <c r="BT72" s="74">
        <v>21.343502323665145</v>
      </c>
      <c r="BU72" s="74">
        <v>21.811685734225609</v>
      </c>
      <c r="BV72" s="74">
        <v>21.245540780155551</v>
      </c>
      <c r="BW72" s="74">
        <v>21.449500230614671</v>
      </c>
      <c r="BX72" s="74">
        <v>21.845790765801709</v>
      </c>
      <c r="BY72" s="74">
        <f t="shared" ref="BY72" si="181">IFERROR(BY135/BY$10,0)</f>
        <v>21.524885064744154</v>
      </c>
      <c r="CA72" s="74">
        <v>21.602892515526992</v>
      </c>
      <c r="CB72" s="74">
        <v>21.602892515526992</v>
      </c>
      <c r="CC72" s="74">
        <v>21.602892515526992</v>
      </c>
      <c r="CD72" s="74">
        <v>21.602668140852114</v>
      </c>
      <c r="CE72" s="74">
        <v>21.602668140852114</v>
      </c>
      <c r="CF72" s="74">
        <v>21.602668140852114</v>
      </c>
      <c r="CG72" s="74">
        <v>21.458169531791377</v>
      </c>
      <c r="CH72" s="74">
        <v>21.458169531791377</v>
      </c>
      <c r="CI72" s="74">
        <v>21.458169531791377</v>
      </c>
      <c r="CJ72" s="74">
        <v>21.032096075235469</v>
      </c>
      <c r="CK72" s="74">
        <v>21.032096075235469</v>
      </c>
      <c r="CL72" s="74">
        <v>21.032096075235469</v>
      </c>
      <c r="CM72" s="74">
        <f t="shared" ref="CM72" si="182">IFERROR(CM135/CM$10,0)</f>
        <v>21.619084209625324</v>
      </c>
      <c r="CO72" s="74">
        <v>19.732782346915901</v>
      </c>
      <c r="CP72" s="74">
        <v>20.332038123002373</v>
      </c>
      <c r="CQ72" s="74">
        <v>20.566096805247287</v>
      </c>
      <c r="CR72" s="74">
        <v>21.186204736924534</v>
      </c>
      <c r="CS72" s="74">
        <f t="shared" ref="CS72" si="183">IFERROR(CS135/CS$10,0)</f>
        <v>20.210215826727413</v>
      </c>
      <c r="CU72" s="74">
        <v>20.566086361190184</v>
      </c>
      <c r="CV72" s="74">
        <v>20.566086361190184</v>
      </c>
      <c r="CW72" s="74">
        <v>20.566086361190184</v>
      </c>
      <c r="CX72" s="74">
        <v>20.566086361190184</v>
      </c>
      <c r="CY72" s="74">
        <f t="shared" ref="CY72" si="184">IFERROR(CY135/CY$10,0)</f>
        <v>20.48886008357816</v>
      </c>
      <c r="DA72" s="74">
        <v>22.191012053818195</v>
      </c>
      <c r="DB72" s="74">
        <v>19.667082890423597</v>
      </c>
      <c r="DC72" s="74">
        <v>19.053336392416629</v>
      </c>
      <c r="DD72" s="74">
        <v>17.813855012499715</v>
      </c>
      <c r="DE72" s="74">
        <v>17.482619485333853</v>
      </c>
      <c r="DF72" s="74">
        <v>21.377856142358233</v>
      </c>
      <c r="DG72" s="74">
        <v>27.983399828528249</v>
      </c>
      <c r="DH72" s="74">
        <v>28.17087260510494</v>
      </c>
      <c r="DI72" s="74">
        <v>28.124107831285105</v>
      </c>
      <c r="DJ72" s="74">
        <v>28.09176612389626</v>
      </c>
      <c r="DK72" s="74">
        <v>28.017161530430684</v>
      </c>
      <c r="DL72" s="74">
        <v>28.048153580953716</v>
      </c>
      <c r="DM72" s="74">
        <v>28.030076609297542</v>
      </c>
      <c r="DN72" s="74">
        <v>28.000025449476041</v>
      </c>
      <c r="DO72" s="74">
        <v>28.014905077969196</v>
      </c>
      <c r="DP72" s="74">
        <v>28.063815583250992</v>
      </c>
      <c r="DQ72" s="74">
        <v>0</v>
      </c>
      <c r="DR72" s="74">
        <f t="shared" ref="DR72:DS72" si="185">IFERROR(DR135/DR$10,0)</f>
        <v>0</v>
      </c>
      <c r="DS72" s="74">
        <f t="shared" si="185"/>
        <v>0</v>
      </c>
      <c r="DU72" s="74">
        <f>+BY72-BK72</f>
        <v>0.2189025760983192</v>
      </c>
      <c r="DW72" s="142">
        <f>+BY72/AW72</f>
        <v>1.0014049888932084</v>
      </c>
    </row>
    <row r="73" spans="1:127" s="84" customFormat="1" x14ac:dyDescent="0.3">
      <c r="B73" s="85"/>
      <c r="C73" s="85"/>
      <c r="D73" s="85"/>
      <c r="E73" s="85"/>
      <c r="G73" s="85"/>
      <c r="U73" s="70"/>
      <c r="AI73" s="70"/>
      <c r="AT73" s="12"/>
      <c r="AU73" s="12"/>
      <c r="AV73" s="12"/>
      <c r="AW73" s="70"/>
      <c r="BK73" s="70"/>
      <c r="BY73" s="70"/>
      <c r="CM73" s="70"/>
      <c r="CS73" s="70"/>
      <c r="CY73" s="70"/>
      <c r="DU73" s="70"/>
      <c r="DW73" s="70"/>
    </row>
    <row r="74" spans="1:127" s="84" customFormat="1" x14ac:dyDescent="0.3">
      <c r="B74" s="85"/>
      <c r="C74" s="86"/>
      <c r="D74" s="85"/>
      <c r="E74" s="86"/>
      <c r="F74" s="91" t="s">
        <v>171</v>
      </c>
      <c r="G74" s="85" t="s">
        <v>114</v>
      </c>
      <c r="I74" s="89">
        <f t="shared" ref="I74:U74" si="186">IFERROR(I$122/I$8,0)</f>
        <v>6.8159297638415879</v>
      </c>
      <c r="J74" s="89">
        <f t="shared" si="186"/>
        <v>7.0669493885216426</v>
      </c>
      <c r="K74" s="89">
        <f t="shared" si="186"/>
        <v>6.5983717166640501</v>
      </c>
      <c r="L74" s="89">
        <f t="shared" si="186"/>
        <v>6.6351005945906332</v>
      </c>
      <c r="M74" s="89">
        <f t="shared" si="186"/>
        <v>6.8597306155692355</v>
      </c>
      <c r="N74" s="89">
        <f t="shared" si="186"/>
        <v>7.3306215865809206</v>
      </c>
      <c r="O74" s="89">
        <f t="shared" si="186"/>
        <v>7.0373950334596067</v>
      </c>
      <c r="P74" s="89">
        <f t="shared" si="186"/>
        <v>7.0411097889677885</v>
      </c>
      <c r="Q74" s="89">
        <f t="shared" si="186"/>
        <v>6.6850856064668047</v>
      </c>
      <c r="R74" s="89">
        <f t="shared" si="186"/>
        <v>6.8400836049298963</v>
      </c>
      <c r="S74" s="89">
        <f t="shared" si="186"/>
        <v>6.4670870467542398</v>
      </c>
      <c r="T74" s="89">
        <f t="shared" si="186"/>
        <v>6.4812609997355706</v>
      </c>
      <c r="U74" s="89">
        <f t="shared" si="186"/>
        <v>6.8019719302540169</v>
      </c>
      <c r="W74" s="89">
        <f t="shared" ref="W74:AI74" si="187">IFERROR(W$122/W$8,0)</f>
        <v>6.5918844137918535</v>
      </c>
      <c r="X74" s="89">
        <f t="shared" si="187"/>
        <v>6.0315360085724565</v>
      </c>
      <c r="Y74" s="89">
        <f t="shared" si="187"/>
        <v>6.6777261421288445</v>
      </c>
      <c r="Z74" s="89">
        <f t="shared" si="187"/>
        <v>6.1703659102727988</v>
      </c>
      <c r="AA74" s="89">
        <f t="shared" si="187"/>
        <v>6.6013305256072758</v>
      </c>
      <c r="AB74" s="89">
        <f t="shared" si="187"/>
        <v>6.3845654867778876</v>
      </c>
      <c r="AC74" s="89">
        <f t="shared" si="187"/>
        <v>6.4184637820785797</v>
      </c>
      <c r="AD74" s="89">
        <f t="shared" si="187"/>
        <v>6.3354046690834025</v>
      </c>
      <c r="AE74" s="89">
        <f t="shared" si="187"/>
        <v>6.394338979352538</v>
      </c>
      <c r="AF74" s="89">
        <f t="shared" si="187"/>
        <v>6.3611158993262942</v>
      </c>
      <c r="AG74" s="89">
        <f t="shared" si="187"/>
        <v>6.1167339769366853</v>
      </c>
      <c r="AH74" s="89">
        <f t="shared" si="187"/>
        <v>6.0124803217040972</v>
      </c>
      <c r="AI74" s="89">
        <f t="shared" si="187"/>
        <v>6.3246981398686364</v>
      </c>
      <c r="AK74" s="89">
        <f t="shared" ref="AK74:AR74" si="188">IFERROR(AK$122/AK$8,0)</f>
        <v>5.7894623968649288</v>
      </c>
      <c r="AL74" s="89">
        <f t="shared" si="188"/>
        <v>6.2537101061882705</v>
      </c>
      <c r="AM74" s="89">
        <f t="shared" si="188"/>
        <v>5.7307221952700695</v>
      </c>
      <c r="AN74" s="89">
        <f t="shared" si="188"/>
        <v>5.561869993318898</v>
      </c>
      <c r="AO74" s="89">
        <f t="shared" si="188"/>
        <v>5.6782281879666634</v>
      </c>
      <c r="AP74" s="89">
        <f t="shared" si="188"/>
        <v>5.5146596147525004</v>
      </c>
      <c r="AQ74" s="89">
        <f t="shared" si="188"/>
        <v>5.4981668063836153</v>
      </c>
      <c r="AR74" s="89">
        <f t="shared" si="188"/>
        <v>5.4863764364520557</v>
      </c>
      <c r="AS74" s="89">
        <v>5.5447486809688007</v>
      </c>
      <c r="AT74" s="89">
        <f>IFERROR(AT$122/AT$8,0)</f>
        <v>5.6593276655258524</v>
      </c>
      <c r="AU74" s="89">
        <f>IFERROR(AU$122/AU$8,0)</f>
        <v>5.6460839105255642</v>
      </c>
      <c r="AV74" s="89">
        <f>IFERROR(AV$122/AV$8,0)</f>
        <v>5.5723305724235548</v>
      </c>
      <c r="AW74" s="89">
        <f>IFERROR(AW$122/AW$8,0)</f>
        <v>5.6427469791575806</v>
      </c>
      <c r="AY74" s="89">
        <f t="shared" ref="AY74:BK74" si="189">IFERROR(AY$122/AY$8,0)</f>
        <v>5.1549474881805919</v>
      </c>
      <c r="AZ74" s="89">
        <f t="shared" si="189"/>
        <v>5.1710525481171237</v>
      </c>
      <c r="BA74" s="89">
        <f t="shared" si="189"/>
        <v>5.1659204286834672</v>
      </c>
      <c r="BB74" s="89">
        <f t="shared" si="189"/>
        <v>5.1162399226078756</v>
      </c>
      <c r="BC74" s="89">
        <f t="shared" si="189"/>
        <v>5.1142803194878557</v>
      </c>
      <c r="BD74" s="89">
        <f t="shared" si="189"/>
        <v>5.0998997948424041</v>
      </c>
      <c r="BE74" s="89">
        <f t="shared" si="189"/>
        <v>5.0932235971351787</v>
      </c>
      <c r="BF74" s="89">
        <f t="shared" si="189"/>
        <v>5.0723144051455726</v>
      </c>
      <c r="BG74" s="89">
        <f t="shared" si="189"/>
        <v>5.0676938069866271</v>
      </c>
      <c r="BH74" s="89">
        <f t="shared" si="189"/>
        <v>5.0844424146287821</v>
      </c>
      <c r="BI74" s="89">
        <f t="shared" si="189"/>
        <v>5.0753988509930483</v>
      </c>
      <c r="BJ74" s="89">
        <f t="shared" si="189"/>
        <v>5.082970286582329</v>
      </c>
      <c r="BK74" s="89">
        <f t="shared" si="189"/>
        <v>5.1073778217304646</v>
      </c>
      <c r="BL74" s="89">
        <f t="shared" ref="BL74" si="190">IFERROR(BL$122/BL$8,0)</f>
        <v>0</v>
      </c>
      <c r="BM74" s="89">
        <v>5.154947488180591</v>
      </c>
      <c r="BN74" s="89">
        <v>5.1710525481171228</v>
      </c>
      <c r="BO74" s="89">
        <v>5.1659204286834663</v>
      </c>
      <c r="BP74" s="89">
        <v>5.1162399226078756</v>
      </c>
      <c r="BQ74" s="89">
        <v>5.1142803194878557</v>
      </c>
      <c r="BR74" s="89">
        <v>5.0998997948424041</v>
      </c>
      <c r="BS74" s="89">
        <v>5.0932235971351787</v>
      </c>
      <c r="BT74" s="89">
        <v>5.0723144051455726</v>
      </c>
      <c r="BU74" s="89">
        <v>5.067693806986628</v>
      </c>
      <c r="BV74" s="89">
        <v>5.0844424146287821</v>
      </c>
      <c r="BW74" s="89">
        <v>5.0753988509930492</v>
      </c>
      <c r="BX74" s="89">
        <v>5.0829702865823272</v>
      </c>
      <c r="BY74" s="89">
        <f>IFERROR(BY$122/BY$8,0)</f>
        <v>5.1078552337657888</v>
      </c>
      <c r="CA74" s="89">
        <v>5.1358769048980886</v>
      </c>
      <c r="CB74" s="89">
        <v>5.1358769048980886</v>
      </c>
      <c r="CC74" s="89">
        <v>5.1358769048980886</v>
      </c>
      <c r="CD74" s="89">
        <v>5.13527499681196</v>
      </c>
      <c r="CE74" s="89">
        <v>5.13527499681196</v>
      </c>
      <c r="CF74" s="89">
        <v>5.13527499681196</v>
      </c>
      <c r="CG74" s="89">
        <v>5.1456997683237642</v>
      </c>
      <c r="CH74" s="89">
        <v>5.1456997683237642</v>
      </c>
      <c r="CI74" s="89">
        <v>5.1456997683237642</v>
      </c>
      <c r="CJ74" s="89">
        <v>5.1259373087543807</v>
      </c>
      <c r="CK74" s="89">
        <v>5.1259373087543807</v>
      </c>
      <c r="CL74" s="89">
        <v>5.1259373087543807</v>
      </c>
      <c r="CM74" s="89">
        <f>IFERROR(CM$122/CM$8,0)</f>
        <v>5.135774225147296</v>
      </c>
      <c r="CO74" s="89">
        <v>5.1302082738474057</v>
      </c>
      <c r="CP74" s="89">
        <v>5.1501739609155992</v>
      </c>
      <c r="CQ74" s="89">
        <v>5.1299804455499016</v>
      </c>
      <c r="CR74" s="89">
        <v>5.1446666734185147</v>
      </c>
      <c r="CS74" s="89">
        <f>IFERROR(CS$122/CS$8,0)</f>
        <v>5.1380284114605823</v>
      </c>
      <c r="CU74" s="89">
        <v>5.166584157984528</v>
      </c>
      <c r="CV74" s="89">
        <v>5.166584157984528</v>
      </c>
      <c r="CW74" s="89">
        <v>5.166584157984528</v>
      </c>
      <c r="CX74" s="89">
        <v>5.166584157984528</v>
      </c>
      <c r="CY74" s="89">
        <f>IFERROR(CY$122/CY$8,0)</f>
        <v>5.1665841579845262</v>
      </c>
      <c r="DA74" s="89">
        <v>5.165356493299365</v>
      </c>
      <c r="DB74" s="89">
        <v>5.1645380501188214</v>
      </c>
      <c r="DC74" s="89">
        <v>5.1676072119851373</v>
      </c>
      <c r="DD74" s="89">
        <v>5.6068594581902502</v>
      </c>
      <c r="DE74" s="89">
        <v>5.6068594582672961</v>
      </c>
      <c r="DF74" s="89">
        <v>6.3183080237039064</v>
      </c>
      <c r="DG74" s="89">
        <v>0</v>
      </c>
      <c r="DH74" s="89">
        <v>0</v>
      </c>
      <c r="DI74" s="89">
        <v>0</v>
      </c>
      <c r="DJ74" s="89">
        <v>0</v>
      </c>
      <c r="DK74" s="89">
        <v>0</v>
      </c>
      <c r="DL74" s="89">
        <v>0</v>
      </c>
      <c r="DM74" s="89">
        <v>0</v>
      </c>
      <c r="DN74" s="89">
        <v>0</v>
      </c>
      <c r="DO74" s="89">
        <v>0</v>
      </c>
      <c r="DP74" s="89">
        <v>0</v>
      </c>
      <c r="DQ74" s="89">
        <v>0</v>
      </c>
      <c r="DR74" s="89">
        <f t="shared" ref="DR74:DS74" si="191">IFERROR(DR$122/DR$8,0)</f>
        <v>0</v>
      </c>
      <c r="DS74" s="89">
        <f t="shared" si="191"/>
        <v>0</v>
      </c>
      <c r="DU74" s="59">
        <f>+BY74-BK74</f>
        <v>4.7741203532414289E-4</v>
      </c>
      <c r="DW74" s="59">
        <f t="shared" ref="DW74" si="192">+BY74/AW74</f>
        <v>0.90520720716922043</v>
      </c>
    </row>
    <row r="75" spans="1:127" s="84" customFormat="1" x14ac:dyDescent="0.3">
      <c r="B75" s="85"/>
      <c r="C75" s="86"/>
      <c r="D75" s="85"/>
      <c r="E75" s="86"/>
      <c r="F75" s="91" t="s">
        <v>172</v>
      </c>
      <c r="G75" s="85" t="s">
        <v>173</v>
      </c>
      <c r="I75" s="23">
        <f t="shared" ref="I75:U75" si="193">IFERROR(I$133/I$12,0)</f>
        <v>1810.7221665942768</v>
      </c>
      <c r="J75" s="23">
        <f t="shared" si="193"/>
        <v>1724.0717547756863</v>
      </c>
      <c r="K75" s="23">
        <f t="shared" si="193"/>
        <v>1774.6811819185436</v>
      </c>
      <c r="L75" s="23">
        <f t="shared" si="193"/>
        <v>1741.6343014383533</v>
      </c>
      <c r="M75" s="23">
        <f t="shared" si="193"/>
        <v>1797.8262485790244</v>
      </c>
      <c r="N75" s="23">
        <f t="shared" si="193"/>
        <v>1717.7778346115165</v>
      </c>
      <c r="O75" s="23">
        <f t="shared" si="193"/>
        <v>1765.427298913728</v>
      </c>
      <c r="P75" s="23">
        <f t="shared" si="193"/>
        <v>1833.3235800490174</v>
      </c>
      <c r="Q75" s="23">
        <f t="shared" si="193"/>
        <v>1809.3878607928016</v>
      </c>
      <c r="R75" s="23">
        <f t="shared" si="193"/>
        <v>1789.4714259546254</v>
      </c>
      <c r="S75" s="23">
        <f t="shared" si="193"/>
        <v>1807.7993747004894</v>
      </c>
      <c r="T75" s="23">
        <f t="shared" si="193"/>
        <v>1771.9982002140148</v>
      </c>
      <c r="U75" s="23">
        <f t="shared" si="193"/>
        <v>1779.7791687649146</v>
      </c>
      <c r="W75" s="23">
        <f t="shared" ref="W75:AI75" si="194">IFERROR(W$133/W$12,0)</f>
        <v>1763.3178450216019</v>
      </c>
      <c r="X75" s="23">
        <f t="shared" si="194"/>
        <v>1780.4946696695124</v>
      </c>
      <c r="Y75" s="23">
        <f t="shared" si="194"/>
        <v>1803.9912956368748</v>
      </c>
      <c r="Z75" s="23">
        <f t="shared" si="194"/>
        <v>1719.9224936827241</v>
      </c>
      <c r="AA75" s="23">
        <f t="shared" si="194"/>
        <v>1779.8286262357176</v>
      </c>
      <c r="AB75" s="23">
        <f t="shared" si="194"/>
        <v>1775.635537621622</v>
      </c>
      <c r="AC75" s="23">
        <f t="shared" si="194"/>
        <v>1772.1533326033366</v>
      </c>
      <c r="AD75" s="23">
        <f t="shared" si="194"/>
        <v>1807.2017803125254</v>
      </c>
      <c r="AE75" s="23">
        <f t="shared" si="194"/>
        <v>1790.5672163970971</v>
      </c>
      <c r="AF75" s="23">
        <f t="shared" si="194"/>
        <v>1667.4733164960242</v>
      </c>
      <c r="AG75" s="23">
        <f t="shared" si="194"/>
        <v>1684.656508097672</v>
      </c>
      <c r="AH75" s="23">
        <f t="shared" si="194"/>
        <v>1784.5953099775852</v>
      </c>
      <c r="AI75" s="23">
        <f t="shared" si="194"/>
        <v>1760.0436817774346</v>
      </c>
      <c r="AK75" s="23">
        <f t="shared" ref="AK75:AR75" si="195">IFERROR(AK$133/AK$12,0)</f>
        <v>1713.3910803372114</v>
      </c>
      <c r="AL75" s="23">
        <f t="shared" si="195"/>
        <v>1681.8549481399555</v>
      </c>
      <c r="AM75" s="23">
        <f t="shared" si="195"/>
        <v>1696.781448241702</v>
      </c>
      <c r="AN75" s="23">
        <f t="shared" si="195"/>
        <v>1821.3723976844858</v>
      </c>
      <c r="AO75" s="23">
        <f t="shared" si="195"/>
        <v>1809.7956529126113</v>
      </c>
      <c r="AP75" s="23">
        <f t="shared" si="195"/>
        <v>1742.7456469763606</v>
      </c>
      <c r="AQ75" s="23">
        <f t="shared" si="195"/>
        <v>1795.8249650034254</v>
      </c>
      <c r="AR75" s="23">
        <f t="shared" si="195"/>
        <v>1781.2887714661108</v>
      </c>
      <c r="AS75" s="23">
        <v>1818.4126460133814</v>
      </c>
      <c r="AT75" s="23">
        <f>IFERROR(AT$133/AT$12,0)</f>
        <v>1793.2480013088918</v>
      </c>
      <c r="AU75" s="23">
        <f>IFERROR(AU$133/AU$12,0)</f>
        <v>1800.1507928442456</v>
      </c>
      <c r="AV75" s="23">
        <f>IFERROR(AV$133/AV$12,0)</f>
        <v>1804.3711221264248</v>
      </c>
      <c r="AW75" s="23">
        <f>IFERROR(AW$133/AW$12,0)</f>
        <v>1776.8219007884231</v>
      </c>
      <c r="AY75" s="67">
        <v>1700</v>
      </c>
      <c r="AZ75" s="67">
        <v>1700</v>
      </c>
      <c r="BA75" s="67">
        <v>1700</v>
      </c>
      <c r="BB75" s="67">
        <v>1700</v>
      </c>
      <c r="BC75" s="67">
        <v>1700</v>
      </c>
      <c r="BD75" s="67">
        <v>1700</v>
      </c>
      <c r="BE75" s="67">
        <v>1700</v>
      </c>
      <c r="BF75" s="67">
        <v>1700</v>
      </c>
      <c r="BG75" s="67">
        <v>1700</v>
      </c>
      <c r="BH75" s="67">
        <v>1700</v>
      </c>
      <c r="BI75" s="67">
        <v>1700</v>
      </c>
      <c r="BJ75" s="67">
        <v>1700</v>
      </c>
      <c r="BK75" s="23">
        <f>IFERROR(BK$133/BK$12,0)</f>
        <v>1700</v>
      </c>
      <c r="BL75" s="67">
        <v>1790.4144467893639</v>
      </c>
      <c r="BM75" s="67">
        <v>1700</v>
      </c>
      <c r="BN75" s="67">
        <v>1700</v>
      </c>
      <c r="BO75" s="67">
        <v>1700</v>
      </c>
      <c r="BP75" s="67">
        <v>1700</v>
      </c>
      <c r="BQ75" s="67">
        <v>1700</v>
      </c>
      <c r="BR75" s="67">
        <v>1700</v>
      </c>
      <c r="BS75" s="67">
        <v>1700</v>
      </c>
      <c r="BT75" s="67">
        <v>1700</v>
      </c>
      <c r="BU75" s="67">
        <v>1700</v>
      </c>
      <c r="BV75" s="67">
        <v>1700</v>
      </c>
      <c r="BW75" s="67">
        <v>1700</v>
      </c>
      <c r="BX75" s="67">
        <v>1700</v>
      </c>
      <c r="BY75" s="23">
        <f>IFERROR(BY$133/BY$12,0)</f>
        <v>1700.0000000000005</v>
      </c>
      <c r="CA75" s="171">
        <v>1750</v>
      </c>
      <c r="CB75" s="171">
        <v>1750</v>
      </c>
      <c r="CC75" s="171">
        <v>1750</v>
      </c>
      <c r="CD75" s="171">
        <v>1750</v>
      </c>
      <c r="CE75" s="171">
        <v>1750</v>
      </c>
      <c r="CF75" s="171">
        <v>1750</v>
      </c>
      <c r="CG75" s="171">
        <v>1750</v>
      </c>
      <c r="CH75" s="171">
        <v>1750</v>
      </c>
      <c r="CI75" s="171">
        <v>1750</v>
      </c>
      <c r="CJ75" s="171">
        <v>1809.9999999999998</v>
      </c>
      <c r="CK75" s="171">
        <v>1809.9999999999998</v>
      </c>
      <c r="CL75" s="171">
        <v>1809.9999999999998</v>
      </c>
      <c r="CM75" s="23">
        <f>IFERROR(CM$133/CM$12,0)</f>
        <v>1763.9106685130232</v>
      </c>
      <c r="CO75" s="171">
        <v>1810</v>
      </c>
      <c r="CP75" s="171">
        <v>1809.9999999999998</v>
      </c>
      <c r="CQ75" s="171">
        <v>1749.9999999999998</v>
      </c>
      <c r="CR75" s="171">
        <v>1750.0000000000002</v>
      </c>
      <c r="CS75" s="172">
        <f>IFERROR(CS$133/CS$12,0)</f>
        <v>1778.8780968815195</v>
      </c>
      <c r="CT75" s="79"/>
      <c r="CU75" s="171">
        <v>1819.158493390963</v>
      </c>
      <c r="CV75" s="171">
        <v>1819.158493390963</v>
      </c>
      <c r="CW75" s="171">
        <v>1819.158493390963</v>
      </c>
      <c r="CX75" s="171">
        <v>1819.158493390963</v>
      </c>
      <c r="CY75" s="23">
        <f>IFERROR(CY$133/CY$12,0)</f>
        <v>1819.1584933909626</v>
      </c>
      <c r="DA75" s="171">
        <v>1830.723635105365</v>
      </c>
      <c r="DB75" s="171">
        <v>1791.2515835343493</v>
      </c>
      <c r="DC75" s="171">
        <v>1794.6777270011823</v>
      </c>
      <c r="DD75" s="171">
        <v>1784.9122631906152</v>
      </c>
      <c r="DE75" s="171">
        <v>1784.8997792677526</v>
      </c>
      <c r="DF75" s="171">
        <v>1759.9441223047859</v>
      </c>
      <c r="DG75" s="171">
        <v>0</v>
      </c>
      <c r="DH75" s="171">
        <v>0</v>
      </c>
      <c r="DI75" s="171">
        <v>0</v>
      </c>
      <c r="DJ75" s="171">
        <v>0</v>
      </c>
      <c r="DK75" s="171">
        <v>0</v>
      </c>
      <c r="DL75" s="171">
        <v>0</v>
      </c>
      <c r="DM75" s="171">
        <v>0</v>
      </c>
      <c r="DN75" s="171">
        <v>0</v>
      </c>
      <c r="DO75" s="171">
        <v>0</v>
      </c>
      <c r="DP75" s="171">
        <v>0</v>
      </c>
      <c r="DQ75" s="171">
        <v>0</v>
      </c>
      <c r="DR75" s="171"/>
      <c r="DS75" s="171"/>
      <c r="DU75" s="59">
        <f>+BY75-BK75</f>
        <v>0</v>
      </c>
      <c r="DW75" s="27">
        <f>+BY75/AW75</f>
        <v>0.95676443387244681</v>
      </c>
    </row>
    <row r="76" spans="1:127" s="84" customFormat="1" x14ac:dyDescent="0.3">
      <c r="B76" s="85"/>
      <c r="C76" s="85"/>
      <c r="D76" s="85"/>
      <c r="E76" s="85"/>
      <c r="G76" s="85"/>
      <c r="U76" s="70"/>
      <c r="AI76" s="70"/>
      <c r="AT76" s="12"/>
      <c r="AU76" s="12"/>
      <c r="AV76" s="12"/>
      <c r="AW76" s="70"/>
      <c r="BK76" s="70"/>
      <c r="BY76" s="70"/>
      <c r="CM76" s="70"/>
      <c r="CO76" s="79"/>
      <c r="CP76" s="79"/>
      <c r="CQ76" s="79"/>
      <c r="CR76" s="79"/>
      <c r="CS76" s="173"/>
      <c r="CT76" s="79"/>
      <c r="CU76" s="79"/>
      <c r="CV76" s="79"/>
      <c r="CW76" s="79"/>
      <c r="CX76" s="79"/>
      <c r="CY76" s="70"/>
      <c r="DA76" s="79"/>
      <c r="DB76" s="79"/>
      <c r="DC76" s="79"/>
      <c r="DD76" s="79"/>
      <c r="DE76" s="79"/>
      <c r="DF76" s="79"/>
      <c r="DG76" s="79"/>
      <c r="DH76" s="79"/>
      <c r="DI76" s="79"/>
      <c r="DJ76" s="79"/>
      <c r="DK76" s="79"/>
      <c r="DL76" s="79"/>
      <c r="DM76" s="79"/>
      <c r="DN76" s="79"/>
      <c r="DO76" s="79"/>
      <c r="DP76" s="79"/>
      <c r="DQ76" s="79"/>
      <c r="DR76" s="79"/>
      <c r="DS76" s="79"/>
      <c r="DU76" s="70"/>
      <c r="DW76" s="70"/>
    </row>
    <row r="77" spans="1:127" x14ac:dyDescent="0.3">
      <c r="B77" s="15"/>
      <c r="C77" s="16"/>
      <c r="D77" s="15"/>
      <c r="E77" s="16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8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8"/>
      <c r="AW77" s="18"/>
      <c r="BK77" s="18"/>
      <c r="BY77" s="18"/>
      <c r="CM77" s="18"/>
      <c r="CS77" s="18"/>
      <c r="CY77" s="18"/>
      <c r="DU77" s="18"/>
      <c r="DW77" s="18"/>
    </row>
    <row r="78" spans="1:127" x14ac:dyDescent="0.3">
      <c r="B78" s="15"/>
      <c r="C78" s="16"/>
      <c r="D78" s="15"/>
      <c r="E78" s="16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8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8"/>
      <c r="AW78" s="18"/>
      <c r="BK78" s="18"/>
      <c r="BY78" s="18"/>
      <c r="CM78" s="18"/>
      <c r="CS78" s="18"/>
      <c r="CY78" s="18"/>
      <c r="DU78" s="18"/>
      <c r="DW78" s="18"/>
    </row>
    <row r="79" spans="1:127" x14ac:dyDescent="0.3">
      <c r="A79" s="47"/>
      <c r="B79" s="52"/>
      <c r="C79" s="53"/>
      <c r="D79" s="52"/>
      <c r="E79" s="53"/>
      <c r="F79" s="54" t="s">
        <v>267</v>
      </c>
      <c r="G79" s="55"/>
      <c r="H79" s="159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8"/>
      <c r="V79" s="159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8"/>
      <c r="AJ79" s="159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159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159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159"/>
      <c r="CO79" s="58"/>
      <c r="CP79" s="58"/>
      <c r="CQ79" s="58"/>
      <c r="CR79" s="58"/>
      <c r="CS79" s="58"/>
      <c r="CT79" s="159"/>
      <c r="CU79" s="58"/>
      <c r="CV79" s="58"/>
      <c r="CW79" s="58"/>
      <c r="CX79" s="58"/>
      <c r="CY79" s="58"/>
      <c r="CZ79" s="159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159"/>
      <c r="DU79" s="58"/>
      <c r="DV79" s="159"/>
      <c r="DW79" s="58"/>
    </row>
    <row r="80" spans="1:127" x14ac:dyDescent="0.3">
      <c r="B80" s="15"/>
      <c r="C80" s="16"/>
      <c r="D80" s="15"/>
      <c r="E80" s="16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8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8"/>
      <c r="AW80" s="18"/>
      <c r="BK80" s="18"/>
      <c r="BY80" s="18"/>
      <c r="CM80" s="18"/>
      <c r="CS80" s="18"/>
      <c r="CY80" s="18"/>
      <c r="DS80" s="47"/>
      <c r="DU80" s="18"/>
      <c r="DW80" s="18"/>
    </row>
    <row r="81" spans="1:127" s="10" customFormat="1" x14ac:dyDescent="0.3">
      <c r="B81" s="31"/>
      <c r="C81" s="30"/>
      <c r="D81" s="31"/>
      <c r="E81" s="30"/>
      <c r="F81" s="10" t="s">
        <v>174</v>
      </c>
      <c r="G81" s="31" t="s">
        <v>175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>
        <f>SUM(I81:T81)</f>
        <v>0</v>
      </c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>
        <f>IFERROR(AVERAGE(W81:AH81),0)</f>
        <v>0</v>
      </c>
      <c r="AK81" s="2">
        <v>84</v>
      </c>
      <c r="AL81" s="2">
        <v>84</v>
      </c>
      <c r="AM81" s="2">
        <v>84</v>
      </c>
      <c r="AN81" s="6">
        <v>84</v>
      </c>
      <c r="AO81" s="6">
        <v>84</v>
      </c>
      <c r="AP81" s="6">
        <v>84</v>
      </c>
      <c r="AQ81" s="6">
        <v>84</v>
      </c>
      <c r="AR81" s="6">
        <v>84</v>
      </c>
      <c r="AS81" s="6">
        <v>84</v>
      </c>
      <c r="AT81" s="6">
        <v>84</v>
      </c>
      <c r="AU81" s="6">
        <v>84</v>
      </c>
      <c r="AV81" s="6">
        <v>84</v>
      </c>
      <c r="AW81" s="18">
        <f>AVERAGE(AK81:AV81)</f>
        <v>84</v>
      </c>
      <c r="AY81" s="7">
        <v>84</v>
      </c>
      <c r="AZ81" s="7">
        <v>84</v>
      </c>
      <c r="BA81" s="7">
        <v>84</v>
      </c>
      <c r="BB81" s="8">
        <v>84</v>
      </c>
      <c r="BC81" s="8">
        <v>84</v>
      </c>
      <c r="BD81" s="8">
        <v>84</v>
      </c>
      <c r="BE81" s="8">
        <v>84</v>
      </c>
      <c r="BF81" s="8">
        <v>84</v>
      </c>
      <c r="BG81" s="8">
        <v>84</v>
      </c>
      <c r="BH81" s="8">
        <v>84</v>
      </c>
      <c r="BI81" s="8">
        <v>84</v>
      </c>
      <c r="BJ81" s="8">
        <v>84</v>
      </c>
      <c r="BK81" s="18">
        <f>AVERAGE(AY81:BJ81)</f>
        <v>84</v>
      </c>
      <c r="BL81" s="8">
        <v>84</v>
      </c>
      <c r="BM81" s="8">
        <v>84</v>
      </c>
      <c r="BN81" s="8">
        <v>84</v>
      </c>
      <c r="BO81" s="8">
        <v>84</v>
      </c>
      <c r="BP81" s="8">
        <v>84</v>
      </c>
      <c r="BQ81" s="8">
        <v>84</v>
      </c>
      <c r="BR81" s="8">
        <v>84</v>
      </c>
      <c r="BS81" s="8">
        <v>84</v>
      </c>
      <c r="BT81" s="8">
        <v>84</v>
      </c>
      <c r="BU81" s="8">
        <v>84</v>
      </c>
      <c r="BV81" s="8">
        <v>84</v>
      </c>
      <c r="BW81" s="8">
        <v>84</v>
      </c>
      <c r="BX81" s="8">
        <v>84</v>
      </c>
      <c r="BY81" s="18">
        <f>AVERAGE(BM81:BX81)</f>
        <v>84</v>
      </c>
      <c r="CA81" s="7">
        <v>84</v>
      </c>
      <c r="CB81" s="7">
        <v>84</v>
      </c>
      <c r="CC81" s="7">
        <v>84</v>
      </c>
      <c r="CD81" s="7">
        <v>84</v>
      </c>
      <c r="CE81" s="7">
        <v>84</v>
      </c>
      <c r="CF81" s="7">
        <v>84</v>
      </c>
      <c r="CG81" s="7">
        <v>84</v>
      </c>
      <c r="CH81" s="7">
        <v>84</v>
      </c>
      <c r="CI81" s="7">
        <v>84</v>
      </c>
      <c r="CJ81" s="7">
        <v>84</v>
      </c>
      <c r="CK81" s="7">
        <v>84</v>
      </c>
      <c r="CL81" s="7">
        <v>84</v>
      </c>
      <c r="CM81" s="18">
        <f>AVERAGE(CA81:CL81)</f>
        <v>84</v>
      </c>
      <c r="CO81" s="7">
        <v>84</v>
      </c>
      <c r="CP81" s="7">
        <v>84</v>
      </c>
      <c r="CQ81" s="7">
        <v>84</v>
      </c>
      <c r="CR81" s="7">
        <v>84</v>
      </c>
      <c r="CS81" s="18">
        <f>AVERAGE(CO81:CR81)</f>
        <v>84</v>
      </c>
      <c r="CU81" s="7">
        <v>84</v>
      </c>
      <c r="CV81" s="7">
        <v>84</v>
      </c>
      <c r="CW81" s="7">
        <v>84</v>
      </c>
      <c r="CX81" s="7">
        <v>84</v>
      </c>
      <c r="CY81" s="18">
        <f>AVERAGE(CU81:CX81)</f>
        <v>84</v>
      </c>
      <c r="DA81" s="7">
        <v>84</v>
      </c>
      <c r="DB81" s="7">
        <v>84</v>
      </c>
      <c r="DC81" s="7">
        <v>84</v>
      </c>
      <c r="DD81" s="7">
        <v>84</v>
      </c>
      <c r="DE81" s="7">
        <v>84</v>
      </c>
      <c r="DF81" s="7">
        <v>84</v>
      </c>
      <c r="DG81" s="7">
        <v>84</v>
      </c>
      <c r="DH81" s="7">
        <v>84</v>
      </c>
      <c r="DI81" s="7">
        <v>84</v>
      </c>
      <c r="DJ81" s="7">
        <v>84</v>
      </c>
      <c r="DK81" s="7">
        <v>84</v>
      </c>
      <c r="DL81" s="7">
        <v>84</v>
      </c>
      <c r="DM81" s="7">
        <v>84</v>
      </c>
      <c r="DN81" s="7">
        <v>84</v>
      </c>
      <c r="DO81" s="7">
        <v>84</v>
      </c>
      <c r="DP81" s="7">
        <v>84</v>
      </c>
      <c r="DQ81" s="7">
        <v>84</v>
      </c>
      <c r="DR81" s="7">
        <v>84</v>
      </c>
      <c r="DS81" s="7"/>
      <c r="DU81" s="18">
        <f>+BY81-BK81</f>
        <v>0</v>
      </c>
      <c r="DW81" s="18">
        <f>+DU81-BM81</f>
        <v>-84</v>
      </c>
    </row>
    <row r="82" spans="1:127" s="10" customFormat="1" x14ac:dyDescent="0.3">
      <c r="B82" s="31"/>
      <c r="C82" s="30"/>
      <c r="D82" s="31"/>
      <c r="E82" s="30"/>
      <c r="F82" s="10" t="s">
        <v>176</v>
      </c>
      <c r="G82" s="31" t="s">
        <v>175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>
        <f>SUM(I82:T82)</f>
        <v>0</v>
      </c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>
        <f>IFERROR(AVERAGE(W82:AH82),0)</f>
        <v>0</v>
      </c>
      <c r="AK82" s="2">
        <v>43.510539062500001</v>
      </c>
      <c r="AL82" s="2">
        <v>28.286441406249999</v>
      </c>
      <c r="AM82" s="2">
        <v>40.36</v>
      </c>
      <c r="AN82" s="2">
        <v>41.396253906250003</v>
      </c>
      <c r="AO82" s="2">
        <v>41.559957031250001</v>
      </c>
      <c r="AP82" s="2">
        <v>44</v>
      </c>
      <c r="AQ82" s="6">
        <v>44.457226562499997</v>
      </c>
      <c r="AR82" s="6">
        <v>40.815246093749998</v>
      </c>
      <c r="AS82" s="6">
        <v>36</v>
      </c>
      <c r="AT82" s="6">
        <v>49.31</v>
      </c>
      <c r="AU82" s="6">
        <v>48.759253906250002</v>
      </c>
      <c r="AV82" s="6">
        <v>42</v>
      </c>
      <c r="AW82" s="18">
        <f>AVERAGE(AK82:AV82)</f>
        <v>41.704576497395834</v>
      </c>
      <c r="AY82" s="7">
        <v>36</v>
      </c>
      <c r="AZ82" s="7">
        <v>36</v>
      </c>
      <c r="BA82" s="7">
        <v>36</v>
      </c>
      <c r="BB82" s="7">
        <v>36</v>
      </c>
      <c r="BC82" s="7">
        <v>36</v>
      </c>
      <c r="BD82" s="7">
        <v>36</v>
      </c>
      <c r="BE82" s="8">
        <v>36</v>
      </c>
      <c r="BF82" s="8">
        <v>30</v>
      </c>
      <c r="BG82" s="8">
        <v>36</v>
      </c>
      <c r="BH82" s="8">
        <v>43</v>
      </c>
      <c r="BI82" s="8">
        <v>35</v>
      </c>
      <c r="BJ82" s="8">
        <v>42</v>
      </c>
      <c r="BK82" s="18">
        <f>AVERAGE(AY82:BJ82)</f>
        <v>36.5</v>
      </c>
      <c r="BL82" s="7">
        <v>36</v>
      </c>
      <c r="BM82" s="7">
        <v>36</v>
      </c>
      <c r="BN82" s="7">
        <v>36</v>
      </c>
      <c r="BO82" s="7">
        <v>36</v>
      </c>
      <c r="BP82" s="7">
        <v>36</v>
      </c>
      <c r="BQ82" s="7">
        <v>36</v>
      </c>
      <c r="BR82" s="7">
        <v>36</v>
      </c>
      <c r="BS82" s="8">
        <v>36</v>
      </c>
      <c r="BT82" s="8">
        <v>30</v>
      </c>
      <c r="BU82" s="8">
        <v>36</v>
      </c>
      <c r="BV82" s="8">
        <v>43</v>
      </c>
      <c r="BW82" s="8">
        <v>35</v>
      </c>
      <c r="BX82" s="8">
        <v>42</v>
      </c>
      <c r="BY82" s="18">
        <f>AVERAGE(BM82:BX82)</f>
        <v>36.5</v>
      </c>
      <c r="CA82" s="7">
        <v>39</v>
      </c>
      <c r="CB82" s="7">
        <v>39</v>
      </c>
      <c r="CC82" s="7">
        <v>39</v>
      </c>
      <c r="CD82" s="7">
        <v>41</v>
      </c>
      <c r="CE82" s="7">
        <v>41</v>
      </c>
      <c r="CF82" s="7">
        <v>41</v>
      </c>
      <c r="CG82" s="7">
        <v>34</v>
      </c>
      <c r="CH82" s="7">
        <v>34</v>
      </c>
      <c r="CI82" s="7">
        <v>34</v>
      </c>
      <c r="CJ82" s="7">
        <v>41</v>
      </c>
      <c r="CK82" s="7">
        <v>41</v>
      </c>
      <c r="CL82" s="7">
        <v>41</v>
      </c>
      <c r="CM82" s="18">
        <f>AVERAGE(CA82:CL82)</f>
        <v>38.75</v>
      </c>
      <c r="CO82" s="7">
        <v>39</v>
      </c>
      <c r="CP82" s="7">
        <v>41</v>
      </c>
      <c r="CQ82" s="7">
        <v>34</v>
      </c>
      <c r="CR82" s="7">
        <v>41</v>
      </c>
      <c r="CS82" s="18">
        <f>AVERAGE(CO82:CR82)</f>
        <v>38.75</v>
      </c>
      <c r="CU82" s="7">
        <v>38.75</v>
      </c>
      <c r="CV82" s="7">
        <v>38.75</v>
      </c>
      <c r="CW82" s="7">
        <v>38.75</v>
      </c>
      <c r="CX82" s="7">
        <v>38.75</v>
      </c>
      <c r="CY82" s="18">
        <f>AVERAGE(CU82:CX82)</f>
        <v>38.75</v>
      </c>
      <c r="DA82" s="7">
        <v>39</v>
      </c>
      <c r="DB82" s="7">
        <v>39</v>
      </c>
      <c r="DC82" s="7">
        <v>39</v>
      </c>
      <c r="DD82" s="7">
        <v>39</v>
      </c>
      <c r="DE82" s="7">
        <v>39</v>
      </c>
      <c r="DF82" s="7">
        <v>39</v>
      </c>
      <c r="DG82" s="7">
        <v>35.780493827007462</v>
      </c>
      <c r="DH82" s="7">
        <v>26</v>
      </c>
      <c r="DI82" s="7">
        <v>26</v>
      </c>
      <c r="DJ82" s="7">
        <v>26</v>
      </c>
      <c r="DK82" s="7">
        <v>26</v>
      </c>
      <c r="DL82" s="7">
        <v>26</v>
      </c>
      <c r="DM82" s="7">
        <v>26</v>
      </c>
      <c r="DN82" s="7">
        <v>26</v>
      </c>
      <c r="DO82" s="7">
        <v>26</v>
      </c>
      <c r="DP82" s="7">
        <v>26</v>
      </c>
      <c r="DQ82" s="7">
        <v>26</v>
      </c>
      <c r="DR82" s="7">
        <v>26</v>
      </c>
      <c r="DS82" s="7"/>
      <c r="DU82" s="18">
        <f>+BY82-BK82</f>
        <v>0</v>
      </c>
      <c r="DW82" s="18">
        <f>+DU82-BM82</f>
        <v>-36</v>
      </c>
    </row>
    <row r="83" spans="1:127" s="10" customFormat="1" x14ac:dyDescent="0.3">
      <c r="B83" s="31"/>
      <c r="C83" s="30"/>
      <c r="D83" s="31"/>
      <c r="E83" s="30"/>
      <c r="F83" s="10" t="s">
        <v>204</v>
      </c>
      <c r="G83" s="31" t="s">
        <v>175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>
        <f>SUM(I83:T83)</f>
        <v>0</v>
      </c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>
        <f>IFERROR(AVERAGE(W83:AH83),0)</f>
        <v>0</v>
      </c>
      <c r="AK83" s="2">
        <f>+AK82</f>
        <v>43.510539062500001</v>
      </c>
      <c r="AL83" s="2">
        <v>43.35</v>
      </c>
      <c r="AM83" s="2">
        <f>+AM82+4.5</f>
        <v>44.86</v>
      </c>
      <c r="AN83" s="6">
        <f>AN82+4.5</f>
        <v>45.896253906250003</v>
      </c>
      <c r="AO83" s="6">
        <v>41.559957031250001</v>
      </c>
      <c r="AP83" s="6">
        <v>45</v>
      </c>
      <c r="AQ83" s="6">
        <f>+AQ82</f>
        <v>44.457226562499997</v>
      </c>
      <c r="AR83" s="6">
        <f>+AR82</f>
        <v>40.815246093749998</v>
      </c>
      <c r="AS83" s="6">
        <v>44</v>
      </c>
      <c r="AT83" s="6">
        <v>42.183957031250003</v>
      </c>
      <c r="AU83" s="6">
        <f>AU82+8</f>
        <v>56.759253906250002</v>
      </c>
      <c r="AV83" s="6">
        <v>45</v>
      </c>
      <c r="AW83" s="18">
        <f>AVERAGE(AK83:AV83)</f>
        <v>44.782702799479161</v>
      </c>
      <c r="AY83" s="7">
        <f t="shared" ref="AY83:BD83" si="196">AY82+8</f>
        <v>44</v>
      </c>
      <c r="AZ83" s="7">
        <f t="shared" si="196"/>
        <v>44</v>
      </c>
      <c r="BA83" s="7">
        <f t="shared" si="196"/>
        <v>44</v>
      </c>
      <c r="BB83" s="8">
        <f t="shared" si="196"/>
        <v>44</v>
      </c>
      <c r="BC83" s="8">
        <f t="shared" si="196"/>
        <v>44</v>
      </c>
      <c r="BD83" s="8">
        <f t="shared" si="196"/>
        <v>44</v>
      </c>
      <c r="BE83" s="8">
        <f>BE82+8</f>
        <v>44</v>
      </c>
      <c r="BF83" s="8">
        <v>45</v>
      </c>
      <c r="BG83" s="8">
        <f>BG82+8</f>
        <v>44</v>
      </c>
      <c r="BH83" s="8">
        <v>45</v>
      </c>
      <c r="BI83" s="8">
        <f>BI82+8</f>
        <v>43</v>
      </c>
      <c r="BJ83" s="8">
        <v>45</v>
      </c>
      <c r="BK83" s="18">
        <f>AVERAGE(AY83:BJ83)</f>
        <v>44.166666666666664</v>
      </c>
      <c r="BL83" s="8">
        <v>44</v>
      </c>
      <c r="BM83" s="8">
        <v>44</v>
      </c>
      <c r="BN83" s="8">
        <v>44</v>
      </c>
      <c r="BO83" s="8">
        <v>44</v>
      </c>
      <c r="BP83" s="8">
        <v>44</v>
      </c>
      <c r="BQ83" s="8">
        <v>44</v>
      </c>
      <c r="BR83" s="8">
        <v>44</v>
      </c>
      <c r="BS83" s="8">
        <v>44</v>
      </c>
      <c r="BT83" s="8">
        <v>45</v>
      </c>
      <c r="BU83" s="8">
        <v>44</v>
      </c>
      <c r="BV83" s="8">
        <v>45</v>
      </c>
      <c r="BW83" s="8">
        <v>43</v>
      </c>
      <c r="BX83" s="8">
        <v>45</v>
      </c>
      <c r="BY83" s="18">
        <f>AVERAGE(BM83:BX83)</f>
        <v>44.166666666666664</v>
      </c>
      <c r="CA83" s="7">
        <v>45</v>
      </c>
      <c r="CB83" s="7">
        <v>45</v>
      </c>
      <c r="CC83" s="7">
        <v>45</v>
      </c>
      <c r="CD83" s="7">
        <v>45</v>
      </c>
      <c r="CE83" s="7">
        <v>45</v>
      </c>
      <c r="CF83" s="7">
        <v>45</v>
      </c>
      <c r="CG83" s="7">
        <v>46</v>
      </c>
      <c r="CH83" s="7">
        <v>46</v>
      </c>
      <c r="CI83" s="7">
        <v>46</v>
      </c>
      <c r="CJ83" s="7">
        <v>45</v>
      </c>
      <c r="CK83" s="7">
        <v>45</v>
      </c>
      <c r="CL83" s="7">
        <v>45</v>
      </c>
      <c r="CM83" s="18">
        <f>AVERAGE(CA83:CL83)</f>
        <v>45.25</v>
      </c>
      <c r="CO83" s="7">
        <v>45</v>
      </c>
      <c r="CP83" s="7">
        <v>45</v>
      </c>
      <c r="CQ83" s="7">
        <v>46</v>
      </c>
      <c r="CR83" s="7">
        <v>45</v>
      </c>
      <c r="CS83" s="18">
        <f>AVERAGE(CO83:CR83)</f>
        <v>45.25</v>
      </c>
      <c r="CU83" s="7">
        <v>45.25</v>
      </c>
      <c r="CV83" s="7">
        <v>45.25</v>
      </c>
      <c r="CW83" s="7">
        <v>45.25</v>
      </c>
      <c r="CX83" s="7">
        <v>45.25</v>
      </c>
      <c r="CY83" s="18">
        <f>AVERAGE(CU83:CX83)</f>
        <v>45.25</v>
      </c>
      <c r="DA83" s="7">
        <v>46</v>
      </c>
      <c r="DB83" s="7">
        <v>46</v>
      </c>
      <c r="DC83" s="7">
        <v>46</v>
      </c>
      <c r="DD83" s="7">
        <v>46</v>
      </c>
      <c r="DE83" s="7">
        <v>46</v>
      </c>
      <c r="DF83" s="7">
        <v>46</v>
      </c>
      <c r="DG83" s="7">
        <v>46</v>
      </c>
      <c r="DH83" s="7">
        <v>29</v>
      </c>
      <c r="DI83" s="7">
        <v>29</v>
      </c>
      <c r="DJ83" s="7">
        <v>29</v>
      </c>
      <c r="DK83" s="7">
        <v>29</v>
      </c>
      <c r="DL83" s="7">
        <v>29</v>
      </c>
      <c r="DM83" s="7">
        <v>28</v>
      </c>
      <c r="DN83" s="7">
        <v>28</v>
      </c>
      <c r="DO83" s="7">
        <v>28</v>
      </c>
      <c r="DP83" s="7">
        <v>28</v>
      </c>
      <c r="DQ83" s="7">
        <v>28</v>
      </c>
      <c r="DR83" s="7">
        <v>28</v>
      </c>
      <c r="DS83" s="7"/>
      <c r="DU83" s="18">
        <f>+BY83-BK83</f>
        <v>0</v>
      </c>
      <c r="DW83" s="18">
        <f>+DU83-BM83</f>
        <v>-44</v>
      </c>
    </row>
    <row r="84" spans="1:127" x14ac:dyDescent="0.3">
      <c r="B84" s="15"/>
      <c r="C84" s="16"/>
      <c r="D84" s="15"/>
      <c r="E84" s="16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8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8"/>
      <c r="AW84" s="18"/>
      <c r="BK84" s="18"/>
      <c r="BY84" s="18"/>
      <c r="CM84" s="18"/>
      <c r="CS84" s="18"/>
      <c r="CY84" s="18"/>
      <c r="DU84" s="18">
        <f>+BY84-BK84</f>
        <v>0</v>
      </c>
      <c r="DW84" s="18">
        <f>+DU84-BM84</f>
        <v>0</v>
      </c>
    </row>
    <row r="85" spans="1:127" s="10" customFormat="1" x14ac:dyDescent="0.3">
      <c r="A85" s="21" t="str">
        <f t="shared" ref="A85:A134" si="197">B85&amp;D85&amp;F85</f>
        <v>TOTAL CONSUMO ENERGÍA</v>
      </c>
      <c r="B85" s="127"/>
      <c r="C85" s="128"/>
      <c r="D85" s="127"/>
      <c r="E85" s="128"/>
      <c r="F85" s="129" t="s">
        <v>177</v>
      </c>
      <c r="G85" s="143" t="s">
        <v>178</v>
      </c>
      <c r="I85" s="144">
        <f t="shared" ref="I85:T85" si="198">I87+I97+I102+I106</f>
        <v>30283509.218994152</v>
      </c>
      <c r="J85" s="144">
        <f t="shared" si="198"/>
        <v>28100393.870000001</v>
      </c>
      <c r="K85" s="144">
        <f t="shared" si="198"/>
        <v>32774878.574218754</v>
      </c>
      <c r="L85" s="144">
        <f t="shared" si="198"/>
        <v>29507992.219999999</v>
      </c>
      <c r="M85" s="144">
        <f t="shared" si="198"/>
        <v>31505238.86425782</v>
      </c>
      <c r="N85" s="144">
        <f t="shared" si="198"/>
        <v>28244696.236328147</v>
      </c>
      <c r="O85" s="144">
        <f t="shared" si="198"/>
        <v>33505451.810546875</v>
      </c>
      <c r="P85" s="144">
        <f t="shared" si="198"/>
        <v>30790972.570000093</v>
      </c>
      <c r="Q85" s="144">
        <f t="shared" si="198"/>
        <v>33807316.240000002</v>
      </c>
      <c r="R85" s="144">
        <f t="shared" si="198"/>
        <v>31211757.229999997</v>
      </c>
      <c r="S85" s="144">
        <f t="shared" si="198"/>
        <v>29368959.489999998</v>
      </c>
      <c r="T85" s="144">
        <f t="shared" si="198"/>
        <v>32737172.770000003</v>
      </c>
      <c r="U85" s="144">
        <f>SUM(I85:T85)</f>
        <v>371838339.09434587</v>
      </c>
      <c r="W85" s="144">
        <f t="shared" ref="W85:AH85" si="199">W87+W97+W102+W106</f>
        <v>30157256.420000006</v>
      </c>
      <c r="X85" s="144">
        <f t="shared" si="199"/>
        <v>31268252.773437507</v>
      </c>
      <c r="Y85" s="144">
        <f t="shared" si="199"/>
        <v>30609027.720000003</v>
      </c>
      <c r="Z85" s="144">
        <f t="shared" si="199"/>
        <v>24059151.802604709</v>
      </c>
      <c r="AA85" s="144">
        <f t="shared" si="199"/>
        <v>31304519.289999999</v>
      </c>
      <c r="AB85" s="144">
        <f t="shared" si="199"/>
        <v>30313698</v>
      </c>
      <c r="AC85" s="144">
        <f t="shared" si="199"/>
        <v>29113873.523097586</v>
      </c>
      <c r="AD85" s="144">
        <f t="shared" si="199"/>
        <v>31396255.130085789</v>
      </c>
      <c r="AE85" s="144">
        <f t="shared" si="199"/>
        <v>30539978.386718757</v>
      </c>
      <c r="AF85" s="144">
        <f t="shared" si="199"/>
        <v>31406664.301982377</v>
      </c>
      <c r="AG85" s="144">
        <f t="shared" si="199"/>
        <v>31423448.45116362</v>
      </c>
      <c r="AH85" s="144">
        <f t="shared" si="199"/>
        <v>32561540.796394397</v>
      </c>
      <c r="AI85" s="144">
        <f>SUM(W85:AH85)</f>
        <v>364153666.59548479</v>
      </c>
      <c r="AK85" s="144">
        <f>AK87+AK97+AK102+AK106</f>
        <v>30393304.969994396</v>
      </c>
      <c r="AL85" s="144">
        <f t="shared" ref="AL85:AR85" si="200">AL87+AL97+AL102+AL106</f>
        <v>27658978.057617199</v>
      </c>
      <c r="AM85" s="144">
        <f t="shared" si="200"/>
        <v>32689400.471801762</v>
      </c>
      <c r="AN85" s="144">
        <f t="shared" si="200"/>
        <v>30520936.280666362</v>
      </c>
      <c r="AO85" s="144">
        <f t="shared" si="200"/>
        <v>33169601.132324226</v>
      </c>
      <c r="AP85" s="144">
        <f t="shared" si="200"/>
        <v>32828365.566711634</v>
      </c>
      <c r="AQ85" s="144">
        <f t="shared" si="200"/>
        <v>34567286.808893107</v>
      </c>
      <c r="AR85" s="144">
        <f t="shared" si="200"/>
        <v>33819731.490035929</v>
      </c>
      <c r="AS85" s="144">
        <v>35577562.878326803</v>
      </c>
      <c r="AT85" s="144">
        <f t="shared" ref="AT85:AV85" si="201">AT87+AT97+AT102+AT106</f>
        <v>31904283.952056888</v>
      </c>
      <c r="AU85" s="144">
        <f t="shared" si="201"/>
        <v>34701935.614395499</v>
      </c>
      <c r="AV85" s="144">
        <f t="shared" si="201"/>
        <v>34282998.364514902</v>
      </c>
      <c r="AW85" s="144">
        <f t="shared" ref="AW85" si="202">SUM(AK85:AV85)</f>
        <v>392114385.58733869</v>
      </c>
      <c r="AY85" s="144">
        <f t="shared" ref="AY85:BJ85" si="203">AY87+AY97+AY102+AY106</f>
        <v>31015113.807057716</v>
      </c>
      <c r="AZ85" s="144">
        <f t="shared" si="203"/>
        <v>27920582.585544072</v>
      </c>
      <c r="BA85" s="144">
        <f t="shared" si="203"/>
        <v>34160669.386421055</v>
      </c>
      <c r="BB85" s="144">
        <f t="shared" si="203"/>
        <v>32655856.085632589</v>
      </c>
      <c r="BC85" s="144">
        <f t="shared" si="203"/>
        <v>30771474.538202818</v>
      </c>
      <c r="BD85" s="144">
        <f t="shared" si="203"/>
        <v>33481906.887679689</v>
      </c>
      <c r="BE85" s="144">
        <f t="shared" si="203"/>
        <v>34506823.298499465</v>
      </c>
      <c r="BF85" s="144">
        <f t="shared" si="203"/>
        <v>35062733.075254522</v>
      </c>
      <c r="BG85" s="144">
        <f t="shared" si="203"/>
        <v>28863606.574364524</v>
      </c>
      <c r="BH85" s="144">
        <f t="shared" si="203"/>
        <v>34089672.93043799</v>
      </c>
      <c r="BI85" s="144">
        <f t="shared" si="203"/>
        <v>33255830.527975764</v>
      </c>
      <c r="BJ85" s="144">
        <f t="shared" si="203"/>
        <v>34937040.188536018</v>
      </c>
      <c r="BK85" s="144">
        <f t="shared" ref="BK85" si="204">SUM(AY85:BJ85)</f>
        <v>390721309.88560617</v>
      </c>
      <c r="BL85" s="144">
        <f t="shared" ref="BL85:BO85" si="205">BL87+BL97+BL102+BL106</f>
        <v>0</v>
      </c>
      <c r="BM85" s="144">
        <f t="shared" si="205"/>
        <v>33085013.930769201</v>
      </c>
      <c r="BN85" s="144">
        <f t="shared" si="205"/>
        <v>30232539.481142163</v>
      </c>
      <c r="BO85" s="144">
        <f t="shared" si="205"/>
        <v>32674509.148729142</v>
      </c>
      <c r="BP85" s="144">
        <f t="shared" ref="BP85:BX85" si="206">BP87+BP97+BP102+BP106</f>
        <v>31304026.042782284</v>
      </c>
      <c r="BQ85" s="144">
        <f t="shared" si="206"/>
        <v>33929489.797693729</v>
      </c>
      <c r="BR85" s="144">
        <f t="shared" si="206"/>
        <v>32086508.982291449</v>
      </c>
      <c r="BS85" s="144">
        <f t="shared" si="206"/>
        <v>32123867.710911069</v>
      </c>
      <c r="BT85" s="144">
        <f t="shared" si="206"/>
        <v>34507281.639131695</v>
      </c>
      <c r="BU85" s="144">
        <f t="shared" si="206"/>
        <v>30917212.771201551</v>
      </c>
      <c r="BV85" s="144">
        <f t="shared" si="206"/>
        <v>33524347.921483129</v>
      </c>
      <c r="BW85" s="144">
        <f t="shared" si="206"/>
        <v>33513479.086866524</v>
      </c>
      <c r="BX85" s="144">
        <f t="shared" si="206"/>
        <v>33913382.38201604</v>
      </c>
      <c r="BY85" s="144">
        <f t="shared" ref="BY85" si="207">SUM(BM85:BX85)</f>
        <v>391811658.89501798</v>
      </c>
      <c r="CA85" s="144">
        <f t="shared" ref="CA85:CL85" si="208">CA87+CA97+CA102+CA106</f>
        <v>33174648.269110356</v>
      </c>
      <c r="CB85" s="144">
        <f t="shared" si="208"/>
        <v>29964198.436615806</v>
      </c>
      <c r="CC85" s="144">
        <f t="shared" si="208"/>
        <v>33174648.269110356</v>
      </c>
      <c r="CD85" s="144">
        <f t="shared" si="208"/>
        <v>33092441.747983117</v>
      </c>
      <c r="CE85" s="144">
        <f t="shared" si="208"/>
        <v>34195523.139582552</v>
      </c>
      <c r="CF85" s="144">
        <f t="shared" si="208"/>
        <v>33092441.747983117</v>
      </c>
      <c r="CG85" s="144">
        <f t="shared" si="208"/>
        <v>34558904.581949688</v>
      </c>
      <c r="CH85" s="144">
        <f t="shared" si="208"/>
        <v>34558904.581949688</v>
      </c>
      <c r="CI85" s="144">
        <f t="shared" si="208"/>
        <v>34295548.927606404</v>
      </c>
      <c r="CJ85" s="144">
        <f t="shared" si="208"/>
        <v>33658372.841354094</v>
      </c>
      <c r="CK85" s="144">
        <f t="shared" si="208"/>
        <v>32412098.681306392</v>
      </c>
      <c r="CL85" s="144">
        <f t="shared" si="208"/>
        <v>31864712.353194676</v>
      </c>
      <c r="CM85" s="144">
        <f t="shared" ref="CM85" si="209">SUM(CA85:CL85)</f>
        <v>398042443.57774621</v>
      </c>
      <c r="CO85" s="144">
        <f t="shared" ref="CO85:CR85" si="210">CO87+CO97+CO102+CO106</f>
        <v>117906530.80501756</v>
      </c>
      <c r="CP85" s="144">
        <f t="shared" si="210"/>
        <v>94920268.637875453</v>
      </c>
      <c r="CQ85" s="144">
        <f t="shared" si="210"/>
        <v>96743184.36853157</v>
      </c>
      <c r="CR85" s="144">
        <f t="shared" si="210"/>
        <v>100285667.90644474</v>
      </c>
      <c r="CS85" s="144">
        <f>SUM(CO85:CR85)</f>
        <v>409855651.71786934</v>
      </c>
      <c r="CU85" s="144">
        <f t="shared" ref="CU85:CX85" si="211">CU87+CU97+CU102+CU106</f>
        <v>96451553.40207535</v>
      </c>
      <c r="CV85" s="144">
        <f t="shared" si="211"/>
        <v>97523237.328765064</v>
      </c>
      <c r="CW85" s="144">
        <f t="shared" si="211"/>
        <v>98594921.255454808</v>
      </c>
      <c r="CX85" s="144">
        <f t="shared" si="211"/>
        <v>98594921.255454808</v>
      </c>
      <c r="CY85" s="144">
        <f>SUM(CU85:CX85)</f>
        <v>391164633.24175</v>
      </c>
      <c r="DA85" s="144">
        <f t="shared" ref="DA85:DS85" si="212">DA87+DA97+DA102+DA106</f>
        <v>426488412.69035977</v>
      </c>
      <c r="DB85" s="144">
        <f t="shared" si="212"/>
        <v>377678648.06728625</v>
      </c>
      <c r="DC85" s="144">
        <f t="shared" si="212"/>
        <v>368227163.871831</v>
      </c>
      <c r="DD85" s="144">
        <f t="shared" si="212"/>
        <v>339558508.55499971</v>
      </c>
      <c r="DE85" s="144">
        <f t="shared" si="212"/>
        <v>336337311.7087974</v>
      </c>
      <c r="DF85" s="144">
        <f t="shared" si="212"/>
        <v>265816149.78692052</v>
      </c>
      <c r="DG85" s="144">
        <f t="shared" si="212"/>
        <v>202273846.72954944</v>
      </c>
      <c r="DH85" s="144">
        <f t="shared" si="212"/>
        <v>193016762.88329607</v>
      </c>
      <c r="DI85" s="144">
        <f t="shared" si="212"/>
        <v>196499371.60751626</v>
      </c>
      <c r="DJ85" s="144">
        <f t="shared" si="212"/>
        <v>199328005.13230449</v>
      </c>
      <c r="DK85" s="144">
        <f t="shared" si="212"/>
        <v>202598076.29331124</v>
      </c>
      <c r="DL85" s="144">
        <f t="shared" si="212"/>
        <v>202051905.80143812</v>
      </c>
      <c r="DM85" s="144">
        <f t="shared" si="212"/>
        <v>199681599.69176364</v>
      </c>
      <c r="DN85" s="144">
        <f t="shared" si="212"/>
        <v>196545819.81545258</v>
      </c>
      <c r="DO85" s="144">
        <f t="shared" si="212"/>
        <v>196656596.02069074</v>
      </c>
      <c r="DP85" s="144">
        <f t="shared" si="212"/>
        <v>37672291.142887533</v>
      </c>
      <c r="DQ85" s="144">
        <f t="shared" si="212"/>
        <v>0</v>
      </c>
      <c r="DR85" s="144">
        <f t="shared" si="212"/>
        <v>0</v>
      </c>
      <c r="DS85" s="144">
        <f t="shared" si="212"/>
        <v>0</v>
      </c>
      <c r="DU85" s="144">
        <f>+BY85-BK85</f>
        <v>1090349.0094118118</v>
      </c>
      <c r="DW85" s="144">
        <f>+DU85-BM85</f>
        <v>-31994664.92135739</v>
      </c>
    </row>
    <row r="86" spans="1:127" x14ac:dyDescent="0.3">
      <c r="A86" s="12" t="str">
        <f t="shared" si="197"/>
        <v/>
      </c>
      <c r="B86" s="15"/>
      <c r="C86" s="16"/>
      <c r="D86" s="15"/>
      <c r="E86" s="16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33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33"/>
      <c r="AW86" s="33"/>
      <c r="BK86" s="33"/>
      <c r="BY86" s="33"/>
      <c r="CM86" s="33"/>
      <c r="CS86" s="33"/>
      <c r="CY86" s="33"/>
      <c r="DU86" s="33"/>
      <c r="DW86" s="33"/>
    </row>
    <row r="87" spans="1:127" s="10" customFormat="1" x14ac:dyDescent="0.3">
      <c r="A87" s="21" t="str">
        <f t="shared" si="197"/>
        <v>G&amp;A</v>
      </c>
      <c r="B87" s="131"/>
      <c r="C87" s="132"/>
      <c r="D87" s="131"/>
      <c r="E87" s="132"/>
      <c r="F87" s="133" t="s">
        <v>21</v>
      </c>
      <c r="G87" s="145" t="s">
        <v>178</v>
      </c>
      <c r="I87" s="146">
        <f t="shared" ref="I87:T87" si="213">SUM(I88:I95)</f>
        <v>576679.87520396337</v>
      </c>
      <c r="J87" s="146">
        <f t="shared" si="213"/>
        <v>546757.15161061403</v>
      </c>
      <c r="K87" s="146">
        <f t="shared" si="213"/>
        <v>621332.21810117341</v>
      </c>
      <c r="L87" s="146">
        <f t="shared" si="213"/>
        <v>581553.88000000012</v>
      </c>
      <c r="M87" s="146">
        <f t="shared" si="213"/>
        <v>583260.83532901423</v>
      </c>
      <c r="N87" s="146">
        <f t="shared" si="213"/>
        <v>540400.85404081014</v>
      </c>
      <c r="O87" s="146">
        <f t="shared" si="213"/>
        <v>569183.81434231927</v>
      </c>
      <c r="P87" s="146">
        <f t="shared" si="213"/>
        <v>590171.43441090523</v>
      </c>
      <c r="Q87" s="146">
        <f t="shared" si="213"/>
        <v>563105.18000000005</v>
      </c>
      <c r="R87" s="146">
        <f t="shared" si="213"/>
        <v>583341.88</v>
      </c>
      <c r="S87" s="146">
        <f t="shared" si="213"/>
        <v>563003.75000000012</v>
      </c>
      <c r="T87" s="146">
        <f t="shared" si="213"/>
        <v>598152.03999999992</v>
      </c>
      <c r="U87" s="146">
        <f t="shared" ref="U87:U95" si="214">SUM(I87:T87)</f>
        <v>6916942.9130387995</v>
      </c>
      <c r="W87" s="146">
        <f t="shared" ref="W87:AG87" si="215">SUM(W88:W95)</f>
        <v>583069.31999999995</v>
      </c>
      <c r="X87" s="146">
        <f t="shared" si="215"/>
        <v>586490.93460598402</v>
      </c>
      <c r="Y87" s="146">
        <f t="shared" si="215"/>
        <v>639687.65000000014</v>
      </c>
      <c r="Z87" s="146">
        <f t="shared" si="215"/>
        <v>592261.04697887879</v>
      </c>
      <c r="AA87" s="146">
        <f t="shared" si="215"/>
        <v>559670.21</v>
      </c>
      <c r="AB87" s="146">
        <f t="shared" si="215"/>
        <v>501491.73</v>
      </c>
      <c r="AC87" s="146">
        <f t="shared" si="215"/>
        <v>498190.72210826393</v>
      </c>
      <c r="AD87" s="146">
        <f t="shared" si="215"/>
        <v>515944.77333400014</v>
      </c>
      <c r="AE87" s="146">
        <f t="shared" si="215"/>
        <v>503923.40460595465</v>
      </c>
      <c r="AF87" s="146">
        <f t="shared" si="215"/>
        <v>541891.88003819995</v>
      </c>
      <c r="AG87" s="146">
        <f t="shared" si="215"/>
        <v>524399.54635139997</v>
      </c>
      <c r="AH87" s="146">
        <f>SUM(AH88:AH95)</f>
        <v>560776.65859709983</v>
      </c>
      <c r="AI87" s="146">
        <f t="shared" ref="AI87:AI95" si="216">SUM(W87:AH87)</f>
        <v>6607797.8766197814</v>
      </c>
      <c r="AK87" s="146">
        <f t="shared" ref="AK87:AR87" si="217">SUM(AK88:AK95)</f>
        <v>559480.98717440001</v>
      </c>
      <c r="AL87" s="146">
        <f t="shared" si="217"/>
        <v>520970.46781671437</v>
      </c>
      <c r="AM87" s="146">
        <f t="shared" si="217"/>
        <v>586708.41124118736</v>
      </c>
      <c r="AN87" s="146">
        <f t="shared" si="217"/>
        <v>530942.82614414452</v>
      </c>
      <c r="AO87" s="146">
        <f t="shared" si="217"/>
        <v>514498.64963550749</v>
      </c>
      <c r="AP87" s="146">
        <f t="shared" si="217"/>
        <v>494761.60979959997</v>
      </c>
      <c r="AQ87" s="146">
        <f t="shared" si="217"/>
        <v>516437.13081309991</v>
      </c>
      <c r="AR87" s="146">
        <f t="shared" si="217"/>
        <v>525850.46062509995</v>
      </c>
      <c r="AS87" s="146">
        <v>519995.61436129996</v>
      </c>
      <c r="AT87" s="146">
        <f t="shared" ref="AT87:AV87" si="218">SUM(AT88:AT95)</f>
        <v>558249.30886749236</v>
      </c>
      <c r="AU87" s="146">
        <f t="shared" si="218"/>
        <v>537968.82429489994</v>
      </c>
      <c r="AV87" s="146">
        <f t="shared" si="218"/>
        <v>560664.66654870007</v>
      </c>
      <c r="AW87" s="146">
        <f t="shared" ref="AW87:AW95" si="219">SUM(AK87:AV87)</f>
        <v>6426528.9573221467</v>
      </c>
      <c r="AY87" s="146">
        <f t="shared" ref="AY87:BJ87" si="220">SUM(AY88:AY95)</f>
        <v>503040.04110046773</v>
      </c>
      <c r="AZ87" s="146">
        <f t="shared" si="220"/>
        <v>437003.35888293968</v>
      </c>
      <c r="BA87" s="146">
        <f t="shared" si="220"/>
        <v>549092.8694220616</v>
      </c>
      <c r="BB87" s="146">
        <f t="shared" si="220"/>
        <v>531059.29690356273</v>
      </c>
      <c r="BC87" s="146">
        <f t="shared" si="220"/>
        <v>480452.90784785501</v>
      </c>
      <c r="BD87" s="146">
        <f t="shared" si="220"/>
        <v>537878.03417847794</v>
      </c>
      <c r="BE87" s="146">
        <f t="shared" si="220"/>
        <v>557069.06595474214</v>
      </c>
      <c r="BF87" s="146">
        <f t="shared" si="220"/>
        <v>630809.54028752202</v>
      </c>
      <c r="BG87" s="146">
        <f t="shared" si="220"/>
        <v>452321.47301896795</v>
      </c>
      <c r="BH87" s="146">
        <f t="shared" si="220"/>
        <v>545376.20277208812</v>
      </c>
      <c r="BI87" s="146">
        <f t="shared" si="220"/>
        <v>573578.27187265595</v>
      </c>
      <c r="BJ87" s="146">
        <f t="shared" si="220"/>
        <v>568660.34175234323</v>
      </c>
      <c r="BK87" s="146">
        <f t="shared" ref="BK87:BK95" si="221">SUM(AY87:BJ87)</f>
        <v>6366341.4039936829</v>
      </c>
      <c r="BL87" s="146">
        <f t="shared" ref="BL87:BO87" si="222">SUM(BL88:BL95)</f>
        <v>0</v>
      </c>
      <c r="BM87" s="146">
        <f t="shared" si="222"/>
        <v>536256.51469794766</v>
      </c>
      <c r="BN87" s="146">
        <f t="shared" si="222"/>
        <v>493489.31959999126</v>
      </c>
      <c r="BO87" s="146">
        <f t="shared" si="222"/>
        <v>494860.31617158517</v>
      </c>
      <c r="BP87" s="146">
        <f t="shared" ref="BP87:BX87" si="223">SUM(BP88:BP95)</f>
        <v>498427.92404599127</v>
      </c>
      <c r="BQ87" s="146">
        <f t="shared" si="223"/>
        <v>552795.37047690956</v>
      </c>
      <c r="BR87" s="146">
        <f t="shared" si="223"/>
        <v>484226.12980586709</v>
      </c>
      <c r="BS87" s="146">
        <f t="shared" si="223"/>
        <v>515544.51856822532</v>
      </c>
      <c r="BT87" s="146">
        <f t="shared" si="223"/>
        <v>617229.62313779641</v>
      </c>
      <c r="BU87" s="146">
        <f t="shared" si="223"/>
        <v>487116.597072876</v>
      </c>
      <c r="BV87" s="146">
        <f t="shared" si="223"/>
        <v>535783.13195925474</v>
      </c>
      <c r="BW87" s="146">
        <f t="shared" si="223"/>
        <v>568755.16621734819</v>
      </c>
      <c r="BX87" s="146">
        <f t="shared" si="223"/>
        <v>533913.76260513521</v>
      </c>
      <c r="BY87" s="146">
        <f t="shared" ref="BY87:BY95" si="224">SUM(BM87:BX87)</f>
        <v>6318398.3743589278</v>
      </c>
      <c r="CA87" s="146">
        <f t="shared" ref="CA87:CL87" si="225">SUM(CA88:CA95)</f>
        <v>574426.10459677724</v>
      </c>
      <c r="CB87" s="146">
        <f t="shared" si="225"/>
        <v>518836.48157128267</v>
      </c>
      <c r="CC87" s="146">
        <f t="shared" si="225"/>
        <v>574426.10459677724</v>
      </c>
      <c r="CD87" s="146">
        <f t="shared" si="225"/>
        <v>551322.72114285605</v>
      </c>
      <c r="CE87" s="146">
        <f t="shared" si="225"/>
        <v>569700.14518095122</v>
      </c>
      <c r="CF87" s="146">
        <f t="shared" si="225"/>
        <v>551322.72114285605</v>
      </c>
      <c r="CG87" s="146">
        <f t="shared" si="225"/>
        <v>576720.90744041151</v>
      </c>
      <c r="CH87" s="146">
        <f t="shared" si="225"/>
        <v>576720.90744041151</v>
      </c>
      <c r="CI87" s="146">
        <f t="shared" si="225"/>
        <v>576720.90744041151</v>
      </c>
      <c r="CJ87" s="146">
        <f t="shared" si="225"/>
        <v>555487.91770701914</v>
      </c>
      <c r="CK87" s="146">
        <f t="shared" si="225"/>
        <v>553742.56892347173</v>
      </c>
      <c r="CL87" s="146">
        <f t="shared" si="225"/>
        <v>535879.9054098113</v>
      </c>
      <c r="CM87" s="146">
        <f t="shared" ref="CM87:CM95" si="226">SUM(CA87:CL87)</f>
        <v>6715307.3925930373</v>
      </c>
      <c r="CO87" s="146">
        <f t="shared" ref="CO87:CR87" si="227">SUM(CO88:CO95)</f>
        <v>2303661.1627962757</v>
      </c>
      <c r="CP87" s="146">
        <f t="shared" si="227"/>
        <v>1670542.027420067</v>
      </c>
      <c r="CQ87" s="146">
        <f t="shared" si="227"/>
        <v>1658560.8935625807</v>
      </c>
      <c r="CR87" s="146">
        <f t="shared" si="227"/>
        <v>1624283.5795733593</v>
      </c>
      <c r="CS87" s="146">
        <f t="shared" ref="CS87:CS95" si="228">SUM(CO87:CR87)</f>
        <v>7257047.6633522827</v>
      </c>
      <c r="CU87" s="146">
        <f t="shared" ref="CU87:CX87" si="229">SUM(CU88:CU95)</f>
        <v>1677853.1386520551</v>
      </c>
      <c r="CV87" s="146">
        <f t="shared" si="229"/>
        <v>1696495.9513037445</v>
      </c>
      <c r="CW87" s="146">
        <f t="shared" si="229"/>
        <v>1715138.7639554341</v>
      </c>
      <c r="CX87" s="146">
        <f t="shared" si="229"/>
        <v>1715138.7639554341</v>
      </c>
      <c r="CY87" s="146">
        <f t="shared" ref="CY87:CY95" si="230">SUM(CU87:CX87)</f>
        <v>6804626.617866667</v>
      </c>
      <c r="DA87" s="146">
        <f t="shared" ref="DA87:DS87" si="231">SUM(DA88:DA95)</f>
        <v>6727889.0054345811</v>
      </c>
      <c r="DB87" s="146">
        <f t="shared" si="231"/>
        <v>6836016.829936699</v>
      </c>
      <c r="DC87" s="146">
        <f t="shared" si="231"/>
        <v>6843973.9184784582</v>
      </c>
      <c r="DD87" s="146">
        <f t="shared" si="231"/>
        <v>6779410.6135735884</v>
      </c>
      <c r="DE87" s="146">
        <f t="shared" si="231"/>
        <v>6792072.3135508047</v>
      </c>
      <c r="DF87" s="146">
        <f t="shared" si="231"/>
        <v>6082026.3255900657</v>
      </c>
      <c r="DG87" s="146">
        <f t="shared" si="231"/>
        <v>3532495.8995578135</v>
      </c>
      <c r="DH87" s="146">
        <f t="shared" si="231"/>
        <v>3358689.4118688502</v>
      </c>
      <c r="DI87" s="146">
        <f t="shared" si="231"/>
        <v>3425938.159776255</v>
      </c>
      <c r="DJ87" s="146">
        <f t="shared" si="231"/>
        <v>3477079.6098255636</v>
      </c>
      <c r="DK87" s="146">
        <f t="shared" si="231"/>
        <v>3542372.0328839575</v>
      </c>
      <c r="DL87" s="146">
        <f t="shared" si="231"/>
        <v>3529311.26444651</v>
      </c>
      <c r="DM87" s="146">
        <f t="shared" si="231"/>
        <v>3496432.8651880482</v>
      </c>
      <c r="DN87" s="146">
        <f t="shared" si="231"/>
        <v>3458633.3068650896</v>
      </c>
      <c r="DO87" s="146">
        <f t="shared" si="231"/>
        <v>3458633.3069851492</v>
      </c>
      <c r="DP87" s="146">
        <f t="shared" si="231"/>
        <v>554680.61719137616</v>
      </c>
      <c r="DQ87" s="146">
        <f t="shared" si="231"/>
        <v>0</v>
      </c>
      <c r="DR87" s="146">
        <f t="shared" si="231"/>
        <v>0</v>
      </c>
      <c r="DS87" s="146">
        <f t="shared" si="231"/>
        <v>0</v>
      </c>
      <c r="DU87" s="146">
        <f t="shared" ref="DU87:DU95" si="232">+BY87-BK87</f>
        <v>-47943.029634755105</v>
      </c>
      <c r="DW87" s="146">
        <f t="shared" ref="DW87:DW95" si="233">+DU87-BM87</f>
        <v>-584199.54433270276</v>
      </c>
    </row>
    <row r="88" spans="1:127" x14ac:dyDescent="0.3">
      <c r="A88" s="12" t="str">
        <f t="shared" si="197"/>
        <v>3110200SSG-050ANTENA</v>
      </c>
      <c r="B88" s="15" t="s">
        <v>22</v>
      </c>
      <c r="C88" s="16" t="s">
        <v>23</v>
      </c>
      <c r="D88" s="15" t="s">
        <v>24</v>
      </c>
      <c r="E88" s="16" t="s">
        <v>25</v>
      </c>
      <c r="F88" s="60" t="s">
        <v>26</v>
      </c>
      <c r="G88" s="39" t="s">
        <v>178</v>
      </c>
      <c r="I88" s="40">
        <v>43773.152157855351</v>
      </c>
      <c r="J88" s="40">
        <v>42045.523871491147</v>
      </c>
      <c r="K88" s="40">
        <v>48573.700761953085</v>
      </c>
      <c r="L88" s="40">
        <v>44867.195800000009</v>
      </c>
      <c r="M88" s="40">
        <v>44022.682758890216</v>
      </c>
      <c r="N88" s="40">
        <v>41480.102110047723</v>
      </c>
      <c r="O88" s="40">
        <v>42644.825364129094</v>
      </c>
      <c r="P88" s="40">
        <v>44413.335456823974</v>
      </c>
      <c r="Q88" s="40">
        <v>43057.597799999996</v>
      </c>
      <c r="R88" s="40">
        <v>45410.474199999997</v>
      </c>
      <c r="S88" s="40">
        <v>43683.906000000017</v>
      </c>
      <c r="T88" s="40">
        <v>47729.040800000002</v>
      </c>
      <c r="U88" s="40">
        <f t="shared" si="214"/>
        <v>531701.53708119062</v>
      </c>
      <c r="W88" s="42">
        <v>49180.272400000002</v>
      </c>
      <c r="X88" s="42">
        <v>48002.471881529877</v>
      </c>
      <c r="Y88" s="42">
        <v>50783.772200000014</v>
      </c>
      <c r="Z88" s="42">
        <v>45502.265745155506</v>
      </c>
      <c r="AA88" s="42">
        <v>43112.313999999998</v>
      </c>
      <c r="AB88" s="42">
        <v>40763.9064</v>
      </c>
      <c r="AC88" s="42">
        <v>42600.060019235076</v>
      </c>
      <c r="AD88" s="42">
        <v>42430.243594200008</v>
      </c>
      <c r="AE88" s="42">
        <v>41637.034499536247</v>
      </c>
      <c r="AF88" s="42">
        <v>45825.887935800005</v>
      </c>
      <c r="AG88" s="42">
        <v>43859.161241000009</v>
      </c>
      <c r="AH88" s="42">
        <v>46794.946164399997</v>
      </c>
      <c r="AI88" s="40">
        <f t="shared" si="216"/>
        <v>540492.33608085674</v>
      </c>
      <c r="AK88" s="92">
        <v>47184.892398000004</v>
      </c>
      <c r="AL88" s="92">
        <v>44696.991570575563</v>
      </c>
      <c r="AM88" s="92">
        <v>50328.842945680844</v>
      </c>
      <c r="AN88" s="92">
        <v>45792.056182859604</v>
      </c>
      <c r="AO88" s="92">
        <v>45689.847819861061</v>
      </c>
      <c r="AP88" s="92">
        <v>43424.982553400005</v>
      </c>
      <c r="AQ88" s="92">
        <v>44914.785089999998</v>
      </c>
      <c r="AR88" s="92">
        <v>45965.0858716</v>
      </c>
      <c r="AS88" s="92">
        <v>45717.923691999997</v>
      </c>
      <c r="AT88" s="92">
        <v>48044.431563060636</v>
      </c>
      <c r="AU88" s="92">
        <v>46571.15307600001</v>
      </c>
      <c r="AV88" s="92">
        <v>48503.012894000014</v>
      </c>
      <c r="AW88" s="40">
        <f t="shared" si="219"/>
        <v>556834.00565703772</v>
      </c>
      <c r="AY88" s="92">
        <f t="shared" ref="AY88:BJ95" si="234">AY25*AY$10</f>
        <v>40707.498576323611</v>
      </c>
      <c r="AZ88" s="92">
        <f t="shared" si="234"/>
        <v>35363.613541894963</v>
      </c>
      <c r="BA88" s="92">
        <f t="shared" si="234"/>
        <v>44434.23062579587</v>
      </c>
      <c r="BB88" s="92">
        <f t="shared" si="234"/>
        <v>42974.900219379553</v>
      </c>
      <c r="BC88" s="92">
        <f t="shared" si="234"/>
        <v>38879.680471203166</v>
      </c>
      <c r="BD88" s="92">
        <f t="shared" si="234"/>
        <v>43526.6927512498</v>
      </c>
      <c r="BE88" s="92">
        <f t="shared" si="234"/>
        <v>45079.688208632149</v>
      </c>
      <c r="BF88" s="92">
        <f t="shared" si="234"/>
        <v>51084.848488779709</v>
      </c>
      <c r="BG88" s="92">
        <f t="shared" si="234"/>
        <v>36657.448547302287</v>
      </c>
      <c r="BH88" s="92">
        <f t="shared" si="234"/>
        <v>44231.489273927677</v>
      </c>
      <c r="BI88" s="92">
        <f t="shared" si="234"/>
        <v>46552.992361688637</v>
      </c>
      <c r="BJ88" s="92">
        <f t="shared" si="234"/>
        <v>46187.724884641189</v>
      </c>
      <c r="BK88" s="40">
        <f t="shared" si="221"/>
        <v>515680.80795081868</v>
      </c>
      <c r="BL88" s="92">
        <f t="shared" ref="BL88:BO88" si="235">BL25*BL$10</f>
        <v>0</v>
      </c>
      <c r="BM88" s="92">
        <f t="shared" si="235"/>
        <v>43395.474564719822</v>
      </c>
      <c r="BN88" s="92">
        <f t="shared" si="235"/>
        <v>39934.625742914584</v>
      </c>
      <c r="BO88" s="92">
        <f t="shared" si="235"/>
        <v>40045.570869398369</v>
      </c>
      <c r="BP88" s="92">
        <f t="shared" ref="BP88:BX95" si="236">BP25*BP$10</f>
        <v>40334.272325748774</v>
      </c>
      <c r="BQ88" s="92">
        <f t="shared" si="236"/>
        <v>44733.848040126031</v>
      </c>
      <c r="BR88" s="92">
        <f t="shared" si="236"/>
        <v>39185.020831680064</v>
      </c>
      <c r="BS88" s="92">
        <f t="shared" si="236"/>
        <v>41719.398141222751</v>
      </c>
      <c r="BT88" s="92">
        <f t="shared" si="236"/>
        <v>49985.10606927269</v>
      </c>
      <c r="BU88" s="92">
        <f t="shared" si="236"/>
        <v>39477.346663546799</v>
      </c>
      <c r="BV88" s="92">
        <f t="shared" si="236"/>
        <v>43453.465211628813</v>
      </c>
      <c r="BW88" s="92">
        <f t="shared" si="236"/>
        <v>46161.537504101208</v>
      </c>
      <c r="BX88" s="92">
        <f t="shared" si="236"/>
        <v>43365.538562682785</v>
      </c>
      <c r="BY88" s="40">
        <f t="shared" si="224"/>
        <v>511791.20452704275</v>
      </c>
      <c r="CA88" s="92">
        <f t="shared" ref="CA88:CL95" si="237">CA25*CA$10</f>
        <v>44185.443792989041</v>
      </c>
      <c r="CB88" s="92">
        <f t="shared" si="237"/>
        <v>39909.433103344934</v>
      </c>
      <c r="CC88" s="92">
        <f t="shared" si="237"/>
        <v>44185.443792989041</v>
      </c>
      <c r="CD88" s="92">
        <f t="shared" si="237"/>
        <v>42983.095351856777</v>
      </c>
      <c r="CE88" s="92">
        <f t="shared" si="237"/>
        <v>44415.865196918669</v>
      </c>
      <c r="CF88" s="92">
        <f t="shared" si="237"/>
        <v>42983.095351856777</v>
      </c>
      <c r="CG88" s="92">
        <f t="shared" si="237"/>
        <v>45565.437289093279</v>
      </c>
      <c r="CH88" s="92">
        <f t="shared" si="237"/>
        <v>45565.437289093279</v>
      </c>
      <c r="CI88" s="92">
        <f t="shared" si="237"/>
        <v>45565.437289093279</v>
      </c>
      <c r="CJ88" s="92">
        <f t="shared" si="237"/>
        <v>43887.865954891531</v>
      </c>
      <c r="CK88" s="92">
        <f t="shared" si="237"/>
        <v>43749.96982607372</v>
      </c>
      <c r="CL88" s="92">
        <f t="shared" si="237"/>
        <v>42338.680476845533</v>
      </c>
      <c r="CM88" s="40">
        <f t="shared" si="226"/>
        <v>525335.20471504587</v>
      </c>
      <c r="CO88" s="92">
        <f t="shared" ref="CO88:CR95" si="238">CO25*CO$10</f>
        <v>177199.97404762392</v>
      </c>
      <c r="CP88" s="92">
        <f t="shared" si="238"/>
        <v>130241.44389520833</v>
      </c>
      <c r="CQ88" s="92">
        <f t="shared" si="238"/>
        <v>131039.21049294836</v>
      </c>
      <c r="CR88" s="92">
        <f t="shared" si="238"/>
        <v>128331.03608681101</v>
      </c>
      <c r="CS88" s="40">
        <f t="shared" si="228"/>
        <v>566811.66452259163</v>
      </c>
      <c r="CU88" s="92">
        <f t="shared" ref="CU88:CX95" si="239">CU25*CU$10</f>
        <v>135002.3218045347</v>
      </c>
      <c r="CV88" s="92">
        <f t="shared" si="239"/>
        <v>136502.34760236286</v>
      </c>
      <c r="CW88" s="92">
        <f t="shared" si="239"/>
        <v>138002.37340019102</v>
      </c>
      <c r="CX88" s="92">
        <f t="shared" si="239"/>
        <v>138002.37340019102</v>
      </c>
      <c r="CY88" s="40">
        <f t="shared" si="230"/>
        <v>547509.41620727954</v>
      </c>
      <c r="DA88" s="92">
        <f t="shared" ref="DA88:DS95" si="240">DA25*DA$10</f>
        <v>525964.05377678014</v>
      </c>
      <c r="DB88" s="92">
        <f t="shared" si="240"/>
        <v>534417.12856075156</v>
      </c>
      <c r="DC88" s="92">
        <f t="shared" si="240"/>
        <v>535039.18735843746</v>
      </c>
      <c r="DD88" s="92">
        <f t="shared" si="240"/>
        <v>545480.50256294606</v>
      </c>
      <c r="DE88" s="92">
        <f t="shared" si="240"/>
        <v>530981.69198310969</v>
      </c>
      <c r="DF88" s="92">
        <f t="shared" si="240"/>
        <v>545186.05858398101</v>
      </c>
      <c r="DG88" s="92">
        <f t="shared" si="240"/>
        <v>316648.99382972583</v>
      </c>
      <c r="DH88" s="92">
        <f t="shared" si="240"/>
        <v>301069.1740613071</v>
      </c>
      <c r="DI88" s="92">
        <f t="shared" si="240"/>
        <v>307097.27684377716</v>
      </c>
      <c r="DJ88" s="92">
        <f t="shared" si="240"/>
        <v>311681.53940530878</v>
      </c>
      <c r="DK88" s="92">
        <f t="shared" si="240"/>
        <v>317534.27940954576</v>
      </c>
      <c r="DL88" s="92">
        <f t="shared" si="240"/>
        <v>316363.52668910281</v>
      </c>
      <c r="DM88" s="92">
        <f t="shared" si="240"/>
        <v>313416.34363781411</v>
      </c>
      <c r="DN88" s="92">
        <f t="shared" si="240"/>
        <v>310028.03337490023</v>
      </c>
      <c r="DO88" s="92">
        <f t="shared" si="240"/>
        <v>310028.03338566219</v>
      </c>
      <c r="DP88" s="92">
        <f t="shared" si="240"/>
        <v>49720.952075977366</v>
      </c>
      <c r="DQ88" s="92">
        <f t="shared" si="240"/>
        <v>0</v>
      </c>
      <c r="DR88" s="92">
        <f t="shared" si="240"/>
        <v>0</v>
      </c>
      <c r="DS88" s="92">
        <f t="shared" si="240"/>
        <v>0</v>
      </c>
      <c r="DU88" s="93">
        <f t="shared" si="232"/>
        <v>-3889.6034237759304</v>
      </c>
      <c r="DW88" s="93">
        <f t="shared" si="233"/>
        <v>-47285.077988495752</v>
      </c>
    </row>
    <row r="89" spans="1:127" x14ac:dyDescent="0.3">
      <c r="A89" s="12" t="str">
        <f t="shared" si="197"/>
        <v>3110200SSG-050CAMPAMENTO</v>
      </c>
      <c r="B89" s="15" t="s">
        <v>22</v>
      </c>
      <c r="C89" s="16" t="s">
        <v>23</v>
      </c>
      <c r="D89" s="15" t="s">
        <v>24</v>
      </c>
      <c r="E89" s="16" t="s">
        <v>25</v>
      </c>
      <c r="F89" s="60" t="s">
        <v>27</v>
      </c>
      <c r="G89" s="39" t="s">
        <v>178</v>
      </c>
      <c r="I89" s="40">
        <v>231372.37569152113</v>
      </c>
      <c r="J89" s="40">
        <v>222240.62617788173</v>
      </c>
      <c r="K89" s="40">
        <v>256746.70402746627</v>
      </c>
      <c r="L89" s="40">
        <v>237155.17780000003</v>
      </c>
      <c r="M89" s="40">
        <v>232691.32315413398</v>
      </c>
      <c r="N89" s="40">
        <v>219251.96829596651</v>
      </c>
      <c r="O89" s="40">
        <v>225408.36263896804</v>
      </c>
      <c r="P89" s="40">
        <v>234756.20170035525</v>
      </c>
      <c r="Q89" s="40">
        <v>227590.15979999996</v>
      </c>
      <c r="R89" s="40">
        <v>240026.79219999997</v>
      </c>
      <c r="S89" s="40">
        <v>230900.64600000007</v>
      </c>
      <c r="T89" s="40">
        <v>252282.07279999997</v>
      </c>
      <c r="U89" s="40">
        <f t="shared" si="214"/>
        <v>2810422.4102862934</v>
      </c>
      <c r="W89" s="42">
        <v>259952.86839999998</v>
      </c>
      <c r="X89" s="42">
        <v>253727.35137380075</v>
      </c>
      <c r="Y89" s="42">
        <v>268428.51020000002</v>
      </c>
      <c r="Z89" s="42">
        <v>240511.97608153624</v>
      </c>
      <c r="AA89" s="42">
        <v>227879.37399999998</v>
      </c>
      <c r="AB89" s="42">
        <v>215466.36239999995</v>
      </c>
      <c r="AC89" s="42">
        <v>225171.74581595679</v>
      </c>
      <c r="AD89" s="42">
        <v>224274.14471220001</v>
      </c>
      <c r="AE89" s="42">
        <v>220081.46806897726</v>
      </c>
      <c r="AF89" s="42">
        <v>242222.5505178</v>
      </c>
      <c r="AG89" s="42">
        <v>231826.99513100003</v>
      </c>
      <c r="AH89" s="42">
        <v>247344.71544039994</v>
      </c>
      <c r="AI89" s="40">
        <f t="shared" si="216"/>
        <v>2856888.0621416704</v>
      </c>
      <c r="AK89" s="92">
        <v>249405.859818</v>
      </c>
      <c r="AL89" s="92">
        <v>236255.52687304225</v>
      </c>
      <c r="AM89" s="92">
        <v>266023.88414145587</v>
      </c>
      <c r="AN89" s="92">
        <v>242043.72553797215</v>
      </c>
      <c r="AO89" s="92">
        <v>241503.48133355129</v>
      </c>
      <c r="AP89" s="92">
        <v>229532.0506394</v>
      </c>
      <c r="AQ89" s="92">
        <v>237406.72118999995</v>
      </c>
      <c r="AR89" s="92">
        <v>242958.31103559997</v>
      </c>
      <c r="AS89" s="92">
        <v>241651.88237199993</v>
      </c>
      <c r="AT89" s="92">
        <v>253949.1382618919</v>
      </c>
      <c r="AU89" s="92">
        <v>246161.80911600002</v>
      </c>
      <c r="AV89" s="92">
        <v>256373.06815400004</v>
      </c>
      <c r="AW89" s="40">
        <f t="shared" si="219"/>
        <v>2943265.4584729136</v>
      </c>
      <c r="AY89" s="92">
        <f t="shared" si="234"/>
        <v>215814.34997372219</v>
      </c>
      <c r="AZ89" s="92">
        <f t="shared" si="234"/>
        <v>187483.27792621744</v>
      </c>
      <c r="BA89" s="92">
        <f t="shared" si="234"/>
        <v>235571.94459170446</v>
      </c>
      <c r="BB89" s="92">
        <f t="shared" si="234"/>
        <v>227835.17731117195</v>
      </c>
      <c r="BC89" s="92">
        <f t="shared" si="234"/>
        <v>206124.01305736345</v>
      </c>
      <c r="BD89" s="92">
        <f t="shared" si="234"/>
        <v>230760.55348879821</v>
      </c>
      <c r="BE89" s="92">
        <f t="shared" si="234"/>
        <v>238993.89419674457</v>
      </c>
      <c r="BF89" s="92">
        <f t="shared" si="234"/>
        <v>271122.74509507988</v>
      </c>
      <c r="BG89" s="92">
        <f t="shared" si="234"/>
        <v>194760.99005083801</v>
      </c>
      <c r="BH89" s="92">
        <f t="shared" si="234"/>
        <v>235252.99854085629</v>
      </c>
      <c r="BI89" s="92">
        <f t="shared" si="234"/>
        <v>247863.77244186794</v>
      </c>
      <c r="BJ89" s="92">
        <f t="shared" si="234"/>
        <v>246179.48976848184</v>
      </c>
      <c r="BK89" s="40">
        <f t="shared" si="221"/>
        <v>2737763.206442846</v>
      </c>
      <c r="BL89" s="92">
        <f t="shared" ref="BL89:BO89" si="241">BL26*BL$10</f>
        <v>0</v>
      </c>
      <c r="BM89" s="92">
        <f t="shared" si="241"/>
        <v>230064.88884171599</v>
      </c>
      <c r="BN89" s="92">
        <f t="shared" si="241"/>
        <v>211716.8973178734</v>
      </c>
      <c r="BO89" s="92">
        <f t="shared" si="241"/>
        <v>212305.08257101438</v>
      </c>
      <c r="BP89" s="92">
        <f t="shared" si="236"/>
        <v>213835.65849235008</v>
      </c>
      <c r="BQ89" s="92">
        <f t="shared" si="236"/>
        <v>237160.39241522367</v>
      </c>
      <c r="BR89" s="92">
        <f t="shared" si="236"/>
        <v>207742.80157843931</v>
      </c>
      <c r="BS89" s="92">
        <f t="shared" si="236"/>
        <v>221179.02366960031</v>
      </c>
      <c r="BT89" s="92">
        <f t="shared" si="236"/>
        <v>265286.07938117965</v>
      </c>
      <c r="BU89" s="92">
        <f t="shared" si="236"/>
        <v>209743.10612074359</v>
      </c>
      <c r="BV89" s="92">
        <f t="shared" si="236"/>
        <v>231114.93996319422</v>
      </c>
      <c r="BW89" s="92">
        <f t="shared" si="236"/>
        <v>245779.53525710289</v>
      </c>
      <c r="BX89" s="92">
        <f t="shared" si="236"/>
        <v>231137.30289942614</v>
      </c>
      <c r="BY89" s="40">
        <f t="shared" si="224"/>
        <v>2717065.7085078638</v>
      </c>
      <c r="CA89" s="92">
        <f t="shared" si="237"/>
        <v>233108.23453083012</v>
      </c>
      <c r="CB89" s="92">
        <f t="shared" si="237"/>
        <v>210549.37312462073</v>
      </c>
      <c r="CC89" s="92">
        <f t="shared" si="237"/>
        <v>233108.23453083012</v>
      </c>
      <c r="CD89" s="92">
        <f t="shared" si="237"/>
        <v>227522.6349122918</v>
      </c>
      <c r="CE89" s="92">
        <f t="shared" si="237"/>
        <v>235106.7227427015</v>
      </c>
      <c r="CF89" s="92">
        <f t="shared" si="237"/>
        <v>227522.6349122918</v>
      </c>
      <c r="CG89" s="92">
        <f t="shared" si="237"/>
        <v>241974.8917852033</v>
      </c>
      <c r="CH89" s="92">
        <f t="shared" si="237"/>
        <v>241974.8917852033</v>
      </c>
      <c r="CI89" s="92">
        <f t="shared" si="237"/>
        <v>241974.8917852033</v>
      </c>
      <c r="CJ89" s="92">
        <f t="shared" si="237"/>
        <v>233066.16257714212</v>
      </c>
      <c r="CK89" s="92">
        <f t="shared" si="237"/>
        <v>232333.86628342752</v>
      </c>
      <c r="CL89" s="92">
        <f t="shared" si="237"/>
        <v>224839.225435575</v>
      </c>
      <c r="CM89" s="40">
        <f t="shared" si="226"/>
        <v>2783081.7644053204</v>
      </c>
      <c r="CO89" s="92">
        <f t="shared" si="238"/>
        <v>934850.24848171195</v>
      </c>
      <c r="CP89" s="92">
        <f t="shared" si="238"/>
        <v>689407.69033143029</v>
      </c>
      <c r="CQ89" s="92">
        <f t="shared" si="238"/>
        <v>695882.68356725411</v>
      </c>
      <c r="CR89" s="92">
        <f t="shared" si="238"/>
        <v>681500.94495465455</v>
      </c>
      <c r="CS89" s="40">
        <f t="shared" si="228"/>
        <v>3001641.567335051</v>
      </c>
      <c r="CU89" s="92">
        <f t="shared" si="239"/>
        <v>718691.92852505413</v>
      </c>
      <c r="CV89" s="92">
        <f t="shared" si="239"/>
        <v>726677.39439755457</v>
      </c>
      <c r="CW89" s="92">
        <f t="shared" si="239"/>
        <v>734662.86027005513</v>
      </c>
      <c r="CX89" s="92">
        <f t="shared" si="239"/>
        <v>734662.86027005513</v>
      </c>
      <c r="CY89" s="40">
        <f t="shared" si="230"/>
        <v>2914695.0434627188</v>
      </c>
      <c r="DA89" s="92">
        <f t="shared" si="240"/>
        <v>2783997.2524622255</v>
      </c>
      <c r="DB89" s="92">
        <f t="shared" si="240"/>
        <v>2828740.4945230642</v>
      </c>
      <c r="DC89" s="92">
        <f t="shared" si="240"/>
        <v>2832033.1339557245</v>
      </c>
      <c r="DD89" s="92">
        <f t="shared" si="240"/>
        <v>2903894.0154480445</v>
      </c>
      <c r="DE89" s="92">
        <f t="shared" si="240"/>
        <v>2810556.274661487</v>
      </c>
      <c r="DF89" s="92">
        <f t="shared" si="240"/>
        <v>1994000.1860748464</v>
      </c>
      <c r="DG89" s="92">
        <f t="shared" si="240"/>
        <v>1158133.3430587442</v>
      </c>
      <c r="DH89" s="92">
        <f t="shared" si="240"/>
        <v>1101150.6615904614</v>
      </c>
      <c r="DI89" s="92">
        <f t="shared" si="240"/>
        <v>1123198.2504469031</v>
      </c>
      <c r="DJ89" s="92">
        <f t="shared" si="240"/>
        <v>1139965.0408972166</v>
      </c>
      <c r="DK89" s="92">
        <f t="shared" si="240"/>
        <v>1161371.2461252224</v>
      </c>
      <c r="DL89" s="92">
        <f t="shared" si="240"/>
        <v>1157089.2563243932</v>
      </c>
      <c r="DM89" s="92">
        <f t="shared" si="240"/>
        <v>1146310.0306634696</v>
      </c>
      <c r="DN89" s="92">
        <f t="shared" si="240"/>
        <v>1133917.396647336</v>
      </c>
      <c r="DO89" s="92">
        <f t="shared" si="240"/>
        <v>1133917.3966866976</v>
      </c>
      <c r="DP89" s="92">
        <f t="shared" si="240"/>
        <v>181852.7567429445</v>
      </c>
      <c r="DQ89" s="92">
        <f t="shared" si="240"/>
        <v>0</v>
      </c>
      <c r="DR89" s="92">
        <f t="shared" si="240"/>
        <v>0</v>
      </c>
      <c r="DS89" s="92">
        <f t="shared" si="240"/>
        <v>0</v>
      </c>
      <c r="DU89" s="93">
        <f t="shared" si="232"/>
        <v>-20697.497934982181</v>
      </c>
      <c r="DW89" s="93">
        <f t="shared" si="233"/>
        <v>-250762.38677669817</v>
      </c>
    </row>
    <row r="90" spans="1:127" x14ac:dyDescent="0.3">
      <c r="A90" s="12" t="str">
        <f t="shared" si="197"/>
        <v>3110200SSG-050GARITA</v>
      </c>
      <c r="B90" s="15" t="s">
        <v>22</v>
      </c>
      <c r="C90" s="16" t="s">
        <v>23</v>
      </c>
      <c r="D90" s="15" t="s">
        <v>24</v>
      </c>
      <c r="E90" s="16" t="s">
        <v>25</v>
      </c>
      <c r="F90" s="60" t="s">
        <v>28</v>
      </c>
      <c r="G90" s="39" t="s">
        <v>178</v>
      </c>
      <c r="I90" s="40">
        <v>37519.844706733151</v>
      </c>
      <c r="J90" s="40">
        <v>36039.020461278124</v>
      </c>
      <c r="K90" s="40">
        <v>41634.600653102636</v>
      </c>
      <c r="L90" s="40">
        <v>38457.596400000002</v>
      </c>
      <c r="M90" s="40">
        <v>37733.728079048749</v>
      </c>
      <c r="N90" s="40">
        <v>35554.373237183761</v>
      </c>
      <c r="O90" s="40">
        <v>36552.707454967785</v>
      </c>
      <c r="P90" s="40">
        <v>38068.573248706256</v>
      </c>
      <c r="Q90" s="40">
        <v>36906.512399999992</v>
      </c>
      <c r="R90" s="40">
        <v>38923.263599999998</v>
      </c>
      <c r="S90" s="40">
        <v>37443.348000000005</v>
      </c>
      <c r="T90" s="40">
        <v>40910.606399999997</v>
      </c>
      <c r="U90" s="40">
        <f>SUM(I90:T90)</f>
        <v>455744.17464102042</v>
      </c>
      <c r="W90" s="42">
        <v>42154.519199999995</v>
      </c>
      <c r="X90" s="42">
        <v>41144.975898454177</v>
      </c>
      <c r="Y90" s="42">
        <v>43528.9476</v>
      </c>
      <c r="Z90" s="42">
        <v>39001.942067276148</v>
      </c>
      <c r="AA90" s="42">
        <v>36953.411999999997</v>
      </c>
      <c r="AB90" s="42">
        <v>34940.491199999989</v>
      </c>
      <c r="AC90" s="42">
        <v>36514.337159344344</v>
      </c>
      <c r="AD90" s="42">
        <v>36368.780223599999</v>
      </c>
      <c r="AE90" s="42">
        <v>35688.886713888205</v>
      </c>
      <c r="AF90" s="42">
        <v>39279.332516399998</v>
      </c>
      <c r="AG90" s="42">
        <v>37593.566778</v>
      </c>
      <c r="AH90" s="42">
        <v>40109.953855199994</v>
      </c>
      <c r="AI90" s="40">
        <f>SUM(W90:AH90)</f>
        <v>463279.14521216275</v>
      </c>
      <c r="AK90" s="92">
        <v>40444.193483999996</v>
      </c>
      <c r="AL90" s="92">
        <v>38311.70706049334</v>
      </c>
      <c r="AM90" s="92">
        <v>43139.008239155002</v>
      </c>
      <c r="AN90" s="92">
        <v>39250.333871022507</v>
      </c>
      <c r="AO90" s="92">
        <v>39162.726702738044</v>
      </c>
      <c r="AP90" s="92">
        <v>37221.4136172</v>
      </c>
      <c r="AQ90" s="92">
        <v>38498.38721999999</v>
      </c>
      <c r="AR90" s="92">
        <v>39398.645032799992</v>
      </c>
      <c r="AS90" s="92">
        <v>39186.791735999992</v>
      </c>
      <c r="AT90" s="92">
        <v>41180.94133976625</v>
      </c>
      <c r="AU90" s="92">
        <v>39918.131207999999</v>
      </c>
      <c r="AV90" s="92">
        <v>41574.011052000009</v>
      </c>
      <c r="AW90" s="40">
        <f t="shared" si="219"/>
        <v>477286.29056317505</v>
      </c>
      <c r="AY90" s="92">
        <f t="shared" si="234"/>
        <v>35090.09003266543</v>
      </c>
      <c r="AZ90" s="92">
        <f t="shared" si="234"/>
        <v>30483.631430677568</v>
      </c>
      <c r="BA90" s="92">
        <f t="shared" si="234"/>
        <v>38302.553773182786</v>
      </c>
      <c r="BB90" s="92">
        <f t="shared" si="234"/>
        <v>37044.602851621159</v>
      </c>
      <c r="BC90" s="92">
        <f t="shared" si="234"/>
        <v>33514.500666697444</v>
      </c>
      <c r="BD90" s="92">
        <f t="shared" si="234"/>
        <v>37520.251081059192</v>
      </c>
      <c r="BE90" s="92">
        <f t="shared" si="234"/>
        <v>38858.941797161366</v>
      </c>
      <c r="BF90" s="92">
        <f t="shared" si="234"/>
        <v>44100.008855456996</v>
      </c>
      <c r="BG90" s="92">
        <f t="shared" si="234"/>
        <v>31691.462032235901</v>
      </c>
      <c r="BH90" s="92">
        <f t="shared" si="234"/>
        <v>38295.000003510155</v>
      </c>
      <c r="BI90" s="92">
        <f t="shared" si="234"/>
        <v>40363.201086034278</v>
      </c>
      <c r="BJ90" s="92">
        <f t="shared" si="234"/>
        <v>40104.129792240114</v>
      </c>
      <c r="BK90" s="40">
        <f t="shared" si="221"/>
        <v>445368.37340254243</v>
      </c>
      <c r="BL90" s="92">
        <f t="shared" ref="BL90:BO90" si="242">BL27*BL$10</f>
        <v>0</v>
      </c>
      <c r="BM90" s="92">
        <f t="shared" si="242"/>
        <v>37407.140274935176</v>
      </c>
      <c r="BN90" s="92">
        <f t="shared" si="242"/>
        <v>34423.8693544954</v>
      </c>
      <c r="BO90" s="92">
        <f t="shared" si="242"/>
        <v>34519.504670178147</v>
      </c>
      <c r="BP90" s="92">
        <f t="shared" si="236"/>
        <v>34768.366930208766</v>
      </c>
      <c r="BQ90" s="92">
        <f t="shared" si="236"/>
        <v>38560.825649664897</v>
      </c>
      <c r="BR90" s="92">
        <f t="shared" si="236"/>
        <v>33777.705754567243</v>
      </c>
      <c r="BS90" s="92">
        <f t="shared" si="236"/>
        <v>35962.353081935129</v>
      </c>
      <c r="BT90" s="92">
        <f t="shared" si="236"/>
        <v>43150.63439563779</v>
      </c>
      <c r="BU90" s="92">
        <f t="shared" si="236"/>
        <v>34129.348399870541</v>
      </c>
      <c r="BV90" s="92">
        <f t="shared" si="236"/>
        <v>37621.397736040759</v>
      </c>
      <c r="BW90" s="92">
        <f t="shared" si="236"/>
        <v>40023.794952693868</v>
      </c>
      <c r="BX90" s="92">
        <f t="shared" si="236"/>
        <v>37653.666452978716</v>
      </c>
      <c r="BY90" s="40">
        <f t="shared" si="224"/>
        <v>441998.60765320645</v>
      </c>
      <c r="CA90" s="92">
        <f t="shared" si="237"/>
        <v>37768.172921632751</v>
      </c>
      <c r="CB90" s="92">
        <f t="shared" si="237"/>
        <v>34113.18844534571</v>
      </c>
      <c r="CC90" s="92">
        <f t="shared" si="237"/>
        <v>37768.172921632751</v>
      </c>
      <c r="CD90" s="92">
        <f t="shared" si="237"/>
        <v>36957.665779417162</v>
      </c>
      <c r="CE90" s="92">
        <f t="shared" si="237"/>
        <v>38189.587972064393</v>
      </c>
      <c r="CF90" s="92">
        <f t="shared" si="237"/>
        <v>36957.665779417162</v>
      </c>
      <c r="CG90" s="92">
        <f t="shared" si="237"/>
        <v>39402.5490666798</v>
      </c>
      <c r="CH90" s="92">
        <f t="shared" si="237"/>
        <v>39402.5490666798</v>
      </c>
      <c r="CI90" s="92">
        <f t="shared" si="237"/>
        <v>39402.5490666798</v>
      </c>
      <c r="CJ90" s="92">
        <f t="shared" si="237"/>
        <v>37951.875250265846</v>
      </c>
      <c r="CK90" s="92">
        <f t="shared" si="237"/>
        <v>37832.630065645404</v>
      </c>
      <c r="CL90" s="92">
        <f t="shared" si="237"/>
        <v>36612.222644172973</v>
      </c>
      <c r="CM90" s="40">
        <f t="shared" si="226"/>
        <v>452358.82897963346</v>
      </c>
      <c r="CO90" s="92">
        <f t="shared" si="238"/>
        <v>151464.34406983157</v>
      </c>
      <c r="CP90" s="92">
        <f t="shared" si="238"/>
        <v>111984.018710274</v>
      </c>
      <c r="CQ90" s="92">
        <f t="shared" si="238"/>
        <v>113315.68900235888</v>
      </c>
      <c r="CR90" s="92">
        <f t="shared" si="238"/>
        <v>110973.80486237071</v>
      </c>
      <c r="CS90" s="40">
        <f t="shared" si="228"/>
        <v>487737.85664483515</v>
      </c>
      <c r="CU90" s="92">
        <f t="shared" si="239"/>
        <v>117376.99229590289</v>
      </c>
      <c r="CV90" s="92">
        <f t="shared" si="239"/>
        <v>118681.18109919068</v>
      </c>
      <c r="CW90" s="92">
        <f t="shared" si="239"/>
        <v>119985.36990247849</v>
      </c>
      <c r="CX90" s="92">
        <f t="shared" si="239"/>
        <v>119985.36990247849</v>
      </c>
      <c r="CY90" s="40">
        <f t="shared" si="230"/>
        <v>476028.91320005053</v>
      </c>
      <c r="DA90" s="92">
        <f t="shared" si="240"/>
        <v>452103.52056592848</v>
      </c>
      <c r="DB90" s="92">
        <f t="shared" si="240"/>
        <v>459369.53968263121</v>
      </c>
      <c r="DC90" s="92">
        <f t="shared" si="240"/>
        <v>459904.2434716323</v>
      </c>
      <c r="DD90" s="92">
        <f t="shared" si="240"/>
        <v>474264.88590024761</v>
      </c>
      <c r="DE90" s="92">
        <f t="shared" si="240"/>
        <v>456416.53755201033</v>
      </c>
      <c r="DF90" s="92">
        <f t="shared" si="240"/>
        <v>468626.20112416841</v>
      </c>
      <c r="DG90" s="92">
        <f t="shared" si="240"/>
        <v>272182.33616176835</v>
      </c>
      <c r="DH90" s="92">
        <f t="shared" si="240"/>
        <v>258790.37274429476</v>
      </c>
      <c r="DI90" s="92">
        <f t="shared" si="240"/>
        <v>263971.95591660147</v>
      </c>
      <c r="DJ90" s="92">
        <f t="shared" si="240"/>
        <v>267912.45570624416</v>
      </c>
      <c r="DK90" s="92">
        <f t="shared" si="240"/>
        <v>272943.30209559761</v>
      </c>
      <c r="DL90" s="92">
        <f t="shared" si="240"/>
        <v>271936.95684667106</v>
      </c>
      <c r="DM90" s="92">
        <f t="shared" si="240"/>
        <v>269403.64335562143</v>
      </c>
      <c r="DN90" s="92">
        <f t="shared" si="240"/>
        <v>266491.14964500914</v>
      </c>
      <c r="DO90" s="92">
        <f t="shared" si="240"/>
        <v>266491.14965425985</v>
      </c>
      <c r="DP90" s="92">
        <f t="shared" si="240"/>
        <v>42738.695388067907</v>
      </c>
      <c r="DQ90" s="92">
        <f t="shared" si="240"/>
        <v>0</v>
      </c>
      <c r="DR90" s="92">
        <f t="shared" si="240"/>
        <v>0</v>
      </c>
      <c r="DS90" s="92">
        <f t="shared" si="240"/>
        <v>0</v>
      </c>
      <c r="DU90" s="93">
        <f t="shared" si="232"/>
        <v>-3369.7657493359875</v>
      </c>
      <c r="DW90" s="93">
        <f t="shared" si="233"/>
        <v>-40776.906024271164</v>
      </c>
    </row>
    <row r="91" spans="1:127" x14ac:dyDescent="0.3">
      <c r="A91" s="12" t="str">
        <f t="shared" si="197"/>
        <v>3110200SSG-050MAIN OFFICIE</v>
      </c>
      <c r="B91" s="15" t="s">
        <v>22</v>
      </c>
      <c r="C91" s="16" t="s">
        <v>23</v>
      </c>
      <c r="D91" s="15" t="s">
        <v>24</v>
      </c>
      <c r="E91" s="16" t="s">
        <v>25</v>
      </c>
      <c r="F91" s="60" t="s">
        <v>29</v>
      </c>
      <c r="G91" s="39" t="s">
        <v>178</v>
      </c>
      <c r="I91" s="40">
        <v>40744.149712079197</v>
      </c>
      <c r="J91" s="40">
        <v>39661.471257928737</v>
      </c>
      <c r="K91" s="40">
        <v>44880.196627083053</v>
      </c>
      <c r="L91" s="40">
        <v>43200.01</v>
      </c>
      <c r="M91" s="40">
        <v>38413.299535131489</v>
      </c>
      <c r="N91" s="40">
        <v>37849.760077486651</v>
      </c>
      <c r="O91" s="40">
        <v>39959.650310211357</v>
      </c>
      <c r="P91" s="40">
        <v>41181.566099612915</v>
      </c>
      <c r="Q91" s="40">
        <v>39859.39</v>
      </c>
      <c r="R91" s="40">
        <v>44166.99</v>
      </c>
      <c r="S91" s="40">
        <v>42219.200000000004</v>
      </c>
      <c r="T91" s="40">
        <v>44160.48000000001</v>
      </c>
      <c r="U91" s="40">
        <f>SUM(I91:T91)</f>
        <v>496296.16361953341</v>
      </c>
      <c r="W91" s="42">
        <v>46852.289999999979</v>
      </c>
      <c r="X91" s="42">
        <v>46294.409378961354</v>
      </c>
      <c r="Y91" s="42">
        <v>49409.509999999995</v>
      </c>
      <c r="Z91" s="42">
        <v>43874.230628942729</v>
      </c>
      <c r="AA91" s="42">
        <v>42116.849999999991</v>
      </c>
      <c r="AB91" s="42">
        <v>40408.87999999999</v>
      </c>
      <c r="AC91" s="42">
        <v>42126.281120947897</v>
      </c>
      <c r="AD91" s="42">
        <v>42487.071080000002</v>
      </c>
      <c r="AE91" s="42">
        <v>42209.277269193495</v>
      </c>
      <c r="AF91" s="42">
        <v>46025.894339999999</v>
      </c>
      <c r="AG91" s="42">
        <v>45880.358110000001</v>
      </c>
      <c r="AH91" s="42">
        <v>48864.630660000003</v>
      </c>
      <c r="AI91" s="40">
        <f>SUM(W91:AH91)</f>
        <v>536549.68258804549</v>
      </c>
      <c r="AK91" s="92">
        <v>51088.232650000005</v>
      </c>
      <c r="AL91" s="92">
        <v>47209.134057579919</v>
      </c>
      <c r="AM91" s="92">
        <v>51665.258863961717</v>
      </c>
      <c r="AN91" s="92">
        <v>47534.151015252726</v>
      </c>
      <c r="AO91" s="92">
        <v>46122.616012615603</v>
      </c>
      <c r="AP91" s="92">
        <v>42693.837159999988</v>
      </c>
      <c r="AQ91" s="92">
        <v>44236.800490000016</v>
      </c>
      <c r="AR91" s="92">
        <v>44956.285189999995</v>
      </c>
      <c r="AS91" s="92">
        <v>45635.535570000007</v>
      </c>
      <c r="AT91" s="92">
        <v>48495.979818677282</v>
      </c>
      <c r="AU91" s="92">
        <v>47453.956990000006</v>
      </c>
      <c r="AV91" s="92">
        <v>50596.885920000008</v>
      </c>
      <c r="AW91" s="40">
        <f t="shared" si="219"/>
        <v>567688.67373808729</v>
      </c>
      <c r="AY91" s="92">
        <f t="shared" si="234"/>
        <v>37317.186792720262</v>
      </c>
      <c r="AZ91" s="92">
        <f t="shared" si="234"/>
        <v>32418.365617189163</v>
      </c>
      <c r="BA91" s="92">
        <f t="shared" si="234"/>
        <v>40733.539083584445</v>
      </c>
      <c r="BB91" s="92">
        <f t="shared" si="234"/>
        <v>39395.748571440126</v>
      </c>
      <c r="BC91" s="92">
        <f t="shared" si="234"/>
        <v>35641.59796910319</v>
      </c>
      <c r="BD91" s="92">
        <f t="shared" si="234"/>
        <v>39901.585228144118</v>
      </c>
      <c r="BE91" s="92">
        <f t="shared" si="234"/>
        <v>41325.239925637376</v>
      </c>
      <c r="BF91" s="92">
        <f t="shared" si="234"/>
        <v>46915.892945760817</v>
      </c>
      <c r="BG91" s="92">
        <f t="shared" si="234"/>
        <v>33727.13498507646</v>
      </c>
      <c r="BH91" s="92">
        <f t="shared" si="234"/>
        <v>40769.378892764718</v>
      </c>
      <c r="BI91" s="92">
        <f t="shared" si="234"/>
        <v>42986.437872517541</v>
      </c>
      <c r="BJ91" s="92">
        <f t="shared" si="234"/>
        <v>42725.562483569207</v>
      </c>
      <c r="BK91" s="40">
        <f t="shared" si="221"/>
        <v>473857.67036750744</v>
      </c>
      <c r="BL91" s="92">
        <f t="shared" ref="BL91:BO91" si="243">BL28*BL$10</f>
        <v>0</v>
      </c>
      <c r="BM91" s="92">
        <f t="shared" si="243"/>
        <v>39781.295508839445</v>
      </c>
      <c r="BN91" s="92">
        <f t="shared" si="243"/>
        <v>36608.682440941731</v>
      </c>
      <c r="BO91" s="92">
        <f t="shared" si="243"/>
        <v>36710.387535912749</v>
      </c>
      <c r="BP91" s="92">
        <f t="shared" si="236"/>
        <v>36975.044578245099</v>
      </c>
      <c r="BQ91" s="92">
        <f t="shared" si="236"/>
        <v>41008.20295161719</v>
      </c>
      <c r="BR91" s="92">
        <f t="shared" si="236"/>
        <v>35921.508149432972</v>
      </c>
      <c r="BS91" s="92">
        <f t="shared" si="236"/>
        <v>38244.810606500272</v>
      </c>
      <c r="BT91" s="92">
        <f t="shared" si="236"/>
        <v>45905.898805662</v>
      </c>
      <c r="BU91" s="92">
        <f t="shared" si="236"/>
        <v>36321.616821094496</v>
      </c>
      <c r="BV91" s="92">
        <f t="shared" si="236"/>
        <v>40052.252738881238</v>
      </c>
      <c r="BW91" s="92">
        <f t="shared" si="236"/>
        <v>42624.973462564267</v>
      </c>
      <c r="BX91" s="92">
        <f t="shared" si="236"/>
        <v>40114.92300435112</v>
      </c>
      <c r="BY91" s="40">
        <f t="shared" si="224"/>
        <v>470269.59660404257</v>
      </c>
      <c r="CA91" s="92">
        <f t="shared" si="237"/>
        <v>39907.688916988205</v>
      </c>
      <c r="CB91" s="92">
        <f t="shared" si="237"/>
        <v>36045.65450566676</v>
      </c>
      <c r="CC91" s="92">
        <f t="shared" si="237"/>
        <v>39907.688916988205</v>
      </c>
      <c r="CD91" s="92">
        <f t="shared" si="237"/>
        <v>39238.925143213666</v>
      </c>
      <c r="CE91" s="92">
        <f t="shared" si="237"/>
        <v>40546.889314654116</v>
      </c>
      <c r="CF91" s="92">
        <f t="shared" si="237"/>
        <v>39238.925143213666</v>
      </c>
      <c r="CG91" s="92">
        <f t="shared" si="237"/>
        <v>42027.562626694649</v>
      </c>
      <c r="CH91" s="92">
        <f t="shared" si="237"/>
        <v>42027.562626694649</v>
      </c>
      <c r="CI91" s="92">
        <f t="shared" si="237"/>
        <v>42027.562626694649</v>
      </c>
      <c r="CJ91" s="92">
        <f t="shared" si="237"/>
        <v>40480.244341091631</v>
      </c>
      <c r="CK91" s="92">
        <f t="shared" si="237"/>
        <v>40353.054994633712</v>
      </c>
      <c r="CL91" s="92">
        <f t="shared" si="237"/>
        <v>39051.343543193907</v>
      </c>
      <c r="CM91" s="40">
        <f t="shared" si="226"/>
        <v>480853.10269972781</v>
      </c>
      <c r="CO91" s="92">
        <f t="shared" si="238"/>
        <v>160044.59462989535</v>
      </c>
      <c r="CP91" s="92">
        <f t="shared" si="238"/>
        <v>118896.37602210001</v>
      </c>
      <c r="CQ91" s="92">
        <f t="shared" si="238"/>
        <v>120864.82547295226</v>
      </c>
      <c r="CR91" s="92">
        <f t="shared" si="238"/>
        <v>118366.92407598281</v>
      </c>
      <c r="CS91" s="40">
        <f t="shared" si="228"/>
        <v>518172.72020093049</v>
      </c>
      <c r="CU91" s="92">
        <f t="shared" si="239"/>
        <v>134958.43497090484</v>
      </c>
      <c r="CV91" s="92">
        <f t="shared" si="239"/>
        <v>136457.97313724819</v>
      </c>
      <c r="CW91" s="92">
        <f t="shared" si="239"/>
        <v>137957.5113035916</v>
      </c>
      <c r="CX91" s="92">
        <f t="shared" si="239"/>
        <v>137957.5113035916</v>
      </c>
      <c r="CY91" s="40">
        <f t="shared" si="230"/>
        <v>547331.43071533623</v>
      </c>
      <c r="DA91" s="92">
        <f t="shared" si="240"/>
        <v>472439.83563720167</v>
      </c>
      <c r="DB91" s="92">
        <f t="shared" si="240"/>
        <v>480032.6915232492</v>
      </c>
      <c r="DC91" s="92">
        <f t="shared" si="240"/>
        <v>480591.44711505267</v>
      </c>
      <c r="DD91" s="92">
        <f t="shared" si="240"/>
        <v>545303.17663444101</v>
      </c>
      <c r="DE91" s="92">
        <f t="shared" si="240"/>
        <v>476946.85879299196</v>
      </c>
      <c r="DF91" s="92">
        <f t="shared" si="240"/>
        <v>489705.73190239689</v>
      </c>
      <c r="DG91" s="92">
        <f t="shared" si="240"/>
        <v>284425.5182942414</v>
      </c>
      <c r="DH91" s="92">
        <f t="shared" si="240"/>
        <v>270431.16366525984</v>
      </c>
      <c r="DI91" s="92">
        <f t="shared" si="240"/>
        <v>275845.82245668169</v>
      </c>
      <c r="DJ91" s="92">
        <f t="shared" si="240"/>
        <v>279963.57201681979</v>
      </c>
      <c r="DK91" s="92">
        <f t="shared" si="240"/>
        <v>285220.71365183062</v>
      </c>
      <c r="DL91" s="92">
        <f t="shared" si="240"/>
        <v>284169.10143832257</v>
      </c>
      <c r="DM91" s="92">
        <f t="shared" si="240"/>
        <v>281521.8355912643</v>
      </c>
      <c r="DN91" s="92">
        <f t="shared" si="240"/>
        <v>278478.3334123526</v>
      </c>
      <c r="DO91" s="92">
        <f t="shared" si="240"/>
        <v>278478.33342201938</v>
      </c>
      <c r="DP91" s="92">
        <f t="shared" si="240"/>
        <v>44661.147958353024</v>
      </c>
      <c r="DQ91" s="92">
        <f t="shared" si="240"/>
        <v>0</v>
      </c>
      <c r="DR91" s="92">
        <f t="shared" si="240"/>
        <v>0</v>
      </c>
      <c r="DS91" s="92">
        <f t="shared" si="240"/>
        <v>0</v>
      </c>
      <c r="DU91" s="93">
        <f t="shared" si="232"/>
        <v>-3588.0737634648685</v>
      </c>
      <c r="DW91" s="93">
        <f t="shared" si="233"/>
        <v>-43369.369272304313</v>
      </c>
    </row>
    <row r="92" spans="1:127" x14ac:dyDescent="0.3">
      <c r="A92" s="12" t="str">
        <f t="shared" si="197"/>
        <v>3110200SSG-050PIONERO</v>
      </c>
      <c r="B92" s="15" t="s">
        <v>22</v>
      </c>
      <c r="C92" s="16" t="s">
        <v>23</v>
      </c>
      <c r="D92" s="15" t="s">
        <v>24</v>
      </c>
      <c r="E92" s="16" t="s">
        <v>25</v>
      </c>
      <c r="F92" s="60" t="s">
        <v>30</v>
      </c>
      <c r="G92" s="39" t="s">
        <v>178</v>
      </c>
      <c r="I92" s="40">
        <v>28349.338623647633</v>
      </c>
      <c r="J92" s="40">
        <v>25727.233360528389</v>
      </c>
      <c r="K92" s="40">
        <v>28265.549655005827</v>
      </c>
      <c r="L92" s="40">
        <v>27436.049999999996</v>
      </c>
      <c r="M92" s="40">
        <v>28689.814008137739</v>
      </c>
      <c r="N92" s="40">
        <v>27537.282801654805</v>
      </c>
      <c r="O92" s="40">
        <v>28596.530452900955</v>
      </c>
      <c r="P92" s="40">
        <v>28381.448293852234</v>
      </c>
      <c r="Q92" s="40">
        <v>27686.76</v>
      </c>
      <c r="R92" s="40">
        <v>28641.840000000004</v>
      </c>
      <c r="S92" s="40">
        <v>27806.540000000005</v>
      </c>
      <c r="T92" s="40">
        <v>28597.66</v>
      </c>
      <c r="U92" s="40">
        <f>SUM(I92:T92)</f>
        <v>335716.04719572753</v>
      </c>
      <c r="W92" s="42">
        <v>28619.809999999998</v>
      </c>
      <c r="X92" s="42">
        <v>26797.66532386397</v>
      </c>
      <c r="Y92" s="42">
        <v>28541.160000000007</v>
      </c>
      <c r="Z92" s="42">
        <v>27665.724881546019</v>
      </c>
      <c r="AA92" s="42">
        <v>28485.43</v>
      </c>
      <c r="AB92" s="42">
        <v>27576.050000000003</v>
      </c>
      <c r="AC92" s="42">
        <v>4775.8258423503212</v>
      </c>
      <c r="AD92" s="42">
        <v>4758.9588589999994</v>
      </c>
      <c r="AE92" s="42">
        <v>4599.0374038763821</v>
      </c>
      <c r="AF92" s="42">
        <v>4749.0987919999998</v>
      </c>
      <c r="AG92" s="42">
        <v>4579.4957680000016</v>
      </c>
      <c r="AH92" s="42">
        <v>4755.4646369999991</v>
      </c>
      <c r="AI92" s="40">
        <f>SUM(W92:AH92)</f>
        <v>195903.72150763666</v>
      </c>
      <c r="AK92" s="92">
        <v>4768.0865330000006</v>
      </c>
      <c r="AL92" s="92">
        <v>4277.5996402256806</v>
      </c>
      <c r="AM92" s="92">
        <v>4739.5282490788959</v>
      </c>
      <c r="AN92" s="92">
        <v>0</v>
      </c>
      <c r="AO92" s="92">
        <v>0</v>
      </c>
      <c r="AP92" s="92">
        <v>0</v>
      </c>
      <c r="AQ92" s="92">
        <v>4748.9390030000004</v>
      </c>
      <c r="AR92" s="92">
        <v>4763.2957329999999</v>
      </c>
      <c r="AS92" s="92">
        <v>0</v>
      </c>
      <c r="AT92" s="92">
        <v>4789.6746923652745</v>
      </c>
      <c r="AU92" s="92">
        <v>4598.9963179999986</v>
      </c>
      <c r="AV92" s="92">
        <v>4771.8706839999995</v>
      </c>
      <c r="AW92" s="40">
        <f t="shared" si="219"/>
        <v>37457.990852669849</v>
      </c>
      <c r="AY92" s="92">
        <f t="shared" si="234"/>
        <v>0</v>
      </c>
      <c r="AZ92" s="92">
        <f t="shared" si="234"/>
        <v>0</v>
      </c>
      <c r="BA92" s="92">
        <f t="shared" si="234"/>
        <v>0</v>
      </c>
      <c r="BB92" s="92">
        <f t="shared" si="234"/>
        <v>0</v>
      </c>
      <c r="BC92" s="92">
        <f t="shared" si="234"/>
        <v>0</v>
      </c>
      <c r="BD92" s="92">
        <f t="shared" si="234"/>
        <v>0</v>
      </c>
      <c r="BE92" s="92">
        <f t="shared" si="234"/>
        <v>0</v>
      </c>
      <c r="BF92" s="92">
        <f t="shared" si="234"/>
        <v>0</v>
      </c>
      <c r="BG92" s="92">
        <f t="shared" si="234"/>
        <v>0</v>
      </c>
      <c r="BH92" s="92">
        <f t="shared" si="234"/>
        <v>0</v>
      </c>
      <c r="BI92" s="92">
        <f t="shared" si="234"/>
        <v>0</v>
      </c>
      <c r="BJ92" s="92">
        <f t="shared" si="234"/>
        <v>0</v>
      </c>
      <c r="BK92" s="40">
        <f t="shared" si="221"/>
        <v>0</v>
      </c>
      <c r="BL92" s="92">
        <f t="shared" ref="BL92:BO92" si="244">BL29*BL$10</f>
        <v>0</v>
      </c>
      <c r="BM92" s="92">
        <f t="shared" si="244"/>
        <v>0</v>
      </c>
      <c r="BN92" s="92">
        <f t="shared" si="244"/>
        <v>0</v>
      </c>
      <c r="BO92" s="92">
        <f t="shared" si="244"/>
        <v>0</v>
      </c>
      <c r="BP92" s="92">
        <f t="shared" si="236"/>
        <v>0</v>
      </c>
      <c r="BQ92" s="92">
        <f t="shared" si="236"/>
        <v>0</v>
      </c>
      <c r="BR92" s="92">
        <f t="shared" si="236"/>
        <v>0</v>
      </c>
      <c r="BS92" s="92">
        <f t="shared" si="236"/>
        <v>0</v>
      </c>
      <c r="BT92" s="92">
        <f t="shared" si="236"/>
        <v>0</v>
      </c>
      <c r="BU92" s="92">
        <f t="shared" si="236"/>
        <v>0</v>
      </c>
      <c r="BV92" s="92">
        <f t="shared" si="236"/>
        <v>0</v>
      </c>
      <c r="BW92" s="92">
        <f t="shared" si="236"/>
        <v>0</v>
      </c>
      <c r="BX92" s="92">
        <f t="shared" si="236"/>
        <v>0</v>
      </c>
      <c r="BY92" s="40">
        <f t="shared" si="224"/>
        <v>0</v>
      </c>
      <c r="CA92" s="92">
        <f t="shared" si="237"/>
        <v>22253.335666067527</v>
      </c>
      <c r="CB92" s="92">
        <f t="shared" si="237"/>
        <v>20099.787053222281</v>
      </c>
      <c r="CC92" s="92">
        <f t="shared" si="237"/>
        <v>22253.335666067527</v>
      </c>
      <c r="CD92" s="92">
        <f t="shared" si="237"/>
        <v>18469.825903202996</v>
      </c>
      <c r="CE92" s="92">
        <f t="shared" si="237"/>
        <v>19085.486766643095</v>
      </c>
      <c r="CF92" s="92">
        <f t="shared" si="237"/>
        <v>18469.825903202996</v>
      </c>
      <c r="CG92" s="92">
        <f t="shared" si="237"/>
        <v>16294.408818272883</v>
      </c>
      <c r="CH92" s="92">
        <f t="shared" si="237"/>
        <v>16294.408818272883</v>
      </c>
      <c r="CI92" s="92">
        <f t="shared" si="237"/>
        <v>16294.408818272883</v>
      </c>
      <c r="CJ92" s="92">
        <f t="shared" si="237"/>
        <v>15694.501634942904</v>
      </c>
      <c r="CK92" s="92">
        <f t="shared" si="237"/>
        <v>15645.189348457892</v>
      </c>
      <c r="CL92" s="92">
        <f t="shared" si="237"/>
        <v>15140.505821088282</v>
      </c>
      <c r="CM92" s="40">
        <f t="shared" si="226"/>
        <v>215995.0202177141</v>
      </c>
      <c r="CO92" s="92">
        <f t="shared" si="238"/>
        <v>89244.107651713028</v>
      </c>
      <c r="CP92" s="92">
        <f t="shared" si="238"/>
        <v>55964.717627586229</v>
      </c>
      <c r="CQ92" s="92">
        <f t="shared" si="238"/>
        <v>46860.221124376338</v>
      </c>
      <c r="CR92" s="92">
        <f t="shared" si="238"/>
        <v>45891.765567924391</v>
      </c>
      <c r="CS92" s="40">
        <f t="shared" si="228"/>
        <v>237960.81197159999</v>
      </c>
      <c r="CU92" s="92">
        <f t="shared" si="239"/>
        <v>44580.683911271735</v>
      </c>
      <c r="CV92" s="92">
        <f t="shared" si="239"/>
        <v>45076.024843619191</v>
      </c>
      <c r="CW92" s="92">
        <f t="shared" si="239"/>
        <v>45571.365775966653</v>
      </c>
      <c r="CX92" s="92">
        <f t="shared" si="239"/>
        <v>45571.365775966653</v>
      </c>
      <c r="CY92" s="40">
        <f t="shared" si="230"/>
        <v>180799.44030682422</v>
      </c>
      <c r="DA92" s="92">
        <f t="shared" si="240"/>
        <v>136315.20156419717</v>
      </c>
      <c r="DB92" s="92">
        <f t="shared" si="240"/>
        <v>138506.00259848862</v>
      </c>
      <c r="DC92" s="92">
        <f t="shared" si="240"/>
        <v>138667.22287539241</v>
      </c>
      <c r="DD92" s="92">
        <f t="shared" si="240"/>
        <v>180129.44917887711</v>
      </c>
      <c r="DE92" s="92">
        <f t="shared" si="240"/>
        <v>137615.63333051384</v>
      </c>
      <c r="DF92" s="92">
        <f t="shared" si="240"/>
        <v>141297.00866859214</v>
      </c>
      <c r="DG92" s="92">
        <f t="shared" si="240"/>
        <v>82066.580613355356</v>
      </c>
      <c r="DH92" s="92">
        <f t="shared" si="240"/>
        <v>78028.726207116415</v>
      </c>
      <c r="DI92" s="92">
        <f t="shared" si="240"/>
        <v>79591.042186586084</v>
      </c>
      <c r="DJ92" s="92">
        <f t="shared" si="240"/>
        <v>80779.155082536177</v>
      </c>
      <c r="DK92" s="92">
        <f t="shared" si="240"/>
        <v>82296.021924769098</v>
      </c>
      <c r="DL92" s="92">
        <f t="shared" si="240"/>
        <v>81992.595498717652</v>
      </c>
      <c r="DM92" s="92">
        <f t="shared" si="240"/>
        <v>81228.767916208555</v>
      </c>
      <c r="DN92" s="92">
        <f t="shared" si="240"/>
        <v>80350.612473579837</v>
      </c>
      <c r="DO92" s="92">
        <f t="shared" si="240"/>
        <v>80350.612476369046</v>
      </c>
      <c r="DP92" s="92">
        <f t="shared" si="240"/>
        <v>12886.282922819504</v>
      </c>
      <c r="DQ92" s="92">
        <f t="shared" si="240"/>
        <v>0</v>
      </c>
      <c r="DR92" s="92">
        <f t="shared" si="240"/>
        <v>0</v>
      </c>
      <c r="DS92" s="92">
        <f t="shared" si="240"/>
        <v>0</v>
      </c>
      <c r="DU92" s="93">
        <f t="shared" si="232"/>
        <v>0</v>
      </c>
      <c r="DW92" s="93">
        <f t="shared" si="233"/>
        <v>0</v>
      </c>
    </row>
    <row r="93" spans="1:127" x14ac:dyDescent="0.3">
      <c r="A93" s="12" t="str">
        <f t="shared" si="197"/>
        <v>3110151LOG-063CANCHA NITRATOS</v>
      </c>
      <c r="B93" s="15" t="s">
        <v>31</v>
      </c>
      <c r="C93" s="16" t="s">
        <v>32</v>
      </c>
      <c r="D93" s="15" t="s">
        <v>33</v>
      </c>
      <c r="E93" s="16" t="s">
        <v>34</v>
      </c>
      <c r="F93" s="60" t="s">
        <v>35</v>
      </c>
      <c r="G93" s="39" t="s">
        <v>178</v>
      </c>
      <c r="I93" s="40">
        <v>33333.761795681829</v>
      </c>
      <c r="J93" s="40">
        <v>30243.537554489722</v>
      </c>
      <c r="K93" s="40">
        <v>33230.275282752118</v>
      </c>
      <c r="L93" s="40">
        <v>32258.530000000002</v>
      </c>
      <c r="M93" s="40">
        <v>33734.098586248569</v>
      </c>
      <c r="N93" s="40">
        <v>32374.082662722321</v>
      </c>
      <c r="O93" s="40">
        <v>33688.507837322009</v>
      </c>
      <c r="P93" s="40">
        <v>33435.127553559425</v>
      </c>
      <c r="Q93" s="40">
        <v>32616.760000000002</v>
      </c>
      <c r="R93" s="40">
        <v>33741.869999999995</v>
      </c>
      <c r="S93" s="40">
        <v>32757.849999999995</v>
      </c>
      <c r="T93" s="40">
        <v>32610.63</v>
      </c>
      <c r="U93" s="40">
        <f t="shared" si="214"/>
        <v>394025.03127277602</v>
      </c>
      <c r="W93" s="42">
        <v>27178.740000000005</v>
      </c>
      <c r="X93" s="42">
        <v>27210.217120202011</v>
      </c>
      <c r="Y93" s="42">
        <v>33623.340000000004</v>
      </c>
      <c r="Z93" s="42">
        <v>32591.960448915568</v>
      </c>
      <c r="AA93" s="42">
        <v>33557.600000000006</v>
      </c>
      <c r="AB93" s="42">
        <v>32486.280000000006</v>
      </c>
      <c r="AC93" s="42">
        <v>2584.3867691199516</v>
      </c>
      <c r="AD93" s="42">
        <v>2575.2593832999996</v>
      </c>
      <c r="AE93" s="42">
        <v>2488.7196077938647</v>
      </c>
      <c r="AF93" s="42">
        <v>2569.9237122</v>
      </c>
      <c r="AG93" s="42">
        <v>2478.1448607000002</v>
      </c>
      <c r="AH93" s="42">
        <v>2573.3685217000002</v>
      </c>
      <c r="AI93" s="40">
        <f t="shared" si="216"/>
        <v>201917.9404239314</v>
      </c>
      <c r="AK93" s="92">
        <v>2580.1987260000001</v>
      </c>
      <c r="AL93" s="92">
        <v>2314.7770205018705</v>
      </c>
      <c r="AM93" s="92">
        <v>2564.7447170648452</v>
      </c>
      <c r="AN93" s="92">
        <v>2488.954012785473</v>
      </c>
      <c r="AO93" s="92">
        <v>2582.8118080125278</v>
      </c>
      <c r="AP93" s="92">
        <v>2497.3246783</v>
      </c>
      <c r="AQ93" s="92">
        <v>2569.8372444999995</v>
      </c>
      <c r="AR93" s="92">
        <v>2577.6062358000004</v>
      </c>
      <c r="AS93" s="92">
        <v>2485.3566689000008</v>
      </c>
      <c r="AT93" s="92">
        <v>2591.8809252989304</v>
      </c>
      <c r="AU93" s="92">
        <v>2488.6973744999996</v>
      </c>
      <c r="AV93" s="92">
        <v>2582.2464780999994</v>
      </c>
      <c r="AW93" s="40">
        <f t="shared" si="219"/>
        <v>30324.435889763645</v>
      </c>
      <c r="AY93" s="92">
        <f t="shared" si="234"/>
        <v>28678.522075942979</v>
      </c>
      <c r="AZ93" s="92">
        <f t="shared" si="234"/>
        <v>24913.743342515729</v>
      </c>
      <c r="BA93" s="92">
        <f t="shared" si="234"/>
        <v>31304.012982772529</v>
      </c>
      <c r="BB93" s="92">
        <f t="shared" si="234"/>
        <v>30275.911509083675</v>
      </c>
      <c r="BC93" s="92">
        <f t="shared" si="234"/>
        <v>27390.820209904148</v>
      </c>
      <c r="BD93" s="92">
        <f t="shared" si="234"/>
        <v>30664.650558645058</v>
      </c>
      <c r="BE93" s="92">
        <f t="shared" si="234"/>
        <v>31758.739266278961</v>
      </c>
      <c r="BF93" s="92">
        <f t="shared" si="234"/>
        <v>35833.905281165862</v>
      </c>
      <c r="BG93" s="92">
        <f t="shared" si="234"/>
        <v>25602.47869637128</v>
      </c>
      <c r="BH93" s="92">
        <f t="shared" si="234"/>
        <v>30758.640481199724</v>
      </c>
      <c r="BI93" s="92">
        <f t="shared" si="234"/>
        <v>32232.722891210626</v>
      </c>
      <c r="BJ93" s="92">
        <f t="shared" si="234"/>
        <v>31841.07968924868</v>
      </c>
      <c r="BK93" s="40">
        <f t="shared" si="221"/>
        <v>361255.22698433924</v>
      </c>
      <c r="BL93" s="92">
        <f t="shared" ref="BL93:BO93" si="245">BL30*BL$10</f>
        <v>0</v>
      </c>
      <c r="BM93" s="92">
        <f t="shared" si="245"/>
        <v>30572.207058288248</v>
      </c>
      <c r="BN93" s="92">
        <f t="shared" si="245"/>
        <v>28134.031468806807</v>
      </c>
      <c r="BO93" s="92">
        <f t="shared" si="245"/>
        <v>28212.19255387368</v>
      </c>
      <c r="BP93" s="92">
        <f t="shared" si="236"/>
        <v>28415.583363401765</v>
      </c>
      <c r="BQ93" s="92">
        <f t="shared" si="236"/>
        <v>31515.094108651439</v>
      </c>
      <c r="BR93" s="92">
        <f t="shared" si="236"/>
        <v>27605.933163901926</v>
      </c>
      <c r="BS93" s="92">
        <f t="shared" si="236"/>
        <v>29391.407539936477</v>
      </c>
      <c r="BT93" s="92">
        <f t="shared" si="236"/>
        <v>35062.481525197392</v>
      </c>
      <c r="BU93" s="92">
        <f t="shared" si="236"/>
        <v>27571.966053188447</v>
      </c>
      <c r="BV93" s="92">
        <f t="shared" si="236"/>
        <v>30217.601442930685</v>
      </c>
      <c r="BW93" s="92">
        <f t="shared" si="236"/>
        <v>31961.684332593333</v>
      </c>
      <c r="BX93" s="92">
        <f t="shared" si="236"/>
        <v>29895.50952315317</v>
      </c>
      <c r="BY93" s="40">
        <f t="shared" si="224"/>
        <v>358555.69213392341</v>
      </c>
      <c r="CA93" s="92">
        <f t="shared" si="237"/>
        <v>33750.261818044768</v>
      </c>
      <c r="CB93" s="92">
        <f t="shared" si="237"/>
        <v>30484.107448556566</v>
      </c>
      <c r="CC93" s="92">
        <f t="shared" si="237"/>
        <v>33750.261818044768</v>
      </c>
      <c r="CD93" s="92">
        <f t="shared" si="237"/>
        <v>30931.379217220194</v>
      </c>
      <c r="CE93" s="92">
        <f t="shared" si="237"/>
        <v>31962.425191127528</v>
      </c>
      <c r="CF93" s="92">
        <f t="shared" si="237"/>
        <v>30931.379217220194</v>
      </c>
      <c r="CG93" s="92">
        <f t="shared" si="237"/>
        <v>30825.148567079978</v>
      </c>
      <c r="CH93" s="92">
        <f t="shared" si="237"/>
        <v>30825.148567079978</v>
      </c>
      <c r="CI93" s="92">
        <f t="shared" si="237"/>
        <v>30825.148567079978</v>
      </c>
      <c r="CJ93" s="92">
        <f t="shared" si="237"/>
        <v>29690.266764441792</v>
      </c>
      <c r="CK93" s="92">
        <f t="shared" si="237"/>
        <v>29596.979639144047</v>
      </c>
      <c r="CL93" s="92">
        <f t="shared" si="237"/>
        <v>28642.238360461979</v>
      </c>
      <c r="CM93" s="40">
        <f t="shared" si="226"/>
        <v>372214.74517550174</v>
      </c>
      <c r="CO93" s="92">
        <f t="shared" si="238"/>
        <v>135351.0342971136</v>
      </c>
      <c r="CP93" s="92">
        <f t="shared" si="238"/>
        <v>93723.996793240993</v>
      </c>
      <c r="CQ93" s="92">
        <f t="shared" si="238"/>
        <v>88648.400451648093</v>
      </c>
      <c r="CR93" s="92">
        <f t="shared" si="238"/>
        <v>86816.312725042866</v>
      </c>
      <c r="CS93" s="40">
        <f t="shared" si="228"/>
        <v>404539.74426704558</v>
      </c>
      <c r="CU93" s="92">
        <f t="shared" si="239"/>
        <v>78982.183390850711</v>
      </c>
      <c r="CV93" s="92">
        <f t="shared" si="239"/>
        <v>79859.763206304589</v>
      </c>
      <c r="CW93" s="92">
        <f t="shared" si="239"/>
        <v>80737.343021758497</v>
      </c>
      <c r="CX93" s="92">
        <f t="shared" si="239"/>
        <v>80737.343021758497</v>
      </c>
      <c r="CY93" s="40">
        <f t="shared" si="230"/>
        <v>320316.63264067227</v>
      </c>
      <c r="DA93" s="92">
        <f t="shared" si="240"/>
        <v>385131.1743639147</v>
      </c>
      <c r="DB93" s="92">
        <f t="shared" si="240"/>
        <v>391320.84188046819</v>
      </c>
      <c r="DC93" s="92">
        <f t="shared" si="240"/>
        <v>391776.33733411349</v>
      </c>
      <c r="DD93" s="92">
        <f t="shared" si="240"/>
        <v>319129.63061434438</v>
      </c>
      <c r="DE93" s="92">
        <f t="shared" si="240"/>
        <v>388805.28266287671</v>
      </c>
      <c r="DF93" s="92">
        <f t="shared" si="240"/>
        <v>399206.26795988868</v>
      </c>
      <c r="DG93" s="92">
        <f t="shared" si="240"/>
        <v>231862.61110260329</v>
      </c>
      <c r="DH93" s="92">
        <f t="shared" si="240"/>
        <v>220454.46592480416</v>
      </c>
      <c r="DI93" s="92">
        <f t="shared" si="240"/>
        <v>224868.47537493357</v>
      </c>
      <c r="DJ93" s="92">
        <f t="shared" si="240"/>
        <v>228225.24930508604</v>
      </c>
      <c r="DK93" s="92">
        <f t="shared" si="240"/>
        <v>232510.85136266521</v>
      </c>
      <c r="DL93" s="92">
        <f t="shared" si="240"/>
        <v>231653.58104756245</v>
      </c>
      <c r="DM93" s="92">
        <f t="shared" si="240"/>
        <v>229495.53990110423</v>
      </c>
      <c r="DN93" s="92">
        <f t="shared" si="240"/>
        <v>227014.48838951343</v>
      </c>
      <c r="DO93" s="92">
        <f t="shared" si="240"/>
        <v>227014.48839739375</v>
      </c>
      <c r="DP93" s="92">
        <f t="shared" si="240"/>
        <v>36407.599580255694</v>
      </c>
      <c r="DQ93" s="92">
        <f t="shared" si="240"/>
        <v>0</v>
      </c>
      <c r="DR93" s="92">
        <f t="shared" si="240"/>
        <v>0</v>
      </c>
      <c r="DS93" s="92">
        <f t="shared" si="240"/>
        <v>0</v>
      </c>
      <c r="DU93" s="93">
        <f t="shared" si="232"/>
        <v>-2699.5348504158319</v>
      </c>
      <c r="DW93" s="93">
        <f t="shared" si="233"/>
        <v>-33271.741908704076</v>
      </c>
    </row>
    <row r="94" spans="1:127" x14ac:dyDescent="0.3">
      <c r="A94" s="12" t="str">
        <f t="shared" si="197"/>
        <v>3110151LOG-063GRIFO PRIMAX</v>
      </c>
      <c r="B94" s="15" t="s">
        <v>31</v>
      </c>
      <c r="C94" s="16" t="s">
        <v>32</v>
      </c>
      <c r="D94" s="15" t="s">
        <v>33</v>
      </c>
      <c r="E94" s="16" t="s">
        <v>34</v>
      </c>
      <c r="F94" s="60" t="s">
        <v>36</v>
      </c>
      <c r="G94" s="39" t="s">
        <v>178</v>
      </c>
      <c r="I94" s="40">
        <v>161587.25251644501</v>
      </c>
      <c r="J94" s="40">
        <v>150799.73892701618</v>
      </c>
      <c r="K94" s="40">
        <v>168001.19109381037</v>
      </c>
      <c r="L94" s="40">
        <v>158179.32</v>
      </c>
      <c r="M94" s="40">
        <v>167975.88920742346</v>
      </c>
      <c r="N94" s="40">
        <v>146353.28485574832</v>
      </c>
      <c r="O94" s="40">
        <v>162333.23028381995</v>
      </c>
      <c r="P94" s="40">
        <v>169935.18205799517</v>
      </c>
      <c r="Q94" s="40">
        <v>155388.00000000003</v>
      </c>
      <c r="R94" s="40">
        <v>152430.65</v>
      </c>
      <c r="S94" s="40">
        <v>148192.26000000004</v>
      </c>
      <c r="T94" s="40">
        <v>151861.54999999999</v>
      </c>
      <c r="U94" s="40">
        <f t="shared" si="214"/>
        <v>1893037.5489422583</v>
      </c>
      <c r="W94" s="42">
        <v>129130.81999999999</v>
      </c>
      <c r="X94" s="42">
        <v>143313.84362917184</v>
      </c>
      <c r="Y94" s="42">
        <v>165372.40999999997</v>
      </c>
      <c r="Z94" s="42">
        <v>163112.94712550665</v>
      </c>
      <c r="AA94" s="42">
        <v>147565.22999999998</v>
      </c>
      <c r="AB94" s="42">
        <v>109849.76000000001</v>
      </c>
      <c r="AC94" s="42">
        <v>144047.80774479825</v>
      </c>
      <c r="AD94" s="42">
        <v>162681.34557000003</v>
      </c>
      <c r="AE94" s="42">
        <v>156862.41010473043</v>
      </c>
      <c r="AF94" s="42">
        <v>160850.98678000004</v>
      </c>
      <c r="AG94" s="42">
        <v>157826.76862000002</v>
      </c>
      <c r="AH94" s="42">
        <v>169964.88032</v>
      </c>
      <c r="AI94" s="40">
        <f t="shared" si="216"/>
        <v>1810579.2098942071</v>
      </c>
      <c r="AK94" s="92">
        <v>163639.84596999999</v>
      </c>
      <c r="AL94" s="92">
        <v>147573.08225510104</v>
      </c>
      <c r="AM94" s="92">
        <v>167879.68066041535</v>
      </c>
      <c r="AN94" s="92">
        <v>148877.53042861784</v>
      </c>
      <c r="AO94" s="92">
        <v>134294.19858663381</v>
      </c>
      <c r="AP94" s="92">
        <v>134419.25814999998</v>
      </c>
      <c r="AQ94" s="92">
        <v>143693.46752000001</v>
      </c>
      <c r="AR94" s="92">
        <v>144861.92536999998</v>
      </c>
      <c r="AS94" s="92">
        <v>140369.21236</v>
      </c>
      <c r="AT94" s="92">
        <v>158825.91090578987</v>
      </c>
      <c r="AU94" s="92">
        <v>150419.51246</v>
      </c>
      <c r="AV94" s="92">
        <v>155893.60037999999</v>
      </c>
      <c r="AW94" s="40">
        <f t="shared" si="219"/>
        <v>1790747.2250465581</v>
      </c>
      <c r="AY94" s="92">
        <f t="shared" si="234"/>
        <v>145085.08255357042</v>
      </c>
      <c r="AZ94" s="92">
        <f t="shared" si="234"/>
        <v>126039.00926259665</v>
      </c>
      <c r="BA94" s="92">
        <f t="shared" si="234"/>
        <v>158367.48127524473</v>
      </c>
      <c r="BB94" s="92">
        <f t="shared" si="234"/>
        <v>153166.30016874973</v>
      </c>
      <c r="BC94" s="92">
        <f t="shared" si="234"/>
        <v>138570.57908495027</v>
      </c>
      <c r="BD94" s="92">
        <f t="shared" si="234"/>
        <v>155132.93697618553</v>
      </c>
      <c r="BE94" s="92">
        <f t="shared" si="234"/>
        <v>160667.94851017074</v>
      </c>
      <c r="BF94" s="92">
        <f t="shared" si="234"/>
        <v>181318.5471226268</v>
      </c>
      <c r="BG94" s="92">
        <f t="shared" si="234"/>
        <v>129572.43563823533</v>
      </c>
      <c r="BH94" s="92">
        <f t="shared" si="234"/>
        <v>155697.16105482139</v>
      </c>
      <c r="BI94" s="92">
        <f t="shared" si="234"/>
        <v>163190.14693482488</v>
      </c>
      <c r="BJ94" s="92">
        <f t="shared" si="234"/>
        <v>161238.42276939854</v>
      </c>
      <c r="BK94" s="40">
        <f t="shared" si="221"/>
        <v>1828046.0513513749</v>
      </c>
      <c r="BL94" s="92">
        <f t="shared" ref="BL94:BO94" si="246">BL31*BL$10</f>
        <v>0</v>
      </c>
      <c r="BM94" s="92">
        <f t="shared" si="246"/>
        <v>154665.26389159309</v>
      </c>
      <c r="BN94" s="92">
        <f t="shared" si="246"/>
        <v>142330.49623016073</v>
      </c>
      <c r="BO94" s="92">
        <f t="shared" si="246"/>
        <v>142725.91435698661</v>
      </c>
      <c r="BP94" s="92">
        <f t="shared" si="236"/>
        <v>143754.87157845282</v>
      </c>
      <c r="BQ94" s="92">
        <f t="shared" si="236"/>
        <v>159435.34392494982</v>
      </c>
      <c r="BR94" s="92">
        <f t="shared" si="236"/>
        <v>139658.8388148786</v>
      </c>
      <c r="BS94" s="92">
        <f t="shared" si="236"/>
        <v>148691.58103772692</v>
      </c>
      <c r="BT94" s="92">
        <f t="shared" si="236"/>
        <v>177415.16473796664</v>
      </c>
      <c r="BU94" s="92">
        <f t="shared" si="236"/>
        <v>139539.87968175599</v>
      </c>
      <c r="BV94" s="92">
        <f t="shared" si="236"/>
        <v>152958.47556806172</v>
      </c>
      <c r="BW94" s="92">
        <f t="shared" si="236"/>
        <v>161817.91343301855</v>
      </c>
      <c r="BX94" s="92">
        <f t="shared" si="236"/>
        <v>151386.34903226458</v>
      </c>
      <c r="BY94" s="40">
        <f t="shared" si="224"/>
        <v>1814380.0922878163</v>
      </c>
      <c r="CA94" s="92">
        <f t="shared" si="237"/>
        <v>162885.67193753374</v>
      </c>
      <c r="CB94" s="92">
        <f t="shared" si="237"/>
        <v>147122.54239519176</v>
      </c>
      <c r="CC94" s="92">
        <f t="shared" si="237"/>
        <v>162885.67193753374</v>
      </c>
      <c r="CD94" s="92">
        <f t="shared" si="237"/>
        <v>154674.29035167754</v>
      </c>
      <c r="CE94" s="92">
        <f t="shared" si="237"/>
        <v>159830.10003006677</v>
      </c>
      <c r="CF94" s="92">
        <f t="shared" si="237"/>
        <v>154674.29035167754</v>
      </c>
      <c r="CG94" s="92">
        <f t="shared" si="237"/>
        <v>160060.45592326359</v>
      </c>
      <c r="CH94" s="92">
        <f t="shared" si="237"/>
        <v>160060.45592326359</v>
      </c>
      <c r="CI94" s="92">
        <f t="shared" si="237"/>
        <v>160060.45592326359</v>
      </c>
      <c r="CJ94" s="92">
        <f t="shared" si="237"/>
        <v>154167.55005927442</v>
      </c>
      <c r="CK94" s="92">
        <f t="shared" si="237"/>
        <v>153683.1540222388</v>
      </c>
      <c r="CL94" s="92">
        <f t="shared" si="237"/>
        <v>148725.63292474722</v>
      </c>
      <c r="CM94" s="40">
        <f t="shared" si="226"/>
        <v>1878830.2717797323</v>
      </c>
      <c r="CO94" s="92">
        <f t="shared" si="238"/>
        <v>653231.79677196185</v>
      </c>
      <c r="CP94" s="92">
        <f t="shared" si="238"/>
        <v>468672.6896693575</v>
      </c>
      <c r="CQ94" s="92">
        <f t="shared" si="238"/>
        <v>460309.32705097267</v>
      </c>
      <c r="CR94" s="92">
        <f t="shared" si="238"/>
        <v>450796.15970406745</v>
      </c>
      <c r="CS94" s="40">
        <f t="shared" si="228"/>
        <v>2033009.9731963596</v>
      </c>
      <c r="CU94" s="92">
        <f t="shared" si="239"/>
        <v>434886.38858015474</v>
      </c>
      <c r="CV94" s="92">
        <f t="shared" si="239"/>
        <v>439718.4595643786</v>
      </c>
      <c r="CW94" s="92">
        <f t="shared" si="239"/>
        <v>444550.53054860258</v>
      </c>
      <c r="CX94" s="92">
        <f t="shared" si="239"/>
        <v>444550.53054860258</v>
      </c>
      <c r="CY94" s="40">
        <f t="shared" si="230"/>
        <v>1763705.9092417385</v>
      </c>
      <c r="DA94" s="92">
        <f t="shared" si="240"/>
        <v>1917843.2514470192</v>
      </c>
      <c r="DB94" s="92">
        <f t="shared" si="240"/>
        <v>1948666.0278554177</v>
      </c>
      <c r="DC94" s="92">
        <f t="shared" si="240"/>
        <v>1950934.2651210227</v>
      </c>
      <c r="DD94" s="92">
        <f t="shared" si="240"/>
        <v>1757170.1184810235</v>
      </c>
      <c r="DE94" s="92">
        <f t="shared" si="240"/>
        <v>1936139.2614178751</v>
      </c>
      <c r="DF94" s="92">
        <f t="shared" si="240"/>
        <v>1987933.1975831818</v>
      </c>
      <c r="DG94" s="92">
        <f t="shared" si="240"/>
        <v>1154609.5812691418</v>
      </c>
      <c r="DH94" s="92">
        <f t="shared" si="240"/>
        <v>1097800.2765513258</v>
      </c>
      <c r="DI94" s="92">
        <f t="shared" si="240"/>
        <v>1119780.7829326531</v>
      </c>
      <c r="DJ94" s="92">
        <f t="shared" si="240"/>
        <v>1136496.558380353</v>
      </c>
      <c r="DK94" s="92">
        <f t="shared" si="240"/>
        <v>1157837.6326210722</v>
      </c>
      <c r="DL94" s="92">
        <f t="shared" si="240"/>
        <v>1153568.6712958792</v>
      </c>
      <c r="DM94" s="92">
        <f t="shared" si="240"/>
        <v>1142822.242742243</v>
      </c>
      <c r="DN94" s="92">
        <f t="shared" si="240"/>
        <v>1130467.3148248764</v>
      </c>
      <c r="DO94" s="92">
        <f t="shared" si="240"/>
        <v>1130467.3148641184</v>
      </c>
      <c r="DP94" s="92">
        <f t="shared" si="240"/>
        <v>181299.44757575291</v>
      </c>
      <c r="DQ94" s="92">
        <f t="shared" si="240"/>
        <v>0</v>
      </c>
      <c r="DR94" s="92">
        <f t="shared" si="240"/>
        <v>0</v>
      </c>
      <c r="DS94" s="92">
        <f t="shared" si="240"/>
        <v>0</v>
      </c>
      <c r="DU94" s="93">
        <f t="shared" si="232"/>
        <v>-13665.959063558606</v>
      </c>
      <c r="DW94" s="93">
        <f t="shared" si="233"/>
        <v>-168331.22295515169</v>
      </c>
    </row>
    <row r="95" spans="1:127" x14ac:dyDescent="0.3">
      <c r="A95" s="12" t="str">
        <f t="shared" si="197"/>
        <v>3110200NUEVOVILLA COLABORADORES</v>
      </c>
      <c r="B95" s="52" t="s">
        <v>22</v>
      </c>
      <c r="C95" s="16"/>
      <c r="D95" s="15" t="s">
        <v>200</v>
      </c>
      <c r="E95" s="16"/>
      <c r="F95" s="60" t="s">
        <v>181</v>
      </c>
      <c r="G95" s="39" t="s">
        <v>178</v>
      </c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>
        <f t="shared" si="214"/>
        <v>0</v>
      </c>
      <c r="W95" s="42"/>
      <c r="X95" s="42"/>
      <c r="Y95" s="42"/>
      <c r="Z95" s="42"/>
      <c r="AA95" s="42"/>
      <c r="AB95" s="42"/>
      <c r="AC95" s="42">
        <v>370.2776365113383</v>
      </c>
      <c r="AD95" s="42">
        <v>368.96991170000001</v>
      </c>
      <c r="AE95" s="42">
        <v>356.57093795877023</v>
      </c>
      <c r="AF95" s="42">
        <v>368.20544400000006</v>
      </c>
      <c r="AG95" s="42">
        <v>355.05584269999997</v>
      </c>
      <c r="AH95" s="42">
        <v>368.69899839999994</v>
      </c>
      <c r="AI95" s="40">
        <f t="shared" si="216"/>
        <v>2187.7787712701083</v>
      </c>
      <c r="AK95" s="92">
        <v>369.67759540000009</v>
      </c>
      <c r="AL95" s="92">
        <v>331.64933919471258</v>
      </c>
      <c r="AM95" s="92">
        <v>367.46342437478785</v>
      </c>
      <c r="AN95" s="92">
        <v>4956.0750956342326</v>
      </c>
      <c r="AO95" s="92">
        <v>5142.9673720951196</v>
      </c>
      <c r="AP95" s="92">
        <v>4972.7430012999994</v>
      </c>
      <c r="AQ95" s="92">
        <v>368.19305560000004</v>
      </c>
      <c r="AR95" s="92">
        <v>369.30615630000005</v>
      </c>
      <c r="AS95" s="92">
        <v>4948.9119624000004</v>
      </c>
      <c r="AT95" s="92">
        <v>371.35136064224452</v>
      </c>
      <c r="AU95" s="92">
        <v>356.56775240000007</v>
      </c>
      <c r="AV95" s="92">
        <v>369.9709866</v>
      </c>
      <c r="AW95" s="40">
        <f t="shared" si="219"/>
        <v>22924.8771019411</v>
      </c>
      <c r="AY95" s="92">
        <f t="shared" si="234"/>
        <v>347.31109552289132</v>
      </c>
      <c r="AZ95" s="92">
        <f t="shared" si="234"/>
        <v>301.71776184811517</v>
      </c>
      <c r="BA95" s="92">
        <f t="shared" si="234"/>
        <v>379.10708977676802</v>
      </c>
      <c r="BB95" s="92">
        <f t="shared" si="234"/>
        <v>366.65627211642902</v>
      </c>
      <c r="BC95" s="92">
        <f t="shared" si="234"/>
        <v>331.71638863330651</v>
      </c>
      <c r="BD95" s="92">
        <f t="shared" si="234"/>
        <v>371.36409439604876</v>
      </c>
      <c r="BE95" s="92">
        <f t="shared" si="234"/>
        <v>384.61405011696468</v>
      </c>
      <c r="BF95" s="92">
        <f t="shared" si="234"/>
        <v>433.59249865197421</v>
      </c>
      <c r="BG95" s="92">
        <f t="shared" si="234"/>
        <v>309.52306890876321</v>
      </c>
      <c r="BH95" s="92">
        <f t="shared" si="234"/>
        <v>371.53452500818162</v>
      </c>
      <c r="BI95" s="92">
        <f t="shared" si="234"/>
        <v>388.99828451195731</v>
      </c>
      <c r="BJ95" s="92">
        <f t="shared" si="234"/>
        <v>383.93236476352962</v>
      </c>
      <c r="BK95" s="40">
        <f t="shared" si="221"/>
        <v>4370.0674942549294</v>
      </c>
      <c r="BL95" s="92">
        <f t="shared" ref="BL95:BO95" si="247">BL32*BL$10</f>
        <v>0</v>
      </c>
      <c r="BM95" s="92">
        <f t="shared" si="247"/>
        <v>370.2445578558507</v>
      </c>
      <c r="BN95" s="92">
        <f t="shared" si="247"/>
        <v>340.71704479860307</v>
      </c>
      <c r="BO95" s="92">
        <f t="shared" si="247"/>
        <v>341.66361422118172</v>
      </c>
      <c r="BP95" s="92">
        <f t="shared" si="236"/>
        <v>344.12677758397376</v>
      </c>
      <c r="BQ95" s="92">
        <f t="shared" si="236"/>
        <v>381.66338667655521</v>
      </c>
      <c r="BR95" s="92">
        <f t="shared" si="236"/>
        <v>334.32151296699055</v>
      </c>
      <c r="BS95" s="92">
        <f t="shared" si="236"/>
        <v>355.94449130340888</v>
      </c>
      <c r="BT95" s="92">
        <f t="shared" si="236"/>
        <v>424.25822288031662</v>
      </c>
      <c r="BU95" s="92">
        <f t="shared" si="236"/>
        <v>333.33333267613267</v>
      </c>
      <c r="BV95" s="92">
        <f t="shared" si="236"/>
        <v>364.99929851736727</v>
      </c>
      <c r="BW95" s="92">
        <f t="shared" si="236"/>
        <v>385.72727527409143</v>
      </c>
      <c r="BX95" s="92">
        <f t="shared" si="236"/>
        <v>360.47313027863117</v>
      </c>
      <c r="BY95" s="40">
        <f t="shared" si="224"/>
        <v>4337.4726450331027</v>
      </c>
      <c r="CA95" s="92">
        <f t="shared" si="237"/>
        <v>567.29501269107379</v>
      </c>
      <c r="CB95" s="92">
        <f t="shared" si="237"/>
        <v>512.3954953338731</v>
      </c>
      <c r="CC95" s="92">
        <f t="shared" si="237"/>
        <v>567.29501269107379</v>
      </c>
      <c r="CD95" s="92">
        <f t="shared" si="237"/>
        <v>544.90448397598095</v>
      </c>
      <c r="CE95" s="92">
        <f t="shared" si="237"/>
        <v>563.06796677518025</v>
      </c>
      <c r="CF95" s="92">
        <f t="shared" si="237"/>
        <v>544.90448397598095</v>
      </c>
      <c r="CG95" s="92">
        <f t="shared" si="237"/>
        <v>570.45336412406084</v>
      </c>
      <c r="CH95" s="92">
        <f t="shared" si="237"/>
        <v>570.45336412406084</v>
      </c>
      <c r="CI95" s="92">
        <f t="shared" si="237"/>
        <v>570.45336412406084</v>
      </c>
      <c r="CJ95" s="92">
        <f t="shared" si="237"/>
        <v>549.45112496893398</v>
      </c>
      <c r="CK95" s="92">
        <f t="shared" si="237"/>
        <v>547.72474385061571</v>
      </c>
      <c r="CL95" s="92">
        <f t="shared" si="237"/>
        <v>530.05620372640226</v>
      </c>
      <c r="CM95" s="40">
        <f t="shared" si="226"/>
        <v>6638.4546203612972</v>
      </c>
      <c r="CO95" s="92">
        <f t="shared" si="238"/>
        <v>2275.0628464244401</v>
      </c>
      <c r="CP95" s="92">
        <f t="shared" si="238"/>
        <v>1651.0943708696739</v>
      </c>
      <c r="CQ95" s="92">
        <f t="shared" si="238"/>
        <v>1640.536400069976</v>
      </c>
      <c r="CR95" s="92">
        <f t="shared" si="238"/>
        <v>1606.6315965055094</v>
      </c>
      <c r="CS95" s="40">
        <f t="shared" si="228"/>
        <v>7173.3252138695989</v>
      </c>
      <c r="CU95" s="92">
        <f t="shared" si="239"/>
        <v>13374.205173381704</v>
      </c>
      <c r="CV95" s="92">
        <f t="shared" si="239"/>
        <v>13522.807453085941</v>
      </c>
      <c r="CW95" s="92">
        <f t="shared" si="239"/>
        <v>13671.409732790184</v>
      </c>
      <c r="CX95" s="92">
        <f t="shared" si="239"/>
        <v>13671.409732790184</v>
      </c>
      <c r="CY95" s="40">
        <f t="shared" si="230"/>
        <v>54239.832092048011</v>
      </c>
      <c r="DA95" s="92">
        <f t="shared" si="240"/>
        <v>54094.715617314308</v>
      </c>
      <c r="DB95" s="92">
        <f t="shared" si="240"/>
        <v>54964.10331262798</v>
      </c>
      <c r="DC95" s="92">
        <f t="shared" si="240"/>
        <v>55028.081247082686</v>
      </c>
      <c r="DD95" s="92">
        <f t="shared" si="240"/>
        <v>54038.834753663876</v>
      </c>
      <c r="DE95" s="92">
        <f t="shared" si="240"/>
        <v>54610.773149940229</v>
      </c>
      <c r="DF95" s="92">
        <f t="shared" si="240"/>
        <v>56071.673693011006</v>
      </c>
      <c r="DG95" s="92">
        <f t="shared" si="240"/>
        <v>32566.935228233902</v>
      </c>
      <c r="DH95" s="92">
        <f t="shared" si="240"/>
        <v>30964.571124280701</v>
      </c>
      <c r="DI95" s="92">
        <f t="shared" si="240"/>
        <v>31584.55361811868</v>
      </c>
      <c r="DJ95" s="92">
        <f t="shared" si="240"/>
        <v>32056.039031999069</v>
      </c>
      <c r="DK95" s="92">
        <f t="shared" si="240"/>
        <v>32657.985693254454</v>
      </c>
      <c r="DL95" s="92">
        <f t="shared" si="240"/>
        <v>32537.575305860493</v>
      </c>
      <c r="DM95" s="92">
        <f t="shared" si="240"/>
        <v>32234.461380323497</v>
      </c>
      <c r="DN95" s="92">
        <f t="shared" si="240"/>
        <v>31885.978097522308</v>
      </c>
      <c r="DO95" s="92">
        <f t="shared" si="240"/>
        <v>31885.978098629163</v>
      </c>
      <c r="DP95" s="92">
        <f t="shared" si="240"/>
        <v>5113.7349472053393</v>
      </c>
      <c r="DQ95" s="92">
        <f t="shared" si="240"/>
        <v>0</v>
      </c>
      <c r="DR95" s="92">
        <f t="shared" si="240"/>
        <v>0</v>
      </c>
      <c r="DS95" s="92">
        <f t="shared" si="240"/>
        <v>0</v>
      </c>
      <c r="DU95" s="93">
        <f t="shared" si="232"/>
        <v>-32.594849221826735</v>
      </c>
      <c r="DW95" s="93">
        <f t="shared" si="233"/>
        <v>-402.83940707767744</v>
      </c>
    </row>
    <row r="96" spans="1:127" x14ac:dyDescent="0.3">
      <c r="A96" s="12" t="str">
        <f t="shared" si="197"/>
        <v/>
      </c>
      <c r="B96" s="15"/>
      <c r="C96" s="16"/>
      <c r="D96" s="15"/>
      <c r="E96" s="16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33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33"/>
      <c r="AW96" s="33"/>
      <c r="BK96" s="33"/>
      <c r="BY96" s="33"/>
      <c r="CM96" s="33"/>
      <c r="CS96" s="33"/>
      <c r="CY96" s="33"/>
      <c r="DU96" s="33"/>
      <c r="DW96" s="33"/>
    </row>
    <row r="97" spans="1:127" s="10" customFormat="1" x14ac:dyDescent="0.3">
      <c r="A97" s="21" t="str">
        <f t="shared" si="197"/>
        <v>MINA</v>
      </c>
      <c r="B97" s="131"/>
      <c r="C97" s="132"/>
      <c r="D97" s="131"/>
      <c r="E97" s="132"/>
      <c r="F97" s="133" t="s">
        <v>37</v>
      </c>
      <c r="G97" s="145" t="s">
        <v>178</v>
      </c>
      <c r="I97" s="146">
        <f t="shared" ref="I97:T97" si="248">SUM(I98:I100)</f>
        <v>2504785.8876835373</v>
      </c>
      <c r="J97" s="146">
        <f t="shared" si="248"/>
        <v>2675331.6303256862</v>
      </c>
      <c r="K97" s="146">
        <f t="shared" si="248"/>
        <v>3095982.6840445758</v>
      </c>
      <c r="L97" s="146">
        <f t="shared" si="248"/>
        <v>3081524.4299999997</v>
      </c>
      <c r="M97" s="146">
        <f t="shared" si="248"/>
        <v>3366535.4133419273</v>
      </c>
      <c r="N97" s="146">
        <f t="shared" si="248"/>
        <v>3198507.4830371113</v>
      </c>
      <c r="O97" s="146">
        <f t="shared" si="248"/>
        <v>3421237.7667349847</v>
      </c>
      <c r="P97" s="146">
        <f t="shared" si="248"/>
        <v>3409713.7759935455</v>
      </c>
      <c r="Q97" s="146">
        <f t="shared" si="248"/>
        <v>3361560.2100000009</v>
      </c>
      <c r="R97" s="146">
        <f t="shared" si="248"/>
        <v>3416010.1500000004</v>
      </c>
      <c r="S97" s="146">
        <f t="shared" si="248"/>
        <v>3447272.52</v>
      </c>
      <c r="T97" s="146">
        <f t="shared" si="248"/>
        <v>3345881.1300000004</v>
      </c>
      <c r="U97" s="146">
        <f>SUM(I97:T97)</f>
        <v>38324343.081161372</v>
      </c>
      <c r="W97" s="146">
        <f>SUM(W98:W100)</f>
        <v>3280659.370000001</v>
      </c>
      <c r="X97" s="146">
        <f>SUM(X98:X100)</f>
        <v>3228187.4183460204</v>
      </c>
      <c r="Y97" s="146">
        <f>SUM(Y98:Y100)</f>
        <v>3391646.96</v>
      </c>
      <c r="Z97" s="146">
        <f t="shared" ref="Z97:AH97" si="249">SUM(Z98:Z100)</f>
        <v>3018428.4635962127</v>
      </c>
      <c r="AA97" s="146">
        <f t="shared" si="249"/>
        <v>3128046.91</v>
      </c>
      <c r="AB97" s="146">
        <f t="shared" si="249"/>
        <v>3242524</v>
      </c>
      <c r="AC97" s="146">
        <f t="shared" si="249"/>
        <v>3098910.1995453918</v>
      </c>
      <c r="AD97" s="146">
        <f t="shared" si="249"/>
        <v>3335009.8722452805</v>
      </c>
      <c r="AE97" s="146">
        <f t="shared" si="249"/>
        <v>3198750.5717515065</v>
      </c>
      <c r="AF97" s="146">
        <f t="shared" si="249"/>
        <v>3190044.8320084005</v>
      </c>
      <c r="AG97" s="146">
        <f t="shared" si="249"/>
        <v>2861098.7376562203</v>
      </c>
      <c r="AH97" s="146">
        <f t="shared" si="249"/>
        <v>3003084.8121349993</v>
      </c>
      <c r="AI97" s="146">
        <f>SUM(W97:AH97)</f>
        <v>37976392.147284023</v>
      </c>
      <c r="AK97" s="146">
        <f t="shared" ref="AK97:AR97" si="250">SUM(AK98:AK100)</f>
        <v>3105838.2309630001</v>
      </c>
      <c r="AL97" s="146">
        <f t="shared" si="250"/>
        <v>2921132.0157342572</v>
      </c>
      <c r="AM97" s="146">
        <f t="shared" si="250"/>
        <v>3362010.9806966144</v>
      </c>
      <c r="AN97" s="146">
        <f t="shared" si="250"/>
        <v>3385357.8069045702</v>
      </c>
      <c r="AO97" s="146">
        <f t="shared" si="250"/>
        <v>3730505.8528701682</v>
      </c>
      <c r="AP97" s="146">
        <f t="shared" si="250"/>
        <v>3291802.0779020311</v>
      </c>
      <c r="AQ97" s="146">
        <f t="shared" si="250"/>
        <v>3183578.062934</v>
      </c>
      <c r="AR97" s="146">
        <f t="shared" si="250"/>
        <v>3472807.2909878297</v>
      </c>
      <c r="AS97" s="146">
        <v>3397350.7004244998</v>
      </c>
      <c r="AT97" s="146">
        <f t="shared" ref="AT97:AV97" si="251">SUM(AT98:AT100)</f>
        <v>3455518.180437685</v>
      </c>
      <c r="AU97" s="146">
        <f t="shared" si="251"/>
        <v>2815283.9500016011</v>
      </c>
      <c r="AV97" s="146">
        <f t="shared" si="251"/>
        <v>2790634.1756141996</v>
      </c>
      <c r="AW97" s="146">
        <f t="shared" ref="AW97:AW100" si="252">SUM(AK97:AV97)</f>
        <v>38911819.325470455</v>
      </c>
      <c r="AY97" s="146">
        <f t="shared" ref="AY97:BJ97" si="253">SUM(AY98:AY100)</f>
        <v>3074656.3665146758</v>
      </c>
      <c r="AZ97" s="146">
        <f t="shared" si="253"/>
        <v>1968079.2628200182</v>
      </c>
      <c r="BA97" s="146">
        <f t="shared" si="253"/>
        <v>3160188.0002763132</v>
      </c>
      <c r="BB97" s="146">
        <f t="shared" si="253"/>
        <v>2958537.2637929311</v>
      </c>
      <c r="BC97" s="146">
        <f t="shared" si="253"/>
        <v>2319194.9487780854</v>
      </c>
      <c r="BD97" s="146">
        <f t="shared" si="253"/>
        <v>3125513.8220140086</v>
      </c>
      <c r="BE97" s="146">
        <f t="shared" si="253"/>
        <v>3322195.7270620652</v>
      </c>
      <c r="BF97" s="146">
        <f t="shared" si="253"/>
        <v>3396261.7743357485</v>
      </c>
      <c r="BG97" s="146">
        <f t="shared" si="253"/>
        <v>3204202.5246181265</v>
      </c>
      <c r="BH97" s="146">
        <f t="shared" si="253"/>
        <v>3374423.3751920592</v>
      </c>
      <c r="BI97" s="146">
        <f t="shared" si="253"/>
        <v>3065759.2310138419</v>
      </c>
      <c r="BJ97" s="146">
        <f t="shared" si="253"/>
        <v>3300206.1868248358</v>
      </c>
      <c r="BK97" s="146">
        <f t="shared" ref="BK97:BK100" si="254">SUM(AY97:BJ97)</f>
        <v>36269218.483242713</v>
      </c>
      <c r="BL97" s="146">
        <f t="shared" ref="BL97:BO97" si="255">SUM(BL98:BL100)</f>
        <v>0</v>
      </c>
      <c r="BM97" s="146">
        <f t="shared" si="255"/>
        <v>3250083.5509195705</v>
      </c>
      <c r="BN97" s="146">
        <f t="shared" si="255"/>
        <v>2104392.7570470027</v>
      </c>
      <c r="BO97" s="146">
        <f t="shared" si="255"/>
        <v>3254949.6908418038</v>
      </c>
      <c r="BP97" s="146">
        <f t="shared" ref="BP97:BX97" si="256">SUM(BP98:BP100)</f>
        <v>3118593.4451407078</v>
      </c>
      <c r="BQ97" s="146">
        <f t="shared" si="256"/>
        <v>2389815.3659679457</v>
      </c>
      <c r="BR97" s="146">
        <f t="shared" si="256"/>
        <v>3305291.026841714</v>
      </c>
      <c r="BS97" s="146">
        <f t="shared" si="256"/>
        <v>3322004.60137117</v>
      </c>
      <c r="BT97" s="146">
        <f t="shared" si="256"/>
        <v>3354894.6966319717</v>
      </c>
      <c r="BU97" s="146">
        <f t="shared" si="256"/>
        <v>3173147.7522154292</v>
      </c>
      <c r="BV97" s="146">
        <f t="shared" si="256"/>
        <v>3394154.5109273726</v>
      </c>
      <c r="BW97" s="146">
        <f t="shared" si="256"/>
        <v>3090241.5921849594</v>
      </c>
      <c r="BX97" s="146">
        <f t="shared" si="256"/>
        <v>3272935.9142744187</v>
      </c>
      <c r="BY97" s="146">
        <f t="shared" ref="BY97:BY100" si="257">SUM(BM97:BX97)</f>
        <v>37030504.904364064</v>
      </c>
      <c r="CA97" s="146">
        <f t="shared" ref="CA97:CL97" si="258">SUM(CA98:CA100)</f>
        <v>3241049.0620868606</v>
      </c>
      <c r="CB97" s="146">
        <f t="shared" si="258"/>
        <v>2927399.1528526479</v>
      </c>
      <c r="CC97" s="146">
        <f t="shared" si="258"/>
        <v>3241049.0620868606</v>
      </c>
      <c r="CD97" s="146">
        <f t="shared" si="258"/>
        <v>3126054.5075671491</v>
      </c>
      <c r="CE97" s="146">
        <f t="shared" si="258"/>
        <v>3230256.3244860545</v>
      </c>
      <c r="CF97" s="146">
        <f t="shared" si="258"/>
        <v>3126054.5075671491</v>
      </c>
      <c r="CG97" s="146">
        <f t="shared" si="258"/>
        <v>3302891.8580710245</v>
      </c>
      <c r="CH97" s="146">
        <f t="shared" si="258"/>
        <v>3302891.8580710245</v>
      </c>
      <c r="CI97" s="146">
        <f t="shared" si="258"/>
        <v>3196768.2600016654</v>
      </c>
      <c r="CJ97" s="146">
        <f t="shared" si="258"/>
        <v>3263468.8305429663</v>
      </c>
      <c r="CK97" s="146">
        <f t="shared" si="258"/>
        <v>3158893.9092545104</v>
      </c>
      <c r="CL97" s="146">
        <f t="shared" si="258"/>
        <v>3263362.9901059056</v>
      </c>
      <c r="CM97" s="146">
        <f t="shared" ref="CM97:CM100" si="259">SUM(CA97:CL97)</f>
        <v>38380140.322693825</v>
      </c>
      <c r="CO97" s="146">
        <f t="shared" ref="CO97:CR97" si="260">SUM(CO98:CO100)</f>
        <v>9556316.9628317356</v>
      </c>
      <c r="CP97" s="146">
        <f t="shared" si="260"/>
        <v>9131346.130015444</v>
      </c>
      <c r="CQ97" s="146">
        <f t="shared" si="260"/>
        <v>9464914.6323825698</v>
      </c>
      <c r="CR97" s="146">
        <f t="shared" si="260"/>
        <v>9729617.3289401587</v>
      </c>
      <c r="CS97" s="146">
        <f>SUM(CO97:CR97)</f>
        <v>37882195.054169908</v>
      </c>
      <c r="CU97" s="146">
        <f t="shared" ref="CU97:CX97" si="261">SUM(CU98:CU100)</f>
        <v>9487568.2488640361</v>
      </c>
      <c r="CV97" s="146">
        <f t="shared" si="261"/>
        <v>9592985.6738514137</v>
      </c>
      <c r="CW97" s="146">
        <f t="shared" si="261"/>
        <v>9698403.0988387894</v>
      </c>
      <c r="CX97" s="146">
        <f t="shared" si="261"/>
        <v>9698403.0988387894</v>
      </c>
      <c r="CY97" s="146">
        <f>SUM(CU97:CX97)</f>
        <v>38477360.12039303</v>
      </c>
      <c r="DA97" s="146">
        <f t="shared" ref="DA97:DS97" si="262">SUM(DA98:DA100)</f>
        <v>37703000.462662563</v>
      </c>
      <c r="DB97" s="146">
        <f t="shared" si="262"/>
        <v>36911216.99680537</v>
      </c>
      <c r="DC97" s="146">
        <f t="shared" si="262"/>
        <v>22549665.504666645</v>
      </c>
      <c r="DD97" s="146">
        <f t="shared" si="262"/>
        <v>7665724.9185464568</v>
      </c>
      <c r="DE97" s="146">
        <f t="shared" si="262"/>
        <v>45148.330831517284</v>
      </c>
      <c r="DF97" s="146">
        <f t="shared" si="262"/>
        <v>37207.560421709924</v>
      </c>
      <c r="DG97" s="146">
        <f t="shared" si="262"/>
        <v>135266.26223843411</v>
      </c>
      <c r="DH97" s="146">
        <f t="shared" si="262"/>
        <v>224721.61005736791</v>
      </c>
      <c r="DI97" s="146">
        <f t="shared" si="262"/>
        <v>228565.89839355196</v>
      </c>
      <c r="DJ97" s="146">
        <f t="shared" si="262"/>
        <v>230739.91063682234</v>
      </c>
      <c r="DK97" s="146">
        <f t="shared" si="262"/>
        <v>231453.20206053543</v>
      </c>
      <c r="DL97" s="146">
        <f t="shared" si="262"/>
        <v>230901.05945982476</v>
      </c>
      <c r="DM97" s="146">
        <f t="shared" si="262"/>
        <v>198582.33556328682</v>
      </c>
      <c r="DN97" s="146">
        <f t="shared" si="262"/>
        <v>146213.37972883336</v>
      </c>
      <c r="DO97" s="146">
        <f t="shared" si="262"/>
        <v>146213.37973390883</v>
      </c>
      <c r="DP97" s="146">
        <f t="shared" si="262"/>
        <v>23449.068031770345</v>
      </c>
      <c r="DQ97" s="146">
        <f t="shared" si="262"/>
        <v>0</v>
      </c>
      <c r="DR97" s="146">
        <f t="shared" si="262"/>
        <v>0</v>
      </c>
      <c r="DS97" s="146">
        <f t="shared" si="262"/>
        <v>0</v>
      </c>
      <c r="DU97" s="146">
        <f>+BY97-BK97</f>
        <v>761286.42112135142</v>
      </c>
      <c r="DW97" s="146">
        <f>+DU97-BM97</f>
        <v>-2488797.1297982191</v>
      </c>
    </row>
    <row r="98" spans="1:127" x14ac:dyDescent="0.3">
      <c r="A98" s="12" t="str">
        <f t="shared" si="197"/>
        <v>1190900MIG-019CAMBIO DE GUARDIA</v>
      </c>
      <c r="B98" s="15" t="s">
        <v>39</v>
      </c>
      <c r="C98" s="16" t="s">
        <v>40</v>
      </c>
      <c r="D98" s="15" t="s">
        <v>41</v>
      </c>
      <c r="E98" s="16" t="s">
        <v>42</v>
      </c>
      <c r="F98" s="60" t="s">
        <v>43</v>
      </c>
      <c r="G98" s="39" t="s">
        <v>178</v>
      </c>
      <c r="I98" s="40">
        <v>129741.35390734849</v>
      </c>
      <c r="J98" s="40">
        <v>121079.8623813138</v>
      </c>
      <c r="K98" s="40">
        <v>134891.22224130802</v>
      </c>
      <c r="L98" s="40">
        <v>127005.09</v>
      </c>
      <c r="M98" s="40">
        <v>134870.90689498503</v>
      </c>
      <c r="N98" s="40">
        <v>117509.72326260814</v>
      </c>
      <c r="O98" s="40">
        <v>130340.31307038122</v>
      </c>
      <c r="P98" s="40">
        <v>136444.0588805248</v>
      </c>
      <c r="Q98" s="40">
        <v>124763.84999999998</v>
      </c>
      <c r="R98" s="40">
        <v>122389.34999999999</v>
      </c>
      <c r="S98" s="40">
        <v>118986.27000000002</v>
      </c>
      <c r="T98" s="40">
        <v>121932.35999999999</v>
      </c>
      <c r="U98" s="40">
        <f>SUM(I98:T98)</f>
        <v>1519954.3606384695</v>
      </c>
      <c r="W98" s="42">
        <v>103681.51999999999</v>
      </c>
      <c r="X98" s="42">
        <v>115069.30043397122</v>
      </c>
      <c r="Y98" s="42">
        <v>132780.51999999999</v>
      </c>
      <c r="Z98" s="42">
        <v>130966.36195189493</v>
      </c>
      <c r="AA98" s="42">
        <v>118482.82999999996</v>
      </c>
      <c r="AB98" s="42">
        <v>88200.37000000001</v>
      </c>
      <c r="AC98" s="42">
        <v>8674.4117929158383</v>
      </c>
      <c r="AD98" s="42">
        <v>9796.5043999999998</v>
      </c>
      <c r="AE98" s="42">
        <v>9446.0940529434047</v>
      </c>
      <c r="AF98" s="42">
        <v>9686.2820630000024</v>
      </c>
      <c r="AG98" s="42">
        <v>9504.1667379999999</v>
      </c>
      <c r="AH98" s="42">
        <v>10235.116195000001</v>
      </c>
      <c r="AI98" s="40">
        <f>SUM(W98:AH98)</f>
        <v>746523.47762772546</v>
      </c>
      <c r="AK98" s="92">
        <v>9854.3175730000003</v>
      </c>
      <c r="AL98" s="92">
        <v>8886.8258103946064</v>
      </c>
      <c r="AM98" s="92">
        <v>10109.686341112447</v>
      </c>
      <c r="AN98" s="92">
        <v>8965.3111589939763</v>
      </c>
      <c r="AO98" s="92">
        <v>8087.1732578137307</v>
      </c>
      <c r="AP98" s="92">
        <v>8094.673103000001</v>
      </c>
      <c r="AQ98" s="92">
        <v>8653.1968180000003</v>
      </c>
      <c r="AR98" s="92">
        <v>8723.5596620000015</v>
      </c>
      <c r="AS98" s="92">
        <v>8453.0100329999987</v>
      </c>
      <c r="AT98" s="92">
        <v>9564.3340648586473</v>
      </c>
      <c r="AU98" s="92">
        <v>9058.1093429999983</v>
      </c>
      <c r="AV98" s="92">
        <v>9387.7533209999983</v>
      </c>
      <c r="AW98" s="40">
        <f t="shared" si="252"/>
        <v>107837.9504861734</v>
      </c>
      <c r="AY98" s="92">
        <f t="shared" ref="AY98:BJ98" si="263">AY35*AY$7</f>
        <v>16719.841971485133</v>
      </c>
      <c r="AZ98" s="92">
        <f t="shared" si="263"/>
        <v>12127.978959992532</v>
      </c>
      <c r="BA98" s="92">
        <f t="shared" si="263"/>
        <v>16269.207082361934</v>
      </c>
      <c r="BB98" s="92">
        <f t="shared" si="263"/>
        <v>17331.546778865402</v>
      </c>
      <c r="BC98" s="92">
        <f t="shared" si="263"/>
        <v>15031.04752084734</v>
      </c>
      <c r="BD98" s="92">
        <f t="shared" si="263"/>
        <v>17622.985114699415</v>
      </c>
      <c r="BE98" s="92">
        <f t="shared" si="263"/>
        <v>18129.615605698058</v>
      </c>
      <c r="BF98" s="92">
        <f t="shared" si="263"/>
        <v>16306.044144132835</v>
      </c>
      <c r="BG98" s="92">
        <f t="shared" si="263"/>
        <v>15049.827091380568</v>
      </c>
      <c r="BH98" s="92">
        <f t="shared" si="263"/>
        <v>15417.353012351554</v>
      </c>
      <c r="BI98" s="92">
        <f t="shared" si="263"/>
        <v>15274.821991758314</v>
      </c>
      <c r="BJ98" s="92">
        <f t="shared" si="263"/>
        <v>15488.530199193445</v>
      </c>
      <c r="BK98" s="40">
        <f t="shared" si="254"/>
        <v>190768.79947276652</v>
      </c>
      <c r="BL98" s="92">
        <f t="shared" ref="BL98:BO98" si="264">BL35*BL$7</f>
        <v>0</v>
      </c>
      <c r="BM98" s="92">
        <f t="shared" si="264"/>
        <v>16719.841971485133</v>
      </c>
      <c r="BN98" s="92">
        <f t="shared" si="264"/>
        <v>12127.978959992532</v>
      </c>
      <c r="BO98" s="92">
        <f t="shared" si="264"/>
        <v>16269.207082361934</v>
      </c>
      <c r="BP98" s="92">
        <f t="shared" ref="BP98:BX98" si="265">BP35*BP$7</f>
        <v>17331.546778865402</v>
      </c>
      <c r="BQ98" s="92">
        <f t="shared" si="265"/>
        <v>15031.04752084734</v>
      </c>
      <c r="BR98" s="92">
        <f t="shared" si="265"/>
        <v>17622.985114699415</v>
      </c>
      <c r="BS98" s="92">
        <f t="shared" si="265"/>
        <v>18129.615605698058</v>
      </c>
      <c r="BT98" s="92">
        <f t="shared" si="265"/>
        <v>16306.044144132835</v>
      </c>
      <c r="BU98" s="92">
        <f t="shared" si="265"/>
        <v>15049.827091380568</v>
      </c>
      <c r="BV98" s="92">
        <f t="shared" si="265"/>
        <v>15417.353012351554</v>
      </c>
      <c r="BW98" s="92">
        <f t="shared" si="265"/>
        <v>15274.821991758314</v>
      </c>
      <c r="BX98" s="92">
        <f t="shared" si="265"/>
        <v>15488.530199193445</v>
      </c>
      <c r="BY98" s="40">
        <f t="shared" si="257"/>
        <v>190768.79947276652</v>
      </c>
      <c r="CA98" s="92">
        <f t="shared" ref="CA98:CL98" si="266">CA35*CA$7</f>
        <v>14601.820315463781</v>
      </c>
      <c r="CB98" s="92">
        <f t="shared" si="266"/>
        <v>13188.740930096319</v>
      </c>
      <c r="CC98" s="92">
        <f t="shared" si="266"/>
        <v>14601.820315463781</v>
      </c>
      <c r="CD98" s="92">
        <f t="shared" si="266"/>
        <v>12880.925012648879</v>
      </c>
      <c r="CE98" s="92">
        <f t="shared" si="266"/>
        <v>13310.289179737176</v>
      </c>
      <c r="CF98" s="92">
        <f t="shared" si="266"/>
        <v>12880.925012648879</v>
      </c>
      <c r="CG98" s="92">
        <f t="shared" si="266"/>
        <v>13060.317920869324</v>
      </c>
      <c r="CH98" s="92">
        <f t="shared" si="266"/>
        <v>13060.317920869324</v>
      </c>
      <c r="CI98" s="92">
        <f t="shared" si="266"/>
        <v>13060.317920869324</v>
      </c>
      <c r="CJ98" s="92">
        <f t="shared" si="266"/>
        <v>12313.127508871845</v>
      </c>
      <c r="CK98" s="92">
        <f t="shared" si="266"/>
        <v>12614.196640871183</v>
      </c>
      <c r="CL98" s="92">
        <f t="shared" si="266"/>
        <v>12207.287071810821</v>
      </c>
      <c r="CM98" s="40">
        <f t="shared" si="259"/>
        <v>157780.08575022061</v>
      </c>
      <c r="CO98" s="92">
        <f>CO35*CO$7</f>
        <v>54212.338144211652</v>
      </c>
      <c r="CP98" s="92">
        <f>CP35*CP$7</f>
        <v>37312.075183629</v>
      </c>
      <c r="CQ98" s="92">
        <f>CQ35*CQ$7</f>
        <v>37980.285093538856</v>
      </c>
      <c r="CR98" s="92">
        <f>CR35*CR$7</f>
        <v>39201.146729226835</v>
      </c>
      <c r="CS98" s="40">
        <f>SUM(CO98:CR98)</f>
        <v>168705.84515060636</v>
      </c>
      <c r="CU98" s="92">
        <f t="shared" ref="CU98:CX98" si="267">CU35*CU$7</f>
        <v>43380.736181272892</v>
      </c>
      <c r="CV98" s="92">
        <f t="shared" si="267"/>
        <v>43862.744361064819</v>
      </c>
      <c r="CW98" s="92">
        <f t="shared" si="267"/>
        <v>44344.752540856723</v>
      </c>
      <c r="CX98" s="92">
        <f t="shared" si="267"/>
        <v>44344.752540856723</v>
      </c>
      <c r="CY98" s="40">
        <f>SUM(CU98:CX98)</f>
        <v>175932.98562405116</v>
      </c>
      <c r="DA98" s="92">
        <f t="shared" ref="DA98:DS98" si="268">DA35*DA$7</f>
        <v>173784.54486804051</v>
      </c>
      <c r="DB98" s="92">
        <f t="shared" si="268"/>
        <v>184942.09807569941</v>
      </c>
      <c r="DC98" s="92">
        <f t="shared" si="268"/>
        <v>109646.52128606649</v>
      </c>
      <c r="DD98" s="92">
        <f t="shared" si="268"/>
        <v>58874.5358196979</v>
      </c>
      <c r="DE98" s="92">
        <f t="shared" si="268"/>
        <v>45148.330831517284</v>
      </c>
      <c r="DF98" s="92">
        <f t="shared" si="268"/>
        <v>37207.560421709924</v>
      </c>
      <c r="DG98" s="92">
        <f t="shared" si="268"/>
        <v>135266.26223843411</v>
      </c>
      <c r="DH98" s="92">
        <f t="shared" si="268"/>
        <v>224721.61005736791</v>
      </c>
      <c r="DI98" s="92">
        <f t="shared" si="268"/>
        <v>228565.89839355196</v>
      </c>
      <c r="DJ98" s="92">
        <f t="shared" si="268"/>
        <v>230739.91063682234</v>
      </c>
      <c r="DK98" s="92">
        <f t="shared" si="268"/>
        <v>231453.20206053543</v>
      </c>
      <c r="DL98" s="92">
        <f t="shared" si="268"/>
        <v>230901.05945982476</v>
      </c>
      <c r="DM98" s="92">
        <f t="shared" si="268"/>
        <v>198582.33556328682</v>
      </c>
      <c r="DN98" s="92">
        <f t="shared" si="268"/>
        <v>146213.37972883336</v>
      </c>
      <c r="DO98" s="92">
        <f t="shared" si="268"/>
        <v>146213.37973390883</v>
      </c>
      <c r="DP98" s="92">
        <f t="shared" si="268"/>
        <v>23449.068031770345</v>
      </c>
      <c r="DQ98" s="92">
        <f t="shared" si="268"/>
        <v>0</v>
      </c>
      <c r="DR98" s="92">
        <f t="shared" si="268"/>
        <v>0</v>
      </c>
      <c r="DS98" s="92">
        <f t="shared" si="268"/>
        <v>0</v>
      </c>
      <c r="DU98" s="93">
        <f>+BY98-BK98</f>
        <v>0</v>
      </c>
      <c r="DW98" s="93">
        <f>+DU98-BM98</f>
        <v>-16719.841971485133</v>
      </c>
    </row>
    <row r="99" spans="1:127" x14ac:dyDescent="0.3">
      <c r="A99" s="12" t="str">
        <f t="shared" si="197"/>
        <v>1112120MIC-002PALAS ELECTRICAS</v>
      </c>
      <c r="B99" s="15" t="s">
        <v>44</v>
      </c>
      <c r="C99" s="16" t="s">
        <v>45</v>
      </c>
      <c r="D99" s="15" t="s">
        <v>46</v>
      </c>
      <c r="E99" s="16" t="s">
        <v>47</v>
      </c>
      <c r="F99" s="60" t="s">
        <v>48</v>
      </c>
      <c r="G99" s="39" t="s">
        <v>178</v>
      </c>
      <c r="I99" s="40">
        <v>1900035.6270209511</v>
      </c>
      <c r="J99" s="40">
        <v>2043401.4143554978</v>
      </c>
      <c r="K99" s="40">
        <v>2368873.1694426141</v>
      </c>
      <c r="L99" s="40">
        <v>2363615.4720000001</v>
      </c>
      <c r="M99" s="40">
        <v>2585331.6051575537</v>
      </c>
      <c r="N99" s="40">
        <v>2464798.2078196025</v>
      </c>
      <c r="O99" s="40">
        <v>2632717.9629316828</v>
      </c>
      <c r="P99" s="40">
        <v>2618615.7736904165</v>
      </c>
      <c r="Q99" s="40">
        <v>2589437.0880000005</v>
      </c>
      <c r="R99" s="40">
        <v>2634896.64</v>
      </c>
      <c r="S99" s="40">
        <v>2662629</v>
      </c>
      <c r="T99" s="40">
        <v>2579159.0160000003</v>
      </c>
      <c r="U99" s="40">
        <f>SUM(I99:T99)</f>
        <v>29443510.97641832</v>
      </c>
      <c r="W99" s="42">
        <v>2541582.2800000007</v>
      </c>
      <c r="X99" s="42">
        <v>2490494.4943296392</v>
      </c>
      <c r="Y99" s="42">
        <v>2607093.1519999998</v>
      </c>
      <c r="Z99" s="42">
        <v>2309969.6813154542</v>
      </c>
      <c r="AA99" s="42">
        <v>2407651.264</v>
      </c>
      <c r="AB99" s="42">
        <v>2523458.9040000001</v>
      </c>
      <c r="AC99" s="42">
        <v>2472188.6302019809</v>
      </c>
      <c r="AD99" s="42">
        <v>2660170.6942762244</v>
      </c>
      <c r="AE99" s="42">
        <v>2551443.5821588505</v>
      </c>
      <c r="AF99" s="42">
        <v>2544286.8399563204</v>
      </c>
      <c r="AG99" s="42">
        <v>2281275.656734576</v>
      </c>
      <c r="AH99" s="42">
        <v>2394279.7567519997</v>
      </c>
      <c r="AI99" s="40">
        <f>SUM(W99:AH99)</f>
        <v>29783894.935725044</v>
      </c>
      <c r="AK99" s="92">
        <v>2476787.1307119997</v>
      </c>
      <c r="AL99" s="92">
        <v>2329796.1519390899</v>
      </c>
      <c r="AM99" s="92">
        <v>2681521.0354844015</v>
      </c>
      <c r="AN99" s="92">
        <v>2701113.9965964612</v>
      </c>
      <c r="AO99" s="92">
        <v>2977934.9436898837</v>
      </c>
      <c r="AP99" s="92">
        <v>2626965.923839225</v>
      </c>
      <c r="AQ99" s="92">
        <v>2504054.1696650069</v>
      </c>
      <c r="AR99" s="92">
        <v>2771266.9850606639</v>
      </c>
      <c r="AS99" s="92">
        <v>2686641.8692023456</v>
      </c>
      <c r="AT99" s="92">
        <v>2780572.2585167531</v>
      </c>
      <c r="AU99" s="92">
        <v>2244980.6725268806</v>
      </c>
      <c r="AV99" s="92">
        <v>2224997.1378345597</v>
      </c>
      <c r="AW99" s="40">
        <f t="shared" si="252"/>
        <v>31006632.275067266</v>
      </c>
      <c r="AY99" s="92">
        <f t="shared" ref="AY99:BJ99" si="269">AY36*AY5</f>
        <v>2465244.7355028451</v>
      </c>
      <c r="AZ99" s="92">
        <f t="shared" si="269"/>
        <v>1562708.1829912711</v>
      </c>
      <c r="BA99" s="92">
        <f t="shared" si="269"/>
        <v>2553489.6858981145</v>
      </c>
      <c r="BB99" s="92">
        <f t="shared" si="269"/>
        <v>2390707.6088305442</v>
      </c>
      <c r="BC99" s="92">
        <f t="shared" si="269"/>
        <v>1807468.1200497344</v>
      </c>
      <c r="BD99" s="92">
        <f t="shared" si="269"/>
        <v>2502907.2325943429</v>
      </c>
      <c r="BE99" s="92">
        <f t="shared" si="269"/>
        <v>2698954.7717180895</v>
      </c>
      <c r="BF99" s="92">
        <f t="shared" si="269"/>
        <v>2720113.9897648636</v>
      </c>
      <c r="BG99" s="92">
        <f t="shared" si="269"/>
        <v>2553629.5922719892</v>
      </c>
      <c r="BH99" s="92">
        <f t="shared" si="269"/>
        <v>2695130.6541238436</v>
      </c>
      <c r="BI99" s="92">
        <f t="shared" si="269"/>
        <v>2491155.5954228006</v>
      </c>
      <c r="BJ99" s="92">
        <f t="shared" si="269"/>
        <v>2684364.377492886</v>
      </c>
      <c r="BK99" s="40">
        <f t="shared" si="254"/>
        <v>29125874.546661325</v>
      </c>
      <c r="BL99" s="92">
        <f t="shared" ref="BL99:BO99" si="270">BL36*BL5</f>
        <v>0</v>
      </c>
      <c r="BM99" s="92">
        <f t="shared" si="270"/>
        <v>2623400.3290822511</v>
      </c>
      <c r="BN99" s="92">
        <f t="shared" si="270"/>
        <v>1690324.0309542017</v>
      </c>
      <c r="BO99" s="92">
        <f t="shared" si="270"/>
        <v>2667301.4916931763</v>
      </c>
      <c r="BP99" s="92">
        <f t="shared" ref="BP99:BX99" si="271">BP36*BP5</f>
        <v>2460177.9394569877</v>
      </c>
      <c r="BQ99" s="92">
        <f t="shared" si="271"/>
        <v>1887782.3098781616</v>
      </c>
      <c r="BR99" s="92">
        <f t="shared" si="271"/>
        <v>2656368.9064515452</v>
      </c>
      <c r="BS99" s="92">
        <f t="shared" si="271"/>
        <v>2700108.4810204688</v>
      </c>
      <c r="BT99" s="92">
        <f t="shared" si="271"/>
        <v>2720238.6613236023</v>
      </c>
      <c r="BU99" s="92">
        <f t="shared" si="271"/>
        <v>2555067.7677249718</v>
      </c>
      <c r="BV99" s="92">
        <f t="shared" si="271"/>
        <v>2695253.7682896708</v>
      </c>
      <c r="BW99" s="92">
        <f t="shared" si="271"/>
        <v>2491270.0979992761</v>
      </c>
      <c r="BX99" s="92">
        <f t="shared" si="271"/>
        <v>2684487.5551329572</v>
      </c>
      <c r="BY99" s="40">
        <f t="shared" si="257"/>
        <v>29831781.339007273</v>
      </c>
      <c r="CA99" s="92">
        <f t="shared" ref="CA99:CC100" si="272">CA36*CA5</f>
        <v>2654392.4681403642</v>
      </c>
      <c r="CB99" s="92">
        <f t="shared" si="272"/>
        <v>2397515.7776751677</v>
      </c>
      <c r="CC99" s="92">
        <f t="shared" si="272"/>
        <v>2654392.4681403642</v>
      </c>
      <c r="CD99" s="92">
        <f t="shared" ref="CD99:CL99" si="273">CD36*CD5</f>
        <v>2548442.1008278369</v>
      </c>
      <c r="CE99" s="92">
        <f t="shared" si="273"/>
        <v>2633390.1708554318</v>
      </c>
      <c r="CF99" s="92">
        <f t="shared" si="273"/>
        <v>2548442.1008278369</v>
      </c>
      <c r="CG99" s="92">
        <f t="shared" si="273"/>
        <v>2660133.8517908743</v>
      </c>
      <c r="CH99" s="92">
        <f t="shared" si="273"/>
        <v>2660133.8517908743</v>
      </c>
      <c r="CI99" s="92">
        <f t="shared" si="273"/>
        <v>2574323.0823782654</v>
      </c>
      <c r="CJ99" s="92">
        <f t="shared" si="273"/>
        <v>2627589.6762809614</v>
      </c>
      <c r="CK99" s="92">
        <f t="shared" si="273"/>
        <v>2542828.7189815748</v>
      </c>
      <c r="CL99" s="92">
        <f t="shared" si="273"/>
        <v>2627589.6762809614</v>
      </c>
      <c r="CM99" s="40">
        <f t="shared" si="259"/>
        <v>31129173.943970513</v>
      </c>
      <c r="CO99" s="92">
        <f t="shared" ref="CO99:CR100" si="274">CO36*CO5</f>
        <v>7645809.4175347397</v>
      </c>
      <c r="CP99" s="92">
        <f t="shared" si="274"/>
        <v>7319013.1699693315</v>
      </c>
      <c r="CQ99" s="92">
        <f t="shared" si="274"/>
        <v>7601843.0377462264</v>
      </c>
      <c r="CR99" s="92">
        <f t="shared" si="274"/>
        <v>7827615.5297440626</v>
      </c>
      <c r="CS99" s="40">
        <f>SUM(CO99:CR99)</f>
        <v>30394281.154994357</v>
      </c>
      <c r="CU99" s="92">
        <f t="shared" ref="CU99:CW100" si="275">CU36*CU5</f>
        <v>7581610.2470311634</v>
      </c>
      <c r="CV99" s="92">
        <f t="shared" si="275"/>
        <v>7665850.3608870655</v>
      </c>
      <c r="CW99" s="92">
        <f t="shared" si="275"/>
        <v>7750090.4747429658</v>
      </c>
      <c r="CX99" s="92">
        <f>CX36*CX5</f>
        <v>7750090.4747429658</v>
      </c>
      <c r="CY99" s="40">
        <f>SUM(CU99:CX99)</f>
        <v>30747641.55740416</v>
      </c>
      <c r="DA99" s="92">
        <f t="shared" ref="DA99:DS100" si="276">DA36*DA5</f>
        <v>31092547.149661783</v>
      </c>
      <c r="DB99" s="92">
        <f t="shared" si="276"/>
        <v>30290295.461763721</v>
      </c>
      <c r="DC99" s="92">
        <f t="shared" si="276"/>
        <v>19076099.262182269</v>
      </c>
      <c r="DD99" s="92">
        <f t="shared" si="276"/>
        <v>6020822.4997843429</v>
      </c>
      <c r="DE99" s="92">
        <f t="shared" si="276"/>
        <v>0</v>
      </c>
      <c r="DF99" s="92">
        <f t="shared" si="276"/>
        <v>0</v>
      </c>
      <c r="DG99" s="92">
        <f t="shared" si="276"/>
        <v>0</v>
      </c>
      <c r="DH99" s="92">
        <f t="shared" si="276"/>
        <v>0</v>
      </c>
      <c r="DI99" s="92">
        <f t="shared" si="276"/>
        <v>0</v>
      </c>
      <c r="DJ99" s="92">
        <f t="shared" si="276"/>
        <v>0</v>
      </c>
      <c r="DK99" s="92">
        <f t="shared" si="276"/>
        <v>0</v>
      </c>
      <c r="DL99" s="92">
        <f t="shared" si="276"/>
        <v>0</v>
      </c>
      <c r="DM99" s="92">
        <f t="shared" si="276"/>
        <v>0</v>
      </c>
      <c r="DN99" s="92">
        <f t="shared" si="276"/>
        <v>0</v>
      </c>
      <c r="DO99" s="92">
        <f t="shared" si="276"/>
        <v>0</v>
      </c>
      <c r="DP99" s="92">
        <f t="shared" si="276"/>
        <v>0</v>
      </c>
      <c r="DQ99" s="92">
        <f t="shared" si="276"/>
        <v>0</v>
      </c>
      <c r="DR99" s="92">
        <f t="shared" si="276"/>
        <v>0</v>
      </c>
      <c r="DS99" s="92">
        <f t="shared" si="276"/>
        <v>0</v>
      </c>
      <c r="DU99" s="93">
        <f>+BY99-BK99</f>
        <v>705906.79234594852</v>
      </c>
      <c r="DW99" s="93">
        <f>+DU99-BM99</f>
        <v>-1917493.5367363025</v>
      </c>
    </row>
    <row r="100" spans="1:127" x14ac:dyDescent="0.3">
      <c r="A100" s="12" t="str">
        <f t="shared" si="197"/>
        <v>1110101MIP-011PERFORADORAS ELECTRICAS</v>
      </c>
      <c r="B100" s="15" t="s">
        <v>49</v>
      </c>
      <c r="C100" s="16" t="s">
        <v>50</v>
      </c>
      <c r="D100" s="15" t="s">
        <v>51</v>
      </c>
      <c r="E100" s="16" t="s">
        <v>47</v>
      </c>
      <c r="F100" s="60" t="s">
        <v>52</v>
      </c>
      <c r="G100" s="39" t="s">
        <v>178</v>
      </c>
      <c r="I100" s="40">
        <v>475008.90675523778</v>
      </c>
      <c r="J100" s="40">
        <v>510850.35358887445</v>
      </c>
      <c r="K100" s="40">
        <v>592218.29236065352</v>
      </c>
      <c r="L100" s="40">
        <v>590903.86800000002</v>
      </c>
      <c r="M100" s="40">
        <v>646332.90128938842</v>
      </c>
      <c r="N100" s="40">
        <v>616199.55195490061</v>
      </c>
      <c r="O100" s="40">
        <v>658179.49073292071</v>
      </c>
      <c r="P100" s="40">
        <v>654653.94342260412</v>
      </c>
      <c r="Q100" s="40">
        <v>647359.27200000011</v>
      </c>
      <c r="R100" s="40">
        <v>658724.16</v>
      </c>
      <c r="S100" s="40">
        <v>665657.25</v>
      </c>
      <c r="T100" s="40">
        <v>644789.75400000007</v>
      </c>
      <c r="U100" s="40">
        <f>SUM(I100:T100)</f>
        <v>7360877.74410458</v>
      </c>
      <c r="W100" s="42">
        <v>635395.57000000018</v>
      </c>
      <c r="X100" s="42">
        <v>622623.62358240981</v>
      </c>
      <c r="Y100" s="42">
        <v>651773.28799999994</v>
      </c>
      <c r="Z100" s="42">
        <v>577492.42032886355</v>
      </c>
      <c r="AA100" s="42">
        <v>601912.81599999999</v>
      </c>
      <c r="AB100" s="42">
        <v>630864.72600000002</v>
      </c>
      <c r="AC100" s="42">
        <v>618047.15755049523</v>
      </c>
      <c r="AD100" s="42">
        <v>665042.67356905609</v>
      </c>
      <c r="AE100" s="42">
        <v>637860.89553971263</v>
      </c>
      <c r="AF100" s="42">
        <v>636071.70998908009</v>
      </c>
      <c r="AG100" s="42">
        <v>570318.914183644</v>
      </c>
      <c r="AH100" s="42">
        <v>598569.93918799993</v>
      </c>
      <c r="AI100" s="40">
        <f>SUM(W100:AH100)</f>
        <v>7445973.7339312611</v>
      </c>
      <c r="AK100" s="92">
        <v>619196.78267799993</v>
      </c>
      <c r="AL100" s="92">
        <v>582449.03798477247</v>
      </c>
      <c r="AM100" s="92">
        <v>670380.25887110038</v>
      </c>
      <c r="AN100" s="92">
        <v>675278.49914911529</v>
      </c>
      <c r="AO100" s="92">
        <v>744483.73592247092</v>
      </c>
      <c r="AP100" s="92">
        <v>656741.48095980624</v>
      </c>
      <c r="AQ100" s="92">
        <v>670870.69645099307</v>
      </c>
      <c r="AR100" s="92">
        <v>692816.74626516597</v>
      </c>
      <c r="AS100" s="92">
        <v>702255.82118915464</v>
      </c>
      <c r="AT100" s="92">
        <v>665381.58785607317</v>
      </c>
      <c r="AU100" s="92">
        <v>561245.16813172016</v>
      </c>
      <c r="AV100" s="92">
        <v>556249.28445863992</v>
      </c>
      <c r="AW100" s="40">
        <f t="shared" si="252"/>
        <v>7797349.0999170113</v>
      </c>
      <c r="AY100" s="92">
        <f t="shared" ref="AY100:BJ100" si="277">AY37*AY6</f>
        <v>592691.78904034558</v>
      </c>
      <c r="AZ100" s="92">
        <f t="shared" si="277"/>
        <v>393243.10086875461</v>
      </c>
      <c r="BA100" s="92">
        <f t="shared" si="277"/>
        <v>590429.10729583655</v>
      </c>
      <c r="BB100" s="92">
        <f t="shared" si="277"/>
        <v>550498.10818352143</v>
      </c>
      <c r="BC100" s="92">
        <f t="shared" si="277"/>
        <v>496695.78120750363</v>
      </c>
      <c r="BD100" s="92">
        <f t="shared" si="277"/>
        <v>604983.60430496675</v>
      </c>
      <c r="BE100" s="92">
        <f t="shared" si="277"/>
        <v>605111.33973827783</v>
      </c>
      <c r="BF100" s="92">
        <f t="shared" si="277"/>
        <v>659841.74042675237</v>
      </c>
      <c r="BG100" s="92">
        <f t="shared" si="277"/>
        <v>635523.10525475652</v>
      </c>
      <c r="BH100" s="92">
        <f t="shared" si="277"/>
        <v>663875.36805586389</v>
      </c>
      <c r="BI100" s="92">
        <f t="shared" si="277"/>
        <v>559328.81359928311</v>
      </c>
      <c r="BJ100" s="92">
        <f t="shared" si="277"/>
        <v>600353.2791327564</v>
      </c>
      <c r="BK100" s="40">
        <f t="shared" si="254"/>
        <v>6952575.1371086193</v>
      </c>
      <c r="BL100" s="92">
        <f t="shared" ref="BL100:BO100" si="278">BL37*BL6</f>
        <v>0</v>
      </c>
      <c r="BM100" s="92">
        <f t="shared" si="278"/>
        <v>609963.37986583437</v>
      </c>
      <c r="BN100" s="92">
        <f t="shared" si="278"/>
        <v>401940.74713280861</v>
      </c>
      <c r="BO100" s="92">
        <f t="shared" si="278"/>
        <v>571378.99206626567</v>
      </c>
      <c r="BP100" s="92">
        <f t="shared" ref="BP100:BX100" si="279">BP37*BP6</f>
        <v>641083.9589048546</v>
      </c>
      <c r="BQ100" s="92">
        <f t="shared" si="279"/>
        <v>487002.0085689369</v>
      </c>
      <c r="BR100" s="92">
        <f t="shared" si="279"/>
        <v>631299.13527546963</v>
      </c>
      <c r="BS100" s="92">
        <f t="shared" si="279"/>
        <v>603766.5047450033</v>
      </c>
      <c r="BT100" s="92">
        <f t="shared" si="279"/>
        <v>618349.99116423691</v>
      </c>
      <c r="BU100" s="92">
        <f t="shared" si="279"/>
        <v>603030.1573990772</v>
      </c>
      <c r="BV100" s="92">
        <f t="shared" si="279"/>
        <v>683483.3896253499</v>
      </c>
      <c r="BW100" s="92">
        <f t="shared" si="279"/>
        <v>583696.67219392501</v>
      </c>
      <c r="BX100" s="92">
        <f t="shared" si="279"/>
        <v>572959.82894226792</v>
      </c>
      <c r="BY100" s="40">
        <f t="shared" si="257"/>
        <v>7007954.7658840297</v>
      </c>
      <c r="CA100" s="92">
        <f t="shared" si="272"/>
        <v>572054.77363103244</v>
      </c>
      <c r="CB100" s="92">
        <f t="shared" si="272"/>
        <v>516694.63424738427</v>
      </c>
      <c r="CC100" s="92">
        <f t="shared" si="272"/>
        <v>572054.77363103244</v>
      </c>
      <c r="CD100" s="92">
        <f t="shared" ref="CD100:CL100" si="280">CD37*CD6</f>
        <v>564731.48172666319</v>
      </c>
      <c r="CE100" s="92">
        <f t="shared" si="280"/>
        <v>583555.86445088533</v>
      </c>
      <c r="CF100" s="92">
        <f t="shared" si="280"/>
        <v>564731.48172666319</v>
      </c>
      <c r="CG100" s="92">
        <f t="shared" si="280"/>
        <v>629697.68835928128</v>
      </c>
      <c r="CH100" s="92">
        <f t="shared" si="280"/>
        <v>629697.68835928128</v>
      </c>
      <c r="CI100" s="92">
        <f t="shared" si="280"/>
        <v>609384.85970253067</v>
      </c>
      <c r="CJ100" s="92">
        <f t="shared" si="280"/>
        <v>623566.02675313328</v>
      </c>
      <c r="CK100" s="92">
        <f t="shared" si="280"/>
        <v>603450.99363206455</v>
      </c>
      <c r="CL100" s="92">
        <f t="shared" si="280"/>
        <v>623566.02675313328</v>
      </c>
      <c r="CM100" s="40">
        <f t="shared" si="259"/>
        <v>7093186.2929730844</v>
      </c>
      <c r="CO100" s="92">
        <f t="shared" si="274"/>
        <v>1856295.2071527829</v>
      </c>
      <c r="CP100" s="92">
        <f t="shared" si="274"/>
        <v>1775020.8848624839</v>
      </c>
      <c r="CQ100" s="92">
        <f t="shared" si="274"/>
        <v>1825091.3095428047</v>
      </c>
      <c r="CR100" s="92">
        <f t="shared" si="274"/>
        <v>1862800.6524668694</v>
      </c>
      <c r="CS100" s="40">
        <f>SUM(CO100:CR100)</f>
        <v>7319208.0540249404</v>
      </c>
      <c r="CU100" s="92">
        <f t="shared" si="275"/>
        <v>1862577.2656515986</v>
      </c>
      <c r="CV100" s="92">
        <f t="shared" si="275"/>
        <v>1883272.568603283</v>
      </c>
      <c r="CW100" s="92">
        <f t="shared" si="275"/>
        <v>1903967.8715549677</v>
      </c>
      <c r="CX100" s="92">
        <f>CX37*CX6</f>
        <v>1903967.8715549677</v>
      </c>
      <c r="CY100" s="40">
        <f>SUM(CU100:CX100)</f>
        <v>7553785.5773648173</v>
      </c>
      <c r="DA100" s="92">
        <f t="shared" si="276"/>
        <v>6436668.7681327425</v>
      </c>
      <c r="DB100" s="92">
        <f t="shared" si="276"/>
        <v>6435979.4369659536</v>
      </c>
      <c r="DC100" s="92">
        <f t="shared" si="276"/>
        <v>3363919.7211983092</v>
      </c>
      <c r="DD100" s="92">
        <f t="shared" si="276"/>
        <v>1586027.8829424158</v>
      </c>
      <c r="DE100" s="92">
        <f t="shared" si="276"/>
        <v>0</v>
      </c>
      <c r="DF100" s="92">
        <f t="shared" si="276"/>
        <v>0</v>
      </c>
      <c r="DG100" s="92">
        <f t="shared" si="276"/>
        <v>0</v>
      </c>
      <c r="DH100" s="92">
        <f t="shared" si="276"/>
        <v>0</v>
      </c>
      <c r="DI100" s="92">
        <f t="shared" si="276"/>
        <v>0</v>
      </c>
      <c r="DJ100" s="92">
        <f t="shared" si="276"/>
        <v>0</v>
      </c>
      <c r="DK100" s="92">
        <f t="shared" si="276"/>
        <v>0</v>
      </c>
      <c r="DL100" s="92">
        <f t="shared" si="276"/>
        <v>0</v>
      </c>
      <c r="DM100" s="92">
        <f t="shared" si="276"/>
        <v>0</v>
      </c>
      <c r="DN100" s="92">
        <f t="shared" si="276"/>
        <v>0</v>
      </c>
      <c r="DO100" s="92">
        <f t="shared" si="276"/>
        <v>0</v>
      </c>
      <c r="DP100" s="92">
        <f t="shared" si="276"/>
        <v>0</v>
      </c>
      <c r="DQ100" s="92">
        <f t="shared" si="276"/>
        <v>0</v>
      </c>
      <c r="DR100" s="92">
        <f t="shared" si="276"/>
        <v>0</v>
      </c>
      <c r="DS100" s="92">
        <f t="shared" si="276"/>
        <v>0</v>
      </c>
      <c r="DU100" s="93">
        <f>+BY100-BK100</f>
        <v>55379.628775410354</v>
      </c>
      <c r="DW100" s="93">
        <f>+DU100-BM100</f>
        <v>-554583.75109042402</v>
      </c>
    </row>
    <row r="101" spans="1:127" x14ac:dyDescent="0.3">
      <c r="A101" s="12" t="str">
        <f t="shared" si="197"/>
        <v/>
      </c>
      <c r="B101" s="15"/>
      <c r="C101" s="16"/>
      <c r="D101" s="15"/>
      <c r="E101" s="16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33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33"/>
      <c r="AW101" s="33"/>
      <c r="BK101" s="33"/>
      <c r="BY101" s="33"/>
      <c r="CM101" s="33"/>
      <c r="CS101" s="33"/>
      <c r="CY101" s="33"/>
      <c r="DU101" s="33"/>
      <c r="DW101" s="33"/>
    </row>
    <row r="102" spans="1:127" s="10" customFormat="1" x14ac:dyDescent="0.3">
      <c r="A102" s="21" t="str">
        <f t="shared" si="197"/>
        <v>MANTENIMIENTO</v>
      </c>
      <c r="B102" s="131"/>
      <c r="C102" s="132"/>
      <c r="D102" s="131"/>
      <c r="E102" s="132"/>
      <c r="F102" s="133" t="s">
        <v>53</v>
      </c>
      <c r="G102" s="145" t="s">
        <v>178</v>
      </c>
      <c r="I102" s="146">
        <f t="shared" ref="I102:T102" si="281">SUM(I103:I104)</f>
        <v>77800.358211197003</v>
      </c>
      <c r="J102" s="146">
        <f t="shared" si="281"/>
        <v>72068.808008610999</v>
      </c>
      <c r="K102" s="146">
        <f t="shared" si="281"/>
        <v>85439.025485043545</v>
      </c>
      <c r="L102" s="146">
        <f t="shared" si="281"/>
        <v>84868.470000000016</v>
      </c>
      <c r="M102" s="146">
        <f t="shared" si="281"/>
        <v>84891.132887055719</v>
      </c>
      <c r="N102" s="146">
        <f t="shared" si="281"/>
        <v>78003.883969725532</v>
      </c>
      <c r="O102" s="146">
        <f t="shared" si="281"/>
        <v>84470.538061659812</v>
      </c>
      <c r="P102" s="146">
        <f t="shared" si="281"/>
        <v>81625.988601907899</v>
      </c>
      <c r="Q102" s="146">
        <f t="shared" si="281"/>
        <v>77895.340000000011</v>
      </c>
      <c r="R102" s="146">
        <f t="shared" si="281"/>
        <v>79968.830000000016</v>
      </c>
      <c r="S102" s="146">
        <f t="shared" si="281"/>
        <v>78877.909999999989</v>
      </c>
      <c r="T102" s="146">
        <f t="shared" si="281"/>
        <v>79596.680000000008</v>
      </c>
      <c r="U102" s="146">
        <f>SUM(I102:T102)</f>
        <v>965506.96522520063</v>
      </c>
      <c r="W102" s="146">
        <f>SUM(W103:W104)</f>
        <v>83666.05</v>
      </c>
      <c r="X102" s="146">
        <f>SUM(X103:X104)</f>
        <v>82156.46083403223</v>
      </c>
      <c r="Y102" s="146">
        <f>SUM(Y103:Y104)</f>
        <v>87343.829999999987</v>
      </c>
      <c r="Z102" s="146">
        <f t="shared" ref="Z102:AH102" si="282">SUM(Z103:Z104)</f>
        <v>82834.544401007792</v>
      </c>
      <c r="AA102" s="146">
        <f t="shared" si="282"/>
        <v>82031.959999999992</v>
      </c>
      <c r="AB102" s="146">
        <f t="shared" si="282"/>
        <v>80496.509999999995</v>
      </c>
      <c r="AC102" s="146">
        <f t="shared" si="282"/>
        <v>81844.978698434337</v>
      </c>
      <c r="AD102" s="146">
        <f t="shared" si="282"/>
        <v>88141.095851999999</v>
      </c>
      <c r="AE102" s="146">
        <f t="shared" si="282"/>
        <v>84064.660220293008</v>
      </c>
      <c r="AF102" s="146">
        <f t="shared" si="282"/>
        <v>76611.80060799999</v>
      </c>
      <c r="AG102" s="146">
        <f t="shared" si="282"/>
        <v>78182.123106000014</v>
      </c>
      <c r="AH102" s="146">
        <f t="shared" si="282"/>
        <v>75666.223598000011</v>
      </c>
      <c r="AI102" s="146">
        <f>SUM(W102:AH102)</f>
        <v>983040.23731776723</v>
      </c>
      <c r="AK102" s="146">
        <f t="shared" ref="AK102:AR102" si="283">SUM(AK103:AK104)</f>
        <v>91053.947296000028</v>
      </c>
      <c r="AL102" s="146">
        <f t="shared" si="283"/>
        <v>79453.539575574934</v>
      </c>
      <c r="AM102" s="146">
        <f t="shared" si="283"/>
        <v>90844.700554804323</v>
      </c>
      <c r="AN102" s="146">
        <f t="shared" si="283"/>
        <v>88476.466624473003</v>
      </c>
      <c r="AO102" s="146">
        <f t="shared" si="283"/>
        <v>83516.950589370783</v>
      </c>
      <c r="AP102" s="146">
        <f t="shared" si="283"/>
        <v>90660.860163999983</v>
      </c>
      <c r="AQ102" s="146">
        <f t="shared" si="283"/>
        <v>83600.636226000002</v>
      </c>
      <c r="AR102" s="146">
        <f t="shared" si="283"/>
        <v>82755.689803000001</v>
      </c>
      <c r="AS102" s="146">
        <v>76582.785921000002</v>
      </c>
      <c r="AT102" s="146">
        <f t="shared" ref="AT102:AV102" si="284">SUM(AT103:AT104)</f>
        <v>80132.077143343893</v>
      </c>
      <c r="AU102" s="146">
        <f t="shared" si="284"/>
        <v>78526.279815000002</v>
      </c>
      <c r="AV102" s="146">
        <f t="shared" si="284"/>
        <v>83210.458358000003</v>
      </c>
      <c r="AW102" s="146">
        <f t="shared" ref="AW102:AW104" si="285">SUM(AK102:AV102)</f>
        <v>1008814.392070567</v>
      </c>
      <c r="AY102" s="146">
        <f t="shared" ref="AY102:BJ102" si="286">SUM(AY103:AY104)</f>
        <v>116977.64233827099</v>
      </c>
      <c r="AZ102" s="146">
        <f t="shared" si="286"/>
        <v>84851.423086869429</v>
      </c>
      <c r="BA102" s="146">
        <f t="shared" si="286"/>
        <v>113824.848970074</v>
      </c>
      <c r="BB102" s="146">
        <f t="shared" si="286"/>
        <v>121257.33507079593</v>
      </c>
      <c r="BC102" s="146">
        <f t="shared" si="286"/>
        <v>105162.26791269457</v>
      </c>
      <c r="BD102" s="146">
        <f t="shared" si="286"/>
        <v>123296.33576655573</v>
      </c>
      <c r="BE102" s="146">
        <f t="shared" si="286"/>
        <v>126840.89321361619</v>
      </c>
      <c r="BF102" s="146">
        <f t="shared" si="286"/>
        <v>114182.08596042157</v>
      </c>
      <c r="BG102" s="146">
        <f t="shared" si="286"/>
        <v>105477.34824313852</v>
      </c>
      <c r="BH102" s="146">
        <f t="shared" si="286"/>
        <v>108147.25817278191</v>
      </c>
      <c r="BI102" s="146">
        <f t="shared" si="286"/>
        <v>107240.67282778324</v>
      </c>
      <c r="BJ102" s="146">
        <f t="shared" si="286"/>
        <v>108835.58763774477</v>
      </c>
      <c r="BK102" s="146">
        <f t="shared" ref="BK102:BK104" si="287">SUM(AY102:BJ102)</f>
        <v>1336093.6992007471</v>
      </c>
      <c r="BL102" s="146">
        <f t="shared" ref="BL102:BO102" si="288">SUM(BL103:BL104)</f>
        <v>0</v>
      </c>
      <c r="BM102" s="146">
        <f t="shared" si="288"/>
        <v>116977.64233827099</v>
      </c>
      <c r="BN102" s="146">
        <f t="shared" si="288"/>
        <v>84851.423086869429</v>
      </c>
      <c r="BO102" s="146">
        <f t="shared" si="288"/>
        <v>113824.848970074</v>
      </c>
      <c r="BP102" s="146">
        <f t="shared" ref="BP102:BX102" si="289">SUM(BP103:BP104)</f>
        <v>121257.33507079593</v>
      </c>
      <c r="BQ102" s="146">
        <f t="shared" si="289"/>
        <v>105162.26791269457</v>
      </c>
      <c r="BR102" s="146">
        <f t="shared" si="289"/>
        <v>123296.33576655573</v>
      </c>
      <c r="BS102" s="146">
        <f t="shared" si="289"/>
        <v>126840.89321361619</v>
      </c>
      <c r="BT102" s="146">
        <f t="shared" si="289"/>
        <v>114182.08596042157</v>
      </c>
      <c r="BU102" s="146">
        <f t="shared" si="289"/>
        <v>105477.34824313852</v>
      </c>
      <c r="BV102" s="146">
        <f t="shared" si="289"/>
        <v>108147.25817278191</v>
      </c>
      <c r="BW102" s="146">
        <f t="shared" si="289"/>
        <v>107240.67282778324</v>
      </c>
      <c r="BX102" s="146">
        <f t="shared" si="289"/>
        <v>108835.58763774477</v>
      </c>
      <c r="BY102" s="146">
        <f t="shared" ref="BY102:BY104" si="290">SUM(BM102:BX102)</f>
        <v>1336093.6992007471</v>
      </c>
      <c r="CA102" s="146">
        <f t="shared" ref="CA102:CL102" si="291">SUM(CA103:CA104)</f>
        <v>99911.250682709942</v>
      </c>
      <c r="CB102" s="146">
        <f t="shared" si="291"/>
        <v>90242.419971479962</v>
      </c>
      <c r="CC102" s="146">
        <f t="shared" si="291"/>
        <v>99911.250682709942</v>
      </c>
      <c r="CD102" s="146">
        <f t="shared" si="291"/>
        <v>92055.912138599611</v>
      </c>
      <c r="CE102" s="146">
        <f t="shared" si="291"/>
        <v>95124.442543219615</v>
      </c>
      <c r="CF102" s="146">
        <f t="shared" si="291"/>
        <v>92055.912138599611</v>
      </c>
      <c r="CG102" s="146">
        <f t="shared" si="291"/>
        <v>97565.031097809493</v>
      </c>
      <c r="CH102" s="146">
        <f t="shared" si="291"/>
        <v>97565.031097809493</v>
      </c>
      <c r="CI102" s="146">
        <f t="shared" si="291"/>
        <v>97565.031097809493</v>
      </c>
      <c r="CJ102" s="146">
        <f t="shared" si="291"/>
        <v>91983.263776048407</v>
      </c>
      <c r="CK102" s="146">
        <f t="shared" si="291"/>
        <v>94232.35291798797</v>
      </c>
      <c r="CL102" s="146">
        <f t="shared" si="291"/>
        <v>91192.599598052853</v>
      </c>
      <c r="CM102" s="146">
        <f t="shared" ref="CM102:CM104" si="292">SUM(CA102:CL102)</f>
        <v>1139404.4977428366</v>
      </c>
      <c r="CO102" s="146">
        <f t="shared" ref="CO102:CR102" si="293">SUM(CO103:CO104)</f>
        <v>370941.59422616707</v>
      </c>
      <c r="CP102" s="146">
        <f t="shared" si="293"/>
        <v>266657.64387573517</v>
      </c>
      <c r="CQ102" s="146">
        <f t="shared" si="293"/>
        <v>283725.68866287894</v>
      </c>
      <c r="CR102" s="146">
        <f t="shared" si="293"/>
        <v>292845.9416439865</v>
      </c>
      <c r="CS102" s="146">
        <f>SUM(CO102:CR102)</f>
        <v>1214170.8684087675</v>
      </c>
      <c r="CU102" s="146">
        <f t="shared" ref="CU102:CX102" si="294">SUM(CU103:CU104)</f>
        <v>298279.68309528177</v>
      </c>
      <c r="CV102" s="146">
        <f t="shared" si="294"/>
        <v>301593.90179634048</v>
      </c>
      <c r="CW102" s="146">
        <f t="shared" si="294"/>
        <v>304908.12049739907</v>
      </c>
      <c r="CX102" s="146">
        <f t="shared" si="294"/>
        <v>304908.12049739907</v>
      </c>
      <c r="CY102" s="146">
        <f>SUM(CU102:CX102)</f>
        <v>1209689.8258864202</v>
      </c>
      <c r="DA102" s="146">
        <f t="shared" ref="DA102:DS102" si="295">SUM(DA103:DA104)</f>
        <v>1131633.6500114126</v>
      </c>
      <c r="DB102" s="146">
        <f t="shared" si="295"/>
        <v>1204288.3424707856</v>
      </c>
      <c r="DC102" s="146">
        <f t="shared" si="295"/>
        <v>713985.77582501748</v>
      </c>
      <c r="DD102" s="146">
        <f t="shared" si="295"/>
        <v>404812.81399420509</v>
      </c>
      <c r="DE102" s="146">
        <f t="shared" si="295"/>
        <v>293992.60129597725</v>
      </c>
      <c r="DF102" s="146">
        <f t="shared" si="295"/>
        <v>242284.64872990598</v>
      </c>
      <c r="DG102" s="146">
        <f t="shared" si="295"/>
        <v>880813.96522637783</v>
      </c>
      <c r="DH102" s="146">
        <f t="shared" si="295"/>
        <v>536126.3282710528</v>
      </c>
      <c r="DI102" s="146">
        <f t="shared" si="295"/>
        <v>531469.96004338819</v>
      </c>
      <c r="DJ102" s="146">
        <f t="shared" si="295"/>
        <v>536525.05447429628</v>
      </c>
      <c r="DK102" s="146">
        <f t="shared" si="295"/>
        <v>538183.62632217258</v>
      </c>
      <c r="DL102" s="146">
        <f t="shared" si="295"/>
        <v>506034.9030225426</v>
      </c>
      <c r="DM102" s="146">
        <f t="shared" si="295"/>
        <v>435206.28772273939</v>
      </c>
      <c r="DN102" s="146">
        <f t="shared" si="295"/>
        <v>320436.26653238456</v>
      </c>
      <c r="DO102" s="146">
        <f t="shared" si="295"/>
        <v>320436.26654350787</v>
      </c>
      <c r="DP102" s="146">
        <f t="shared" si="295"/>
        <v>51390.179391924896</v>
      </c>
      <c r="DQ102" s="146">
        <f t="shared" si="295"/>
        <v>0</v>
      </c>
      <c r="DR102" s="146">
        <f t="shared" si="295"/>
        <v>0</v>
      </c>
      <c r="DS102" s="146">
        <f t="shared" si="295"/>
        <v>0</v>
      </c>
      <c r="DU102" s="146">
        <f>+BY102-BK102</f>
        <v>0</v>
      </c>
      <c r="DW102" s="146">
        <f>+DU102-BM102</f>
        <v>-116977.64233827099</v>
      </c>
    </row>
    <row r="103" spans="1:127" x14ac:dyDescent="0.3">
      <c r="A103" s="12" t="str">
        <f t="shared" si="197"/>
        <v>1290900MTG-029SS.AA S.E MINA JUSTA</v>
      </c>
      <c r="B103" s="15" t="s">
        <v>54</v>
      </c>
      <c r="C103" s="16" t="s">
        <v>55</v>
      </c>
      <c r="D103" s="15" t="s">
        <v>56</v>
      </c>
      <c r="E103" s="16" t="s">
        <v>57</v>
      </c>
      <c r="F103" s="60" t="s">
        <v>58</v>
      </c>
      <c r="G103" s="39" t="s">
        <v>178</v>
      </c>
      <c r="I103" s="40">
        <v>27741.331729538713</v>
      </c>
      <c r="J103" s="40">
        <v>25135.262697452916</v>
      </c>
      <c r="K103" s="40">
        <v>28126.378077680351</v>
      </c>
      <c r="L103" s="40">
        <v>27736.779999999995</v>
      </c>
      <c r="M103" s="40">
        <v>28134.21887369459</v>
      </c>
      <c r="N103" s="40">
        <v>27702.545152702558</v>
      </c>
      <c r="O103" s="40">
        <v>28795.764715432455</v>
      </c>
      <c r="P103" s="40">
        <v>29093.496016828296</v>
      </c>
      <c r="Q103" s="40">
        <v>28215.220000000005</v>
      </c>
      <c r="R103" s="40">
        <v>28763.61</v>
      </c>
      <c r="S103" s="40">
        <v>28116.51</v>
      </c>
      <c r="T103" s="40">
        <v>29076.469999999998</v>
      </c>
      <c r="U103" s="40">
        <f>SUM(I103:T103)</f>
        <v>336637.58726332983</v>
      </c>
      <c r="W103" s="42">
        <v>29667.34</v>
      </c>
      <c r="X103" s="42">
        <v>28278.523329651409</v>
      </c>
      <c r="Y103" s="42">
        <v>30424.439999999995</v>
      </c>
      <c r="Z103" s="42">
        <v>27411.562224481735</v>
      </c>
      <c r="AA103" s="42">
        <v>27418.59</v>
      </c>
      <c r="AB103" s="42">
        <v>26002.099999999995</v>
      </c>
      <c r="AC103" s="42">
        <v>25937.889452398947</v>
      </c>
      <c r="AD103" s="42">
        <v>27041.288182000008</v>
      </c>
      <c r="AE103" s="42">
        <v>25884.761684476296</v>
      </c>
      <c r="AF103" s="42">
        <v>26646.231198000001</v>
      </c>
      <c r="AG103" s="42">
        <v>26113.990765999995</v>
      </c>
      <c r="AH103" s="42">
        <v>26844.203007999997</v>
      </c>
      <c r="AI103" s="40">
        <f>SUM(W103:AH103)</f>
        <v>327670.91984500841</v>
      </c>
      <c r="AK103" s="92">
        <v>28165.969276000003</v>
      </c>
      <c r="AL103" s="92">
        <v>27999.793781292345</v>
      </c>
      <c r="AM103" s="92">
        <v>31281.9166987465</v>
      </c>
      <c r="AN103" s="92">
        <v>25058.450642967953</v>
      </c>
      <c r="AO103" s="92">
        <v>26736.270561504356</v>
      </c>
      <c r="AP103" s="92">
        <v>27154.528234000005</v>
      </c>
      <c r="AQ103" s="92">
        <v>28137.647806000001</v>
      </c>
      <c r="AR103" s="92">
        <v>26019.194353000003</v>
      </c>
      <c r="AS103" s="92">
        <v>25409.092451000004</v>
      </c>
      <c r="AT103" s="92">
        <v>27751.156647157517</v>
      </c>
      <c r="AU103" s="92">
        <v>28279.116134999997</v>
      </c>
      <c r="AV103" s="92">
        <v>31293.394177999999</v>
      </c>
      <c r="AW103" s="40">
        <f t="shared" si="285"/>
        <v>333286.53076466866</v>
      </c>
      <c r="AY103" s="92">
        <f t="shared" ref="AY103:BJ104" si="296">AY40*AY$7</f>
        <v>41625.97765769899</v>
      </c>
      <c r="AZ103" s="92">
        <f t="shared" si="296"/>
        <v>30194.00435020083</v>
      </c>
      <c r="BA103" s="92">
        <f t="shared" si="296"/>
        <v>40504.070054839285</v>
      </c>
      <c r="BB103" s="92">
        <f t="shared" si="296"/>
        <v>43148.887424941036</v>
      </c>
      <c r="BC103" s="92">
        <f t="shared" si="296"/>
        <v>37421.528824355701</v>
      </c>
      <c r="BD103" s="92">
        <f t="shared" si="296"/>
        <v>43874.456821871529</v>
      </c>
      <c r="BE103" s="92">
        <f t="shared" si="296"/>
        <v>45135.771942850821</v>
      </c>
      <c r="BF103" s="92">
        <f t="shared" si="296"/>
        <v>40743.527012408027</v>
      </c>
      <c r="BG103" s="92">
        <f t="shared" si="296"/>
        <v>37741.01158758832</v>
      </c>
      <c r="BH103" s="92">
        <f t="shared" si="296"/>
        <v>38802.364548663252</v>
      </c>
      <c r="BI103" s="92">
        <f t="shared" si="296"/>
        <v>38582.045823637731</v>
      </c>
      <c r="BJ103" s="92">
        <f t="shared" si="296"/>
        <v>39262.182067508154</v>
      </c>
      <c r="BK103" s="40">
        <f t="shared" si="287"/>
        <v>477035.82811656367</v>
      </c>
      <c r="BL103" s="92">
        <f t="shared" ref="BL103:BO103" si="297">BL40*BL$7</f>
        <v>0</v>
      </c>
      <c r="BM103" s="92">
        <f t="shared" si="297"/>
        <v>41625.97765769899</v>
      </c>
      <c r="BN103" s="92">
        <f t="shared" si="297"/>
        <v>30194.00435020083</v>
      </c>
      <c r="BO103" s="92">
        <f t="shared" si="297"/>
        <v>40504.070054839285</v>
      </c>
      <c r="BP103" s="92">
        <f t="shared" ref="BP103:BX104" si="298">BP40*BP$7</f>
        <v>43148.887424941036</v>
      </c>
      <c r="BQ103" s="92">
        <f t="shared" si="298"/>
        <v>37421.528824355701</v>
      </c>
      <c r="BR103" s="92">
        <f t="shared" si="298"/>
        <v>43874.456821871529</v>
      </c>
      <c r="BS103" s="92">
        <f t="shared" si="298"/>
        <v>45135.771942850821</v>
      </c>
      <c r="BT103" s="92">
        <f t="shared" si="298"/>
        <v>40743.527012408027</v>
      </c>
      <c r="BU103" s="92">
        <f t="shared" si="298"/>
        <v>37741.01158758832</v>
      </c>
      <c r="BV103" s="92">
        <f t="shared" si="298"/>
        <v>38802.364548663252</v>
      </c>
      <c r="BW103" s="92">
        <f t="shared" si="298"/>
        <v>38582.045823637731</v>
      </c>
      <c r="BX103" s="92">
        <f t="shared" si="298"/>
        <v>39262.182067508154</v>
      </c>
      <c r="BY103" s="40">
        <f t="shared" si="290"/>
        <v>477035.82811656367</v>
      </c>
      <c r="CA103" s="92">
        <f t="shared" ref="CA103:CL104" si="299">CA40*CA$7</f>
        <v>35308.305911260053</v>
      </c>
      <c r="CB103" s="92">
        <f t="shared" si="299"/>
        <v>31891.373081138117</v>
      </c>
      <c r="CC103" s="92">
        <f t="shared" si="299"/>
        <v>35308.305911260053</v>
      </c>
      <c r="CD103" s="92">
        <f t="shared" si="299"/>
        <v>32670.028456859109</v>
      </c>
      <c r="CE103" s="92">
        <f t="shared" si="299"/>
        <v>33759.029405421083</v>
      </c>
      <c r="CF103" s="92">
        <f t="shared" si="299"/>
        <v>32670.028456859109</v>
      </c>
      <c r="CG103" s="92">
        <f t="shared" si="299"/>
        <v>34767.428583832421</v>
      </c>
      <c r="CH103" s="92">
        <f t="shared" si="299"/>
        <v>34767.428583832421</v>
      </c>
      <c r="CI103" s="92">
        <f t="shared" si="299"/>
        <v>34767.428583832421</v>
      </c>
      <c r="CJ103" s="92">
        <f t="shared" si="299"/>
        <v>32778.358375508004</v>
      </c>
      <c r="CK103" s="92">
        <f t="shared" si="299"/>
        <v>33579.824282310881</v>
      </c>
      <c r="CL103" s="92">
        <f t="shared" si="299"/>
        <v>32496.604144171815</v>
      </c>
      <c r="CM103" s="40">
        <f t="shared" si="292"/>
        <v>404764.14377628546</v>
      </c>
      <c r="CO103" s="92">
        <f t="shared" ref="CO103:CR104" si="300">CO40*CO$7</f>
        <v>131089.53390786197</v>
      </c>
      <c r="CP103" s="92">
        <f t="shared" si="300"/>
        <v>94635.017037720434</v>
      </c>
      <c r="CQ103" s="92">
        <f t="shared" si="300"/>
        <v>101106.02648295357</v>
      </c>
      <c r="CR103" s="92">
        <f t="shared" si="300"/>
        <v>104356.04076183244</v>
      </c>
      <c r="CS103" s="40">
        <f>SUM(CO103:CR103)</f>
        <v>431186.6181903684</v>
      </c>
      <c r="CU103" s="92">
        <f t="shared" ref="CU103:CX104" si="301">CU40*CU$7</f>
        <v>103494.96339325693</v>
      </c>
      <c r="CV103" s="92">
        <f t="shared" si="301"/>
        <v>104644.90743095979</v>
      </c>
      <c r="CW103" s="92">
        <f t="shared" si="301"/>
        <v>105794.85146866261</v>
      </c>
      <c r="CX103" s="92">
        <f t="shared" si="301"/>
        <v>105794.85146866261</v>
      </c>
      <c r="CY103" s="40">
        <f>SUM(CU103:CX103)</f>
        <v>419729.57376154198</v>
      </c>
      <c r="DA103" s="92">
        <f t="shared" ref="DA103:DS104" si="302">DA40*DA$7</f>
        <v>404090.31166208949</v>
      </c>
      <c r="DB103" s="92">
        <f t="shared" si="302"/>
        <v>430034.27092781587</v>
      </c>
      <c r="DC103" s="92">
        <f t="shared" si="302"/>
        <v>254954.1847509752</v>
      </c>
      <c r="DD103" s="92">
        <f t="shared" si="302"/>
        <v>140459.0716025013</v>
      </c>
      <c r="DE103" s="92">
        <f t="shared" si="302"/>
        <v>104980.58438156356</v>
      </c>
      <c r="DF103" s="92">
        <f t="shared" si="302"/>
        <v>86516.4085702296</v>
      </c>
      <c r="DG103" s="92">
        <f t="shared" si="302"/>
        <v>314526.16288059152</v>
      </c>
      <c r="DH103" s="92">
        <f t="shared" si="302"/>
        <v>536126.3282710528</v>
      </c>
      <c r="DI103" s="92">
        <f t="shared" si="302"/>
        <v>531469.96004338819</v>
      </c>
      <c r="DJ103" s="92">
        <f t="shared" si="302"/>
        <v>536525.05447429628</v>
      </c>
      <c r="DK103" s="92">
        <f t="shared" si="302"/>
        <v>538183.62632217258</v>
      </c>
      <c r="DL103" s="92">
        <f t="shared" si="302"/>
        <v>506034.9030225426</v>
      </c>
      <c r="DM103" s="92">
        <f t="shared" si="302"/>
        <v>435206.28772273939</v>
      </c>
      <c r="DN103" s="92">
        <f t="shared" si="302"/>
        <v>320436.26653238456</v>
      </c>
      <c r="DO103" s="92">
        <f t="shared" si="302"/>
        <v>320436.26654350787</v>
      </c>
      <c r="DP103" s="92">
        <f t="shared" si="302"/>
        <v>51390.179391924896</v>
      </c>
      <c r="DQ103" s="92">
        <f t="shared" si="302"/>
        <v>0</v>
      </c>
      <c r="DR103" s="92">
        <f t="shared" si="302"/>
        <v>0</v>
      </c>
      <c r="DS103" s="92">
        <f t="shared" si="302"/>
        <v>0</v>
      </c>
      <c r="DU103" s="93">
        <f>+BY103-BK103</f>
        <v>0</v>
      </c>
      <c r="DW103" s="93">
        <f>+DU103-BM103</f>
        <v>-41625.97765769899</v>
      </c>
    </row>
    <row r="104" spans="1:127" x14ac:dyDescent="0.3">
      <c r="A104" s="12" t="str">
        <f t="shared" si="197"/>
        <v>1290900MTG-029TRUCK SHOP</v>
      </c>
      <c r="B104" s="15" t="s">
        <v>54</v>
      </c>
      <c r="C104" s="16" t="s">
        <v>55</v>
      </c>
      <c r="D104" s="15" t="s">
        <v>56</v>
      </c>
      <c r="E104" s="16" t="s">
        <v>57</v>
      </c>
      <c r="F104" s="60" t="s">
        <v>59</v>
      </c>
      <c r="G104" s="39" t="s">
        <v>178</v>
      </c>
      <c r="I104" s="40">
        <v>50059.026481658286</v>
      </c>
      <c r="J104" s="40">
        <v>46933.545311158086</v>
      </c>
      <c r="K104" s="40">
        <v>57312.647407363191</v>
      </c>
      <c r="L104" s="40">
        <v>57131.690000000017</v>
      </c>
      <c r="M104" s="40">
        <v>56756.914013361129</v>
      </c>
      <c r="N104" s="40">
        <v>50301.338817022974</v>
      </c>
      <c r="O104" s="40">
        <v>55674.773346227361</v>
      </c>
      <c r="P104" s="40">
        <v>52532.492585079599</v>
      </c>
      <c r="Q104" s="40">
        <v>49680.12</v>
      </c>
      <c r="R104" s="40">
        <v>51205.220000000008</v>
      </c>
      <c r="S104" s="40">
        <v>50761.399999999994</v>
      </c>
      <c r="T104" s="40">
        <v>50520.210000000006</v>
      </c>
      <c r="U104" s="40">
        <f>SUM(I104:T104)</f>
        <v>628869.37796187063</v>
      </c>
      <c r="W104" s="42">
        <v>53998.71</v>
      </c>
      <c r="X104" s="42">
        <v>53877.937504380825</v>
      </c>
      <c r="Y104" s="42">
        <v>56919.39</v>
      </c>
      <c r="Z104" s="42">
        <v>55422.982176526057</v>
      </c>
      <c r="AA104" s="42">
        <v>54613.369999999995</v>
      </c>
      <c r="AB104" s="42">
        <v>54494.409999999996</v>
      </c>
      <c r="AC104" s="42">
        <v>55907.089246035386</v>
      </c>
      <c r="AD104" s="42">
        <v>61099.807669999995</v>
      </c>
      <c r="AE104" s="42">
        <v>58179.898535816719</v>
      </c>
      <c r="AF104" s="42">
        <v>49965.569409999996</v>
      </c>
      <c r="AG104" s="42">
        <v>52068.132340000011</v>
      </c>
      <c r="AH104" s="42">
        <v>48822.020590000007</v>
      </c>
      <c r="AI104" s="40">
        <f>SUM(W104:AH104)</f>
        <v>655369.31747275882</v>
      </c>
      <c r="AK104" s="92">
        <v>62887.978020000017</v>
      </c>
      <c r="AL104" s="92">
        <v>51453.745794282593</v>
      </c>
      <c r="AM104" s="92">
        <v>59562.783856057824</v>
      </c>
      <c r="AN104" s="92">
        <v>63418.01598150505</v>
      </c>
      <c r="AO104" s="92">
        <v>56780.680027866423</v>
      </c>
      <c r="AP104" s="92">
        <v>63506.331929999986</v>
      </c>
      <c r="AQ104" s="92">
        <v>55462.988420000001</v>
      </c>
      <c r="AR104" s="92">
        <v>56736.495450000002</v>
      </c>
      <c r="AS104" s="92">
        <v>51173.693470000006</v>
      </c>
      <c r="AT104" s="92">
        <v>52380.92049618638</v>
      </c>
      <c r="AU104" s="92">
        <v>50247.163680000005</v>
      </c>
      <c r="AV104" s="92">
        <v>51917.064180000001</v>
      </c>
      <c r="AW104" s="40">
        <f t="shared" si="285"/>
        <v>675527.86130589829</v>
      </c>
      <c r="AY104" s="92">
        <f t="shared" si="296"/>
        <v>75351.664680572008</v>
      </c>
      <c r="AZ104" s="92">
        <f t="shared" si="296"/>
        <v>54657.418736668602</v>
      </c>
      <c r="BA104" s="92">
        <f t="shared" si="296"/>
        <v>73320.778915234725</v>
      </c>
      <c r="BB104" s="92">
        <f t="shared" si="296"/>
        <v>78108.447645854889</v>
      </c>
      <c r="BC104" s="92">
        <f t="shared" si="296"/>
        <v>67740.739088338873</v>
      </c>
      <c r="BD104" s="92">
        <f t="shared" si="296"/>
        <v>79421.878944684198</v>
      </c>
      <c r="BE104" s="92">
        <f t="shared" si="296"/>
        <v>81705.121270765361</v>
      </c>
      <c r="BF104" s="92">
        <f t="shared" si="296"/>
        <v>73438.558948013539</v>
      </c>
      <c r="BG104" s="92">
        <f t="shared" si="296"/>
        <v>67736.3366555502</v>
      </c>
      <c r="BH104" s="92">
        <f t="shared" si="296"/>
        <v>69344.89362411866</v>
      </c>
      <c r="BI104" s="92">
        <f t="shared" si="296"/>
        <v>68658.627004145514</v>
      </c>
      <c r="BJ104" s="92">
        <f t="shared" si="296"/>
        <v>69573.405570236617</v>
      </c>
      <c r="BK104" s="40">
        <f t="shared" si="287"/>
        <v>859057.87108418311</v>
      </c>
      <c r="BL104" s="92">
        <f t="shared" ref="BL104:BO104" si="303">BL41*BL$7</f>
        <v>0</v>
      </c>
      <c r="BM104" s="92">
        <f t="shared" si="303"/>
        <v>75351.664680572008</v>
      </c>
      <c r="BN104" s="92">
        <f t="shared" si="303"/>
        <v>54657.418736668602</v>
      </c>
      <c r="BO104" s="92">
        <f t="shared" si="303"/>
        <v>73320.778915234725</v>
      </c>
      <c r="BP104" s="92">
        <f t="shared" si="298"/>
        <v>78108.447645854889</v>
      </c>
      <c r="BQ104" s="92">
        <f t="shared" si="298"/>
        <v>67740.739088338873</v>
      </c>
      <c r="BR104" s="92">
        <f t="shared" si="298"/>
        <v>79421.878944684198</v>
      </c>
      <c r="BS104" s="92">
        <f t="shared" si="298"/>
        <v>81705.121270765361</v>
      </c>
      <c r="BT104" s="92">
        <f t="shared" si="298"/>
        <v>73438.558948013539</v>
      </c>
      <c r="BU104" s="92">
        <f t="shared" si="298"/>
        <v>67736.3366555502</v>
      </c>
      <c r="BV104" s="92">
        <f t="shared" si="298"/>
        <v>69344.89362411866</v>
      </c>
      <c r="BW104" s="92">
        <f t="shared" si="298"/>
        <v>68658.627004145514</v>
      </c>
      <c r="BX104" s="92">
        <f t="shared" si="298"/>
        <v>69573.405570236617</v>
      </c>
      <c r="BY104" s="40">
        <f t="shared" si="290"/>
        <v>859057.87108418311</v>
      </c>
      <c r="CA104" s="92">
        <f t="shared" si="299"/>
        <v>64602.944771449897</v>
      </c>
      <c r="CB104" s="92">
        <f t="shared" si="299"/>
        <v>58351.046890341844</v>
      </c>
      <c r="CC104" s="92">
        <f t="shared" si="299"/>
        <v>64602.944771449897</v>
      </c>
      <c r="CD104" s="92">
        <f t="shared" si="299"/>
        <v>59385.88368174051</v>
      </c>
      <c r="CE104" s="92">
        <f t="shared" si="299"/>
        <v>61365.413137798532</v>
      </c>
      <c r="CF104" s="92">
        <f t="shared" si="299"/>
        <v>59385.88368174051</v>
      </c>
      <c r="CG104" s="92">
        <f t="shared" si="299"/>
        <v>62797.602513977072</v>
      </c>
      <c r="CH104" s="92">
        <f t="shared" si="299"/>
        <v>62797.602513977072</v>
      </c>
      <c r="CI104" s="92">
        <f t="shared" si="299"/>
        <v>62797.602513977072</v>
      </c>
      <c r="CJ104" s="92">
        <f t="shared" si="299"/>
        <v>59204.905400540403</v>
      </c>
      <c r="CK104" s="92">
        <f t="shared" si="299"/>
        <v>60652.528635677088</v>
      </c>
      <c r="CL104" s="92">
        <f t="shared" si="299"/>
        <v>58695.995453881042</v>
      </c>
      <c r="CM104" s="40">
        <f t="shared" si="292"/>
        <v>734640.3539665509</v>
      </c>
      <c r="CO104" s="92">
        <f t="shared" si="300"/>
        <v>239852.06031830513</v>
      </c>
      <c r="CP104" s="92">
        <f t="shared" si="300"/>
        <v>172022.62683801475</v>
      </c>
      <c r="CQ104" s="92">
        <f t="shared" si="300"/>
        <v>182619.66217992536</v>
      </c>
      <c r="CR104" s="92">
        <f t="shared" si="300"/>
        <v>188489.90088215406</v>
      </c>
      <c r="CS104" s="40">
        <f>SUM(CO104:CR104)</f>
        <v>782984.25021839933</v>
      </c>
      <c r="CU104" s="92">
        <f t="shared" si="301"/>
        <v>194784.71970202486</v>
      </c>
      <c r="CV104" s="92">
        <f t="shared" si="301"/>
        <v>196948.9943653807</v>
      </c>
      <c r="CW104" s="92">
        <f t="shared" si="301"/>
        <v>199113.26902873645</v>
      </c>
      <c r="CX104" s="92">
        <f t="shared" si="301"/>
        <v>199113.26902873645</v>
      </c>
      <c r="CY104" s="40">
        <f>SUM(CU104:CX104)</f>
        <v>789960.25212487858</v>
      </c>
      <c r="DA104" s="92">
        <f t="shared" si="302"/>
        <v>727543.33834932314</v>
      </c>
      <c r="DB104" s="92">
        <f t="shared" si="302"/>
        <v>774254.07154296979</v>
      </c>
      <c r="DC104" s="92">
        <f t="shared" si="302"/>
        <v>459031.59107404231</v>
      </c>
      <c r="DD104" s="92">
        <f t="shared" si="302"/>
        <v>264353.74239170377</v>
      </c>
      <c r="DE104" s="92">
        <f t="shared" si="302"/>
        <v>189012.01691441369</v>
      </c>
      <c r="DF104" s="92">
        <f t="shared" si="302"/>
        <v>155768.24015967638</v>
      </c>
      <c r="DG104" s="92">
        <f t="shared" si="302"/>
        <v>566287.80234578624</v>
      </c>
      <c r="DH104" s="92">
        <f t="shared" si="302"/>
        <v>0</v>
      </c>
      <c r="DI104" s="92">
        <f t="shared" si="302"/>
        <v>0</v>
      </c>
      <c r="DJ104" s="92">
        <f t="shared" si="302"/>
        <v>0</v>
      </c>
      <c r="DK104" s="92">
        <f t="shared" si="302"/>
        <v>0</v>
      </c>
      <c r="DL104" s="92">
        <f t="shared" si="302"/>
        <v>0</v>
      </c>
      <c r="DM104" s="92">
        <f t="shared" si="302"/>
        <v>0</v>
      </c>
      <c r="DN104" s="92">
        <f t="shared" si="302"/>
        <v>0</v>
      </c>
      <c r="DO104" s="92">
        <f t="shared" si="302"/>
        <v>0</v>
      </c>
      <c r="DP104" s="92">
        <f t="shared" si="302"/>
        <v>0</v>
      </c>
      <c r="DQ104" s="92">
        <f t="shared" si="302"/>
        <v>0</v>
      </c>
      <c r="DR104" s="92">
        <f t="shared" si="302"/>
        <v>0</v>
      </c>
      <c r="DS104" s="92">
        <f t="shared" si="302"/>
        <v>0</v>
      </c>
      <c r="DU104" s="93">
        <f>+BY104-BK104</f>
        <v>0</v>
      </c>
      <c r="DW104" s="93">
        <f>+DU104-BM104</f>
        <v>-75351.664680572008</v>
      </c>
    </row>
    <row r="105" spans="1:127" x14ac:dyDescent="0.3">
      <c r="A105" s="12" t="str">
        <f t="shared" si="197"/>
        <v/>
      </c>
      <c r="B105" s="15"/>
      <c r="C105" s="16"/>
      <c r="D105" s="15"/>
      <c r="E105" s="16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33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33"/>
      <c r="AW105" s="33"/>
      <c r="BK105" s="33"/>
      <c r="BY105" s="33"/>
      <c r="CM105" s="33"/>
      <c r="CS105" s="33"/>
      <c r="CY105" s="33"/>
      <c r="DU105" s="33"/>
      <c r="DW105" s="33"/>
    </row>
    <row r="106" spans="1:127" s="10" customFormat="1" x14ac:dyDescent="0.3">
      <c r="A106" s="21" t="str">
        <f t="shared" si="197"/>
        <v>PLANTA</v>
      </c>
      <c r="B106" s="131"/>
      <c r="C106" s="132"/>
      <c r="D106" s="131"/>
      <c r="E106" s="132"/>
      <c r="F106" s="133" t="s">
        <v>60</v>
      </c>
      <c r="G106" s="145" t="s">
        <v>178</v>
      </c>
      <c r="I106" s="146">
        <f t="shared" ref="I106:T106" si="304">I107+I117+I121</f>
        <v>27124243.097895455</v>
      </c>
      <c r="J106" s="146">
        <f t="shared" si="304"/>
        <v>24806236.280055091</v>
      </c>
      <c r="K106" s="146">
        <f t="shared" si="304"/>
        <v>28972124.64658796</v>
      </c>
      <c r="L106" s="146">
        <f t="shared" si="304"/>
        <v>25760045.439999998</v>
      </c>
      <c r="M106" s="146">
        <f t="shared" si="304"/>
        <v>27470551.482699823</v>
      </c>
      <c r="N106" s="146">
        <f t="shared" si="304"/>
        <v>24427784.0152805</v>
      </c>
      <c r="O106" s="146">
        <f t="shared" si="304"/>
        <v>29430559.691407911</v>
      </c>
      <c r="P106" s="146">
        <f t="shared" si="304"/>
        <v>26709461.370993733</v>
      </c>
      <c r="Q106" s="146">
        <f t="shared" si="304"/>
        <v>29804755.510000002</v>
      </c>
      <c r="R106" s="146">
        <f t="shared" si="304"/>
        <v>27132436.369999997</v>
      </c>
      <c r="S106" s="146">
        <f t="shared" si="304"/>
        <v>25279805.309999999</v>
      </c>
      <c r="T106" s="146">
        <f t="shared" si="304"/>
        <v>28713542.920000002</v>
      </c>
      <c r="U106" s="146">
        <f t="shared" ref="U106:U115" si="305">SUM(I106:T106)</f>
        <v>325631546.13492048</v>
      </c>
      <c r="W106" s="146">
        <f>W107+W117+W121</f>
        <v>26209861.680000003</v>
      </c>
      <c r="X106" s="146">
        <f>X107+X117+X121</f>
        <v>27371417.95965147</v>
      </c>
      <c r="Y106" s="146">
        <f>Y107+Y117+Y121</f>
        <v>26490349.280000001</v>
      </c>
      <c r="Z106" s="146">
        <f t="shared" ref="Z106:AH106" si="306">Z107+Z117+Z121</f>
        <v>20365627.747628611</v>
      </c>
      <c r="AA106" s="146">
        <f t="shared" si="306"/>
        <v>27534770.210000001</v>
      </c>
      <c r="AB106" s="146">
        <f t="shared" si="306"/>
        <v>26489185.760000002</v>
      </c>
      <c r="AC106" s="146">
        <f t="shared" si="306"/>
        <v>25434927.622745495</v>
      </c>
      <c r="AD106" s="146">
        <f t="shared" si="306"/>
        <v>27457159.388654508</v>
      </c>
      <c r="AE106" s="146">
        <f t="shared" si="306"/>
        <v>26753239.750141002</v>
      </c>
      <c r="AF106" s="146">
        <f t="shared" si="306"/>
        <v>27598115.789327778</v>
      </c>
      <c r="AG106" s="146">
        <f t="shared" si="306"/>
        <v>27959768.044050001</v>
      </c>
      <c r="AH106" s="146">
        <f t="shared" si="306"/>
        <v>28922013.102064297</v>
      </c>
      <c r="AI106" s="146">
        <f t="shared" ref="AI106:AI115" si="307">SUM(W106:AH106)</f>
        <v>318586436.33426315</v>
      </c>
      <c r="AK106" s="146">
        <f t="shared" ref="AK106:AR106" si="308">AK107+AK117+AK121</f>
        <v>26636931.804560997</v>
      </c>
      <c r="AL106" s="146">
        <f t="shared" si="308"/>
        <v>24137422.034490652</v>
      </c>
      <c r="AM106" s="146">
        <f t="shared" si="308"/>
        <v>28649836.379309155</v>
      </c>
      <c r="AN106" s="146">
        <f t="shared" si="308"/>
        <v>26516159.180993173</v>
      </c>
      <c r="AO106" s="146">
        <f t="shared" si="308"/>
        <v>28841079.679229181</v>
      </c>
      <c r="AP106" s="146">
        <f t="shared" si="308"/>
        <v>28951141.018846001</v>
      </c>
      <c r="AQ106" s="146">
        <f t="shared" si="308"/>
        <v>30783670.978920005</v>
      </c>
      <c r="AR106" s="146">
        <f t="shared" si="308"/>
        <v>29738318.048619997</v>
      </c>
      <c r="AS106" s="146">
        <v>31583633.777620003</v>
      </c>
      <c r="AT106" s="146">
        <f t="shared" ref="AT106:AV106" si="309">AT107+AT117+AT121</f>
        <v>27810384.385608368</v>
      </c>
      <c r="AU106" s="146">
        <f t="shared" si="309"/>
        <v>31270156.560284</v>
      </c>
      <c r="AV106" s="146">
        <f t="shared" si="309"/>
        <v>30848489.063994002</v>
      </c>
      <c r="AW106" s="146">
        <f t="shared" ref="AW106:AW115" si="310">SUM(AK106:AV106)</f>
        <v>345767222.91247553</v>
      </c>
      <c r="AY106" s="146">
        <f t="shared" ref="AY106:BJ106" si="311">AY107+AY117+AY121</f>
        <v>27320439.7571043</v>
      </c>
      <c r="AZ106" s="146">
        <f t="shared" si="311"/>
        <v>25430648.540754244</v>
      </c>
      <c r="BA106" s="146">
        <f t="shared" si="311"/>
        <v>30337563.667752605</v>
      </c>
      <c r="BB106" s="146">
        <f t="shared" si="311"/>
        <v>29045002.189865299</v>
      </c>
      <c r="BC106" s="146">
        <f t="shared" si="311"/>
        <v>27866664.413664185</v>
      </c>
      <c r="BD106" s="146">
        <f t="shared" si="311"/>
        <v>29695218.695720647</v>
      </c>
      <c r="BE106" s="146">
        <f t="shared" si="311"/>
        <v>30500717.612269044</v>
      </c>
      <c r="BF106" s="146">
        <f t="shared" si="311"/>
        <v>30921479.67467083</v>
      </c>
      <c r="BG106" s="146">
        <f t="shared" si="311"/>
        <v>25101605.228484292</v>
      </c>
      <c r="BH106" s="146">
        <f t="shared" si="311"/>
        <v>30061726.09430106</v>
      </c>
      <c r="BI106" s="146">
        <f t="shared" si="311"/>
        <v>29509252.352261484</v>
      </c>
      <c r="BJ106" s="146">
        <f t="shared" si="311"/>
        <v>30959338.072321091</v>
      </c>
      <c r="BK106" s="146">
        <f t="shared" ref="BK106:BK115" si="312">SUM(AY106:BJ106)</f>
        <v>346749656.29916912</v>
      </c>
      <c r="BL106" s="146">
        <f t="shared" ref="BL106:BO106" si="313">BL107+BL117+BL121</f>
        <v>0</v>
      </c>
      <c r="BM106" s="146">
        <f t="shared" si="313"/>
        <v>29181696.222813413</v>
      </c>
      <c r="BN106" s="146">
        <f t="shared" si="313"/>
        <v>27549805.981408298</v>
      </c>
      <c r="BO106" s="146">
        <f t="shared" si="313"/>
        <v>28810874.29274568</v>
      </c>
      <c r="BP106" s="146">
        <f t="shared" ref="BP106:BX106" si="314">BP107+BP117+BP121</f>
        <v>27565747.338524789</v>
      </c>
      <c r="BQ106" s="146">
        <f t="shared" si="314"/>
        <v>30881716.793336183</v>
      </c>
      <c r="BR106" s="146">
        <f t="shared" si="314"/>
        <v>28173695.489877313</v>
      </c>
      <c r="BS106" s="146">
        <f t="shared" si="314"/>
        <v>28159477.697758056</v>
      </c>
      <c r="BT106" s="146">
        <f t="shared" si="314"/>
        <v>30420975.233401507</v>
      </c>
      <c r="BU106" s="146">
        <f t="shared" si="314"/>
        <v>27151471.073670108</v>
      </c>
      <c r="BV106" s="146">
        <f t="shared" si="314"/>
        <v>29486263.020423718</v>
      </c>
      <c r="BW106" s="146">
        <f t="shared" si="314"/>
        <v>29747241.655636434</v>
      </c>
      <c r="BX106" s="146">
        <f t="shared" si="314"/>
        <v>29997697.117498741</v>
      </c>
      <c r="BY106" s="146">
        <f t="shared" ref="BY106:BY115" si="315">SUM(BM106:BX106)</f>
        <v>347126661.91709423</v>
      </c>
      <c r="CA106" s="146">
        <f t="shared" ref="CA106:CL106" si="316">CA107+CA117+CA121</f>
        <v>29259261.851744007</v>
      </c>
      <c r="CB106" s="146">
        <f t="shared" si="316"/>
        <v>26427720.382220395</v>
      </c>
      <c r="CC106" s="146">
        <f t="shared" si="316"/>
        <v>29259261.851744007</v>
      </c>
      <c r="CD106" s="146">
        <f t="shared" si="316"/>
        <v>29323008.607134514</v>
      </c>
      <c r="CE106" s="146">
        <f t="shared" si="316"/>
        <v>30300442.22737233</v>
      </c>
      <c r="CF106" s="146">
        <f t="shared" si="316"/>
        <v>29323008.607134514</v>
      </c>
      <c r="CG106" s="146">
        <f t="shared" si="316"/>
        <v>30581726.785340443</v>
      </c>
      <c r="CH106" s="146">
        <f t="shared" si="316"/>
        <v>30581726.785340443</v>
      </c>
      <c r="CI106" s="146">
        <f t="shared" si="316"/>
        <v>30424494.729066521</v>
      </c>
      <c r="CJ106" s="146">
        <f t="shared" si="316"/>
        <v>29747432.82932806</v>
      </c>
      <c r="CK106" s="146">
        <f t="shared" si="316"/>
        <v>28605229.850210421</v>
      </c>
      <c r="CL106" s="146">
        <f t="shared" si="316"/>
        <v>27974276.858080909</v>
      </c>
      <c r="CM106" s="146">
        <f t="shared" ref="CM106:CM115" si="317">SUM(CA106:CL106)</f>
        <v>351807591.36471659</v>
      </c>
      <c r="CO106" s="146">
        <f t="shared" ref="CO106:CR106" si="318">CO107+CO117+CO121</f>
        <v>105675611.08516338</v>
      </c>
      <c r="CP106" s="146">
        <f t="shared" si="318"/>
        <v>83851722.836564213</v>
      </c>
      <c r="CQ106" s="146">
        <f t="shared" si="318"/>
        <v>85335983.153923541</v>
      </c>
      <c r="CR106" s="146">
        <f t="shared" si="318"/>
        <v>88638921.056287244</v>
      </c>
      <c r="CS106" s="146">
        <f t="shared" ref="CS106:CS115" si="319">SUM(CO106:CR106)</f>
        <v>363502238.1319384</v>
      </c>
      <c r="CU106" s="146">
        <f t="shared" ref="CU106:CX106" si="320">CU107+CU117+CU121</f>
        <v>84987852.331463978</v>
      </c>
      <c r="CV106" s="146">
        <f t="shared" si="320"/>
        <v>85932161.801813573</v>
      </c>
      <c r="CW106" s="146">
        <f t="shared" si="320"/>
        <v>86876471.272163182</v>
      </c>
      <c r="CX106" s="146">
        <f t="shared" si="320"/>
        <v>86876471.272163182</v>
      </c>
      <c r="CY106" s="146">
        <f t="shared" ref="CY106:CY115" si="321">SUM(CU106:CX106)</f>
        <v>344672956.6776039</v>
      </c>
      <c r="DA106" s="146">
        <f t="shared" ref="DA106:DS106" si="322">DA107+DA117+DA121</f>
        <v>380925889.5722512</v>
      </c>
      <c r="DB106" s="146">
        <f t="shared" si="322"/>
        <v>332727125.89807338</v>
      </c>
      <c r="DC106" s="146">
        <f t="shared" si="322"/>
        <v>338119538.67286086</v>
      </c>
      <c r="DD106" s="146">
        <f t="shared" si="322"/>
        <v>324708560.20888543</v>
      </c>
      <c r="DE106" s="146">
        <f t="shared" si="322"/>
        <v>329206098.46311909</v>
      </c>
      <c r="DF106" s="146">
        <f t="shared" si="322"/>
        <v>259454631.25217885</v>
      </c>
      <c r="DG106" s="146">
        <f t="shared" si="322"/>
        <v>197725270.60252681</v>
      </c>
      <c r="DH106" s="146">
        <f t="shared" si="322"/>
        <v>188897225.53309879</v>
      </c>
      <c r="DI106" s="146">
        <f t="shared" si="322"/>
        <v>192313397.58930308</v>
      </c>
      <c r="DJ106" s="146">
        <f t="shared" si="322"/>
        <v>195083660.5573678</v>
      </c>
      <c r="DK106" s="146">
        <f t="shared" si="322"/>
        <v>198286067.43204457</v>
      </c>
      <c r="DL106" s="146">
        <f t="shared" si="322"/>
        <v>197785658.57450923</v>
      </c>
      <c r="DM106" s="146">
        <f t="shared" si="322"/>
        <v>195551378.20328957</v>
      </c>
      <c r="DN106" s="146">
        <f t="shared" si="322"/>
        <v>192620536.86232626</v>
      </c>
      <c r="DO106" s="146">
        <f t="shared" si="322"/>
        <v>192731313.06742817</v>
      </c>
      <c r="DP106" s="146">
        <f t="shared" si="322"/>
        <v>37042771.278272465</v>
      </c>
      <c r="DQ106" s="146">
        <f t="shared" si="322"/>
        <v>0</v>
      </c>
      <c r="DR106" s="146">
        <f t="shared" si="322"/>
        <v>0</v>
      </c>
      <c r="DS106" s="146">
        <f t="shared" si="322"/>
        <v>0</v>
      </c>
      <c r="DU106" s="146">
        <f t="shared" ref="DU106:DU115" si="323">+BY106-BK106</f>
        <v>377005.61792510748</v>
      </c>
      <c r="DW106" s="146">
        <f t="shared" ref="DW106:DW115" si="324">+DU106-BM106</f>
        <v>-28804690.604888305</v>
      </c>
    </row>
    <row r="107" spans="1:127" s="10" customFormat="1" x14ac:dyDescent="0.3">
      <c r="A107" s="21" t="str">
        <f t="shared" si="197"/>
        <v>PLANTA SULFUROS</v>
      </c>
      <c r="B107" s="136"/>
      <c r="C107" s="137"/>
      <c r="D107" s="136"/>
      <c r="E107" s="137"/>
      <c r="F107" s="138" t="s">
        <v>61</v>
      </c>
      <c r="G107" s="147" t="s">
        <v>178</v>
      </c>
      <c r="I107" s="148">
        <f t="shared" ref="I107:T107" si="325">SUM(I108:I115)</f>
        <v>11015153.954186227</v>
      </c>
      <c r="J107" s="148">
        <f t="shared" si="325"/>
        <v>11405181.814176586</v>
      </c>
      <c r="K107" s="148">
        <f t="shared" si="325"/>
        <v>13033375.963929536</v>
      </c>
      <c r="L107" s="148">
        <f t="shared" si="325"/>
        <v>11096315.753158698</v>
      </c>
      <c r="M107" s="148">
        <f t="shared" si="325"/>
        <v>12685810.301568864</v>
      </c>
      <c r="N107" s="148">
        <f t="shared" si="325"/>
        <v>11216845.727118293</v>
      </c>
      <c r="O107" s="148">
        <f t="shared" si="325"/>
        <v>12449552.200182589</v>
      </c>
      <c r="P107" s="148">
        <f t="shared" si="325"/>
        <v>10911965.950129544</v>
      </c>
      <c r="Q107" s="148">
        <f t="shared" si="325"/>
        <v>12096019.356623011</v>
      </c>
      <c r="R107" s="148">
        <f t="shared" si="325"/>
        <v>11466564.7320008</v>
      </c>
      <c r="S107" s="148">
        <f t="shared" si="325"/>
        <v>10002954.441131933</v>
      </c>
      <c r="T107" s="148">
        <f t="shared" si="325"/>
        <v>12315443.64052413</v>
      </c>
      <c r="U107" s="148">
        <f t="shared" si="305"/>
        <v>139695183.83473021</v>
      </c>
      <c r="W107" s="148">
        <f>SUM(W108:W115)</f>
        <v>11393503.185235083</v>
      </c>
      <c r="X107" s="148">
        <f>SUM(X108:X115)</f>
        <v>12057790.192509394</v>
      </c>
      <c r="Y107" s="148">
        <f>SUM(Y108:Y115)</f>
        <v>13132658.652579989</v>
      </c>
      <c r="Z107" s="148">
        <f t="shared" ref="Z107:AH107" si="326">SUM(Z108:Z115)</f>
        <v>6531960.0027798964</v>
      </c>
      <c r="AA107" s="148">
        <f t="shared" si="326"/>
        <v>13320567.788358465</v>
      </c>
      <c r="AB107" s="148">
        <f t="shared" si="326"/>
        <v>12333056.880495554</v>
      </c>
      <c r="AC107" s="148">
        <f t="shared" si="326"/>
        <v>10683131.909836849</v>
      </c>
      <c r="AD107" s="148">
        <f t="shared" si="326"/>
        <v>13424470.666834459</v>
      </c>
      <c r="AE107" s="148">
        <f t="shared" si="326"/>
        <v>12262511.989287822</v>
      </c>
      <c r="AF107" s="148">
        <f t="shared" si="326"/>
        <v>13830337.815743171</v>
      </c>
      <c r="AG107" s="148">
        <f t="shared" si="326"/>
        <v>13286005.1522184</v>
      </c>
      <c r="AH107" s="148">
        <f t="shared" si="326"/>
        <v>13548032.428908449</v>
      </c>
      <c r="AI107" s="148">
        <f t="shared" si="307"/>
        <v>145804026.6647875</v>
      </c>
      <c r="AK107" s="149">
        <f t="shared" ref="AK107:AR107" si="327">SUM(AK108:AK115)</f>
        <v>11517384.867817931</v>
      </c>
      <c r="AL107" s="149">
        <f t="shared" si="327"/>
        <v>12591985.67009417</v>
      </c>
      <c r="AM107" s="149">
        <f t="shared" si="327"/>
        <v>13268736.127328383</v>
      </c>
      <c r="AN107" s="149">
        <f t="shared" si="327"/>
        <v>11367090.605715711</v>
      </c>
      <c r="AO107" s="149">
        <f t="shared" si="327"/>
        <v>13911014.558089346</v>
      </c>
      <c r="AP107" s="149">
        <f t="shared" si="327"/>
        <v>13571888.220580652</v>
      </c>
      <c r="AQ107" s="149">
        <f t="shared" si="327"/>
        <v>14121231.994301535</v>
      </c>
      <c r="AR107" s="149">
        <f t="shared" si="327"/>
        <v>12879590.780208582</v>
      </c>
      <c r="AS107" s="149">
        <v>14040308.523309503</v>
      </c>
      <c r="AT107" s="149">
        <f t="shared" ref="AT107:AV107" si="328">SUM(AT108:AT115)</f>
        <v>12349019.661499284</v>
      </c>
      <c r="AU107" s="149">
        <f t="shared" si="328"/>
        <v>14061901.193792945</v>
      </c>
      <c r="AV107" s="149">
        <f t="shared" si="328"/>
        <v>13451455.338084685</v>
      </c>
      <c r="AW107" s="148">
        <f t="shared" si="310"/>
        <v>157131607.54082274</v>
      </c>
      <c r="AY107" s="149">
        <f t="shared" ref="AY107:BJ107" si="329">SUM(AY108:AY115)</f>
        <v>11027677.306112006</v>
      </c>
      <c r="AZ107" s="149">
        <f t="shared" si="329"/>
        <v>12300553.570934618</v>
      </c>
      <c r="BA107" s="149">
        <f t="shared" si="329"/>
        <v>13791023.646118591</v>
      </c>
      <c r="BB107" s="149">
        <f t="shared" si="329"/>
        <v>13090031.180597857</v>
      </c>
      <c r="BC107" s="149">
        <f t="shared" si="329"/>
        <v>13049192.542915493</v>
      </c>
      <c r="BD107" s="149">
        <f t="shared" si="329"/>
        <v>13607839.646646118</v>
      </c>
      <c r="BE107" s="149">
        <f t="shared" si="329"/>
        <v>14017262.339610258</v>
      </c>
      <c r="BF107" s="149">
        <f t="shared" si="329"/>
        <v>14318126.297911962</v>
      </c>
      <c r="BG107" s="149">
        <f t="shared" si="329"/>
        <v>11580416.670825776</v>
      </c>
      <c r="BH107" s="149">
        <f t="shared" si="329"/>
        <v>13529140.800517742</v>
      </c>
      <c r="BI107" s="149">
        <f t="shared" si="329"/>
        <v>13472946.14902724</v>
      </c>
      <c r="BJ107" s="149">
        <f t="shared" si="329"/>
        <v>14064746.336522661</v>
      </c>
      <c r="BK107" s="148">
        <f t="shared" si="312"/>
        <v>157848956.48774031</v>
      </c>
      <c r="BL107" s="149">
        <f t="shared" ref="BL107:BO107" si="330">SUM(BL108:BL115)</f>
        <v>0</v>
      </c>
      <c r="BM107" s="149">
        <f t="shared" si="330"/>
        <v>12688127.47737675</v>
      </c>
      <c r="BN107" s="149">
        <f t="shared" si="330"/>
        <v>12542885.414274683</v>
      </c>
      <c r="BO107" s="149">
        <f t="shared" si="330"/>
        <v>13995441.942272276</v>
      </c>
      <c r="BP107" s="149">
        <f t="shared" ref="BP107:BX107" si="331">SUM(BP108:BP115)</f>
        <v>11290651.602465782</v>
      </c>
      <c r="BQ107" s="149">
        <f t="shared" si="331"/>
        <v>14069869.143879393</v>
      </c>
      <c r="BR107" s="149">
        <f t="shared" si="331"/>
        <v>13637580.451881565</v>
      </c>
      <c r="BS107" s="149">
        <f t="shared" si="331"/>
        <v>11272839.28882722</v>
      </c>
      <c r="BT107" s="149">
        <f t="shared" si="331"/>
        <v>13566016.18956086</v>
      </c>
      <c r="BU107" s="149">
        <f t="shared" si="331"/>
        <v>13200516.772495162</v>
      </c>
      <c r="BV107" s="149">
        <f t="shared" si="331"/>
        <v>12798106.416557506</v>
      </c>
      <c r="BW107" s="149">
        <f t="shared" si="331"/>
        <v>13575701.691193521</v>
      </c>
      <c r="BX107" s="149">
        <f t="shared" si="331"/>
        <v>14164561.360052532</v>
      </c>
      <c r="BY107" s="148">
        <f t="shared" si="315"/>
        <v>156802297.75083727</v>
      </c>
      <c r="CA107" s="149">
        <f t="shared" ref="CA107:CL107" si="332">SUM(CA108:CA115)</f>
        <v>12786140.921519188</v>
      </c>
      <c r="CB107" s="149">
        <f t="shared" si="332"/>
        <v>11548772.445243137</v>
      </c>
      <c r="CC107" s="149">
        <f t="shared" si="332"/>
        <v>12786140.921519188</v>
      </c>
      <c r="CD107" s="149">
        <f t="shared" si="332"/>
        <v>12927710.755072827</v>
      </c>
      <c r="CE107" s="149">
        <f t="shared" si="332"/>
        <v>13358634.446908588</v>
      </c>
      <c r="CF107" s="149">
        <f t="shared" si="332"/>
        <v>12927710.755072827</v>
      </c>
      <c r="CG107" s="149">
        <f t="shared" si="332"/>
        <v>13828126.016286857</v>
      </c>
      <c r="CH107" s="149">
        <f t="shared" si="332"/>
        <v>13828126.016286857</v>
      </c>
      <c r="CI107" s="149">
        <f t="shared" si="332"/>
        <v>13828126.016286857</v>
      </c>
      <c r="CJ107" s="149">
        <f t="shared" si="332"/>
        <v>13447107.220640598</v>
      </c>
      <c r="CK107" s="149">
        <f t="shared" si="332"/>
        <v>12927332.449061163</v>
      </c>
      <c r="CL107" s="149">
        <f t="shared" si="332"/>
        <v>12510321.724897899</v>
      </c>
      <c r="CM107" s="148">
        <f t="shared" si="317"/>
        <v>156704249.68879595</v>
      </c>
      <c r="CO107" s="149">
        <f t="shared" ref="CO107:CR107" si="333">SUM(CO108:CO115)</f>
        <v>52943749.305326968</v>
      </c>
      <c r="CP107" s="149">
        <f t="shared" si="333"/>
        <v>39840822.25811296</v>
      </c>
      <c r="CQ107" s="149">
        <f t="shared" si="333"/>
        <v>38863357.038766533</v>
      </c>
      <c r="CR107" s="149">
        <f t="shared" si="333"/>
        <v>40199057.386979759</v>
      </c>
      <c r="CS107" s="148">
        <f t="shared" si="319"/>
        <v>171846985.98918623</v>
      </c>
      <c r="CU107" s="149">
        <f t="shared" ref="CU107:CX107" si="334">SUM(CU108:CU115)</f>
        <v>39205015.777271725</v>
      </c>
      <c r="CV107" s="149">
        <f t="shared" si="334"/>
        <v>39640627.063685864</v>
      </c>
      <c r="CW107" s="149">
        <f t="shared" si="334"/>
        <v>40076238.350099988</v>
      </c>
      <c r="CX107" s="149">
        <f t="shared" si="334"/>
        <v>40076238.350099988</v>
      </c>
      <c r="CY107" s="148">
        <f t="shared" si="321"/>
        <v>158998119.54115754</v>
      </c>
      <c r="DA107" s="149">
        <f t="shared" ref="DA107:DS107" si="335">SUM(DA108:DA115)</f>
        <v>162328518.81343395</v>
      </c>
      <c r="DB107" s="149">
        <f t="shared" si="335"/>
        <v>162488530.47036901</v>
      </c>
      <c r="DC107" s="149">
        <f t="shared" si="335"/>
        <v>163876105.59148249</v>
      </c>
      <c r="DD107" s="149">
        <f t="shared" si="335"/>
        <v>159406401.77774659</v>
      </c>
      <c r="DE107" s="149">
        <f t="shared" si="335"/>
        <v>163238987.36546364</v>
      </c>
      <c r="DF107" s="149">
        <f t="shared" si="335"/>
        <v>163156581.33344209</v>
      </c>
      <c r="DG107" s="149">
        <f t="shared" si="335"/>
        <v>163925233.13054842</v>
      </c>
      <c r="DH107" s="149">
        <f t="shared" si="335"/>
        <v>156421573.16049433</v>
      </c>
      <c r="DI107" s="149">
        <f t="shared" si="335"/>
        <v>159331765.99826899</v>
      </c>
      <c r="DJ107" s="149">
        <f t="shared" si="335"/>
        <v>161539087.68598461</v>
      </c>
      <c r="DK107" s="149">
        <f t="shared" si="335"/>
        <v>164349864.57856017</v>
      </c>
      <c r="DL107" s="149">
        <f t="shared" si="335"/>
        <v>163788267.42562297</v>
      </c>
      <c r="DM107" s="149">
        <f t="shared" si="335"/>
        <v>162373082.62778041</v>
      </c>
      <c r="DN107" s="149">
        <f t="shared" si="335"/>
        <v>160743505.23150641</v>
      </c>
      <c r="DO107" s="149">
        <f t="shared" si="335"/>
        <v>160743505.23668671</v>
      </c>
      <c r="DP107" s="149">
        <f t="shared" si="335"/>
        <v>26027675.808833934</v>
      </c>
      <c r="DQ107" s="149">
        <f t="shared" si="335"/>
        <v>0</v>
      </c>
      <c r="DR107" s="149">
        <f t="shared" si="335"/>
        <v>0</v>
      </c>
      <c r="DS107" s="149">
        <f t="shared" si="335"/>
        <v>0</v>
      </c>
      <c r="DU107" s="148">
        <f t="shared" si="323"/>
        <v>-1046658.7369030416</v>
      </c>
      <c r="DW107" s="148">
        <f t="shared" si="324"/>
        <v>-13734786.214279791</v>
      </c>
    </row>
    <row r="108" spans="1:127" s="47" customFormat="1" x14ac:dyDescent="0.3">
      <c r="A108" s="47" t="str">
        <f t="shared" si="197"/>
        <v>2110101POWER-1026CHANCADO PRIMARIO</v>
      </c>
      <c r="B108" s="52" t="s">
        <v>63</v>
      </c>
      <c r="C108" s="53" t="s">
        <v>64</v>
      </c>
      <c r="D108" s="52" t="s">
        <v>65</v>
      </c>
      <c r="E108" s="53" t="s">
        <v>66</v>
      </c>
      <c r="F108" s="94" t="s">
        <v>67</v>
      </c>
      <c r="G108" s="95" t="s">
        <v>178</v>
      </c>
      <c r="I108" s="41">
        <v>247191.443158779</v>
      </c>
      <c r="J108" s="41">
        <v>235911.50811697621</v>
      </c>
      <c r="K108" s="41">
        <v>281309.05563179305</v>
      </c>
      <c r="L108" s="41">
        <v>246159.95315869793</v>
      </c>
      <c r="M108" s="41">
        <v>272462.82873933599</v>
      </c>
      <c r="N108" s="41">
        <v>209432.66966344224</v>
      </c>
      <c r="O108" s="41">
        <v>285122.06312897016</v>
      </c>
      <c r="P108" s="41">
        <v>282595.72026387829</v>
      </c>
      <c r="Q108" s="41">
        <v>282114.47662300989</v>
      </c>
      <c r="R108" s="41">
        <v>234924.77200080053</v>
      </c>
      <c r="S108" s="41">
        <v>250968.87113193091</v>
      </c>
      <c r="T108" s="41">
        <v>271543.48052412824</v>
      </c>
      <c r="U108" s="41">
        <f t="shared" si="305"/>
        <v>3099736.8421417424</v>
      </c>
      <c r="W108" s="96">
        <v>263501.71523508133</v>
      </c>
      <c r="X108" s="96">
        <v>269436.27748000965</v>
      </c>
      <c r="Y108" s="96">
        <v>258988.96257998969</v>
      </c>
      <c r="Z108" s="96">
        <v>272067.83332236612</v>
      </c>
      <c r="AA108" s="96">
        <v>241781.86835846334</v>
      </c>
      <c r="AB108" s="96">
        <v>170277.00049555482</v>
      </c>
      <c r="AC108" s="96">
        <v>244313.05331013931</v>
      </c>
      <c r="AD108" s="96">
        <v>270571.22313445772</v>
      </c>
      <c r="AE108" s="96">
        <v>274037.13086737198</v>
      </c>
      <c r="AF108" s="96">
        <v>268174.52364317188</v>
      </c>
      <c r="AG108" s="96">
        <v>276472.88721839711</v>
      </c>
      <c r="AH108" s="96">
        <v>304017.11910844978</v>
      </c>
      <c r="AI108" s="41">
        <f t="shared" si="307"/>
        <v>3113639.5947534526</v>
      </c>
      <c r="AK108" s="97">
        <v>281894.10875793139</v>
      </c>
      <c r="AL108" s="97">
        <v>220753.77735120826</v>
      </c>
      <c r="AM108" s="97">
        <v>303574.91981562169</v>
      </c>
      <c r="AN108" s="97">
        <v>263481.24882486917</v>
      </c>
      <c r="AO108" s="97">
        <v>221887.72400317737</v>
      </c>
      <c r="AP108" s="97">
        <v>241934.64628065238</v>
      </c>
      <c r="AQ108" s="97">
        <v>262032.05050153204</v>
      </c>
      <c r="AR108" s="97">
        <v>254250.23787858192</v>
      </c>
      <c r="AS108" s="97">
        <v>260150.28180950001</v>
      </c>
      <c r="AT108" s="97">
        <v>247808.693976779</v>
      </c>
      <c r="AU108" s="97">
        <v>273151.16209294635</v>
      </c>
      <c r="AV108" s="97">
        <v>274729.45484468201</v>
      </c>
      <c r="AW108" s="41">
        <f t="shared" si="310"/>
        <v>3105648.3061374817</v>
      </c>
      <c r="AY108" s="97">
        <f t="shared" ref="AY108:BJ115" si="336">+AY$9*AY45</f>
        <v>204628.38497064624</v>
      </c>
      <c r="AZ108" s="97">
        <f t="shared" si="336"/>
        <v>228247.73899307099</v>
      </c>
      <c r="BA108" s="97">
        <f t="shared" si="336"/>
        <v>255904.74017889053</v>
      </c>
      <c r="BB108" s="97">
        <f t="shared" si="336"/>
        <v>242897.19995855802</v>
      </c>
      <c r="BC108" s="97">
        <f t="shared" si="336"/>
        <v>242139.40262360056</v>
      </c>
      <c r="BD108" s="97">
        <f t="shared" si="336"/>
        <v>252505.59773719608</v>
      </c>
      <c r="BE108" s="97">
        <f t="shared" si="336"/>
        <v>260102.80085676417</v>
      </c>
      <c r="BF108" s="97">
        <f t="shared" si="336"/>
        <v>265685.59986095986</v>
      </c>
      <c r="BG108" s="97">
        <f t="shared" si="336"/>
        <v>214884.9567192946</v>
      </c>
      <c r="BH108" s="97">
        <f t="shared" si="336"/>
        <v>251045.27047740421</v>
      </c>
      <c r="BI108" s="97">
        <f t="shared" si="336"/>
        <v>250002.52861442673</v>
      </c>
      <c r="BJ108" s="97">
        <f t="shared" si="336"/>
        <v>260983.90875740533</v>
      </c>
      <c r="BK108" s="41">
        <f t="shared" si="312"/>
        <v>2929028.1297482178</v>
      </c>
      <c r="BL108" s="97">
        <f t="shared" ref="BL108:BO108" si="337">+BL$9*BL45</f>
        <v>0</v>
      </c>
      <c r="BM108" s="97">
        <f t="shared" si="337"/>
        <v>235439.51839779314</v>
      </c>
      <c r="BN108" s="97">
        <f t="shared" si="337"/>
        <v>232744.42241544073</v>
      </c>
      <c r="BO108" s="97">
        <f t="shared" si="337"/>
        <v>259697.9039285403</v>
      </c>
      <c r="BP108" s="97">
        <f t="shared" ref="BP108:BX115" si="338">+BP$9*BP45</f>
        <v>209508.10751401805</v>
      </c>
      <c r="BQ108" s="97">
        <f t="shared" si="338"/>
        <v>261078.967015534</v>
      </c>
      <c r="BR108" s="97">
        <f t="shared" si="338"/>
        <v>253057.46489599321</v>
      </c>
      <c r="BS108" s="97">
        <f t="shared" si="338"/>
        <v>209177.58415254561</v>
      </c>
      <c r="BT108" s="97">
        <f t="shared" si="338"/>
        <v>251729.52620012796</v>
      </c>
      <c r="BU108" s="97">
        <f t="shared" si="338"/>
        <v>244947.35862795808</v>
      </c>
      <c r="BV108" s="97">
        <f t="shared" si="338"/>
        <v>237480.27567429325</v>
      </c>
      <c r="BW108" s="97">
        <f t="shared" si="338"/>
        <v>251909.24931875995</v>
      </c>
      <c r="BX108" s="97">
        <f t="shared" si="338"/>
        <v>262836.06551659922</v>
      </c>
      <c r="BY108" s="41">
        <f t="shared" si="315"/>
        <v>2909606.4436576031</v>
      </c>
      <c r="CA108" s="97">
        <f t="shared" ref="CA108:CL115" si="339">+CA$9*CA45</f>
        <v>261783.5948200339</v>
      </c>
      <c r="CB108" s="97">
        <f t="shared" si="339"/>
        <v>236449.69854712739</v>
      </c>
      <c r="CC108" s="97">
        <f t="shared" si="339"/>
        <v>261783.5948200339</v>
      </c>
      <c r="CD108" s="97">
        <f t="shared" si="339"/>
        <v>264682.09720423428</v>
      </c>
      <c r="CE108" s="97">
        <f t="shared" si="339"/>
        <v>273504.83377770876</v>
      </c>
      <c r="CF108" s="97">
        <f t="shared" si="339"/>
        <v>264682.09720423428</v>
      </c>
      <c r="CG108" s="97">
        <f t="shared" si="339"/>
        <v>283117.20951515215</v>
      </c>
      <c r="CH108" s="97">
        <f t="shared" si="339"/>
        <v>283117.20951515215</v>
      </c>
      <c r="CI108" s="97">
        <f t="shared" si="339"/>
        <v>283117.20951515215</v>
      </c>
      <c r="CJ108" s="97">
        <f t="shared" si="339"/>
        <v>275316.2263545171</v>
      </c>
      <c r="CK108" s="97">
        <f t="shared" si="339"/>
        <v>264674.35176264378</v>
      </c>
      <c r="CL108" s="97">
        <f t="shared" si="339"/>
        <v>256136.46944771978</v>
      </c>
      <c r="CM108" s="41">
        <f t="shared" si="317"/>
        <v>3208364.5924837096</v>
      </c>
      <c r="CO108" s="97">
        <f t="shared" ref="CO108:CR112" si="340">+CO$9*CO45</f>
        <v>1083970.9261355782</v>
      </c>
      <c r="CP108" s="97">
        <f t="shared" si="340"/>
        <v>815701.44857089757</v>
      </c>
      <c r="CQ108" s="97">
        <f t="shared" si="340"/>
        <v>795688.81453982671</v>
      </c>
      <c r="CR108" s="97">
        <f t="shared" si="340"/>
        <v>823035.95867845754</v>
      </c>
      <c r="CS108" s="41">
        <f t="shared" si="319"/>
        <v>3518397.1479247599</v>
      </c>
      <c r="CU108" s="97">
        <f t="shared" ref="CU108:CX115" si="341">+CU$9*CU45</f>
        <v>802683.93944237172</v>
      </c>
      <c r="CV108" s="97">
        <f t="shared" si="341"/>
        <v>811602.64988062042</v>
      </c>
      <c r="CW108" s="97">
        <f t="shared" si="341"/>
        <v>820521.36031886889</v>
      </c>
      <c r="CX108" s="97">
        <f t="shared" si="341"/>
        <v>820521.36031886889</v>
      </c>
      <c r="CY108" s="41">
        <f t="shared" si="321"/>
        <v>3255329.3099607299</v>
      </c>
      <c r="DA108" s="97">
        <f t="shared" ref="DA108:DS115" si="342">+DA$9*DA45</f>
        <v>3323515.9425838077</v>
      </c>
      <c r="DB108" s="97">
        <f t="shared" si="342"/>
        <v>3326792.0230699126</v>
      </c>
      <c r="DC108" s="97">
        <f t="shared" si="342"/>
        <v>3355201.2518995898</v>
      </c>
      <c r="DD108" s="97">
        <f t="shared" si="342"/>
        <v>3263688.4851216692</v>
      </c>
      <c r="DE108" s="97">
        <f t="shared" si="342"/>
        <v>3342156.8860853608</v>
      </c>
      <c r="DF108" s="97">
        <f t="shared" si="342"/>
        <v>3340469.7040474131</v>
      </c>
      <c r="DG108" s="97">
        <f t="shared" si="342"/>
        <v>3356207.0896938285</v>
      </c>
      <c r="DH108" s="97">
        <f t="shared" si="342"/>
        <v>3202577.0700244894</v>
      </c>
      <c r="DI108" s="97">
        <f t="shared" si="342"/>
        <v>3262160.3913227851</v>
      </c>
      <c r="DJ108" s="97">
        <f t="shared" si="342"/>
        <v>3307353.12069134</v>
      </c>
      <c r="DK108" s="97">
        <f t="shared" si="342"/>
        <v>3364900.9987956025</v>
      </c>
      <c r="DL108" s="97">
        <f t="shared" si="342"/>
        <v>3353402.8522915882</v>
      </c>
      <c r="DM108" s="97">
        <f t="shared" si="342"/>
        <v>3324428.3426261749</v>
      </c>
      <c r="DN108" s="97">
        <f t="shared" si="342"/>
        <v>3291064.3564592381</v>
      </c>
      <c r="DO108" s="97">
        <f t="shared" si="342"/>
        <v>3291064.356565299</v>
      </c>
      <c r="DP108" s="97">
        <f t="shared" si="342"/>
        <v>532890.93088123261</v>
      </c>
      <c r="DQ108" s="97">
        <f t="shared" si="342"/>
        <v>0</v>
      </c>
      <c r="DR108" s="97">
        <f t="shared" si="342"/>
        <v>0</v>
      </c>
      <c r="DS108" s="97">
        <f t="shared" si="342"/>
        <v>0</v>
      </c>
      <c r="DU108" s="93">
        <f t="shared" si="323"/>
        <v>-19421.686090614647</v>
      </c>
      <c r="DW108" s="93">
        <f t="shared" si="324"/>
        <v>-254861.20448840779</v>
      </c>
    </row>
    <row r="109" spans="1:127" s="47" customFormat="1" x14ac:dyDescent="0.3">
      <c r="A109" s="47" t="str">
        <f t="shared" si="197"/>
        <v>2110102POWER-1275CIRCUITO DE CHANCADO SECUNDARIO</v>
      </c>
      <c r="B109" s="52" t="s">
        <v>68</v>
      </c>
      <c r="C109" s="53" t="s">
        <v>69</v>
      </c>
      <c r="D109" s="52" t="s">
        <v>70</v>
      </c>
      <c r="E109" s="53" t="s">
        <v>71</v>
      </c>
      <c r="F109" s="94" t="s">
        <v>72</v>
      </c>
      <c r="G109" s="95" t="s">
        <v>178</v>
      </c>
      <c r="I109" s="41">
        <v>458456.71635795099</v>
      </c>
      <c r="J109" s="41">
        <v>476856.67303626187</v>
      </c>
      <c r="K109" s="41">
        <v>543244.70152638375</v>
      </c>
      <c r="L109" s="41">
        <v>447138.23199999984</v>
      </c>
      <c r="M109" s="41">
        <v>500145.43278811919</v>
      </c>
      <c r="N109" s="41">
        <v>420857.90410295496</v>
      </c>
      <c r="O109" s="41">
        <v>408050.93643883121</v>
      </c>
      <c r="P109" s="41">
        <v>387938.69040045305</v>
      </c>
      <c r="Q109" s="41">
        <v>442403.67799999996</v>
      </c>
      <c r="R109" s="41">
        <v>445698.01799999998</v>
      </c>
      <c r="S109" s="41">
        <v>378688.60600000009</v>
      </c>
      <c r="T109" s="41">
        <v>479230.25600000005</v>
      </c>
      <c r="U109" s="41">
        <f t="shared" si="305"/>
        <v>5388709.844650954</v>
      </c>
      <c r="W109" s="96">
        <v>457458.02799999993</v>
      </c>
      <c r="X109" s="96">
        <v>471155.11103178124</v>
      </c>
      <c r="Y109" s="96">
        <v>500951.43600000005</v>
      </c>
      <c r="Z109" s="96">
        <v>224684.10811804899</v>
      </c>
      <c r="AA109" s="96">
        <v>482272.10000000003</v>
      </c>
      <c r="AB109" s="96">
        <v>428454.84399999998</v>
      </c>
      <c r="AC109" s="96">
        <v>363686.33104422456</v>
      </c>
      <c r="AD109" s="96">
        <v>474591.30074000009</v>
      </c>
      <c r="AE109" s="96">
        <v>434708.74029867951</v>
      </c>
      <c r="AF109" s="96">
        <v>485173.00641999993</v>
      </c>
      <c r="AG109" s="96">
        <v>444798.13320000016</v>
      </c>
      <c r="AH109" s="96">
        <v>448269.62575999985</v>
      </c>
      <c r="AI109" s="41">
        <f t="shared" si="307"/>
        <v>5216202.7646127343</v>
      </c>
      <c r="AK109" s="97">
        <v>381048.52870000002</v>
      </c>
      <c r="AL109" s="97">
        <v>419387.11929732608</v>
      </c>
      <c r="AM109" s="97">
        <v>451642.28429047414</v>
      </c>
      <c r="AN109" s="97">
        <v>396385.52775093273</v>
      </c>
      <c r="AO109" s="97">
        <v>479099.28550048638</v>
      </c>
      <c r="AP109" s="97">
        <v>458355.59946000011</v>
      </c>
      <c r="AQ109" s="97">
        <v>484981.35676000011</v>
      </c>
      <c r="AR109" s="97">
        <v>421318.92104000016</v>
      </c>
      <c r="AS109" s="97">
        <v>467136.87510000012</v>
      </c>
      <c r="AT109" s="97">
        <v>398234.26615206414</v>
      </c>
      <c r="AU109" s="97">
        <v>442408.63214000012</v>
      </c>
      <c r="AV109" s="97">
        <v>441414.67809999996</v>
      </c>
      <c r="AW109" s="41">
        <f t="shared" si="310"/>
        <v>5241413.0742912842</v>
      </c>
      <c r="AY109" s="97">
        <f t="shared" si="336"/>
        <v>378735.9278558612</v>
      </c>
      <c r="AZ109" s="97">
        <f t="shared" si="336"/>
        <v>422451.74940389488</v>
      </c>
      <c r="BA109" s="97">
        <f t="shared" si="336"/>
        <v>473640.63997410878</v>
      </c>
      <c r="BB109" s="97">
        <f t="shared" si="336"/>
        <v>449565.66711451864</v>
      </c>
      <c r="BC109" s="97">
        <f t="shared" si="336"/>
        <v>448163.09983714414</v>
      </c>
      <c r="BD109" s="97">
        <f t="shared" si="336"/>
        <v>467349.3457983078</v>
      </c>
      <c r="BE109" s="97">
        <f t="shared" si="336"/>
        <v>481410.60994312237</v>
      </c>
      <c r="BF109" s="97">
        <f t="shared" si="336"/>
        <v>491743.51933489693</v>
      </c>
      <c r="BG109" s="97">
        <f t="shared" si="336"/>
        <v>397719.27768976515</v>
      </c>
      <c r="BH109" s="97">
        <f t="shared" si="336"/>
        <v>464646.50278955413</v>
      </c>
      <c r="BI109" s="97">
        <f t="shared" si="336"/>
        <v>462716.54665445792</v>
      </c>
      <c r="BJ109" s="97">
        <f t="shared" si="336"/>
        <v>483041.40626856044</v>
      </c>
      <c r="BK109" s="41">
        <f t="shared" si="312"/>
        <v>5421184.2926641926</v>
      </c>
      <c r="BL109" s="97">
        <f t="shared" ref="BL109:BO109" si="343">+BL$9*BL46</f>
        <v>0</v>
      </c>
      <c r="BM109" s="97">
        <f t="shared" si="343"/>
        <v>435762.63609330915</v>
      </c>
      <c r="BN109" s="97">
        <f t="shared" si="343"/>
        <v>430774.4245229385</v>
      </c>
      <c r="BO109" s="97">
        <f t="shared" si="343"/>
        <v>480661.20748940681</v>
      </c>
      <c r="BP109" s="97">
        <f t="shared" si="338"/>
        <v>387767.54996150505</v>
      </c>
      <c r="BQ109" s="97">
        <f t="shared" si="338"/>
        <v>483217.34460476873</v>
      </c>
      <c r="BR109" s="97">
        <f t="shared" si="338"/>
        <v>468370.76773090137</v>
      </c>
      <c r="BS109" s="97">
        <f t="shared" si="338"/>
        <v>387155.801635371</v>
      </c>
      <c r="BT109" s="97">
        <f t="shared" si="338"/>
        <v>465912.95576025819</v>
      </c>
      <c r="BU109" s="97">
        <f t="shared" si="338"/>
        <v>453360.19809328951</v>
      </c>
      <c r="BV109" s="97">
        <f t="shared" si="338"/>
        <v>439539.76652785146</v>
      </c>
      <c r="BW109" s="97">
        <f t="shared" si="338"/>
        <v>466245.59583901364</v>
      </c>
      <c r="BX109" s="97">
        <f t="shared" si="338"/>
        <v>486469.46591350384</v>
      </c>
      <c r="BY109" s="41">
        <f t="shared" si="315"/>
        <v>5385237.7141721165</v>
      </c>
      <c r="CA109" s="97">
        <f t="shared" si="339"/>
        <v>451060.3468388117</v>
      </c>
      <c r="CB109" s="97">
        <f t="shared" si="339"/>
        <v>407409.34553182992</v>
      </c>
      <c r="CC109" s="97">
        <f t="shared" si="339"/>
        <v>451060.3468388117</v>
      </c>
      <c r="CD109" s="97">
        <f t="shared" si="339"/>
        <v>456054.54630967358</v>
      </c>
      <c r="CE109" s="97">
        <f t="shared" si="339"/>
        <v>471256.36451999604</v>
      </c>
      <c r="CF109" s="97">
        <f t="shared" si="339"/>
        <v>456054.54630967358</v>
      </c>
      <c r="CG109" s="97">
        <f t="shared" si="339"/>
        <v>487818.75276688702</v>
      </c>
      <c r="CH109" s="97">
        <f t="shared" si="339"/>
        <v>487818.75276688702</v>
      </c>
      <c r="CI109" s="97">
        <f t="shared" si="339"/>
        <v>487818.75276688702</v>
      </c>
      <c r="CJ109" s="97">
        <f t="shared" si="339"/>
        <v>474377.44383941678</v>
      </c>
      <c r="CK109" s="97">
        <f t="shared" si="339"/>
        <v>456041.20070040174</v>
      </c>
      <c r="CL109" s="97">
        <f t="shared" si="339"/>
        <v>441330.19422619528</v>
      </c>
      <c r="CM109" s="41">
        <f t="shared" si="317"/>
        <v>5528100.5934154717</v>
      </c>
      <c r="CO109" s="97">
        <f t="shared" si="340"/>
        <v>1867711.7725502492</v>
      </c>
      <c r="CP109" s="97">
        <f t="shared" si="340"/>
        <v>1405476.0710358806</v>
      </c>
      <c r="CQ109" s="97">
        <f t="shared" si="340"/>
        <v>1370993.7511891434</v>
      </c>
      <c r="CR109" s="97">
        <f t="shared" si="340"/>
        <v>1418113.6340400984</v>
      </c>
      <c r="CS109" s="41">
        <f t="shared" si="319"/>
        <v>6062295.2288153721</v>
      </c>
      <c r="CU109" s="97">
        <f t="shared" si="341"/>
        <v>1383046.5441339873</v>
      </c>
      <c r="CV109" s="97">
        <f t="shared" si="341"/>
        <v>1398413.7279576983</v>
      </c>
      <c r="CW109" s="97">
        <f t="shared" si="341"/>
        <v>1413780.9117814093</v>
      </c>
      <c r="CX109" s="97">
        <f t="shared" si="341"/>
        <v>1413780.9117814093</v>
      </c>
      <c r="CY109" s="41">
        <f t="shared" si="321"/>
        <v>5609022.0956545044</v>
      </c>
      <c r="DA109" s="97">
        <f t="shared" si="342"/>
        <v>5726509.5424209069</v>
      </c>
      <c r="DB109" s="97">
        <f t="shared" si="342"/>
        <v>5732154.3193648178</v>
      </c>
      <c r="DC109" s="97">
        <f t="shared" si="342"/>
        <v>5781104.2034022296</v>
      </c>
      <c r="DD109" s="97">
        <f t="shared" si="342"/>
        <v>5623425.1847784501</v>
      </c>
      <c r="DE109" s="97">
        <f t="shared" si="342"/>
        <v>5758628.4016908836</v>
      </c>
      <c r="DF109" s="97">
        <f t="shared" si="342"/>
        <v>5755721.3405523114</v>
      </c>
      <c r="DG109" s="97">
        <f t="shared" si="342"/>
        <v>5782837.2896357076</v>
      </c>
      <c r="DH109" s="97">
        <f t="shared" si="342"/>
        <v>5518128.532753733</v>
      </c>
      <c r="DI109" s="97">
        <f t="shared" si="342"/>
        <v>5620792.2370591676</v>
      </c>
      <c r="DJ109" s="97">
        <f t="shared" si="342"/>
        <v>5698660.5549634518</v>
      </c>
      <c r="DK109" s="97">
        <f t="shared" si="342"/>
        <v>5797817.134562687</v>
      </c>
      <c r="DL109" s="97">
        <f t="shared" si="342"/>
        <v>5778005.5113260597</v>
      </c>
      <c r="DM109" s="97">
        <f t="shared" si="342"/>
        <v>5728081.6328334045</v>
      </c>
      <c r="DN109" s="97">
        <f t="shared" si="342"/>
        <v>5670594.565384699</v>
      </c>
      <c r="DO109" s="97">
        <f t="shared" si="342"/>
        <v>5670594.565567445</v>
      </c>
      <c r="DP109" s="97">
        <f t="shared" si="342"/>
        <v>918185.75673463522</v>
      </c>
      <c r="DQ109" s="97">
        <f t="shared" si="342"/>
        <v>0</v>
      </c>
      <c r="DR109" s="97">
        <f t="shared" si="342"/>
        <v>0</v>
      </c>
      <c r="DS109" s="97">
        <f t="shared" si="342"/>
        <v>0</v>
      </c>
      <c r="DU109" s="93">
        <f t="shared" si="323"/>
        <v>-35946.578492076136</v>
      </c>
      <c r="DW109" s="93">
        <f t="shared" si="324"/>
        <v>-471709.21458538529</v>
      </c>
    </row>
    <row r="110" spans="1:127" s="47" customFormat="1" x14ac:dyDescent="0.3">
      <c r="A110" s="47" t="str">
        <f t="shared" si="197"/>
        <v>2110103POWER-1277CIRCUITO DE CHANCADO TERCIARIO</v>
      </c>
      <c r="B110" s="52" t="s">
        <v>73</v>
      </c>
      <c r="C110" s="53" t="s">
        <v>74</v>
      </c>
      <c r="D110" s="52" t="s">
        <v>75</v>
      </c>
      <c r="E110" s="53" t="s">
        <v>76</v>
      </c>
      <c r="F110" s="94" t="s">
        <v>77</v>
      </c>
      <c r="G110" s="95" t="s">
        <v>178</v>
      </c>
      <c r="I110" s="41">
        <v>1833826.865431804</v>
      </c>
      <c r="J110" s="41">
        <v>1907426.6921450475</v>
      </c>
      <c r="K110" s="41">
        <v>2172978.806105535</v>
      </c>
      <c r="L110" s="41">
        <v>1788552.9279999994</v>
      </c>
      <c r="M110" s="41">
        <v>2000581.7311524767</v>
      </c>
      <c r="N110" s="41">
        <v>1683431.6164118198</v>
      </c>
      <c r="O110" s="41">
        <v>1632203.7457553248</v>
      </c>
      <c r="P110" s="41">
        <v>1551754.7616018178</v>
      </c>
      <c r="Q110" s="41">
        <v>1769614.7119999998</v>
      </c>
      <c r="R110" s="41">
        <v>1782792.0719999999</v>
      </c>
      <c r="S110" s="41">
        <v>1514754.4240000003</v>
      </c>
      <c r="T110" s="41">
        <v>1916921.0240000002</v>
      </c>
      <c r="U110" s="41">
        <f t="shared" si="305"/>
        <v>21554839.378603823</v>
      </c>
      <c r="W110" s="96">
        <v>1829832.1119999997</v>
      </c>
      <c r="X110" s="96">
        <v>1884620.444127125</v>
      </c>
      <c r="Y110" s="96">
        <v>2003805.7440000002</v>
      </c>
      <c r="Z110" s="96">
        <v>898736.43247219594</v>
      </c>
      <c r="AA110" s="96">
        <v>1929088.4000000001</v>
      </c>
      <c r="AB110" s="96">
        <v>1713819.3759999999</v>
      </c>
      <c r="AC110" s="96">
        <v>1454745.3241768982</v>
      </c>
      <c r="AD110" s="96">
        <v>1898365.2029600004</v>
      </c>
      <c r="AE110" s="96">
        <v>1738834.961194718</v>
      </c>
      <c r="AF110" s="96">
        <v>1940692.0256799997</v>
      </c>
      <c r="AG110" s="96">
        <v>1779192.5328000006</v>
      </c>
      <c r="AH110" s="96">
        <v>1793078.5030399994</v>
      </c>
      <c r="AI110" s="41">
        <f t="shared" si="307"/>
        <v>20864811.058450937</v>
      </c>
      <c r="AK110" s="97">
        <v>1524194.1148000001</v>
      </c>
      <c r="AL110" s="97">
        <v>1677548.4771893043</v>
      </c>
      <c r="AM110" s="97">
        <v>1806569.1371618966</v>
      </c>
      <c r="AN110" s="97">
        <v>1585542.1110037309</v>
      </c>
      <c r="AO110" s="97">
        <v>1916397.1420019455</v>
      </c>
      <c r="AP110" s="97">
        <v>1833422.3978400005</v>
      </c>
      <c r="AQ110" s="97">
        <v>1939925.4270400004</v>
      </c>
      <c r="AR110" s="97">
        <v>1685275.6841600006</v>
      </c>
      <c r="AS110" s="97">
        <v>1868547.5004000005</v>
      </c>
      <c r="AT110" s="97">
        <v>1592937.0646082566</v>
      </c>
      <c r="AU110" s="97">
        <v>1769634.5285600005</v>
      </c>
      <c r="AV110" s="97">
        <v>1765658.7123999998</v>
      </c>
      <c r="AW110" s="41">
        <f t="shared" si="310"/>
        <v>20965652.297165137</v>
      </c>
      <c r="AY110" s="97">
        <f t="shared" si="336"/>
        <v>1514943.7114234448</v>
      </c>
      <c r="AZ110" s="97">
        <f t="shared" si="336"/>
        <v>1689806.9976155795</v>
      </c>
      <c r="BA110" s="97">
        <f t="shared" si="336"/>
        <v>1894562.5598964351</v>
      </c>
      <c r="BB110" s="97">
        <f t="shared" si="336"/>
        <v>1798262.6684580746</v>
      </c>
      <c r="BC110" s="97">
        <f t="shared" si="336"/>
        <v>1792652.3993485766</v>
      </c>
      <c r="BD110" s="97">
        <f t="shared" si="336"/>
        <v>1869397.3831932312</v>
      </c>
      <c r="BE110" s="97">
        <f t="shared" si="336"/>
        <v>1925642.4397724895</v>
      </c>
      <c r="BF110" s="97">
        <f t="shared" si="336"/>
        <v>1966974.0773395877</v>
      </c>
      <c r="BG110" s="97">
        <f t="shared" si="336"/>
        <v>1590877.1107590606</v>
      </c>
      <c r="BH110" s="97">
        <f t="shared" si="336"/>
        <v>1858586.0111582165</v>
      </c>
      <c r="BI110" s="97">
        <f t="shared" si="336"/>
        <v>1850866.1866178317</v>
      </c>
      <c r="BJ110" s="97">
        <f t="shared" si="336"/>
        <v>1932165.6250742418</v>
      </c>
      <c r="BK110" s="41">
        <f t="shared" si="312"/>
        <v>21684737.17065677</v>
      </c>
      <c r="BL110" s="97">
        <f t="shared" ref="BL110:BO110" si="344">+BL$9*BL47</f>
        <v>0</v>
      </c>
      <c r="BM110" s="97">
        <f t="shared" si="344"/>
        <v>1743050.5443732366</v>
      </c>
      <c r="BN110" s="97">
        <f t="shared" si="344"/>
        <v>1723097.698091754</v>
      </c>
      <c r="BO110" s="97">
        <f t="shared" si="344"/>
        <v>1922644.8299576272</v>
      </c>
      <c r="BP110" s="97">
        <f t="shared" si="338"/>
        <v>1551070.1998460202</v>
      </c>
      <c r="BQ110" s="97">
        <f t="shared" si="338"/>
        <v>1932869.3784190749</v>
      </c>
      <c r="BR110" s="97">
        <f t="shared" si="338"/>
        <v>1873483.0709236055</v>
      </c>
      <c r="BS110" s="97">
        <f t="shared" si="338"/>
        <v>1548623.206541484</v>
      </c>
      <c r="BT110" s="97">
        <f t="shared" si="338"/>
        <v>1863651.8230410328</v>
      </c>
      <c r="BU110" s="97">
        <f t="shared" si="338"/>
        <v>1813440.792373158</v>
      </c>
      <c r="BV110" s="97">
        <f t="shared" si="338"/>
        <v>1758159.0661114058</v>
      </c>
      <c r="BW110" s="97">
        <f t="shared" si="338"/>
        <v>1864982.3833560545</v>
      </c>
      <c r="BX110" s="97">
        <f t="shared" si="338"/>
        <v>1945877.8636540154</v>
      </c>
      <c r="BY110" s="41">
        <f t="shared" si="315"/>
        <v>21540950.856688466</v>
      </c>
      <c r="CA110" s="97">
        <f t="shared" si="339"/>
        <v>1804241.3873552468</v>
      </c>
      <c r="CB110" s="97">
        <f t="shared" si="339"/>
        <v>1629637.3821273197</v>
      </c>
      <c r="CC110" s="97">
        <f t="shared" si="339"/>
        <v>1804241.3873552468</v>
      </c>
      <c r="CD110" s="97">
        <f t="shared" si="339"/>
        <v>1824218.1852386943</v>
      </c>
      <c r="CE110" s="97">
        <f t="shared" si="339"/>
        <v>1885025.4580799842</v>
      </c>
      <c r="CF110" s="97">
        <f t="shared" si="339"/>
        <v>1824218.1852386943</v>
      </c>
      <c r="CG110" s="97">
        <f t="shared" si="339"/>
        <v>1951275.0110675481</v>
      </c>
      <c r="CH110" s="97">
        <f t="shared" si="339"/>
        <v>1951275.0110675481</v>
      </c>
      <c r="CI110" s="97">
        <f t="shared" si="339"/>
        <v>1951275.0110675481</v>
      </c>
      <c r="CJ110" s="97">
        <f t="shared" si="339"/>
        <v>1897509.7753576671</v>
      </c>
      <c r="CK110" s="97">
        <f t="shared" si="339"/>
        <v>1824164.8028016069</v>
      </c>
      <c r="CL110" s="97">
        <f t="shared" si="339"/>
        <v>1765320.7769047811</v>
      </c>
      <c r="CM110" s="41">
        <f t="shared" si="317"/>
        <v>22112402.373661887</v>
      </c>
      <c r="CO110" s="97">
        <f t="shared" si="340"/>
        <v>7470847.090200997</v>
      </c>
      <c r="CP110" s="97">
        <f t="shared" si="340"/>
        <v>5621904.2841435224</v>
      </c>
      <c r="CQ110" s="97">
        <f t="shared" si="340"/>
        <v>5483975.0047565736</v>
      </c>
      <c r="CR110" s="97">
        <f t="shared" si="340"/>
        <v>5672454.5361603936</v>
      </c>
      <c r="CS110" s="41">
        <f t="shared" si="319"/>
        <v>24249180.915261488</v>
      </c>
      <c r="CU110" s="97">
        <f t="shared" si="341"/>
        <v>5532186.1765359491</v>
      </c>
      <c r="CV110" s="97">
        <f t="shared" si="341"/>
        <v>5593654.9118307931</v>
      </c>
      <c r="CW110" s="97">
        <f t="shared" si="341"/>
        <v>5655123.6471256372</v>
      </c>
      <c r="CX110" s="97">
        <f t="shared" si="341"/>
        <v>5655123.6471256372</v>
      </c>
      <c r="CY110" s="41">
        <f t="shared" si="321"/>
        <v>22436088.382618017</v>
      </c>
      <c r="DA110" s="97">
        <f t="shared" si="342"/>
        <v>22906038.169683628</v>
      </c>
      <c r="DB110" s="97">
        <f t="shared" si="342"/>
        <v>22928617.277459271</v>
      </c>
      <c r="DC110" s="97">
        <f t="shared" si="342"/>
        <v>23124416.813608918</v>
      </c>
      <c r="DD110" s="97">
        <f t="shared" si="342"/>
        <v>22493700.7391138</v>
      </c>
      <c r="DE110" s="97">
        <f t="shared" si="342"/>
        <v>23034513.606763534</v>
      </c>
      <c r="DF110" s="97">
        <f t="shared" si="342"/>
        <v>23022885.362209246</v>
      </c>
      <c r="DG110" s="97">
        <f t="shared" si="342"/>
        <v>23131349.15854283</v>
      </c>
      <c r="DH110" s="97">
        <f t="shared" si="342"/>
        <v>22072514.131014932</v>
      </c>
      <c r="DI110" s="97">
        <f t="shared" si="342"/>
        <v>22483168.94823667</v>
      </c>
      <c r="DJ110" s="97">
        <f t="shared" si="342"/>
        <v>22794642.219853807</v>
      </c>
      <c r="DK110" s="97">
        <f t="shared" si="342"/>
        <v>23191268.538250748</v>
      </c>
      <c r="DL110" s="97">
        <f t="shared" si="342"/>
        <v>23112022.045304239</v>
      </c>
      <c r="DM110" s="97">
        <f t="shared" si="342"/>
        <v>22912326.531333618</v>
      </c>
      <c r="DN110" s="97">
        <f t="shared" si="342"/>
        <v>22682378.261538796</v>
      </c>
      <c r="DO110" s="97">
        <f t="shared" si="342"/>
        <v>22682378.26226978</v>
      </c>
      <c r="DP110" s="97">
        <f t="shared" si="342"/>
        <v>3672743.0269385409</v>
      </c>
      <c r="DQ110" s="97">
        <f t="shared" si="342"/>
        <v>0</v>
      </c>
      <c r="DR110" s="97">
        <f t="shared" si="342"/>
        <v>0</v>
      </c>
      <c r="DS110" s="97">
        <f t="shared" si="342"/>
        <v>0</v>
      </c>
      <c r="DU110" s="93">
        <f t="shared" si="323"/>
        <v>-143786.31396830454</v>
      </c>
      <c r="DW110" s="93">
        <f t="shared" si="324"/>
        <v>-1886836.8583415411</v>
      </c>
    </row>
    <row r="111" spans="1:127" s="47" customFormat="1" x14ac:dyDescent="0.3">
      <c r="A111" s="47" t="str">
        <f t="shared" si="197"/>
        <v>2110110POWER-1334MOLIENDA PRIMARIA</v>
      </c>
      <c r="B111" s="52" t="s">
        <v>78</v>
      </c>
      <c r="C111" s="53" t="s">
        <v>79</v>
      </c>
      <c r="D111" s="52" t="s">
        <v>80</v>
      </c>
      <c r="E111" s="53" t="s">
        <v>81</v>
      </c>
      <c r="F111" s="94" t="s">
        <v>82</v>
      </c>
      <c r="G111" s="95" t="s">
        <v>178</v>
      </c>
      <c r="I111" s="41">
        <v>6913970.5769336494</v>
      </c>
      <c r="J111" s="41">
        <v>7221017.2827070374</v>
      </c>
      <c r="K111" s="41">
        <v>8243486.8789101187</v>
      </c>
      <c r="L111" s="41">
        <v>7061918.4100000001</v>
      </c>
      <c r="M111" s="41">
        <v>8081660.9753633719</v>
      </c>
      <c r="N111" s="41">
        <v>7280831.9035417959</v>
      </c>
      <c r="O111" s="41">
        <v>8358222.6166454572</v>
      </c>
      <c r="P111" s="41">
        <v>7128085.5183496624</v>
      </c>
      <c r="Q111" s="41">
        <v>7950199.1799999997</v>
      </c>
      <c r="R111" s="41">
        <v>7421490.1199999992</v>
      </c>
      <c r="S111" s="41">
        <v>6357495.0200000005</v>
      </c>
      <c r="T111" s="41">
        <v>7854101.2900000028</v>
      </c>
      <c r="U111" s="41">
        <f t="shared" si="305"/>
        <v>89872479.772451103</v>
      </c>
      <c r="W111" s="96">
        <v>7157157.9400000004</v>
      </c>
      <c r="X111" s="96">
        <v>7684870.1456864839</v>
      </c>
      <c r="Y111" s="96">
        <v>8479672.3899999987</v>
      </c>
      <c r="Z111" s="96">
        <v>4106470.8354996867</v>
      </c>
      <c r="AA111" s="96">
        <v>8845532.4500000011</v>
      </c>
      <c r="AB111" s="96">
        <v>8311378.8200000003</v>
      </c>
      <c r="AC111" s="96">
        <v>7049537.3123724777</v>
      </c>
      <c r="AD111" s="96">
        <v>8970292.087199999</v>
      </c>
      <c r="AE111" s="96">
        <v>8141485.7452923786</v>
      </c>
      <c r="AF111" s="96">
        <v>9283689.6747999992</v>
      </c>
      <c r="AG111" s="96">
        <v>9031159.6361000016</v>
      </c>
      <c r="AH111" s="96">
        <v>9228837.9978</v>
      </c>
      <c r="AI111" s="41">
        <f t="shared" si="307"/>
        <v>96290085.034750998</v>
      </c>
      <c r="AK111" s="97">
        <v>7853502.2574000005</v>
      </c>
      <c r="AL111" s="97">
        <v>8613052.1203784067</v>
      </c>
      <c r="AM111" s="97">
        <v>8899270.4226524979</v>
      </c>
      <c r="AN111" s="97">
        <v>7605194.9170900071</v>
      </c>
      <c r="AO111" s="97">
        <v>9443278.1225726642</v>
      </c>
      <c r="AP111" s="97">
        <v>9199384.6659999993</v>
      </c>
      <c r="AQ111" s="97">
        <v>9547910.0675000008</v>
      </c>
      <c r="AR111" s="97">
        <v>8857104.1587899998</v>
      </c>
      <c r="AS111" s="97">
        <v>9645723.2431000024</v>
      </c>
      <c r="AT111" s="97">
        <v>8484013.7611798327</v>
      </c>
      <c r="AU111" s="97">
        <v>9735580.7222999986</v>
      </c>
      <c r="AV111" s="97">
        <v>9184886.1122900024</v>
      </c>
      <c r="AW111" s="41">
        <f t="shared" si="310"/>
        <v>107068900.57125342</v>
      </c>
      <c r="AY111" s="97">
        <f t="shared" si="336"/>
        <v>7456238.3235865869</v>
      </c>
      <c r="AZ111" s="97">
        <f t="shared" si="336"/>
        <v>8316879.1025558654</v>
      </c>
      <c r="BA111" s="97">
        <f t="shared" si="336"/>
        <v>9324643.4563954789</v>
      </c>
      <c r="BB111" s="97">
        <f t="shared" si="336"/>
        <v>8850675.3903309889</v>
      </c>
      <c r="BC111" s="97">
        <f t="shared" si="336"/>
        <v>8823062.8109166902</v>
      </c>
      <c r="BD111" s="97">
        <f t="shared" si="336"/>
        <v>9200785.6829750054</v>
      </c>
      <c r="BE111" s="97">
        <f t="shared" si="336"/>
        <v>9477612.1704651024</v>
      </c>
      <c r="BF111" s="97">
        <f t="shared" si="336"/>
        <v>9681037.9068014175</v>
      </c>
      <c r="BG111" s="97">
        <f t="shared" si="336"/>
        <v>7829966.7452415666</v>
      </c>
      <c r="BH111" s="97">
        <f t="shared" si="336"/>
        <v>9147574.3551281858</v>
      </c>
      <c r="BI111" s="97">
        <f t="shared" si="336"/>
        <v>9109578.9819962718</v>
      </c>
      <c r="BJ111" s="97">
        <f t="shared" si="336"/>
        <v>9509717.9337829221</v>
      </c>
      <c r="BK111" s="41">
        <f t="shared" si="312"/>
        <v>106727772.86017607</v>
      </c>
      <c r="BL111" s="97">
        <f t="shared" ref="BL111:BO111" si="345">+BL$9*BL48</f>
        <v>0</v>
      </c>
      <c r="BM111" s="97">
        <f t="shared" si="345"/>
        <v>8578932.7820586488</v>
      </c>
      <c r="BN111" s="97">
        <f t="shared" si="345"/>
        <v>8480729.0164752826</v>
      </c>
      <c r="BO111" s="97">
        <f t="shared" si="345"/>
        <v>9462858.5575010031</v>
      </c>
      <c r="BP111" s="97">
        <f t="shared" si="338"/>
        <v>7634045.3968407568</v>
      </c>
      <c r="BQ111" s="97">
        <f t="shared" si="338"/>
        <v>9513181.6615904495</v>
      </c>
      <c r="BR111" s="97">
        <f t="shared" si="338"/>
        <v>9220894.5894668512</v>
      </c>
      <c r="BS111" s="97">
        <f t="shared" si="338"/>
        <v>7622001.8039882546</v>
      </c>
      <c r="BT111" s="97">
        <f t="shared" si="338"/>
        <v>9172507.2291458249</v>
      </c>
      <c r="BU111" s="97">
        <f t="shared" si="338"/>
        <v>8925378.9640429486</v>
      </c>
      <c r="BV111" s="97">
        <f t="shared" si="338"/>
        <v>8653293.7883108407</v>
      </c>
      <c r="BW111" s="97">
        <f t="shared" si="338"/>
        <v>9179055.9706851318</v>
      </c>
      <c r="BX111" s="97">
        <f t="shared" si="338"/>
        <v>9577206.7243100647</v>
      </c>
      <c r="BY111" s="41">
        <f t="shared" si="315"/>
        <v>106020086.48441607</v>
      </c>
      <c r="CA111" s="97">
        <f t="shared" si="339"/>
        <v>8518556.4857961107</v>
      </c>
      <c r="CB111" s="97">
        <f t="shared" si="339"/>
        <v>7694180.0516868094</v>
      </c>
      <c r="CC111" s="97">
        <f t="shared" si="339"/>
        <v>8518556.4857961107</v>
      </c>
      <c r="CD111" s="97">
        <f t="shared" si="339"/>
        <v>8612875.0633257665</v>
      </c>
      <c r="CE111" s="97">
        <f t="shared" si="339"/>
        <v>8899970.8987699579</v>
      </c>
      <c r="CF111" s="97">
        <f t="shared" si="339"/>
        <v>8612875.0633257665</v>
      </c>
      <c r="CG111" s="97">
        <f t="shared" si="339"/>
        <v>9212761.9494788442</v>
      </c>
      <c r="CH111" s="97">
        <f t="shared" si="339"/>
        <v>9212761.9494788442</v>
      </c>
      <c r="CI111" s="97">
        <f t="shared" si="339"/>
        <v>9212761.9494788442</v>
      </c>
      <c r="CJ111" s="97">
        <f t="shared" si="339"/>
        <v>8958914.4318591952</v>
      </c>
      <c r="CK111" s="97">
        <f t="shared" si="339"/>
        <v>8612623.0231559407</v>
      </c>
      <c r="CL111" s="97">
        <f t="shared" si="339"/>
        <v>8334796.4740218781</v>
      </c>
      <c r="CM111" s="41">
        <f t="shared" si="317"/>
        <v>104401633.82617408</v>
      </c>
      <c r="CO111" s="97">
        <f t="shared" si="340"/>
        <v>35272903.825751849</v>
      </c>
      <c r="CP111" s="97">
        <f t="shared" si="340"/>
        <v>26543293.7842182</v>
      </c>
      <c r="CQ111" s="97">
        <f t="shared" si="340"/>
        <v>25892073.628346935</v>
      </c>
      <c r="CR111" s="97">
        <f t="shared" si="340"/>
        <v>26781962.057873178</v>
      </c>
      <c r="CS111" s="41">
        <f t="shared" si="319"/>
        <v>114490233.29619016</v>
      </c>
      <c r="CU111" s="97">
        <f t="shared" si="341"/>
        <v>26119698.154049139</v>
      </c>
      <c r="CV111" s="97">
        <f t="shared" si="341"/>
        <v>26409917.022427466</v>
      </c>
      <c r="CW111" s="97">
        <f t="shared" si="341"/>
        <v>26700135.890805788</v>
      </c>
      <c r="CX111" s="97">
        <f t="shared" si="341"/>
        <v>26700135.890805788</v>
      </c>
      <c r="CY111" s="41">
        <f t="shared" si="321"/>
        <v>105929886.95808819</v>
      </c>
      <c r="DA111" s="97">
        <f t="shared" si="342"/>
        <v>108148710.79987717</v>
      </c>
      <c r="DB111" s="97">
        <f t="shared" si="342"/>
        <v>108255315.93948525</v>
      </c>
      <c r="DC111" s="97">
        <f t="shared" si="342"/>
        <v>109179765.0848562</v>
      </c>
      <c r="DD111" s="97">
        <f t="shared" si="342"/>
        <v>106201898.29566677</v>
      </c>
      <c r="DE111" s="97">
        <f t="shared" si="342"/>
        <v>108755295.52599676</v>
      </c>
      <c r="DF111" s="97">
        <f t="shared" si="342"/>
        <v>108700393.85997769</v>
      </c>
      <c r="DG111" s="97">
        <f t="shared" si="342"/>
        <v>109212495.50125858</v>
      </c>
      <c r="DH111" s="97">
        <f t="shared" si="342"/>
        <v>104213305.22974092</v>
      </c>
      <c r="DI111" s="97">
        <f t="shared" si="342"/>
        <v>106152173.4328451</v>
      </c>
      <c r="DJ111" s="97">
        <f t="shared" si="342"/>
        <v>107622765.27087829</v>
      </c>
      <c r="DK111" s="97">
        <f t="shared" si="342"/>
        <v>109495399.23255141</v>
      </c>
      <c r="DL111" s="97">
        <f t="shared" si="342"/>
        <v>109121244.34884396</v>
      </c>
      <c r="DM111" s="97">
        <f t="shared" si="342"/>
        <v>108178400.70960543</v>
      </c>
      <c r="DN111" s="97">
        <f t="shared" si="342"/>
        <v>107092721.5212294</v>
      </c>
      <c r="DO111" s="97">
        <f t="shared" si="342"/>
        <v>107092721.52468067</v>
      </c>
      <c r="DP111" s="97">
        <f t="shared" si="342"/>
        <v>17340511.725346863</v>
      </c>
      <c r="DQ111" s="97">
        <f t="shared" si="342"/>
        <v>0</v>
      </c>
      <c r="DR111" s="97">
        <f t="shared" si="342"/>
        <v>0</v>
      </c>
      <c r="DS111" s="97">
        <f t="shared" si="342"/>
        <v>0</v>
      </c>
      <c r="DU111" s="93">
        <f t="shared" si="323"/>
        <v>-707686.37576000392</v>
      </c>
      <c r="DW111" s="93">
        <f t="shared" si="324"/>
        <v>-9286619.1578186527</v>
      </c>
    </row>
    <row r="112" spans="1:127" s="47" customFormat="1" x14ac:dyDescent="0.3">
      <c r="A112" s="47" t="str">
        <f t="shared" si="197"/>
        <v>2110120POWER-1420FLOTACIÓN</v>
      </c>
      <c r="B112" s="52" t="s">
        <v>83</v>
      </c>
      <c r="C112" s="53" t="s">
        <v>84</v>
      </c>
      <c r="D112" s="52" t="s">
        <v>85</v>
      </c>
      <c r="E112" s="53" t="s">
        <v>86</v>
      </c>
      <c r="F112" s="94" t="s">
        <v>87</v>
      </c>
      <c r="G112" s="95" t="s">
        <v>178</v>
      </c>
      <c r="I112" s="41">
        <v>765729.5</v>
      </c>
      <c r="J112" s="41">
        <v>784880.07396026177</v>
      </c>
      <c r="K112" s="41">
        <v>917413.08044425002</v>
      </c>
      <c r="L112" s="41">
        <v>775877.98000000021</v>
      </c>
      <c r="M112" s="41">
        <v>906714.3125</v>
      </c>
      <c r="N112" s="41">
        <v>791413.375</v>
      </c>
      <c r="O112" s="41">
        <v>856579.25</v>
      </c>
      <c r="P112" s="41">
        <v>761907.25031585689</v>
      </c>
      <c r="Q112" s="41">
        <v>806661.75</v>
      </c>
      <c r="R112" s="41">
        <v>769088.47</v>
      </c>
      <c r="S112" s="41">
        <v>768870.14</v>
      </c>
      <c r="T112" s="41">
        <v>896157</v>
      </c>
      <c r="U112" s="41">
        <f t="shared" si="305"/>
        <v>9801292.1822203696</v>
      </c>
      <c r="W112" s="96">
        <v>808160.5</v>
      </c>
      <c r="X112" s="96">
        <v>817710.5</v>
      </c>
      <c r="Y112" s="96">
        <v>883176.81</v>
      </c>
      <c r="Z112" s="96">
        <v>489880.15547500015</v>
      </c>
      <c r="AA112" s="96">
        <v>883921.14999999991</v>
      </c>
      <c r="AB112" s="96">
        <v>834427.69000000006</v>
      </c>
      <c r="AC112" s="96">
        <v>779067.75</v>
      </c>
      <c r="AD112" s="96">
        <v>918973.5</v>
      </c>
      <c r="AE112" s="96">
        <v>825179</v>
      </c>
      <c r="AF112" s="96">
        <v>915794.79590000003</v>
      </c>
      <c r="AG112" s="96">
        <v>851794.55460000003</v>
      </c>
      <c r="AH112" s="96">
        <v>856163.12800000003</v>
      </c>
      <c r="AI112" s="41">
        <f t="shared" si="307"/>
        <v>9864249.5339750014</v>
      </c>
      <c r="AK112" s="97">
        <v>751373.5</v>
      </c>
      <c r="AL112" s="97">
        <v>790745.5</v>
      </c>
      <c r="AM112" s="97">
        <v>862358</v>
      </c>
      <c r="AN112" s="97">
        <v>749453.19195399992</v>
      </c>
      <c r="AO112" s="97">
        <v>901027.09499999997</v>
      </c>
      <c r="AP112" s="97">
        <v>875298.625</v>
      </c>
      <c r="AQ112" s="97">
        <v>922373.75</v>
      </c>
      <c r="AR112" s="97">
        <v>853340.75</v>
      </c>
      <c r="AS112" s="97">
        <v>919326</v>
      </c>
      <c r="AT112" s="97">
        <v>825252.87890625</v>
      </c>
      <c r="AU112" s="97">
        <v>912365.85239999997</v>
      </c>
      <c r="AV112" s="97">
        <v>867889.33370000008</v>
      </c>
      <c r="AW112" s="41">
        <f t="shared" si="310"/>
        <v>10230804.476960249</v>
      </c>
      <c r="AY112" s="97">
        <f t="shared" si="336"/>
        <v>720308.26168234367</v>
      </c>
      <c r="AZ112" s="97">
        <f t="shared" si="336"/>
        <v>803450.27465573023</v>
      </c>
      <c r="BA112" s="97">
        <f t="shared" si="336"/>
        <v>900805.1281886939</v>
      </c>
      <c r="BB112" s="97">
        <f t="shared" si="336"/>
        <v>855017.54751549021</v>
      </c>
      <c r="BC112" s="97">
        <f t="shared" si="336"/>
        <v>852350.04036036576</v>
      </c>
      <c r="BD112" s="97">
        <f t="shared" si="336"/>
        <v>888839.87525597482</v>
      </c>
      <c r="BE112" s="97">
        <f t="shared" si="336"/>
        <v>915582.63713375037</v>
      </c>
      <c r="BF112" s="97">
        <f t="shared" si="336"/>
        <v>935234.53560624726</v>
      </c>
      <c r="BG112" s="97">
        <f t="shared" si="336"/>
        <v>756412.21357615793</v>
      </c>
      <c r="BH112" s="97">
        <f t="shared" si="336"/>
        <v>883699.40664435539</v>
      </c>
      <c r="BI112" s="97">
        <f t="shared" si="336"/>
        <v>880028.87198801991</v>
      </c>
      <c r="BJ112" s="97">
        <f t="shared" si="336"/>
        <v>918684.20733065356</v>
      </c>
      <c r="BK112" s="41">
        <f t="shared" si="312"/>
        <v>10310412.999937782</v>
      </c>
      <c r="BL112" s="97">
        <f t="shared" ref="BL112:BO112" si="346">+BL$9*BL49</f>
        <v>0</v>
      </c>
      <c r="BM112" s="97">
        <f t="shared" si="346"/>
        <v>828765.91267027752</v>
      </c>
      <c r="BN112" s="97">
        <f t="shared" si="346"/>
        <v>819278.95951666776</v>
      </c>
      <c r="BO112" s="97">
        <f t="shared" si="346"/>
        <v>914157.36760151363</v>
      </c>
      <c r="BP112" s="97">
        <f t="shared" si="338"/>
        <v>737485.27484800236</v>
      </c>
      <c r="BQ112" s="97">
        <f t="shared" si="338"/>
        <v>919018.81999292446</v>
      </c>
      <c r="BR112" s="97">
        <f t="shared" si="338"/>
        <v>890782.49174043653</v>
      </c>
      <c r="BS112" s="97">
        <f t="shared" si="338"/>
        <v>736321.80621200753</v>
      </c>
      <c r="BT112" s="97">
        <f t="shared" si="338"/>
        <v>886108.04144960025</v>
      </c>
      <c r="BU112" s="97">
        <f t="shared" si="338"/>
        <v>862234.26980717212</v>
      </c>
      <c r="BV112" s="97">
        <f t="shared" si="338"/>
        <v>835949.54130792839</v>
      </c>
      <c r="BW112" s="97">
        <f t="shared" si="338"/>
        <v>886740.68118423177</v>
      </c>
      <c r="BX112" s="97">
        <f t="shared" si="338"/>
        <v>925203.94708117528</v>
      </c>
      <c r="BY112" s="41">
        <f t="shared" si="315"/>
        <v>10242047.113411937</v>
      </c>
      <c r="CA112" s="97">
        <f t="shared" si="339"/>
        <v>851569.2689682194</v>
      </c>
      <c r="CB112" s="97">
        <f t="shared" si="339"/>
        <v>769159.33971323038</v>
      </c>
      <c r="CC112" s="97">
        <f t="shared" si="339"/>
        <v>851569.2689682194</v>
      </c>
      <c r="CD112" s="97">
        <f t="shared" si="339"/>
        <v>860997.95588847122</v>
      </c>
      <c r="CE112" s="97">
        <f t="shared" si="339"/>
        <v>889697.88775142026</v>
      </c>
      <c r="CF112" s="97">
        <f t="shared" si="339"/>
        <v>860997.95588847122</v>
      </c>
      <c r="CG112" s="97">
        <f t="shared" si="339"/>
        <v>920966.47731070803</v>
      </c>
      <c r="CH112" s="97">
        <f t="shared" si="339"/>
        <v>920966.47731070803</v>
      </c>
      <c r="CI112" s="97">
        <f t="shared" si="339"/>
        <v>920966.47731070803</v>
      </c>
      <c r="CJ112" s="97">
        <f t="shared" si="339"/>
        <v>895590.25947741629</v>
      </c>
      <c r="CK112" s="97">
        <f t="shared" si="339"/>
        <v>860972.76034465723</v>
      </c>
      <c r="CL112" s="97">
        <f t="shared" si="339"/>
        <v>833199.44549482968</v>
      </c>
      <c r="CM112" s="41">
        <f t="shared" si="317"/>
        <v>10436653.574427061</v>
      </c>
      <c r="CO112" s="97">
        <f t="shared" si="340"/>
        <v>3526104.5665854546</v>
      </c>
      <c r="CP112" s="97">
        <f t="shared" si="340"/>
        <v>2653437.0373107819</v>
      </c>
      <c r="CQ112" s="97">
        <f t="shared" si="340"/>
        <v>2588336.9146553362</v>
      </c>
      <c r="CR112" s="97">
        <f t="shared" si="340"/>
        <v>2677295.8410483827</v>
      </c>
      <c r="CS112" s="41">
        <f t="shared" si="319"/>
        <v>11445174.359599955</v>
      </c>
      <c r="CU112" s="97">
        <f t="shared" si="341"/>
        <v>2611091.7148699821</v>
      </c>
      <c r="CV112" s="97">
        <f t="shared" si="341"/>
        <v>2640103.8450352042</v>
      </c>
      <c r="CW112" s="97">
        <f t="shared" si="341"/>
        <v>2669115.9752004263</v>
      </c>
      <c r="CX112" s="97">
        <f t="shared" si="341"/>
        <v>2669115.9752004263</v>
      </c>
      <c r="CY112" s="41">
        <f t="shared" si="321"/>
        <v>10589427.510306038</v>
      </c>
      <c r="DA112" s="97">
        <f t="shared" si="342"/>
        <v>10811235.301341062</v>
      </c>
      <c r="DB112" s="97">
        <f t="shared" si="342"/>
        <v>10821892.231415505</v>
      </c>
      <c r="DC112" s="97">
        <f t="shared" si="342"/>
        <v>10914306.067519598</v>
      </c>
      <c r="DD112" s="97">
        <f t="shared" si="342"/>
        <v>10616619.499497999</v>
      </c>
      <c r="DE112" s="97">
        <f t="shared" si="342"/>
        <v>10871873.381589781</v>
      </c>
      <c r="DF112" s="97">
        <f t="shared" si="342"/>
        <v>10866385.060689997</v>
      </c>
      <c r="DG112" s="97">
        <f t="shared" si="342"/>
        <v>10917578.008818019</v>
      </c>
      <c r="DH112" s="97">
        <f t="shared" si="342"/>
        <v>10417827.046075948</v>
      </c>
      <c r="DI112" s="97">
        <f t="shared" si="342"/>
        <v>10611648.684882496</v>
      </c>
      <c r="DJ112" s="97">
        <f t="shared" si="342"/>
        <v>10758658.429849576</v>
      </c>
      <c r="DK112" s="97">
        <f t="shared" si="342"/>
        <v>10945858.871197356</v>
      </c>
      <c r="DL112" s="97">
        <f t="shared" si="342"/>
        <v>10908455.961287573</v>
      </c>
      <c r="DM112" s="97">
        <f t="shared" si="342"/>
        <v>10814203.294188816</v>
      </c>
      <c r="DN112" s="97">
        <f t="shared" si="342"/>
        <v>10705671.874068405</v>
      </c>
      <c r="DO112" s="97">
        <f t="shared" si="342"/>
        <v>10705671.874413418</v>
      </c>
      <c r="DP112" s="97">
        <f t="shared" si="342"/>
        <v>1733468.2135536058</v>
      </c>
      <c r="DQ112" s="97">
        <f t="shared" si="342"/>
        <v>0</v>
      </c>
      <c r="DR112" s="97">
        <f t="shared" si="342"/>
        <v>0</v>
      </c>
      <c r="DS112" s="97">
        <f t="shared" si="342"/>
        <v>0</v>
      </c>
      <c r="DU112" s="93">
        <f t="shared" si="323"/>
        <v>-68365.886525845155</v>
      </c>
      <c r="DW112" s="93">
        <f t="shared" si="324"/>
        <v>-897131.79919612268</v>
      </c>
    </row>
    <row r="113" spans="1:127" s="47" customFormat="1" x14ac:dyDescent="0.3">
      <c r="A113" s="47" t="str">
        <f t="shared" si="197"/>
        <v>2110130POWER-1337REMOLIENDA</v>
      </c>
      <c r="B113" s="52" t="s">
        <v>88</v>
      </c>
      <c r="C113" s="53" t="s">
        <v>89</v>
      </c>
      <c r="D113" s="52" t="s">
        <v>203</v>
      </c>
      <c r="E113" s="53"/>
      <c r="F113" s="94" t="s">
        <v>90</v>
      </c>
      <c r="G113" s="95" t="s">
        <v>178</v>
      </c>
      <c r="I113" s="41">
        <v>0</v>
      </c>
      <c r="J113" s="41">
        <v>0</v>
      </c>
      <c r="K113" s="41">
        <v>0</v>
      </c>
      <c r="L113" s="41">
        <v>0</v>
      </c>
      <c r="M113" s="41">
        <v>0</v>
      </c>
      <c r="N113" s="41"/>
      <c r="O113" s="41"/>
      <c r="P113" s="41">
        <v>0</v>
      </c>
      <c r="Q113" s="41">
        <v>0</v>
      </c>
      <c r="R113" s="41">
        <v>0</v>
      </c>
      <c r="S113" s="41">
        <v>0</v>
      </c>
      <c r="T113" s="41">
        <v>0</v>
      </c>
      <c r="U113" s="41">
        <f t="shared" si="305"/>
        <v>0</v>
      </c>
      <c r="W113" s="96">
        <v>0</v>
      </c>
      <c r="X113" s="96">
        <v>0</v>
      </c>
      <c r="Y113" s="96">
        <v>0</v>
      </c>
      <c r="Z113" s="96">
        <v>0</v>
      </c>
      <c r="AA113" s="96">
        <v>0</v>
      </c>
      <c r="AB113" s="96">
        <v>0</v>
      </c>
      <c r="AC113" s="96">
        <v>0</v>
      </c>
      <c r="AD113" s="96">
        <v>0</v>
      </c>
      <c r="AE113" s="96">
        <v>0</v>
      </c>
      <c r="AF113" s="96">
        <v>0</v>
      </c>
      <c r="AG113" s="96">
        <v>0</v>
      </c>
      <c r="AH113" s="96">
        <v>0</v>
      </c>
      <c r="AI113" s="41">
        <f t="shared" si="307"/>
        <v>0</v>
      </c>
      <c r="AK113" s="97">
        <v>0</v>
      </c>
      <c r="AL113" s="97">
        <v>0</v>
      </c>
      <c r="AM113" s="97">
        <v>0</v>
      </c>
      <c r="AN113" s="97">
        <v>0</v>
      </c>
      <c r="AO113" s="97">
        <v>0</v>
      </c>
      <c r="AP113" s="97">
        <v>0</v>
      </c>
      <c r="AQ113" s="97">
        <v>0</v>
      </c>
      <c r="AR113" s="97">
        <v>0</v>
      </c>
      <c r="AS113" s="97">
        <v>0</v>
      </c>
      <c r="AT113" s="97">
        <v>0</v>
      </c>
      <c r="AU113" s="97">
        <v>0</v>
      </c>
      <c r="AV113" s="97">
        <v>0</v>
      </c>
      <c r="AW113" s="41">
        <f t="shared" si="310"/>
        <v>0</v>
      </c>
      <c r="AY113" s="97">
        <f t="shared" si="336"/>
        <v>0</v>
      </c>
      <c r="AZ113" s="97">
        <f t="shared" si="336"/>
        <v>0</v>
      </c>
      <c r="BA113" s="97">
        <f t="shared" si="336"/>
        <v>0</v>
      </c>
      <c r="BB113" s="97">
        <f t="shared" si="336"/>
        <v>0</v>
      </c>
      <c r="BC113" s="97">
        <f t="shared" si="336"/>
        <v>0</v>
      </c>
      <c r="BD113" s="97">
        <f t="shared" si="336"/>
        <v>0</v>
      </c>
      <c r="BE113" s="97">
        <f t="shared" si="336"/>
        <v>0</v>
      </c>
      <c r="BF113" s="97">
        <f t="shared" si="336"/>
        <v>0</v>
      </c>
      <c r="BG113" s="97">
        <f t="shared" si="336"/>
        <v>0</v>
      </c>
      <c r="BH113" s="97">
        <f t="shared" si="336"/>
        <v>0</v>
      </c>
      <c r="BI113" s="97">
        <f t="shared" si="336"/>
        <v>0</v>
      </c>
      <c r="BJ113" s="97">
        <f t="shared" si="336"/>
        <v>0</v>
      </c>
      <c r="BK113" s="41">
        <f t="shared" si="312"/>
        <v>0</v>
      </c>
      <c r="BL113" s="97">
        <f t="shared" ref="BL113:BO113" si="347">+BL$9*BL50</f>
        <v>0</v>
      </c>
      <c r="BM113" s="97">
        <f t="shared" si="347"/>
        <v>0</v>
      </c>
      <c r="BN113" s="97">
        <f t="shared" si="347"/>
        <v>0</v>
      </c>
      <c r="BO113" s="97">
        <f t="shared" si="347"/>
        <v>0</v>
      </c>
      <c r="BP113" s="97">
        <f t="shared" si="338"/>
        <v>0</v>
      </c>
      <c r="BQ113" s="97">
        <f t="shared" si="338"/>
        <v>0</v>
      </c>
      <c r="BR113" s="97">
        <f t="shared" si="338"/>
        <v>0</v>
      </c>
      <c r="BS113" s="97">
        <f t="shared" si="338"/>
        <v>0</v>
      </c>
      <c r="BT113" s="97">
        <f t="shared" si="338"/>
        <v>0</v>
      </c>
      <c r="BU113" s="97">
        <f t="shared" si="338"/>
        <v>0</v>
      </c>
      <c r="BV113" s="97">
        <f t="shared" si="338"/>
        <v>0</v>
      </c>
      <c r="BW113" s="97">
        <f t="shared" si="338"/>
        <v>0</v>
      </c>
      <c r="BX113" s="97">
        <f t="shared" si="338"/>
        <v>0</v>
      </c>
      <c r="BY113" s="41">
        <f t="shared" si="315"/>
        <v>0</v>
      </c>
      <c r="CA113" s="97">
        <f>+CA$11*CA50</f>
        <v>0</v>
      </c>
      <c r="CB113" s="97">
        <f t="shared" ref="CB113:CL113" si="348">+CB$11*CB50</f>
        <v>0</v>
      </c>
      <c r="CC113" s="97">
        <f t="shared" si="348"/>
        <v>0</v>
      </c>
      <c r="CD113" s="97">
        <f t="shared" si="348"/>
        <v>0</v>
      </c>
      <c r="CE113" s="97">
        <f t="shared" si="348"/>
        <v>0</v>
      </c>
      <c r="CF113" s="97">
        <f t="shared" si="348"/>
        <v>0</v>
      </c>
      <c r="CG113" s="97">
        <f t="shared" si="348"/>
        <v>0</v>
      </c>
      <c r="CH113" s="97">
        <f t="shared" si="348"/>
        <v>0</v>
      </c>
      <c r="CI113" s="97">
        <f t="shared" si="348"/>
        <v>0</v>
      </c>
      <c r="CJ113" s="97">
        <f t="shared" si="348"/>
        <v>0</v>
      </c>
      <c r="CK113" s="97">
        <f t="shared" si="348"/>
        <v>0</v>
      </c>
      <c r="CL113" s="97">
        <f t="shared" si="348"/>
        <v>0</v>
      </c>
      <c r="CM113" s="41">
        <f t="shared" si="317"/>
        <v>0</v>
      </c>
      <c r="CO113" s="97">
        <f t="shared" ref="CO113:CR113" si="349">+CO$11*CO50</f>
        <v>0</v>
      </c>
      <c r="CP113" s="97">
        <f t="shared" si="349"/>
        <v>0</v>
      </c>
      <c r="CQ113" s="97">
        <f t="shared" si="349"/>
        <v>0</v>
      </c>
      <c r="CR113" s="97">
        <f t="shared" si="349"/>
        <v>0</v>
      </c>
      <c r="CS113" s="41">
        <f t="shared" si="319"/>
        <v>0</v>
      </c>
      <c r="CU113" s="97">
        <f t="shared" ref="CU113:CX113" si="350">+CU$11*CU50</f>
        <v>0</v>
      </c>
      <c r="CV113" s="97">
        <f t="shared" si="350"/>
        <v>0</v>
      </c>
      <c r="CW113" s="97">
        <f t="shared" si="350"/>
        <v>0</v>
      </c>
      <c r="CX113" s="97">
        <f t="shared" si="350"/>
        <v>0</v>
      </c>
      <c r="CY113" s="41">
        <f t="shared" si="321"/>
        <v>0</v>
      </c>
      <c r="DA113" s="97">
        <f t="shared" ref="DA113:DS113" si="351">+DA$11*DA50</f>
        <v>0</v>
      </c>
      <c r="DB113" s="97">
        <f t="shared" si="351"/>
        <v>0</v>
      </c>
      <c r="DC113" s="97">
        <f t="shared" si="351"/>
        <v>0</v>
      </c>
      <c r="DD113" s="97">
        <f t="shared" si="351"/>
        <v>0</v>
      </c>
      <c r="DE113" s="97">
        <f t="shared" si="351"/>
        <v>0</v>
      </c>
      <c r="DF113" s="97">
        <f t="shared" si="351"/>
        <v>0</v>
      </c>
      <c r="DG113" s="97">
        <f t="shared" si="351"/>
        <v>0</v>
      </c>
      <c r="DH113" s="97">
        <f t="shared" si="351"/>
        <v>0</v>
      </c>
      <c r="DI113" s="97">
        <f t="shared" si="351"/>
        <v>0</v>
      </c>
      <c r="DJ113" s="97">
        <f t="shared" si="351"/>
        <v>0</v>
      </c>
      <c r="DK113" s="97">
        <f t="shared" si="351"/>
        <v>0</v>
      </c>
      <c r="DL113" s="97">
        <f t="shared" si="351"/>
        <v>0</v>
      </c>
      <c r="DM113" s="97">
        <f t="shared" si="351"/>
        <v>0</v>
      </c>
      <c r="DN113" s="97">
        <f t="shared" si="351"/>
        <v>0</v>
      </c>
      <c r="DO113" s="97">
        <f t="shared" si="351"/>
        <v>0</v>
      </c>
      <c r="DP113" s="97">
        <f t="shared" si="351"/>
        <v>0</v>
      </c>
      <c r="DQ113" s="97">
        <f t="shared" si="351"/>
        <v>0</v>
      </c>
      <c r="DR113" s="97">
        <f t="shared" si="351"/>
        <v>0</v>
      </c>
      <c r="DS113" s="97">
        <f t="shared" si="351"/>
        <v>0</v>
      </c>
      <c r="DU113" s="93">
        <f t="shared" si="323"/>
        <v>0</v>
      </c>
      <c r="DW113" s="93">
        <f t="shared" si="324"/>
        <v>0</v>
      </c>
    </row>
    <row r="114" spans="1:127" s="47" customFormat="1" x14ac:dyDescent="0.3">
      <c r="A114" s="47" t="str">
        <f t="shared" si="197"/>
        <v>2110140POWER-1492ESPESAMIENTO Y CARGA DE CONCENTRADO</v>
      </c>
      <c r="B114" s="52" t="s">
        <v>91</v>
      </c>
      <c r="C114" s="53" t="s">
        <v>92</v>
      </c>
      <c r="D114" s="52" t="s">
        <v>93</v>
      </c>
      <c r="E114" s="53" t="s">
        <v>94</v>
      </c>
      <c r="F114" s="94" t="s">
        <v>95</v>
      </c>
      <c r="G114" s="95" t="s">
        <v>178</v>
      </c>
      <c r="I114" s="41">
        <v>406312.42273704417</v>
      </c>
      <c r="J114" s="41">
        <v>414939.05407937925</v>
      </c>
      <c r="K114" s="41">
        <v>479919.92080370605</v>
      </c>
      <c r="L114" s="41">
        <v>441560.98</v>
      </c>
      <c r="M114" s="41">
        <v>484342.29039005842</v>
      </c>
      <c r="N114" s="41">
        <v>448588.66839827975</v>
      </c>
      <c r="O114" s="41">
        <v>506003.7132140043</v>
      </c>
      <c r="P114" s="41">
        <v>458424.28734856716</v>
      </c>
      <c r="Q114" s="41">
        <v>492833.81000000006</v>
      </c>
      <c r="R114" s="41">
        <v>418317.08000000025</v>
      </c>
      <c r="S114" s="41">
        <v>409100.82000000007</v>
      </c>
      <c r="T114" s="41">
        <v>507233.36999999965</v>
      </c>
      <c r="U114" s="41">
        <f t="shared" si="305"/>
        <v>5467576.416971039</v>
      </c>
      <c r="W114" s="96">
        <v>451320.14999999979</v>
      </c>
      <c r="X114" s="96">
        <v>449741.35403024312</v>
      </c>
      <c r="Y114" s="96">
        <v>491990.72</v>
      </c>
      <c r="Z114" s="96">
        <v>290044.8522673496</v>
      </c>
      <c r="AA114" s="96">
        <v>524070.52000000014</v>
      </c>
      <c r="AB114" s="96">
        <v>449880.37000000005</v>
      </c>
      <c r="AC114" s="96">
        <v>441153.32242660935</v>
      </c>
      <c r="AD114" s="96">
        <v>430095.34830000007</v>
      </c>
      <c r="AE114" s="96">
        <v>488887.39381167444</v>
      </c>
      <c r="AF114" s="96">
        <v>525114.50729999994</v>
      </c>
      <c r="AG114" s="96">
        <v>578955.17356999998</v>
      </c>
      <c r="AH114" s="96">
        <v>594513.38345000008</v>
      </c>
      <c r="AI114" s="41">
        <f t="shared" si="307"/>
        <v>5715767.0951558761</v>
      </c>
      <c r="AK114" s="97">
        <v>453798.05609799986</v>
      </c>
      <c r="AL114" s="97">
        <v>511925.55817217624</v>
      </c>
      <c r="AM114" s="97">
        <v>566403.72388864309</v>
      </c>
      <c r="AN114" s="97">
        <v>417350.02635767107</v>
      </c>
      <c r="AO114" s="97">
        <v>537819.83837682125</v>
      </c>
      <c r="AP114" s="97">
        <v>542405.11639999994</v>
      </c>
      <c r="AQ114" s="97">
        <v>536733.82420000015</v>
      </c>
      <c r="AR114" s="97">
        <v>443100.13815200009</v>
      </c>
      <c r="AS114" s="97">
        <v>443783.93820000009</v>
      </c>
      <c r="AT114" s="97">
        <v>426756.04229760147</v>
      </c>
      <c r="AU114" s="97">
        <v>488816.56609999982</v>
      </c>
      <c r="AV114" s="97">
        <v>509719.56990200002</v>
      </c>
      <c r="AW114" s="41">
        <f t="shared" si="310"/>
        <v>5878612.398144912</v>
      </c>
      <c r="AY114" s="97">
        <f t="shared" si="336"/>
        <v>419150.92216752557</v>
      </c>
      <c r="AZ114" s="97">
        <f t="shared" si="336"/>
        <v>467531.66866523528</v>
      </c>
      <c r="BA114" s="97">
        <f t="shared" si="336"/>
        <v>524182.93702708808</v>
      </c>
      <c r="BB114" s="97">
        <f t="shared" si="336"/>
        <v>497538.918509004</v>
      </c>
      <c r="BC114" s="97">
        <f t="shared" si="336"/>
        <v>495986.68296842108</v>
      </c>
      <c r="BD114" s="97">
        <f t="shared" si="336"/>
        <v>517220.29746357206</v>
      </c>
      <c r="BE114" s="97">
        <f t="shared" si="336"/>
        <v>532782.04220351984</v>
      </c>
      <c r="BF114" s="97">
        <f t="shared" si="336"/>
        <v>544217.57863322995</v>
      </c>
      <c r="BG114" s="97">
        <f t="shared" si="336"/>
        <v>440159.9894449712</v>
      </c>
      <c r="BH114" s="97">
        <f t="shared" si="336"/>
        <v>514229.03348181344</v>
      </c>
      <c r="BI114" s="97">
        <f t="shared" si="336"/>
        <v>512093.13130229729</v>
      </c>
      <c r="BJ114" s="97">
        <f t="shared" si="336"/>
        <v>534586.86116417299</v>
      </c>
      <c r="BK114" s="41">
        <f t="shared" si="312"/>
        <v>5999680.0630308501</v>
      </c>
      <c r="BL114" s="97">
        <f t="shared" ref="BL114:BO114" si="352">+BL$9*BL51</f>
        <v>0</v>
      </c>
      <c r="BM114" s="97">
        <f t="shared" si="352"/>
        <v>482262.96300617984</v>
      </c>
      <c r="BN114" s="97">
        <f t="shared" si="352"/>
        <v>476742.45828003914</v>
      </c>
      <c r="BO114" s="97">
        <f t="shared" si="352"/>
        <v>531952.67084884597</v>
      </c>
      <c r="BP114" s="97">
        <f t="shared" si="338"/>
        <v>429146.31065807818</v>
      </c>
      <c r="BQ114" s="97">
        <f t="shared" si="338"/>
        <v>534781.57391900406</v>
      </c>
      <c r="BR114" s="97">
        <f t="shared" si="338"/>
        <v>518350.7155556514</v>
      </c>
      <c r="BS114" s="97">
        <f t="shared" si="338"/>
        <v>428469.28253327054</v>
      </c>
      <c r="BT114" s="97">
        <f t="shared" si="338"/>
        <v>515630.62992806995</v>
      </c>
      <c r="BU114" s="97">
        <f t="shared" si="338"/>
        <v>501738.36472460127</v>
      </c>
      <c r="BV114" s="97">
        <f t="shared" si="338"/>
        <v>486443.15186163998</v>
      </c>
      <c r="BW114" s="97">
        <f t="shared" si="338"/>
        <v>515998.76610292291</v>
      </c>
      <c r="BX114" s="97">
        <f t="shared" si="338"/>
        <v>538380.72980916232</v>
      </c>
      <c r="BY114" s="41">
        <f t="shared" si="315"/>
        <v>5959897.6172274658</v>
      </c>
      <c r="CA114" s="97">
        <f t="shared" si="339"/>
        <v>500554.96606330515</v>
      </c>
      <c r="CB114" s="97">
        <f t="shared" si="339"/>
        <v>452114.1628958885</v>
      </c>
      <c r="CC114" s="97">
        <f t="shared" si="339"/>
        <v>500554.96606330515</v>
      </c>
      <c r="CD114" s="97">
        <f t="shared" si="339"/>
        <v>506097.17646634905</v>
      </c>
      <c r="CE114" s="97">
        <f t="shared" si="339"/>
        <v>522967.08234856062</v>
      </c>
      <c r="CF114" s="97">
        <f t="shared" si="339"/>
        <v>506097.17646634905</v>
      </c>
      <c r="CG114" s="97">
        <f t="shared" si="339"/>
        <v>541346.85291574022</v>
      </c>
      <c r="CH114" s="97">
        <f t="shared" si="339"/>
        <v>541346.85291574022</v>
      </c>
      <c r="CI114" s="97">
        <f t="shared" si="339"/>
        <v>541346.85291574022</v>
      </c>
      <c r="CJ114" s="97">
        <f t="shared" si="339"/>
        <v>526430.63609200658</v>
      </c>
      <c r="CK114" s="97">
        <f t="shared" si="339"/>
        <v>506082.36645025486</v>
      </c>
      <c r="CL114" s="97">
        <f t="shared" si="339"/>
        <v>489757.1288228273</v>
      </c>
      <c r="CM114" s="41">
        <f t="shared" si="317"/>
        <v>6134696.2204160662</v>
      </c>
      <c r="CO114" s="97">
        <f t="shared" ref="CO114:CR115" si="353">+CO$9*CO51</f>
        <v>2072654.8220808539</v>
      </c>
      <c r="CP114" s="97">
        <f t="shared" si="353"/>
        <v>1559698.2354371261</v>
      </c>
      <c r="CQ114" s="97">
        <f t="shared" si="353"/>
        <v>1521432.1884178442</v>
      </c>
      <c r="CR114" s="97">
        <f t="shared" si="353"/>
        <v>1573722.5117119802</v>
      </c>
      <c r="CS114" s="41">
        <f t="shared" si="319"/>
        <v>6727507.7576478049</v>
      </c>
      <c r="CU114" s="97">
        <f t="shared" si="341"/>
        <v>1534807.5281163042</v>
      </c>
      <c r="CV114" s="97">
        <f t="shared" si="341"/>
        <v>1551860.9450953745</v>
      </c>
      <c r="CW114" s="97">
        <f t="shared" si="341"/>
        <v>1568914.3620744445</v>
      </c>
      <c r="CX114" s="97">
        <f t="shared" si="341"/>
        <v>1568914.3620744445</v>
      </c>
      <c r="CY114" s="41">
        <f t="shared" si="321"/>
        <v>6224497.1973605677</v>
      </c>
      <c r="DA114" s="97">
        <f t="shared" si="342"/>
        <v>6354876.4810665613</v>
      </c>
      <c r="DB114" s="97">
        <f t="shared" si="342"/>
        <v>6361140.6564732362</v>
      </c>
      <c r="DC114" s="97">
        <f t="shared" si="342"/>
        <v>6415461.7860401971</v>
      </c>
      <c r="DD114" s="97">
        <f t="shared" si="342"/>
        <v>6240480.7300256984</v>
      </c>
      <c r="DE114" s="97">
        <f t="shared" si="342"/>
        <v>6390519.7261989471</v>
      </c>
      <c r="DF114" s="97">
        <f t="shared" si="342"/>
        <v>6387293.6747409552</v>
      </c>
      <c r="DG114" s="97">
        <f t="shared" si="342"/>
        <v>6417385.0429322366</v>
      </c>
      <c r="DH114" s="97">
        <f t="shared" si="342"/>
        <v>6123629.9306810005</v>
      </c>
      <c r="DI114" s="97">
        <f t="shared" si="342"/>
        <v>6237558.8703111205</v>
      </c>
      <c r="DJ114" s="97">
        <f t="shared" si="342"/>
        <v>6323971.6385784997</v>
      </c>
      <c r="DK114" s="97">
        <f t="shared" si="342"/>
        <v>6434008.6185172061</v>
      </c>
      <c r="DL114" s="97">
        <f t="shared" si="342"/>
        <v>6412023.0760806585</v>
      </c>
      <c r="DM114" s="97">
        <f t="shared" si="342"/>
        <v>6356621.0761492178</v>
      </c>
      <c r="DN114" s="97">
        <f t="shared" si="342"/>
        <v>6292825.9824382896</v>
      </c>
      <c r="DO114" s="97">
        <f t="shared" si="342"/>
        <v>6292825.9826410878</v>
      </c>
      <c r="DP114" s="97">
        <f t="shared" si="342"/>
        <v>1018937.8062673204</v>
      </c>
      <c r="DQ114" s="97">
        <f t="shared" si="342"/>
        <v>0</v>
      </c>
      <c r="DR114" s="97">
        <f t="shared" si="342"/>
        <v>0</v>
      </c>
      <c r="DS114" s="97">
        <f t="shared" si="342"/>
        <v>0</v>
      </c>
      <c r="DU114" s="93">
        <f t="shared" si="323"/>
        <v>-39782.445803384297</v>
      </c>
      <c r="DW114" s="93">
        <f t="shared" si="324"/>
        <v>-522045.40880956413</v>
      </c>
    </row>
    <row r="115" spans="1:127" s="47" customFormat="1" x14ac:dyDescent="0.3">
      <c r="A115" s="47" t="str">
        <f t="shared" si="197"/>
        <v>2110150POWER-1522ESPESAMIENTO Y BOMBEO DE RELAVES</v>
      </c>
      <c r="B115" s="52" t="s">
        <v>96</v>
      </c>
      <c r="C115" s="53" t="s">
        <v>97</v>
      </c>
      <c r="D115" s="52" t="s">
        <v>98</v>
      </c>
      <c r="E115" s="53" t="s">
        <v>99</v>
      </c>
      <c r="F115" s="94" t="s">
        <v>100</v>
      </c>
      <c r="G115" s="95" t="s">
        <v>178</v>
      </c>
      <c r="I115" s="41">
        <v>389666.42956700001</v>
      </c>
      <c r="J115" s="41">
        <v>364150.53013162129</v>
      </c>
      <c r="K115" s="41">
        <v>395023.52050774998</v>
      </c>
      <c r="L115" s="41">
        <v>335107.27</v>
      </c>
      <c r="M115" s="41">
        <v>439902.73063550005</v>
      </c>
      <c r="N115" s="41">
        <v>382289.59</v>
      </c>
      <c r="O115" s="41">
        <v>403369.875</v>
      </c>
      <c r="P115" s="41">
        <v>341259.72184931178</v>
      </c>
      <c r="Q115" s="41">
        <v>352191.75</v>
      </c>
      <c r="R115" s="41">
        <v>394254.1999999999</v>
      </c>
      <c r="S115" s="41">
        <v>323076.55999999994</v>
      </c>
      <c r="T115" s="41">
        <v>390257.22</v>
      </c>
      <c r="U115" s="41">
        <f t="shared" si="305"/>
        <v>4510549.3976911828</v>
      </c>
      <c r="W115" s="96">
        <v>426072.74</v>
      </c>
      <c r="X115" s="96">
        <v>480256.36015374993</v>
      </c>
      <c r="Y115" s="96">
        <v>514072.59000000008</v>
      </c>
      <c r="Z115" s="96">
        <v>250075.78562525005</v>
      </c>
      <c r="AA115" s="96">
        <v>413901.29999999993</v>
      </c>
      <c r="AB115" s="96">
        <v>424818.77999999997</v>
      </c>
      <c r="AC115" s="96">
        <v>350628.81650650001</v>
      </c>
      <c r="AD115" s="96">
        <v>461582.00449999992</v>
      </c>
      <c r="AE115" s="96">
        <v>359379.01782299997</v>
      </c>
      <c r="AF115" s="96">
        <v>411699.28199999995</v>
      </c>
      <c r="AG115" s="96">
        <v>323632.23473000003</v>
      </c>
      <c r="AH115" s="96">
        <v>323152.67174999992</v>
      </c>
      <c r="AI115" s="41">
        <f t="shared" si="307"/>
        <v>4739271.5830884995</v>
      </c>
      <c r="AK115" s="97">
        <v>271574.30206199997</v>
      </c>
      <c r="AL115" s="97">
        <v>358573.11770574993</v>
      </c>
      <c r="AM115" s="97">
        <v>378917.6395192499</v>
      </c>
      <c r="AN115" s="97">
        <v>349683.5827345</v>
      </c>
      <c r="AO115" s="97">
        <v>411505.35063425009</v>
      </c>
      <c r="AP115" s="97">
        <v>421087.16959999996</v>
      </c>
      <c r="AQ115" s="97">
        <v>427275.51829999988</v>
      </c>
      <c r="AR115" s="97">
        <v>365200.89018799987</v>
      </c>
      <c r="AS115" s="97">
        <v>435640.68469999998</v>
      </c>
      <c r="AT115" s="97">
        <v>374016.9543785</v>
      </c>
      <c r="AU115" s="97">
        <v>439943.73019999999</v>
      </c>
      <c r="AV115" s="97">
        <v>407157.47684800008</v>
      </c>
      <c r="AW115" s="41">
        <f t="shared" si="310"/>
        <v>4640576.4168702494</v>
      </c>
      <c r="AY115" s="97">
        <f t="shared" si="336"/>
        <v>333671.7744256006</v>
      </c>
      <c r="AZ115" s="97">
        <f t="shared" si="336"/>
        <v>372186.03904523997</v>
      </c>
      <c r="BA115" s="97">
        <f t="shared" si="336"/>
        <v>417284.18445789692</v>
      </c>
      <c r="BB115" s="97">
        <f t="shared" si="336"/>
        <v>396073.78871122026</v>
      </c>
      <c r="BC115" s="97">
        <f t="shared" si="336"/>
        <v>394838.10686069628</v>
      </c>
      <c r="BD115" s="97">
        <f t="shared" si="336"/>
        <v>411741.46422283142</v>
      </c>
      <c r="BE115" s="97">
        <f t="shared" si="336"/>
        <v>424129.63923550938</v>
      </c>
      <c r="BF115" s="97">
        <f t="shared" si="336"/>
        <v>433233.08033562201</v>
      </c>
      <c r="BG115" s="97">
        <f t="shared" si="336"/>
        <v>350396.37739495852</v>
      </c>
      <c r="BH115" s="97">
        <f t="shared" si="336"/>
        <v>409360.22083821148</v>
      </c>
      <c r="BI115" s="97">
        <f t="shared" si="336"/>
        <v>407659.90185393445</v>
      </c>
      <c r="BJ115" s="97">
        <f t="shared" si="336"/>
        <v>425566.39414470503</v>
      </c>
      <c r="BK115" s="41">
        <f t="shared" si="312"/>
        <v>4776140.9715264272</v>
      </c>
      <c r="BL115" s="97">
        <f t="shared" ref="BL115:BO115" si="354">+BL$9*BL52</f>
        <v>0</v>
      </c>
      <c r="BM115" s="97">
        <f t="shared" si="354"/>
        <v>383913.12077730452</v>
      </c>
      <c r="BN115" s="97">
        <f t="shared" si="354"/>
        <v>379518.43497255736</v>
      </c>
      <c r="BO115" s="97">
        <f t="shared" si="354"/>
        <v>423469.40494533838</v>
      </c>
      <c r="BP115" s="97">
        <f t="shared" si="338"/>
        <v>341628.76279739977</v>
      </c>
      <c r="BQ115" s="97">
        <f t="shared" si="338"/>
        <v>425721.39833763818</v>
      </c>
      <c r="BR115" s="97">
        <f t="shared" si="338"/>
        <v>412641.3515681256</v>
      </c>
      <c r="BS115" s="97">
        <f t="shared" si="338"/>
        <v>341089.80376428494</v>
      </c>
      <c r="BT115" s="97">
        <f t="shared" si="338"/>
        <v>410475.98403594596</v>
      </c>
      <c r="BU115" s="97">
        <f t="shared" si="338"/>
        <v>399416.82482603326</v>
      </c>
      <c r="BV115" s="97">
        <f t="shared" si="338"/>
        <v>387240.82676354598</v>
      </c>
      <c r="BW115" s="97">
        <f t="shared" si="338"/>
        <v>410769.0447074059</v>
      </c>
      <c r="BX115" s="97">
        <f t="shared" si="338"/>
        <v>428586.56376801146</v>
      </c>
      <c r="BY115" s="41">
        <f t="shared" si="315"/>
        <v>4744471.5212635919</v>
      </c>
      <c r="CA115" s="97">
        <f t="shared" si="339"/>
        <v>398374.87167746044</v>
      </c>
      <c r="CB115" s="97">
        <f t="shared" si="339"/>
        <v>359822.46474093199</v>
      </c>
      <c r="CC115" s="97">
        <f t="shared" si="339"/>
        <v>398374.87167746044</v>
      </c>
      <c r="CD115" s="97">
        <f t="shared" si="339"/>
        <v>402785.73063963657</v>
      </c>
      <c r="CE115" s="97">
        <f t="shared" si="339"/>
        <v>416211.92166095774</v>
      </c>
      <c r="CF115" s="97">
        <f t="shared" si="339"/>
        <v>402785.73063963657</v>
      </c>
      <c r="CG115" s="97">
        <f t="shared" si="339"/>
        <v>430839.76323197782</v>
      </c>
      <c r="CH115" s="97">
        <f t="shared" si="339"/>
        <v>430839.76323197782</v>
      </c>
      <c r="CI115" s="97">
        <f t="shared" si="339"/>
        <v>430839.76323197782</v>
      </c>
      <c r="CJ115" s="97">
        <f t="shared" si="339"/>
        <v>418968.44766037964</v>
      </c>
      <c r="CK115" s="97">
        <f t="shared" si="339"/>
        <v>402773.94384565577</v>
      </c>
      <c r="CL115" s="97">
        <f t="shared" si="339"/>
        <v>389781.23597966688</v>
      </c>
      <c r="CM115" s="41">
        <f t="shared" si="317"/>
        <v>4882398.5082177194</v>
      </c>
      <c r="CO115" s="97">
        <f t="shared" si="353"/>
        <v>1649556.3020219929</v>
      </c>
      <c r="CP115" s="97">
        <f t="shared" si="353"/>
        <v>1241311.3973965552</v>
      </c>
      <c r="CQ115" s="97">
        <f t="shared" si="353"/>
        <v>1210856.7368608688</v>
      </c>
      <c r="CR115" s="97">
        <f t="shared" si="353"/>
        <v>1252472.8474672709</v>
      </c>
      <c r="CS115" s="41">
        <f t="shared" si="319"/>
        <v>5354197.2837466877</v>
      </c>
      <c r="CU115" s="97">
        <f t="shared" si="341"/>
        <v>1221501.7201239904</v>
      </c>
      <c r="CV115" s="97">
        <f t="shared" si="341"/>
        <v>1235073.9614587016</v>
      </c>
      <c r="CW115" s="97">
        <f t="shared" si="341"/>
        <v>1248646.2027934126</v>
      </c>
      <c r="CX115" s="97">
        <f t="shared" si="341"/>
        <v>1248646.2027934126</v>
      </c>
      <c r="CY115" s="41">
        <f t="shared" si="321"/>
        <v>4953868.0871695178</v>
      </c>
      <c r="DA115" s="97">
        <f t="shared" si="342"/>
        <v>5057632.5764608001</v>
      </c>
      <c r="DB115" s="97">
        <f t="shared" si="342"/>
        <v>5062618.0231010076</v>
      </c>
      <c r="DC115" s="97">
        <f t="shared" si="342"/>
        <v>5105850.3841557894</v>
      </c>
      <c r="DD115" s="97">
        <f t="shared" si="342"/>
        <v>4966588.8435421931</v>
      </c>
      <c r="DE115" s="97">
        <f t="shared" si="342"/>
        <v>5085999.8371383958</v>
      </c>
      <c r="DF115" s="97">
        <f t="shared" si="342"/>
        <v>5083432.33122449</v>
      </c>
      <c r="DG115" s="97">
        <f t="shared" si="342"/>
        <v>5107381.0396672003</v>
      </c>
      <c r="DH115" s="97">
        <f t="shared" si="342"/>
        <v>4873591.2202033298</v>
      </c>
      <c r="DI115" s="97">
        <f t="shared" si="342"/>
        <v>4964263.4336116733</v>
      </c>
      <c r="DJ115" s="97">
        <f t="shared" si="342"/>
        <v>5033036.451169664</v>
      </c>
      <c r="DK115" s="97">
        <f t="shared" si="342"/>
        <v>5120611.1846851707</v>
      </c>
      <c r="DL115" s="97">
        <f t="shared" si="342"/>
        <v>5103113.6304888725</v>
      </c>
      <c r="DM115" s="97">
        <f t="shared" si="342"/>
        <v>5059021.0410437174</v>
      </c>
      <c r="DN115" s="97">
        <f t="shared" si="342"/>
        <v>5008248.670387568</v>
      </c>
      <c r="DO115" s="97">
        <f t="shared" si="342"/>
        <v>5008248.6705489689</v>
      </c>
      <c r="DP115" s="97">
        <f t="shared" si="342"/>
        <v>810938.34911173431</v>
      </c>
      <c r="DQ115" s="97">
        <f t="shared" si="342"/>
        <v>0</v>
      </c>
      <c r="DR115" s="97">
        <f t="shared" si="342"/>
        <v>0</v>
      </c>
      <c r="DS115" s="97">
        <f t="shared" si="342"/>
        <v>0</v>
      </c>
      <c r="DU115" s="93">
        <f t="shared" si="323"/>
        <v>-31669.450262835249</v>
      </c>
      <c r="DW115" s="93">
        <f t="shared" si="324"/>
        <v>-415582.57104013977</v>
      </c>
    </row>
    <row r="116" spans="1:127" x14ac:dyDescent="0.3">
      <c r="A116" s="12" t="str">
        <f t="shared" si="197"/>
        <v/>
      </c>
      <c r="B116" s="15"/>
      <c r="C116" s="16"/>
      <c r="D116" s="15"/>
      <c r="E116" s="16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33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33"/>
      <c r="AW116" s="33"/>
      <c r="BK116" s="33"/>
      <c r="BY116" s="33"/>
      <c r="CM116" s="33"/>
      <c r="CS116" s="33"/>
      <c r="CY116" s="33"/>
      <c r="DU116" s="33"/>
      <c r="DW116" s="33"/>
    </row>
    <row r="117" spans="1:127" s="10" customFormat="1" x14ac:dyDescent="0.3">
      <c r="A117" s="21" t="str">
        <f t="shared" si="197"/>
        <v>INFRAESTRUCTURA</v>
      </c>
      <c r="B117" s="136"/>
      <c r="C117" s="137"/>
      <c r="D117" s="136"/>
      <c r="E117" s="137"/>
      <c r="F117" s="138" t="s">
        <v>101</v>
      </c>
      <c r="G117" s="147" t="s">
        <v>178</v>
      </c>
      <c r="I117" s="148">
        <f t="shared" ref="I117:T117" si="355">SUM(I118:I119)</f>
        <v>3852899.7144715274</v>
      </c>
      <c r="J117" s="148">
        <f t="shared" si="355"/>
        <v>3698089.4168908484</v>
      </c>
      <c r="K117" s="148">
        <f t="shared" si="355"/>
        <v>4477151.6792040039</v>
      </c>
      <c r="L117" s="148">
        <f t="shared" si="355"/>
        <v>4022714.4200000009</v>
      </c>
      <c r="M117" s="148">
        <f t="shared" si="355"/>
        <v>4146861.0604729494</v>
      </c>
      <c r="N117" s="148">
        <f t="shared" si="355"/>
        <v>3850837.4929123749</v>
      </c>
      <c r="O117" s="148">
        <f t="shared" si="355"/>
        <v>4464122.5093212938</v>
      </c>
      <c r="P117" s="148">
        <f t="shared" si="355"/>
        <v>4412471.19229367</v>
      </c>
      <c r="Q117" s="148">
        <f t="shared" si="355"/>
        <v>4866569.76</v>
      </c>
      <c r="R117" s="148">
        <f t="shared" si="355"/>
        <v>4521395.0600000005</v>
      </c>
      <c r="S117" s="148">
        <f t="shared" si="355"/>
        <v>4060311.8699999987</v>
      </c>
      <c r="T117" s="148">
        <f t="shared" si="355"/>
        <v>4470521.68</v>
      </c>
      <c r="U117" s="148">
        <f>SUM(I117:T117)</f>
        <v>50843945.855566673</v>
      </c>
      <c r="W117" s="148">
        <f>SUM(W118:W119)</f>
        <v>4465109.0300000012</v>
      </c>
      <c r="X117" s="148">
        <f>SUM(X118:X119)</f>
        <v>4370292.5569761163</v>
      </c>
      <c r="Y117" s="148">
        <f>SUM(Y118:Y119)</f>
        <v>4765883.3699999992</v>
      </c>
      <c r="Z117" s="148">
        <f t="shared" ref="Z117:AH117" si="356">SUM(Z118:Z119)</f>
        <v>3249872.0771502373</v>
      </c>
      <c r="AA117" s="148">
        <f t="shared" si="356"/>
        <v>4608801.040000001</v>
      </c>
      <c r="AB117" s="148">
        <f t="shared" si="356"/>
        <v>4270987.6500000013</v>
      </c>
      <c r="AC117" s="148">
        <f t="shared" si="356"/>
        <v>4050934.2064632303</v>
      </c>
      <c r="AD117" s="148">
        <f t="shared" si="356"/>
        <v>4346420.3933999995</v>
      </c>
      <c r="AE117" s="148">
        <f t="shared" si="356"/>
        <v>4227001.1460951651</v>
      </c>
      <c r="AF117" s="148">
        <f t="shared" si="356"/>
        <v>4360972.5329999998</v>
      </c>
      <c r="AG117" s="148">
        <f t="shared" si="356"/>
        <v>4337877.372200001</v>
      </c>
      <c r="AH117" s="148">
        <f t="shared" si="356"/>
        <v>4397553.0717000002</v>
      </c>
      <c r="AI117" s="148">
        <f>SUM(W117:AH117)</f>
        <v>51451704.446984746</v>
      </c>
      <c r="AK117" s="149">
        <f t="shared" ref="AK117:AR117" si="357">SUM(AK118:AK119)</f>
        <v>4137071.0336999996</v>
      </c>
      <c r="AL117" s="149">
        <f t="shared" si="357"/>
        <v>3940153.8193052425</v>
      </c>
      <c r="AM117" s="149">
        <f t="shared" si="357"/>
        <v>4685889.5569614898</v>
      </c>
      <c r="AN117" s="149">
        <f t="shared" si="357"/>
        <v>4235465.4972645501</v>
      </c>
      <c r="AO117" s="149">
        <f t="shared" si="357"/>
        <v>4494460.3772221282</v>
      </c>
      <c r="AP117" s="149">
        <f t="shared" si="357"/>
        <v>4454419.4413000001</v>
      </c>
      <c r="AQ117" s="149">
        <f t="shared" si="357"/>
        <v>4660321.1298999991</v>
      </c>
      <c r="AR117" s="149">
        <f t="shared" si="357"/>
        <v>4346502.9910999984</v>
      </c>
      <c r="AS117" s="149">
        <v>4620966.9947999986</v>
      </c>
      <c r="AT117" s="149">
        <f t="shared" ref="AT117:AV117" si="358">SUM(AT118:AT119)</f>
        <v>4320108.2632414112</v>
      </c>
      <c r="AU117" s="149">
        <f t="shared" si="358"/>
        <v>4476398.5691999998</v>
      </c>
      <c r="AV117" s="149">
        <f t="shared" si="358"/>
        <v>4687223.6801999994</v>
      </c>
      <c r="AW117" s="148">
        <f t="shared" ref="AW117:AW119" si="359">SUM(AK117:AV117)</f>
        <v>53058981.35419482</v>
      </c>
      <c r="AY117" s="149">
        <f t="shared" ref="AY117:BJ117" si="360">SUM(AY118:AY119)</f>
        <v>4475049.486965416</v>
      </c>
      <c r="AZ117" s="149">
        <f t="shared" si="360"/>
        <v>4212584.2148738597</v>
      </c>
      <c r="BA117" s="149">
        <f t="shared" si="360"/>
        <v>4441007.5312288702</v>
      </c>
      <c r="BB117" s="149">
        <f t="shared" si="360"/>
        <v>4175169.470198574</v>
      </c>
      <c r="BC117" s="149">
        <f t="shared" si="360"/>
        <v>4746104.6701235902</v>
      </c>
      <c r="BD117" s="149">
        <f t="shared" si="360"/>
        <v>4344726.0307725733</v>
      </c>
      <c r="BE117" s="149">
        <f t="shared" si="360"/>
        <v>4316948.5589908846</v>
      </c>
      <c r="BF117" s="149">
        <f t="shared" si="360"/>
        <v>4654965.4312938014</v>
      </c>
      <c r="BG117" s="149">
        <f t="shared" si="360"/>
        <v>4216756.729160334</v>
      </c>
      <c r="BH117" s="149">
        <f t="shared" si="360"/>
        <v>4501309.2102914965</v>
      </c>
      <c r="BI117" s="149">
        <f t="shared" si="360"/>
        <v>4484230.7958964817</v>
      </c>
      <c r="BJ117" s="149">
        <f t="shared" si="360"/>
        <v>4560669.2780489689</v>
      </c>
      <c r="BK117" s="148">
        <f t="shared" ref="BK117:BK119" si="361">SUM(AY117:BJ117)</f>
        <v>53129521.407844849</v>
      </c>
      <c r="BL117" s="149">
        <f t="shared" ref="BL117:BO117" si="362">SUM(BL118:BL119)</f>
        <v>0</v>
      </c>
      <c r="BM117" s="149">
        <f t="shared" si="362"/>
        <v>4425665.09319897</v>
      </c>
      <c r="BN117" s="149">
        <f t="shared" si="362"/>
        <v>4223971.3230423396</v>
      </c>
      <c r="BO117" s="149">
        <f t="shared" si="362"/>
        <v>4731377.8604002008</v>
      </c>
      <c r="BP117" s="149">
        <f t="shared" ref="BP117:BX117" si="363">SUM(BP118:BP119)</f>
        <v>4747111.8275264893</v>
      </c>
      <c r="BQ117" s="149">
        <f t="shared" si="363"/>
        <v>4862211.7796358168</v>
      </c>
      <c r="BR117" s="149">
        <f t="shared" si="363"/>
        <v>4754895.8424069807</v>
      </c>
      <c r="BS117" s="149">
        <f t="shared" si="363"/>
        <v>4735113.6309354315</v>
      </c>
      <c r="BT117" s="149">
        <f t="shared" si="363"/>
        <v>4887523.4719814816</v>
      </c>
      <c r="BU117" s="149">
        <f t="shared" si="363"/>
        <v>4549466.7183736237</v>
      </c>
      <c r="BV117" s="149">
        <f t="shared" si="363"/>
        <v>4527507.0480731307</v>
      </c>
      <c r="BW117" s="149">
        <f t="shared" si="363"/>
        <v>4714228.6615808224</v>
      </c>
      <c r="BX117" s="149">
        <f t="shared" si="363"/>
        <v>4759199.8459987249</v>
      </c>
      <c r="BY117" s="148">
        <f t="shared" ref="BY117:BY119" si="364">SUM(BM117:BX117)</f>
        <v>55918273.103154011</v>
      </c>
      <c r="CA117" s="149">
        <f t="shared" ref="CA117:CL117" si="365">SUM(CA118:CA119)</f>
        <v>4603478.9852429433</v>
      </c>
      <c r="CB117" s="149">
        <f t="shared" si="365"/>
        <v>4157981.0189291104</v>
      </c>
      <c r="CC117" s="149">
        <f t="shared" si="365"/>
        <v>4603478.9852429433</v>
      </c>
      <c r="CD117" s="149">
        <f t="shared" si="365"/>
        <v>4660097.6230072081</v>
      </c>
      <c r="CE117" s="149">
        <f t="shared" si="365"/>
        <v>4815434.210440781</v>
      </c>
      <c r="CF117" s="149">
        <f t="shared" si="365"/>
        <v>4660097.6230072081</v>
      </c>
      <c r="CG117" s="149">
        <f t="shared" si="365"/>
        <v>4874193.7444916088</v>
      </c>
      <c r="CH117" s="149">
        <f t="shared" si="365"/>
        <v>4874193.7444916088</v>
      </c>
      <c r="CI117" s="149">
        <f t="shared" si="365"/>
        <v>4716961.6882176865</v>
      </c>
      <c r="CJ117" s="149">
        <f t="shared" si="365"/>
        <v>4596988.5232796399</v>
      </c>
      <c r="CK117" s="149">
        <f t="shared" si="365"/>
        <v>4448698.570915781</v>
      </c>
      <c r="CL117" s="149">
        <f t="shared" si="365"/>
        <v>4596988.5232796399</v>
      </c>
      <c r="CM117" s="148">
        <f t="shared" ref="CM117:CM119" si="366">SUM(CA117:CL117)</f>
        <v>55608593.240546152</v>
      </c>
      <c r="CO117" s="149">
        <f t="shared" ref="CO117:CR117" si="367">SUM(CO118:CO119)</f>
        <v>10283385.686427394</v>
      </c>
      <c r="CP117" s="149">
        <f t="shared" si="367"/>
        <v>10297998.642743453</v>
      </c>
      <c r="CQ117" s="149">
        <f t="shared" si="367"/>
        <v>10252481.744036309</v>
      </c>
      <c r="CR117" s="149">
        <f t="shared" si="367"/>
        <v>11433119.009785617</v>
      </c>
      <c r="CS117" s="148">
        <f>SUM(CO117:CR117)</f>
        <v>42266985.08299277</v>
      </c>
      <c r="CU117" s="149">
        <f t="shared" ref="CU117:CX117" si="368">SUM(CU118:CU119)</f>
        <v>12339726.780583262</v>
      </c>
      <c r="CV117" s="149">
        <f t="shared" si="368"/>
        <v>12476834.855923075</v>
      </c>
      <c r="CW117" s="149">
        <f t="shared" si="368"/>
        <v>12613942.93126289</v>
      </c>
      <c r="CX117" s="149">
        <f t="shared" si="368"/>
        <v>12613942.93126289</v>
      </c>
      <c r="CY117" s="148">
        <f>SUM(CU117:CX117)</f>
        <v>50044447.499032117</v>
      </c>
      <c r="DA117" s="149">
        <f t="shared" ref="DA117:DS117" si="369">SUM(DA118:DA119)</f>
        <v>61451899.911699556</v>
      </c>
      <c r="DB117" s="149">
        <f t="shared" si="369"/>
        <v>55856261.900512025</v>
      </c>
      <c r="DC117" s="149">
        <f t="shared" si="369"/>
        <v>55954116.223322175</v>
      </c>
      <c r="DD117" s="149">
        <f t="shared" si="369"/>
        <v>52241938.624972686</v>
      </c>
      <c r="DE117" s="149">
        <f t="shared" si="369"/>
        <v>52920018.741135143</v>
      </c>
      <c r="DF117" s="149">
        <f t="shared" si="369"/>
        <v>43531791.162007615</v>
      </c>
      <c r="DG117" s="149">
        <f t="shared" si="369"/>
        <v>33800037.471978389</v>
      </c>
      <c r="DH117" s="149">
        <f t="shared" si="369"/>
        <v>32475652.372604448</v>
      </c>
      <c r="DI117" s="149">
        <f t="shared" si="369"/>
        <v>32981631.591034077</v>
      </c>
      <c r="DJ117" s="149">
        <f t="shared" si="369"/>
        <v>33544572.871383198</v>
      </c>
      <c r="DK117" s="149">
        <f t="shared" si="369"/>
        <v>33936202.853484392</v>
      </c>
      <c r="DL117" s="149">
        <f t="shared" si="369"/>
        <v>33997391.148886271</v>
      </c>
      <c r="DM117" s="149">
        <f t="shared" si="369"/>
        <v>33178295.575509157</v>
      </c>
      <c r="DN117" s="149">
        <f t="shared" si="369"/>
        <v>31877031.630819868</v>
      </c>
      <c r="DO117" s="149">
        <f t="shared" si="369"/>
        <v>31987807.830741473</v>
      </c>
      <c r="DP117" s="149">
        <f t="shared" si="369"/>
        <v>11015095.469438532</v>
      </c>
      <c r="DQ117" s="149">
        <f t="shared" si="369"/>
        <v>0</v>
      </c>
      <c r="DR117" s="149">
        <f t="shared" si="369"/>
        <v>0</v>
      </c>
      <c r="DS117" s="149">
        <f t="shared" si="369"/>
        <v>0</v>
      </c>
      <c r="DU117" s="148">
        <f>+BY117-BK117</f>
        <v>2788751.6953091621</v>
      </c>
      <c r="DW117" s="148">
        <f>+DU117-BM117</f>
        <v>-1636913.3978898078</v>
      </c>
    </row>
    <row r="118" spans="1:127" x14ac:dyDescent="0.3">
      <c r="A118" s="12" t="str">
        <f t="shared" si="197"/>
        <v>2130111POWER-1568AGUA DE MAR</v>
      </c>
      <c r="B118" s="15" t="s">
        <v>103</v>
      </c>
      <c r="C118" s="16" t="s">
        <v>104</v>
      </c>
      <c r="D118" s="15" t="s">
        <v>105</v>
      </c>
      <c r="E118" s="16" t="s">
        <v>106</v>
      </c>
      <c r="F118" s="68" t="s">
        <v>107</v>
      </c>
      <c r="G118" s="39" t="s">
        <v>178</v>
      </c>
      <c r="I118" s="40">
        <v>553384.82122113055</v>
      </c>
      <c r="J118" s="40">
        <v>505451.54379063123</v>
      </c>
      <c r="K118" s="40">
        <v>598403.02911114786</v>
      </c>
      <c r="L118" s="40">
        <v>566863.18000000017</v>
      </c>
      <c r="M118" s="40">
        <v>601255.66772064799</v>
      </c>
      <c r="N118" s="40">
        <v>576168.07085426536</v>
      </c>
      <c r="O118" s="40">
        <v>783560.6918742673</v>
      </c>
      <c r="P118" s="40">
        <v>764510.64583243278</v>
      </c>
      <c r="Q118" s="40">
        <v>786234.10000000009</v>
      </c>
      <c r="R118" s="40">
        <v>753283.54000000015</v>
      </c>
      <c r="S118" s="40">
        <v>680983.7300000001</v>
      </c>
      <c r="T118" s="40">
        <v>768734.09</v>
      </c>
      <c r="U118" s="40">
        <f>SUM(I118:T118)</f>
        <v>7938833.110404524</v>
      </c>
      <c r="W118" s="42">
        <v>721565.75000000012</v>
      </c>
      <c r="X118" s="42">
        <v>706059.12993777276</v>
      </c>
      <c r="Y118" s="42">
        <v>744185.72999999986</v>
      </c>
      <c r="Z118" s="42">
        <v>600632.93037582969</v>
      </c>
      <c r="AA118" s="42">
        <v>730383.37000000023</v>
      </c>
      <c r="AB118" s="42">
        <v>732252.41</v>
      </c>
      <c r="AC118" s="42">
        <v>684603.414773928</v>
      </c>
      <c r="AD118" s="42">
        <v>700928.37939999998</v>
      </c>
      <c r="AE118" s="42">
        <v>689775.61140604806</v>
      </c>
      <c r="AF118" s="42">
        <v>672020.68319999997</v>
      </c>
      <c r="AG118" s="42">
        <v>682255.22910000011</v>
      </c>
      <c r="AH118" s="42">
        <v>705122.62160000007</v>
      </c>
      <c r="AI118" s="40">
        <f>SUM(W118:AH118)</f>
        <v>8369785.2597935786</v>
      </c>
      <c r="AK118" s="92">
        <v>658309.77500000014</v>
      </c>
      <c r="AL118" s="92">
        <v>617485.33126476745</v>
      </c>
      <c r="AM118" s="92">
        <v>723103.0511154508</v>
      </c>
      <c r="AN118" s="92">
        <v>682111.51285957871</v>
      </c>
      <c r="AO118" s="92">
        <v>733170.67601949617</v>
      </c>
      <c r="AP118" s="92">
        <v>730346.34429999988</v>
      </c>
      <c r="AQ118" s="92">
        <v>764392.61780000012</v>
      </c>
      <c r="AR118" s="92">
        <v>756266.59949999989</v>
      </c>
      <c r="AS118" s="92">
        <v>772485.72579999967</v>
      </c>
      <c r="AT118" s="92">
        <v>736004.66772267467</v>
      </c>
      <c r="AU118" s="92">
        <v>746596.6017</v>
      </c>
      <c r="AV118" s="92">
        <v>753823.39160000009</v>
      </c>
      <c r="AW118" s="40">
        <f t="shared" si="359"/>
        <v>8674096.2946819663</v>
      </c>
      <c r="AY118" s="92">
        <f t="shared" ref="AY118:BJ119" si="370">AY55*AY$15</f>
        <v>743260.43871165428</v>
      </c>
      <c r="AZ118" s="92">
        <f t="shared" si="370"/>
        <v>699667.61278882192</v>
      </c>
      <c r="BA118" s="92">
        <f t="shared" si="370"/>
        <v>737606.41431951174</v>
      </c>
      <c r="BB118" s="92">
        <f t="shared" si="370"/>
        <v>693453.40228173428</v>
      </c>
      <c r="BC118" s="92">
        <f t="shared" si="370"/>
        <v>788279.96194508963</v>
      </c>
      <c r="BD118" s="92">
        <f t="shared" si="370"/>
        <v>721615.0313242164</v>
      </c>
      <c r="BE118" s="92">
        <f t="shared" si="370"/>
        <v>717001.47432939569</v>
      </c>
      <c r="BF118" s="92">
        <f t="shared" si="370"/>
        <v>776583.70296117163</v>
      </c>
      <c r="BG118" s="92">
        <f t="shared" si="370"/>
        <v>701048.18124322698</v>
      </c>
      <c r="BH118" s="92">
        <f t="shared" si="370"/>
        <v>747587.48760654812</v>
      </c>
      <c r="BI118" s="92">
        <f t="shared" si="370"/>
        <v>746380.48567519349</v>
      </c>
      <c r="BJ118" s="92">
        <f t="shared" si="370"/>
        <v>758375.03642760101</v>
      </c>
      <c r="BK118" s="40">
        <f t="shared" si="361"/>
        <v>8830859.2296141647</v>
      </c>
      <c r="BL118" s="92">
        <f t="shared" ref="BL118:BO118" si="371">BL55*BL$15</f>
        <v>0</v>
      </c>
      <c r="BM118" s="92">
        <f t="shared" si="371"/>
        <v>735058.19060618186</v>
      </c>
      <c r="BN118" s="92">
        <f t="shared" si="371"/>
        <v>701558.896234427</v>
      </c>
      <c r="BO118" s="92">
        <f t="shared" si="371"/>
        <v>785833.987864197</v>
      </c>
      <c r="BP118" s="92">
        <f t="shared" ref="BP118:BX119" si="372">BP55*BP$15</f>
        <v>788447.24059872492</v>
      </c>
      <c r="BQ118" s="92">
        <f t="shared" si="372"/>
        <v>807564.17799788667</v>
      </c>
      <c r="BR118" s="92">
        <f t="shared" si="372"/>
        <v>789740.08670732414</v>
      </c>
      <c r="BS118" s="92">
        <f t="shared" si="372"/>
        <v>786454.46154946659</v>
      </c>
      <c r="BT118" s="92">
        <f t="shared" si="372"/>
        <v>815381.15206283715</v>
      </c>
      <c r="BU118" s="92">
        <f t="shared" si="372"/>
        <v>756362.19336217514</v>
      </c>
      <c r="BV118" s="92">
        <f t="shared" si="372"/>
        <v>751938.4830198643</v>
      </c>
      <c r="BW118" s="92">
        <f t="shared" si="372"/>
        <v>784662.61844383413</v>
      </c>
      <c r="BX118" s="92">
        <f t="shared" si="372"/>
        <v>791387.87237813883</v>
      </c>
      <c r="BY118" s="40">
        <f t="shared" si="364"/>
        <v>9294389.3608250581</v>
      </c>
      <c r="CA118" s="92">
        <f t="shared" ref="CA118:CL119" si="373">CA55*CA$15</f>
        <v>764453.11306429876</v>
      </c>
      <c r="CB118" s="92">
        <f t="shared" si="373"/>
        <v>690473.7795419473</v>
      </c>
      <c r="CC118" s="92">
        <f t="shared" si="373"/>
        <v>764453.11306429876</v>
      </c>
      <c r="CD118" s="92">
        <f t="shared" si="373"/>
        <v>773751.79087811266</v>
      </c>
      <c r="CE118" s="92">
        <f t="shared" si="373"/>
        <v>799543.51724071638</v>
      </c>
      <c r="CF118" s="92">
        <f t="shared" si="373"/>
        <v>773751.79087811266</v>
      </c>
      <c r="CG118" s="92">
        <f t="shared" si="373"/>
        <v>808956.17063825531</v>
      </c>
      <c r="CH118" s="92">
        <f t="shared" si="373"/>
        <v>808956.17063825531</v>
      </c>
      <c r="CI118" s="92">
        <f t="shared" si="373"/>
        <v>782860.81029508577</v>
      </c>
      <c r="CJ118" s="92">
        <f t="shared" si="373"/>
        <v>763394.34700780909</v>
      </c>
      <c r="CK118" s="92">
        <f t="shared" si="373"/>
        <v>738768.72291078302</v>
      </c>
      <c r="CL118" s="92">
        <f t="shared" si="373"/>
        <v>763394.34700780909</v>
      </c>
      <c r="CM118" s="40">
        <f t="shared" si="366"/>
        <v>9232757.6731654834</v>
      </c>
      <c r="CO118" s="92">
        <f t="shared" ref="CO118:CR119" si="374">CO55*CO$15</f>
        <v>1708160.112619289</v>
      </c>
      <c r="CP118" s="92">
        <f t="shared" si="374"/>
        <v>1709417.3103324552</v>
      </c>
      <c r="CQ118" s="92">
        <f t="shared" si="374"/>
        <v>1701816.1374353389</v>
      </c>
      <c r="CR118" s="92">
        <f t="shared" si="374"/>
        <v>1896530.5257623412</v>
      </c>
      <c r="CS118" s="40">
        <f>SUM(CO118:CR118)</f>
        <v>7015924.0861494234</v>
      </c>
      <c r="CU118" s="92">
        <f t="shared" ref="CU118:CX119" si="375">CU55*CU$15</f>
        <v>2046963.0048038946</v>
      </c>
      <c r="CV118" s="92">
        <f t="shared" si="375"/>
        <v>2069707.0381906044</v>
      </c>
      <c r="CW118" s="92">
        <f t="shared" si="375"/>
        <v>2092451.0715773145</v>
      </c>
      <c r="CX118" s="92">
        <f t="shared" si="375"/>
        <v>2092451.0715773145</v>
      </c>
      <c r="CY118" s="40">
        <f>SUM(CU118:CX118)</f>
        <v>8301572.1861491278</v>
      </c>
      <c r="DA118" s="92">
        <f t="shared" ref="DA118:DS119" si="376">DA55*DA$15</f>
        <v>10184827.68868749</v>
      </c>
      <c r="DB118" s="92">
        <f t="shared" si="376"/>
        <v>9284119.2302957363</v>
      </c>
      <c r="DC118" s="92">
        <f t="shared" si="376"/>
        <v>9276540.7094401736</v>
      </c>
      <c r="DD118" s="92">
        <f t="shared" si="376"/>
        <v>8661290.3278900869</v>
      </c>
      <c r="DE118" s="92">
        <f t="shared" si="376"/>
        <v>8776432.4733011741</v>
      </c>
      <c r="DF118" s="92">
        <f t="shared" si="376"/>
        <v>7588984.8282437483</v>
      </c>
      <c r="DG118" s="92">
        <f t="shared" si="376"/>
        <v>5865804.1444443064</v>
      </c>
      <c r="DH118" s="92">
        <f t="shared" si="376"/>
        <v>5635964.6476334399</v>
      </c>
      <c r="DI118" s="92">
        <f t="shared" si="376"/>
        <v>5723774.4614221901</v>
      </c>
      <c r="DJ118" s="92">
        <f t="shared" si="376"/>
        <v>5821469.7168812482</v>
      </c>
      <c r="DK118" s="92">
        <f t="shared" si="376"/>
        <v>5889434.8714761902</v>
      </c>
      <c r="DL118" s="92">
        <f t="shared" si="376"/>
        <v>5900053.751915521</v>
      </c>
      <c r="DM118" s="92">
        <f t="shared" si="376"/>
        <v>5757904.3766967887</v>
      </c>
      <c r="DN118" s="92">
        <f t="shared" si="376"/>
        <v>5532077.4246970331</v>
      </c>
      <c r="DO118" s="92">
        <f t="shared" si="376"/>
        <v>5551302.0037568836</v>
      </c>
      <c r="DP118" s="92">
        <f t="shared" si="376"/>
        <v>1854605.0857906456</v>
      </c>
      <c r="DQ118" s="92">
        <f t="shared" si="376"/>
        <v>0</v>
      </c>
      <c r="DR118" s="92">
        <f t="shared" si="376"/>
        <v>0</v>
      </c>
      <c r="DS118" s="92">
        <f t="shared" si="376"/>
        <v>0</v>
      </c>
      <c r="DU118" s="93">
        <f>+BY118-BK118</f>
        <v>463530.13121089339</v>
      </c>
      <c r="DW118" s="93">
        <f>+DU118-BM118</f>
        <v>-271528.05939528847</v>
      </c>
    </row>
    <row r="119" spans="1:127" x14ac:dyDescent="0.3">
      <c r="A119" s="12" t="str">
        <f t="shared" si="197"/>
        <v>2130140POWER-1615ESTACION DE BOMBEO DE AGUA DE MAR</v>
      </c>
      <c r="B119" s="15" t="s">
        <v>108</v>
      </c>
      <c r="C119" s="16" t="s">
        <v>109</v>
      </c>
      <c r="D119" s="15" t="s">
        <v>110</v>
      </c>
      <c r="E119" s="16" t="s">
        <v>111</v>
      </c>
      <c r="F119" s="68" t="s">
        <v>112</v>
      </c>
      <c r="G119" s="39" t="s">
        <v>178</v>
      </c>
      <c r="I119" s="40">
        <v>3299514.8932503969</v>
      </c>
      <c r="J119" s="40">
        <v>3192637.873100217</v>
      </c>
      <c r="K119" s="40">
        <v>3878748.650092856</v>
      </c>
      <c r="L119" s="40">
        <v>3455851.2400000007</v>
      </c>
      <c r="M119" s="40">
        <v>3545605.3927523014</v>
      </c>
      <c r="N119" s="40">
        <v>3274669.4220581097</v>
      </c>
      <c r="O119" s="40">
        <v>3680561.8174470267</v>
      </c>
      <c r="P119" s="40">
        <v>3647960.5464612376</v>
      </c>
      <c r="Q119" s="40">
        <v>4080335.6599999997</v>
      </c>
      <c r="R119" s="40">
        <v>3768111.52</v>
      </c>
      <c r="S119" s="40">
        <v>3379328.1399999987</v>
      </c>
      <c r="T119" s="40">
        <v>3701787.59</v>
      </c>
      <c r="U119" s="40">
        <f>SUM(I119:T119)</f>
        <v>42905112.745162144</v>
      </c>
      <c r="W119" s="42">
        <v>3743543.2800000007</v>
      </c>
      <c r="X119" s="42">
        <v>3664233.4270383432</v>
      </c>
      <c r="Y119" s="42">
        <v>4021697.6399999997</v>
      </c>
      <c r="Z119" s="42">
        <v>2649239.1467744075</v>
      </c>
      <c r="AA119" s="42">
        <v>3878417.6700000004</v>
      </c>
      <c r="AB119" s="42">
        <v>3538735.2400000012</v>
      </c>
      <c r="AC119" s="42">
        <v>3366330.7916893023</v>
      </c>
      <c r="AD119" s="42">
        <v>3645492.0139999995</v>
      </c>
      <c r="AE119" s="42">
        <v>3537225.5346891168</v>
      </c>
      <c r="AF119" s="42">
        <v>3688951.8498</v>
      </c>
      <c r="AG119" s="42">
        <v>3655622.1431000005</v>
      </c>
      <c r="AH119" s="42">
        <v>3692430.4501</v>
      </c>
      <c r="AI119" s="40">
        <f>SUM(W119:AH119)</f>
        <v>43081919.187191173</v>
      </c>
      <c r="AK119" s="92">
        <v>3478761.2586999992</v>
      </c>
      <c r="AL119" s="92">
        <v>3322668.4880404752</v>
      </c>
      <c r="AM119" s="92">
        <v>3962786.5058460389</v>
      </c>
      <c r="AN119" s="92">
        <v>3553353.9844049714</v>
      </c>
      <c r="AO119" s="92">
        <v>3761289.7012026324</v>
      </c>
      <c r="AP119" s="92">
        <v>3724073.0970000001</v>
      </c>
      <c r="AQ119" s="92">
        <v>3895928.5120999985</v>
      </c>
      <c r="AR119" s="92">
        <v>3590236.3915999988</v>
      </c>
      <c r="AS119" s="92">
        <v>3848481.2689999989</v>
      </c>
      <c r="AT119" s="92">
        <v>3584103.5955187366</v>
      </c>
      <c r="AU119" s="92">
        <v>3729801.9675000003</v>
      </c>
      <c r="AV119" s="92">
        <v>3933400.2885999996</v>
      </c>
      <c r="AW119" s="40">
        <f t="shared" si="359"/>
        <v>44384885.059512846</v>
      </c>
      <c r="AY119" s="92">
        <f t="shared" si="370"/>
        <v>3731789.0482537621</v>
      </c>
      <c r="AZ119" s="92">
        <f t="shared" si="370"/>
        <v>3512916.6020850381</v>
      </c>
      <c r="BA119" s="92">
        <f t="shared" si="370"/>
        <v>3703401.1169093587</v>
      </c>
      <c r="BB119" s="92">
        <f t="shared" si="370"/>
        <v>3481716.0679168398</v>
      </c>
      <c r="BC119" s="92">
        <f t="shared" si="370"/>
        <v>3957824.7081785002</v>
      </c>
      <c r="BD119" s="92">
        <f t="shared" si="370"/>
        <v>3623110.9994483567</v>
      </c>
      <c r="BE119" s="92">
        <f t="shared" si="370"/>
        <v>3599947.0846614894</v>
      </c>
      <c r="BF119" s="92">
        <f t="shared" si="370"/>
        <v>3878381.7283326294</v>
      </c>
      <c r="BG119" s="92">
        <f t="shared" si="370"/>
        <v>3515708.5479171067</v>
      </c>
      <c r="BH119" s="92">
        <f t="shared" si="370"/>
        <v>3753721.7226849482</v>
      </c>
      <c r="BI119" s="92">
        <f t="shared" si="370"/>
        <v>3737850.3102212879</v>
      </c>
      <c r="BJ119" s="92">
        <f t="shared" si="370"/>
        <v>3802294.2416213681</v>
      </c>
      <c r="BK119" s="40">
        <f t="shared" si="361"/>
        <v>44298662.178230681</v>
      </c>
      <c r="BL119" s="92">
        <f t="shared" ref="BL119:BO119" si="377">BL56*BL$15</f>
        <v>0</v>
      </c>
      <c r="BM119" s="92">
        <f t="shared" si="377"/>
        <v>3690606.9025927885</v>
      </c>
      <c r="BN119" s="92">
        <f t="shared" si="377"/>
        <v>3522412.4268079125</v>
      </c>
      <c r="BO119" s="92">
        <f t="shared" si="377"/>
        <v>3945543.8725360041</v>
      </c>
      <c r="BP119" s="92">
        <f t="shared" si="372"/>
        <v>3958664.5869277646</v>
      </c>
      <c r="BQ119" s="92">
        <f t="shared" si="372"/>
        <v>4054647.6016379301</v>
      </c>
      <c r="BR119" s="92">
        <f t="shared" si="372"/>
        <v>3965155.7556996569</v>
      </c>
      <c r="BS119" s="92">
        <f t="shared" si="372"/>
        <v>3948659.169385965</v>
      </c>
      <c r="BT119" s="92">
        <f t="shared" si="372"/>
        <v>4072142.3199186441</v>
      </c>
      <c r="BU119" s="92">
        <f t="shared" si="372"/>
        <v>3793104.5250114487</v>
      </c>
      <c r="BV119" s="92">
        <f t="shared" si="372"/>
        <v>3775568.5650532665</v>
      </c>
      <c r="BW119" s="92">
        <f t="shared" si="372"/>
        <v>3929566.0431369883</v>
      </c>
      <c r="BX119" s="92">
        <f t="shared" si="372"/>
        <v>3967811.9736205861</v>
      </c>
      <c r="BY119" s="40">
        <f t="shared" si="364"/>
        <v>46623883.742328964</v>
      </c>
      <c r="CA119" s="92">
        <f t="shared" si="373"/>
        <v>3839025.8721786449</v>
      </c>
      <c r="CB119" s="92">
        <f t="shared" si="373"/>
        <v>3467507.239387163</v>
      </c>
      <c r="CC119" s="92">
        <f t="shared" si="373"/>
        <v>3839025.8721786449</v>
      </c>
      <c r="CD119" s="92">
        <f t="shared" si="373"/>
        <v>3886345.8321290952</v>
      </c>
      <c r="CE119" s="92">
        <f t="shared" si="373"/>
        <v>4015890.6932000644</v>
      </c>
      <c r="CF119" s="92">
        <f t="shared" si="373"/>
        <v>3886345.8321290952</v>
      </c>
      <c r="CG119" s="92">
        <f t="shared" si="373"/>
        <v>4065237.573853354</v>
      </c>
      <c r="CH119" s="92">
        <f t="shared" si="373"/>
        <v>4065237.573853354</v>
      </c>
      <c r="CI119" s="92">
        <f t="shared" si="373"/>
        <v>3934100.8779226011</v>
      </c>
      <c r="CJ119" s="92">
        <f t="shared" si="373"/>
        <v>3833594.1762718307</v>
      </c>
      <c r="CK119" s="92">
        <f t="shared" si="373"/>
        <v>3709929.8480049977</v>
      </c>
      <c r="CL119" s="92">
        <f t="shared" si="373"/>
        <v>3833594.1762718307</v>
      </c>
      <c r="CM119" s="40">
        <f t="shared" si="366"/>
        <v>46375835.567380682</v>
      </c>
      <c r="CO119" s="92">
        <f t="shared" si="374"/>
        <v>8575225.5738081057</v>
      </c>
      <c r="CP119" s="92">
        <f t="shared" si="374"/>
        <v>8588581.3324109986</v>
      </c>
      <c r="CQ119" s="92">
        <f t="shared" si="374"/>
        <v>8550665.60660097</v>
      </c>
      <c r="CR119" s="92">
        <f t="shared" si="374"/>
        <v>9536588.4840232749</v>
      </c>
      <c r="CS119" s="40">
        <f>SUM(CO119:CR119)</f>
        <v>35251060.996843345</v>
      </c>
      <c r="CU119" s="92">
        <f t="shared" si="375"/>
        <v>10292763.775779368</v>
      </c>
      <c r="CV119" s="92">
        <f t="shared" si="375"/>
        <v>10407127.81773247</v>
      </c>
      <c r="CW119" s="92">
        <f t="shared" si="375"/>
        <v>10521491.859685576</v>
      </c>
      <c r="CX119" s="92">
        <f t="shared" si="375"/>
        <v>10521491.859685576</v>
      </c>
      <c r="CY119" s="40">
        <f>SUM(CU119:CX119)</f>
        <v>41742875.31288299</v>
      </c>
      <c r="DA119" s="92">
        <f t="shared" si="376"/>
        <v>51267072.223012067</v>
      </c>
      <c r="DB119" s="92">
        <f t="shared" si="376"/>
        <v>46572142.670216285</v>
      </c>
      <c r="DC119" s="92">
        <f t="shared" si="376"/>
        <v>46677575.513882004</v>
      </c>
      <c r="DD119" s="92">
        <f t="shared" si="376"/>
        <v>43580648.297082596</v>
      </c>
      <c r="DE119" s="92">
        <f t="shared" si="376"/>
        <v>44143586.26783397</v>
      </c>
      <c r="DF119" s="92">
        <f t="shared" si="376"/>
        <v>35942806.333763868</v>
      </c>
      <c r="DG119" s="92">
        <f t="shared" si="376"/>
        <v>27934233.32753408</v>
      </c>
      <c r="DH119" s="92">
        <f t="shared" si="376"/>
        <v>26839687.724971008</v>
      </c>
      <c r="DI119" s="92">
        <f t="shared" si="376"/>
        <v>27257857.129611887</v>
      </c>
      <c r="DJ119" s="92">
        <f t="shared" si="376"/>
        <v>27723103.154501949</v>
      </c>
      <c r="DK119" s="92">
        <f t="shared" si="376"/>
        <v>28046767.982008204</v>
      </c>
      <c r="DL119" s="92">
        <f t="shared" si="376"/>
        <v>28097337.396970749</v>
      </c>
      <c r="DM119" s="92">
        <f t="shared" si="376"/>
        <v>27420391.198812369</v>
      </c>
      <c r="DN119" s="92">
        <f t="shared" si="376"/>
        <v>26344954.206122834</v>
      </c>
      <c r="DO119" s="92">
        <f t="shared" si="376"/>
        <v>26436505.826984588</v>
      </c>
      <c r="DP119" s="92">
        <f t="shared" si="376"/>
        <v>9160490.383647887</v>
      </c>
      <c r="DQ119" s="92">
        <f t="shared" si="376"/>
        <v>0</v>
      </c>
      <c r="DR119" s="92">
        <f t="shared" si="376"/>
        <v>0</v>
      </c>
      <c r="DS119" s="92">
        <f t="shared" si="376"/>
        <v>0</v>
      </c>
      <c r="DU119" s="93">
        <f>+BY119-BK119</f>
        <v>2325221.5640982836</v>
      </c>
      <c r="DW119" s="93">
        <f>+DU119-BM119</f>
        <v>-1365385.3384945048</v>
      </c>
    </row>
    <row r="120" spans="1:127" x14ac:dyDescent="0.3">
      <c r="A120" s="12" t="str">
        <f t="shared" si="197"/>
        <v/>
      </c>
      <c r="B120" s="15"/>
      <c r="C120" s="16"/>
      <c r="D120" s="15"/>
      <c r="E120" s="16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33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33"/>
      <c r="AW120" s="33"/>
      <c r="BK120" s="33"/>
      <c r="BY120" s="33"/>
      <c r="CM120" s="33"/>
      <c r="CS120" s="33"/>
      <c r="CY120" s="33"/>
      <c r="DU120" s="33"/>
      <c r="DW120" s="33"/>
    </row>
    <row r="121" spans="1:127" s="10" customFormat="1" x14ac:dyDescent="0.3">
      <c r="A121" s="21" t="str">
        <f t="shared" si="197"/>
        <v>PLANTA  OXIDOS</v>
      </c>
      <c r="B121" s="136"/>
      <c r="C121" s="137"/>
      <c r="D121" s="136"/>
      <c r="E121" s="137"/>
      <c r="F121" s="138" t="s">
        <v>113</v>
      </c>
      <c r="G121" s="147" t="s">
        <v>178</v>
      </c>
      <c r="I121" s="148">
        <f>SUM(I123:I133)</f>
        <v>12256189.429237701</v>
      </c>
      <c r="J121" s="148">
        <f t="shared" ref="J121:T121" si="378">SUM(J123:J133)</f>
        <v>9702965.0489876568</v>
      </c>
      <c r="K121" s="148">
        <f t="shared" si="378"/>
        <v>11461597.003454421</v>
      </c>
      <c r="L121" s="148">
        <f t="shared" si="378"/>
        <v>10641015.2668413</v>
      </c>
      <c r="M121" s="148">
        <f t="shared" si="378"/>
        <v>10637880.12065801</v>
      </c>
      <c r="N121" s="148">
        <f t="shared" si="378"/>
        <v>9360100.7952498309</v>
      </c>
      <c r="O121" s="148">
        <f t="shared" si="378"/>
        <v>12516884.98190403</v>
      </c>
      <c r="P121" s="148">
        <f t="shared" si="378"/>
        <v>11385024.228570517</v>
      </c>
      <c r="Q121" s="148">
        <f t="shared" si="378"/>
        <v>12842166.393376991</v>
      </c>
      <c r="R121" s="148">
        <f t="shared" si="378"/>
        <v>11144476.577999199</v>
      </c>
      <c r="S121" s="148">
        <f t="shared" si="378"/>
        <v>11216538.998868067</v>
      </c>
      <c r="T121" s="148">
        <f t="shared" si="378"/>
        <v>11927577.599475872</v>
      </c>
      <c r="U121" s="148">
        <f t="shared" ref="U121:U133" si="379">SUM(I121:T121)</f>
        <v>135092416.44462359</v>
      </c>
      <c r="W121" s="148">
        <f>SUM(W123:W133)</f>
        <v>10351249.464764919</v>
      </c>
      <c r="X121" s="148">
        <f>SUM(X123:X133)</f>
        <v>10943335.210165957</v>
      </c>
      <c r="Y121" s="148">
        <f>SUM(Y123:Y133)</f>
        <v>8591807.2574200109</v>
      </c>
      <c r="Z121" s="148">
        <f t="shared" ref="Z121:AH121" si="380">SUM(Z123:Z133)</f>
        <v>10583795.667698476</v>
      </c>
      <c r="AA121" s="148">
        <f t="shared" si="380"/>
        <v>9605401.381641537</v>
      </c>
      <c r="AB121" s="148">
        <f t="shared" si="380"/>
        <v>9885141.2295044474</v>
      </c>
      <c r="AC121" s="148">
        <f t="shared" si="380"/>
        <v>10700861.506445415</v>
      </c>
      <c r="AD121" s="148">
        <f t="shared" si="380"/>
        <v>9686268.3284200523</v>
      </c>
      <c r="AE121" s="148">
        <f t="shared" si="380"/>
        <v>10263726.614758017</v>
      </c>
      <c r="AF121" s="148">
        <f t="shared" si="380"/>
        <v>9406805.4405846074</v>
      </c>
      <c r="AG121" s="148">
        <f t="shared" si="380"/>
        <v>10335885.519631604</v>
      </c>
      <c r="AH121" s="148">
        <f t="shared" si="380"/>
        <v>10976427.601455849</v>
      </c>
      <c r="AI121" s="148">
        <f t="shared" ref="AI121:AI133" si="381">SUM(W121:AH121)</f>
        <v>121330705.22249091</v>
      </c>
      <c r="AK121" s="149">
        <f t="shared" ref="AK121:AR121" si="382">SUM(AK123:AK133)</f>
        <v>10982475.903043067</v>
      </c>
      <c r="AL121" s="149">
        <f t="shared" si="382"/>
        <v>7605282.5450912397</v>
      </c>
      <c r="AM121" s="149">
        <f t="shared" si="382"/>
        <v>10695210.695019282</v>
      </c>
      <c r="AN121" s="149">
        <f t="shared" si="382"/>
        <v>10913603.078012913</v>
      </c>
      <c r="AO121" s="149">
        <f t="shared" si="382"/>
        <v>10435604.743917707</v>
      </c>
      <c r="AP121" s="149">
        <f t="shared" si="382"/>
        <v>10924833.356965348</v>
      </c>
      <c r="AQ121" s="149">
        <f t="shared" si="382"/>
        <v>12002117.854718469</v>
      </c>
      <c r="AR121" s="149">
        <f t="shared" si="382"/>
        <v>12512224.277311418</v>
      </c>
      <c r="AS121" s="149">
        <v>12922358.2595105</v>
      </c>
      <c r="AT121" s="149">
        <f t="shared" ref="AT121:AV121" si="383">SUM(AT123:AT133)</f>
        <v>11141256.460867673</v>
      </c>
      <c r="AU121" s="149">
        <f t="shared" si="383"/>
        <v>12731856.797291055</v>
      </c>
      <c r="AV121" s="149">
        <f t="shared" si="383"/>
        <v>12709810.045709316</v>
      </c>
      <c r="AW121" s="148">
        <f t="shared" ref="AW121:AW133" si="384">SUM(AK121:AV121)</f>
        <v>135576634.01745799</v>
      </c>
      <c r="AY121" s="149">
        <f t="shared" ref="AY121:BJ121" si="385">SUM(AY123:AY133)</f>
        <v>11817712.964026876</v>
      </c>
      <c r="AZ121" s="149">
        <f t="shared" si="385"/>
        <v>8917510.7549457643</v>
      </c>
      <c r="BA121" s="149">
        <f t="shared" si="385"/>
        <v>12105532.490405146</v>
      </c>
      <c r="BB121" s="149">
        <f t="shared" si="385"/>
        <v>11779801.539068867</v>
      </c>
      <c r="BC121" s="149">
        <f t="shared" si="385"/>
        <v>10071367.200625099</v>
      </c>
      <c r="BD121" s="149">
        <f t="shared" si="385"/>
        <v>11742653.018301956</v>
      </c>
      <c r="BE121" s="149">
        <f t="shared" si="385"/>
        <v>12166506.713667899</v>
      </c>
      <c r="BF121" s="149">
        <f t="shared" si="385"/>
        <v>11948387.945465066</v>
      </c>
      <c r="BG121" s="149">
        <f t="shared" si="385"/>
        <v>9304431.828498181</v>
      </c>
      <c r="BH121" s="149">
        <f t="shared" si="385"/>
        <v>12031276.083491823</v>
      </c>
      <c r="BI121" s="149">
        <f t="shared" si="385"/>
        <v>11552075.407337764</v>
      </c>
      <c r="BJ121" s="149">
        <f t="shared" si="385"/>
        <v>12333922.45774946</v>
      </c>
      <c r="BK121" s="148">
        <f t="shared" ref="BK121:BK133" si="386">SUM(AY121:BJ121)</f>
        <v>135771178.40358388</v>
      </c>
      <c r="BL121" s="149">
        <f t="shared" ref="BL121:BO121" si="387">SUM(BL123:BL133)</f>
        <v>0</v>
      </c>
      <c r="BM121" s="149">
        <f t="shared" si="387"/>
        <v>12067903.652237693</v>
      </c>
      <c r="BN121" s="149">
        <f t="shared" si="387"/>
        <v>10782949.244091276</v>
      </c>
      <c r="BO121" s="149">
        <f t="shared" si="387"/>
        <v>10084054.490073206</v>
      </c>
      <c r="BP121" s="149">
        <f t="shared" ref="BP121:BX121" si="388">SUM(BP123:BP133)</f>
        <v>11527983.908532515</v>
      </c>
      <c r="BQ121" s="149">
        <f t="shared" si="388"/>
        <v>11949635.869820975</v>
      </c>
      <c r="BR121" s="149">
        <f t="shared" si="388"/>
        <v>9781219.1955887694</v>
      </c>
      <c r="BS121" s="149">
        <f t="shared" si="388"/>
        <v>12151524.777995404</v>
      </c>
      <c r="BT121" s="149">
        <f t="shared" si="388"/>
        <v>11967435.571859166</v>
      </c>
      <c r="BU121" s="149">
        <f t="shared" si="388"/>
        <v>9401487.5828013234</v>
      </c>
      <c r="BV121" s="149">
        <f t="shared" si="388"/>
        <v>12160649.555793079</v>
      </c>
      <c r="BW121" s="149">
        <f t="shared" si="388"/>
        <v>11457311.302862089</v>
      </c>
      <c r="BX121" s="149">
        <f t="shared" si="388"/>
        <v>11073935.911447482</v>
      </c>
      <c r="BY121" s="148">
        <f t="shared" ref="BY121:BY133" si="389">SUM(BM121:BX121)</f>
        <v>134406091.06310299</v>
      </c>
      <c r="CA121" s="149">
        <f t="shared" ref="CA121:CL121" si="390">SUM(CA123:CA133)</f>
        <v>11869641.944981877</v>
      </c>
      <c r="CB121" s="149">
        <f t="shared" si="390"/>
        <v>10720966.918048147</v>
      </c>
      <c r="CC121" s="149">
        <f t="shared" si="390"/>
        <v>11869641.944981877</v>
      </c>
      <c r="CD121" s="149">
        <f t="shared" si="390"/>
        <v>11735200.229054479</v>
      </c>
      <c r="CE121" s="149">
        <f t="shared" si="390"/>
        <v>12126373.570022959</v>
      </c>
      <c r="CF121" s="149">
        <f t="shared" si="390"/>
        <v>11735200.229054479</v>
      </c>
      <c r="CG121" s="149">
        <f t="shared" si="390"/>
        <v>11879407.024561979</v>
      </c>
      <c r="CH121" s="149">
        <f t="shared" si="390"/>
        <v>11879407.024561979</v>
      </c>
      <c r="CI121" s="149">
        <f t="shared" si="390"/>
        <v>11879407.024561979</v>
      </c>
      <c r="CJ121" s="149">
        <f t="shared" si="390"/>
        <v>11703337.085407825</v>
      </c>
      <c r="CK121" s="149">
        <f t="shared" si="390"/>
        <v>11229198.830233477</v>
      </c>
      <c r="CL121" s="149">
        <f t="shared" si="390"/>
        <v>10866966.609903367</v>
      </c>
      <c r="CM121" s="148">
        <f t="shared" ref="CM121:CM133" si="391">SUM(CA121:CL121)</f>
        <v>139494748.43537441</v>
      </c>
      <c r="CO121" s="149">
        <f t="shared" ref="CO121:CR121" si="392">SUM(CO123:CO133)</f>
        <v>42448476.093409017</v>
      </c>
      <c r="CP121" s="149">
        <f t="shared" si="392"/>
        <v>33712901.935707793</v>
      </c>
      <c r="CQ121" s="149">
        <f t="shared" si="392"/>
        <v>36220144.371120691</v>
      </c>
      <c r="CR121" s="149">
        <f t="shared" si="392"/>
        <v>37006744.65952187</v>
      </c>
      <c r="CS121" s="148">
        <f t="shared" ref="CS121:CS133" si="393">SUM(CO121:CR121)</f>
        <v>149388267.05975938</v>
      </c>
      <c r="CU121" s="149">
        <f t="shared" ref="CU121:CX121" si="394">SUM(CU123:CU133)</f>
        <v>33443109.77360899</v>
      </c>
      <c r="CV121" s="149">
        <f t="shared" si="394"/>
        <v>33814699.882204637</v>
      </c>
      <c r="CW121" s="149">
        <f t="shared" si="394"/>
        <v>34186289.990800306</v>
      </c>
      <c r="CX121" s="149">
        <f t="shared" si="394"/>
        <v>34186289.990800306</v>
      </c>
      <c r="CY121" s="148">
        <f t="shared" ref="CY121:CY133" si="395">SUM(CU121:CX121)</f>
        <v>135630389.63741425</v>
      </c>
      <c r="DA121" s="149">
        <f t="shared" ref="DA121:DS121" si="396">SUM(DA123:DA133)</f>
        <v>157145470.84711769</v>
      </c>
      <c r="DB121" s="149">
        <f t="shared" si="396"/>
        <v>114382333.52719235</v>
      </c>
      <c r="DC121" s="149">
        <f t="shared" si="396"/>
        <v>118289316.85805617</v>
      </c>
      <c r="DD121" s="149">
        <f t="shared" si="396"/>
        <v>113060219.80616617</v>
      </c>
      <c r="DE121" s="149">
        <f t="shared" si="396"/>
        <v>113047092.3565203</v>
      </c>
      <c r="DF121" s="149">
        <f t="shared" si="396"/>
        <v>52766258.756729141</v>
      </c>
      <c r="DG121" s="149">
        <f t="shared" si="396"/>
        <v>0</v>
      </c>
      <c r="DH121" s="149">
        <f t="shared" si="396"/>
        <v>0</v>
      </c>
      <c r="DI121" s="149">
        <f t="shared" si="396"/>
        <v>0</v>
      </c>
      <c r="DJ121" s="149">
        <f t="shared" si="396"/>
        <v>0</v>
      </c>
      <c r="DK121" s="149">
        <f t="shared" si="396"/>
        <v>0</v>
      </c>
      <c r="DL121" s="149">
        <f t="shared" si="396"/>
        <v>0</v>
      </c>
      <c r="DM121" s="149">
        <f t="shared" si="396"/>
        <v>0</v>
      </c>
      <c r="DN121" s="149">
        <f t="shared" si="396"/>
        <v>0</v>
      </c>
      <c r="DO121" s="149">
        <f t="shared" si="396"/>
        <v>0</v>
      </c>
      <c r="DP121" s="149">
        <f t="shared" si="396"/>
        <v>0</v>
      </c>
      <c r="DQ121" s="149">
        <f t="shared" si="396"/>
        <v>0</v>
      </c>
      <c r="DR121" s="149">
        <f t="shared" si="396"/>
        <v>0</v>
      </c>
      <c r="DS121" s="149">
        <f t="shared" si="396"/>
        <v>0</v>
      </c>
      <c r="DU121" s="148">
        <f t="shared" ref="DU121:DU133" si="397">+BY121-BK121</f>
        <v>-1365087.3404808939</v>
      </c>
      <c r="DW121" s="148">
        <f t="shared" ref="DW121:DW133" si="398">+DU121-BM121</f>
        <v>-13432990.992718587</v>
      </c>
    </row>
    <row r="122" spans="1:127" s="70" customFormat="1" x14ac:dyDescent="0.3">
      <c r="A122" s="10" t="str">
        <f t="shared" si="197"/>
        <v>INSTALACIONES PLANTA OXIDOS</v>
      </c>
      <c r="B122" s="71"/>
      <c r="C122" s="72"/>
      <c r="D122" s="71"/>
      <c r="E122" s="72"/>
      <c r="F122" s="73" t="s">
        <v>115</v>
      </c>
      <c r="G122" s="98" t="s">
        <v>178</v>
      </c>
      <c r="I122" s="99">
        <f t="shared" ref="I122:T122" si="399">SUM(I123:I132)</f>
        <v>5641469.2540068151</v>
      </c>
      <c r="J122" s="99">
        <f t="shared" si="399"/>
        <v>4584123.5980449431</v>
      </c>
      <c r="K122" s="99">
        <f t="shared" si="399"/>
        <v>5536279.050496513</v>
      </c>
      <c r="L122" s="99">
        <f t="shared" si="399"/>
        <v>4900362.1968413014</v>
      </c>
      <c r="M122" s="99">
        <f t="shared" si="399"/>
        <v>5078276.8360734908</v>
      </c>
      <c r="N122" s="99">
        <f t="shared" si="399"/>
        <v>4547337.3604610311</v>
      </c>
      <c r="O122" s="99">
        <f t="shared" si="399"/>
        <v>6001635.5597910788</v>
      </c>
      <c r="P122" s="99">
        <f t="shared" si="399"/>
        <v>5699290.143351418</v>
      </c>
      <c r="Q122" s="99">
        <f t="shared" si="399"/>
        <v>6148037.4533769917</v>
      </c>
      <c r="R122" s="99">
        <f t="shared" si="399"/>
        <v>5566305.8279991997</v>
      </c>
      <c r="S122" s="99">
        <f t="shared" si="399"/>
        <v>5603191.7788680689</v>
      </c>
      <c r="T122" s="99">
        <f t="shared" si="399"/>
        <v>5815425.9794758707</v>
      </c>
      <c r="U122" s="99">
        <f t="shared" si="379"/>
        <v>65121735.038786724</v>
      </c>
      <c r="W122" s="99">
        <f>SUM(W123:W132)</f>
        <v>5231112.2547649182</v>
      </c>
      <c r="X122" s="99">
        <f>SUM(X123:X132)</f>
        <v>5578318.4031083994</v>
      </c>
      <c r="Y122" s="99">
        <f>SUM(Y123:Y132)</f>
        <v>4520146.58742001</v>
      </c>
      <c r="Z122" s="99">
        <f t="shared" ref="Z122:AH122" si="400">SUM(Z123:Z132)</f>
        <v>5537290.2426267918</v>
      </c>
      <c r="AA122" s="99">
        <f t="shared" si="400"/>
        <v>5018161.8516415358</v>
      </c>
      <c r="AB122" s="99">
        <f t="shared" si="400"/>
        <v>5263802.9295044458</v>
      </c>
      <c r="AC122" s="99">
        <f t="shared" si="400"/>
        <v>5437633.4504401442</v>
      </c>
      <c r="AD122" s="99">
        <f t="shared" si="400"/>
        <v>4906510.5789800528</v>
      </c>
      <c r="AE122" s="99">
        <f t="shared" si="400"/>
        <v>5241561.5918796044</v>
      </c>
      <c r="AF122" s="99">
        <f t="shared" si="400"/>
        <v>5035425.7604646077</v>
      </c>
      <c r="AG122" s="99">
        <f t="shared" si="400"/>
        <v>5384796.2836316032</v>
      </c>
      <c r="AH122" s="99">
        <f t="shared" si="400"/>
        <v>5614942.9273558501</v>
      </c>
      <c r="AI122" s="99">
        <f t="shared" si="381"/>
        <v>62769702.861817963</v>
      </c>
      <c r="AK122" s="33">
        <f t="shared" ref="AK122:AR122" si="401">SUM(AK123:AK132)</f>
        <v>5723991.2945430679</v>
      </c>
      <c r="AL122" s="33">
        <f t="shared" si="401"/>
        <v>4154023.6894859034</v>
      </c>
      <c r="AM122" s="33">
        <f t="shared" si="401"/>
        <v>5489010.1130082328</v>
      </c>
      <c r="AN122" s="33">
        <f t="shared" si="401"/>
        <v>5475476.8690744117</v>
      </c>
      <c r="AO122" s="33">
        <f t="shared" si="401"/>
        <v>4900151.0913496222</v>
      </c>
      <c r="AP122" s="33">
        <f t="shared" si="401"/>
        <v>5357958.2811353486</v>
      </c>
      <c r="AQ122" s="33">
        <f t="shared" si="401"/>
        <v>5710983.8373184679</v>
      </c>
      <c r="AR122" s="33">
        <f t="shared" si="401"/>
        <v>5585659.7327114176</v>
      </c>
      <c r="AS122" s="33">
        <v>5616994.5589105003</v>
      </c>
      <c r="AT122" s="33">
        <f t="shared" ref="AT122:AV122" si="402">SUM(AT123:AT132)</f>
        <v>4868344.0451850714</v>
      </c>
      <c r="AU122" s="33">
        <f t="shared" si="402"/>
        <v>5564918.2458910542</v>
      </c>
      <c r="AV122" s="33">
        <f t="shared" si="402"/>
        <v>5587174.1296093175</v>
      </c>
      <c r="AW122" s="99">
        <f t="shared" si="384"/>
        <v>64034685.888222419</v>
      </c>
      <c r="AY122" s="33">
        <f t="shared" ref="AY122:BJ122" si="403">SUM(AY123:AY132)</f>
        <v>5121555.1818601936</v>
      </c>
      <c r="AZ122" s="33">
        <f t="shared" si="403"/>
        <v>3841963.8013732876</v>
      </c>
      <c r="BA122" s="33">
        <f t="shared" si="403"/>
        <v>5202300.9069721848</v>
      </c>
      <c r="BB122" s="33">
        <f t="shared" si="403"/>
        <v>5026424.842445231</v>
      </c>
      <c r="BC122" s="33">
        <f t="shared" si="403"/>
        <v>4272072.9110551383</v>
      </c>
      <c r="BD122" s="33">
        <f t="shared" si="403"/>
        <v>4995613.4740656726</v>
      </c>
      <c r="BE122" s="33">
        <f t="shared" si="403"/>
        <v>5188047.1965055298</v>
      </c>
      <c r="BF122" s="33">
        <f t="shared" si="403"/>
        <v>5108035.6722457707</v>
      </c>
      <c r="BG122" s="33">
        <f t="shared" si="403"/>
        <v>3999164.4863614468</v>
      </c>
      <c r="BH122" s="33">
        <f t="shared" si="403"/>
        <v>5157032.4908493636</v>
      </c>
      <c r="BI122" s="33">
        <f t="shared" si="403"/>
        <v>4956926.3535888297</v>
      </c>
      <c r="BJ122" s="33">
        <f t="shared" si="403"/>
        <v>5233914.6804170646</v>
      </c>
      <c r="BK122" s="99">
        <f t="shared" si="386"/>
        <v>58103051.997739702</v>
      </c>
      <c r="BL122" s="33">
        <f t="shared" ref="BL122:BO122" si="404">SUM(BL123:BL132)</f>
        <v>0</v>
      </c>
      <c r="BM122" s="33">
        <f t="shared" si="404"/>
        <v>5247542.7170422915</v>
      </c>
      <c r="BN122" s="33">
        <f t="shared" si="404"/>
        <v>4646254.7528512524</v>
      </c>
      <c r="BO122" s="33">
        <f t="shared" si="404"/>
        <v>4331165.5459029153</v>
      </c>
      <c r="BP122" s="33">
        <f t="shared" ref="BP122:BX122" si="405">SUM(BP123:BP132)</f>
        <v>4943319.1991896983</v>
      </c>
      <c r="BQ122" s="33">
        <f t="shared" si="405"/>
        <v>5129443.7924995227</v>
      </c>
      <c r="BR122" s="33">
        <f t="shared" si="405"/>
        <v>4183631.3983603674</v>
      </c>
      <c r="BS122" s="33">
        <f t="shared" si="405"/>
        <v>5184710.1164308656</v>
      </c>
      <c r="BT122" s="33">
        <f t="shared" si="405"/>
        <v>5097788.5828135367</v>
      </c>
      <c r="BU122" s="33">
        <f t="shared" si="405"/>
        <v>4143119.4240587549</v>
      </c>
      <c r="BV122" s="33">
        <f t="shared" si="405"/>
        <v>5175771.2031396786</v>
      </c>
      <c r="BW122" s="33">
        <f t="shared" si="405"/>
        <v>4867371.4482240854</v>
      </c>
      <c r="BX122" s="33">
        <f t="shared" si="405"/>
        <v>4701244.9111264981</v>
      </c>
      <c r="BY122" s="99">
        <f t="shared" si="389"/>
        <v>57651363.091639474</v>
      </c>
      <c r="CA122" s="33">
        <f t="shared" ref="CA122:CL122" si="406">SUM(CA123:CA132)</f>
        <v>4966178.287557533</v>
      </c>
      <c r="CB122" s="33">
        <f t="shared" si="406"/>
        <v>4485580.3887616433</v>
      </c>
      <c r="CC122" s="33">
        <f t="shared" si="406"/>
        <v>4966178.287557533</v>
      </c>
      <c r="CD122" s="33">
        <f t="shared" si="406"/>
        <v>4890152.1812331574</v>
      </c>
      <c r="CE122" s="33">
        <f t="shared" si="406"/>
        <v>5053157.2539409287</v>
      </c>
      <c r="CF122" s="33">
        <f t="shared" si="406"/>
        <v>4890152.1812331574</v>
      </c>
      <c r="CG122" s="33">
        <f t="shared" si="406"/>
        <v>5068750.4146144539</v>
      </c>
      <c r="CH122" s="33">
        <f t="shared" si="406"/>
        <v>5068750.4146144539</v>
      </c>
      <c r="CI122" s="33">
        <f t="shared" si="406"/>
        <v>5068750.4146144539</v>
      </c>
      <c r="CJ122" s="33">
        <f t="shared" si="406"/>
        <v>4886403.3725939915</v>
      </c>
      <c r="CK122" s="33">
        <f t="shared" si="406"/>
        <v>4978647.1779576996</v>
      </c>
      <c r="CL122" s="33">
        <f t="shared" si="406"/>
        <v>4818045.6560880961</v>
      </c>
      <c r="CM122" s="99">
        <f t="shared" si="391"/>
        <v>59140746.030767106</v>
      </c>
      <c r="CO122" s="33">
        <f t="shared" ref="CO122:CR122" si="407">SUM(CO123:CO132)</f>
        <v>20070886.72919447</v>
      </c>
      <c r="CP122" s="33">
        <f t="shared" si="407"/>
        <v>14903854.607564511</v>
      </c>
      <c r="CQ122" s="33">
        <f t="shared" si="407"/>
        <v>15271865.089531438</v>
      </c>
      <c r="CR122" s="33">
        <f t="shared" si="407"/>
        <v>15039602.670966184</v>
      </c>
      <c r="CS122" s="99">
        <f t="shared" si="393"/>
        <v>65286209.097256601</v>
      </c>
      <c r="CU122" s="33">
        <f t="shared" ref="CU122:CX122" si="408">SUM(CU123:CU132)</f>
        <v>15398778.422969909</v>
      </c>
      <c r="CV122" s="33">
        <f t="shared" si="408"/>
        <v>15569875.961002905</v>
      </c>
      <c r="CW122" s="33">
        <f t="shared" si="408"/>
        <v>15740973.499035904</v>
      </c>
      <c r="CX122" s="33">
        <f t="shared" si="408"/>
        <v>15740973.499035904</v>
      </c>
      <c r="CY122" s="99">
        <f t="shared" si="395"/>
        <v>62450601.382044621</v>
      </c>
      <c r="DA122" s="33">
        <f t="shared" ref="DA122:DS122" si="409">SUM(DA123:DA132)</f>
        <v>62341614.1851236</v>
      </c>
      <c r="DB122" s="33">
        <f t="shared" si="409"/>
        <v>62268980.911439978</v>
      </c>
      <c r="DC122" s="33">
        <f t="shared" si="409"/>
        <v>62541458.240862906</v>
      </c>
      <c r="DD122" s="33">
        <f t="shared" si="409"/>
        <v>67636127.617690623</v>
      </c>
      <c r="DE122" s="33">
        <f t="shared" si="409"/>
        <v>67636127.637090161</v>
      </c>
      <c r="DF122" s="33">
        <f t="shared" si="409"/>
        <v>33239210.136574537</v>
      </c>
      <c r="DG122" s="33">
        <f t="shared" si="409"/>
        <v>0</v>
      </c>
      <c r="DH122" s="33">
        <f t="shared" si="409"/>
        <v>0</v>
      </c>
      <c r="DI122" s="33">
        <f t="shared" si="409"/>
        <v>0</v>
      </c>
      <c r="DJ122" s="33">
        <f t="shared" si="409"/>
        <v>0</v>
      </c>
      <c r="DK122" s="33">
        <f t="shared" si="409"/>
        <v>0</v>
      </c>
      <c r="DL122" s="33">
        <f t="shared" si="409"/>
        <v>0</v>
      </c>
      <c r="DM122" s="33">
        <f t="shared" si="409"/>
        <v>0</v>
      </c>
      <c r="DN122" s="33">
        <f t="shared" si="409"/>
        <v>0</v>
      </c>
      <c r="DO122" s="33">
        <f t="shared" si="409"/>
        <v>0</v>
      </c>
      <c r="DP122" s="33">
        <f t="shared" si="409"/>
        <v>0</v>
      </c>
      <c r="DQ122" s="33">
        <f t="shared" si="409"/>
        <v>0</v>
      </c>
      <c r="DR122" s="33">
        <f t="shared" si="409"/>
        <v>0</v>
      </c>
      <c r="DS122" s="33">
        <f t="shared" si="409"/>
        <v>0</v>
      </c>
      <c r="DU122" s="93">
        <f t="shared" si="397"/>
        <v>-451688.90610022843</v>
      </c>
      <c r="DW122" s="93">
        <f t="shared" si="398"/>
        <v>-5699231.62314252</v>
      </c>
    </row>
    <row r="123" spans="1:127" x14ac:dyDescent="0.3">
      <c r="A123" s="12" t="str">
        <f t="shared" si="197"/>
        <v>2120101POWER-1001CHANCADO PRIMARIO OXIDOS</v>
      </c>
      <c r="B123" s="15" t="s">
        <v>116</v>
      </c>
      <c r="C123" s="16" t="s">
        <v>64</v>
      </c>
      <c r="D123" s="15" t="s">
        <v>117</v>
      </c>
      <c r="E123" s="16" t="s">
        <v>118</v>
      </c>
      <c r="F123" s="77" t="s">
        <v>119</v>
      </c>
      <c r="G123" s="39" t="s">
        <v>178</v>
      </c>
      <c r="I123" s="40">
        <v>170252.04964881431</v>
      </c>
      <c r="J123" s="40">
        <v>154279.84579052517</v>
      </c>
      <c r="K123" s="40">
        <v>180876.99337154248</v>
      </c>
      <c r="L123" s="40">
        <v>157399.51684130204</v>
      </c>
      <c r="M123" s="40">
        <v>158016.55679528578</v>
      </c>
      <c r="N123" s="40">
        <v>130630.29944866299</v>
      </c>
      <c r="O123" s="40">
        <v>170332.8934046565</v>
      </c>
      <c r="P123" s="40">
        <v>158809.02334296246</v>
      </c>
      <c r="Q123" s="40">
        <v>180130.23337699007</v>
      </c>
      <c r="R123" s="40">
        <v>182145.57799919948</v>
      </c>
      <c r="S123" s="40">
        <v>151010.54886806916</v>
      </c>
      <c r="T123" s="40">
        <v>174556.66947587172</v>
      </c>
      <c r="U123" s="40">
        <f t="shared" si="379"/>
        <v>1968440.2083638823</v>
      </c>
      <c r="W123" s="42">
        <v>163190.01476491868</v>
      </c>
      <c r="X123" s="42">
        <v>163096.34093017463</v>
      </c>
      <c r="Y123" s="42">
        <v>147649.5874200103</v>
      </c>
      <c r="Z123" s="42">
        <v>138291.06771337119</v>
      </c>
      <c r="AA123" s="42">
        <v>147077.13164153666</v>
      </c>
      <c r="AB123" s="42">
        <v>123569.70950444516</v>
      </c>
      <c r="AC123" s="42">
        <v>137574.44557510799</v>
      </c>
      <c r="AD123" s="42">
        <v>164317.38019214224</v>
      </c>
      <c r="AE123" s="42">
        <v>156951.84751960862</v>
      </c>
      <c r="AF123" s="42">
        <v>163730.61219682812</v>
      </c>
      <c r="AG123" s="42">
        <v>182906.74218160281</v>
      </c>
      <c r="AH123" s="42">
        <v>199948.19819155024</v>
      </c>
      <c r="AI123" s="40">
        <f t="shared" si="381"/>
        <v>1888303.0778312969</v>
      </c>
      <c r="AK123" s="92">
        <v>186766.95364206861</v>
      </c>
      <c r="AL123" s="92">
        <v>154452.18216471723</v>
      </c>
      <c r="AM123" s="92">
        <v>188436.00251137832</v>
      </c>
      <c r="AN123" s="92">
        <v>166547.39933611249</v>
      </c>
      <c r="AO123" s="92">
        <v>155105.89245089324</v>
      </c>
      <c r="AP123" s="92">
        <v>157658.15111134766</v>
      </c>
      <c r="AQ123" s="92">
        <v>177130.16123846802</v>
      </c>
      <c r="AR123" s="92">
        <v>172812.16541141801</v>
      </c>
      <c r="AS123" s="92">
        <v>177858.77300050046</v>
      </c>
      <c r="AT123" s="92">
        <v>159030.48498708097</v>
      </c>
      <c r="AU123" s="92">
        <v>179361.29683105365</v>
      </c>
      <c r="AV123" s="92">
        <v>175869.98975331796</v>
      </c>
      <c r="AW123" s="40">
        <f t="shared" si="384"/>
        <v>2051029.4524383568</v>
      </c>
      <c r="AY123" s="92">
        <f t="shared" ref="AY123:BJ132" si="410">AY60*AY$8</f>
        <v>119849.40451665179</v>
      </c>
      <c r="AZ123" s="92">
        <f t="shared" si="410"/>
        <v>89905.713678531218</v>
      </c>
      <c r="BA123" s="92">
        <f t="shared" si="410"/>
        <v>121738.93352264847</v>
      </c>
      <c r="BB123" s="92">
        <f t="shared" si="410"/>
        <v>117623.2614555105</v>
      </c>
      <c r="BC123" s="92">
        <f t="shared" si="410"/>
        <v>99970.687859641999</v>
      </c>
      <c r="BD123" s="92">
        <f t="shared" si="410"/>
        <v>116902.2452755595</v>
      </c>
      <c r="BE123" s="92">
        <f t="shared" si="410"/>
        <v>121405.38274540957</v>
      </c>
      <c r="BF123" s="92">
        <f t="shared" si="410"/>
        <v>119533.0347580315</v>
      </c>
      <c r="BG123" s="92">
        <f t="shared" si="410"/>
        <v>93584.363583968283</v>
      </c>
      <c r="BH123" s="92">
        <f t="shared" si="410"/>
        <v>120679.60827414814</v>
      </c>
      <c r="BI123" s="92">
        <f t="shared" si="410"/>
        <v>115996.9287873108</v>
      </c>
      <c r="BJ123" s="92">
        <f t="shared" si="410"/>
        <v>122478.72676656641</v>
      </c>
      <c r="BK123" s="40">
        <f t="shared" si="386"/>
        <v>1359668.2912239784</v>
      </c>
      <c r="BL123" s="92">
        <f t="shared" ref="BL123:BO123" si="411">BL60*BL$8</f>
        <v>0</v>
      </c>
      <c r="BM123" s="92">
        <f t="shared" si="411"/>
        <v>122797.63616347179</v>
      </c>
      <c r="BN123" s="92">
        <f t="shared" si="411"/>
        <v>108726.9092275274</v>
      </c>
      <c r="BO123" s="92">
        <f t="shared" si="411"/>
        <v>101353.51335821522</v>
      </c>
      <c r="BP123" s="92">
        <f t="shared" ref="BP123:BX132" si="412">BP60*BP$8</f>
        <v>115678.50805493671</v>
      </c>
      <c r="BQ123" s="92">
        <f t="shared" si="412"/>
        <v>120034.00572741994</v>
      </c>
      <c r="BR123" s="92">
        <f t="shared" si="412"/>
        <v>97901.069891146311</v>
      </c>
      <c r="BS123" s="92">
        <f t="shared" si="412"/>
        <v>121327.29180514411</v>
      </c>
      <c r="BT123" s="92">
        <f t="shared" si="412"/>
        <v>119293.24283490005</v>
      </c>
      <c r="BU123" s="92">
        <f t="shared" si="412"/>
        <v>96953.050037130277</v>
      </c>
      <c r="BV123" s="92">
        <f t="shared" si="412"/>
        <v>121118.1124842282</v>
      </c>
      <c r="BW123" s="92">
        <f t="shared" si="412"/>
        <v>113901.25634048744</v>
      </c>
      <c r="BX123" s="92">
        <f t="shared" si="412"/>
        <v>110013.73275857269</v>
      </c>
      <c r="BY123" s="40">
        <f t="shared" si="389"/>
        <v>1349098.32868318</v>
      </c>
      <c r="CA123" s="92">
        <f t="shared" ref="CA123:CL132" si="413">CA60*CA$8</f>
        <v>116213.43309848248</v>
      </c>
      <c r="CB123" s="92">
        <f t="shared" si="413"/>
        <v>104966.9718308874</v>
      </c>
      <c r="CC123" s="92">
        <f t="shared" si="413"/>
        <v>116213.43309848248</v>
      </c>
      <c r="CD123" s="92">
        <f t="shared" si="413"/>
        <v>114434.34779193958</v>
      </c>
      <c r="CE123" s="92">
        <f t="shared" si="413"/>
        <v>118248.8260516709</v>
      </c>
      <c r="CF123" s="92">
        <f t="shared" si="413"/>
        <v>114434.34779193958</v>
      </c>
      <c r="CG123" s="92">
        <f t="shared" si="413"/>
        <v>118613.72127487842</v>
      </c>
      <c r="CH123" s="92">
        <f t="shared" si="413"/>
        <v>118613.72127487842</v>
      </c>
      <c r="CI123" s="92">
        <f t="shared" si="413"/>
        <v>118613.72127487842</v>
      </c>
      <c r="CJ123" s="92">
        <f t="shared" si="413"/>
        <v>114346.62200024212</v>
      </c>
      <c r="CK123" s="92">
        <f t="shared" si="413"/>
        <v>116505.21733908508</v>
      </c>
      <c r="CL123" s="92">
        <f t="shared" si="413"/>
        <v>112746.98452169524</v>
      </c>
      <c r="CM123" s="40">
        <f t="shared" si="391"/>
        <v>1383951.34734906</v>
      </c>
      <c r="CO123" s="92">
        <f t="shared" ref="CO123:CR132" si="414">CO60*CO$8</f>
        <v>469678.39595578349</v>
      </c>
      <c r="CP123" s="92">
        <f t="shared" si="414"/>
        <v>348764.7865331783</v>
      </c>
      <c r="CQ123" s="92">
        <f t="shared" si="414"/>
        <v>357376.59204019286</v>
      </c>
      <c r="CR123" s="92">
        <f t="shared" si="414"/>
        <v>351941.42409448058</v>
      </c>
      <c r="CS123" s="40">
        <f t="shared" si="393"/>
        <v>1527761.1986236353</v>
      </c>
      <c r="CU123" s="92">
        <f t="shared" ref="CU123:CX132" si="415">CU60*CU$8</f>
        <v>360346.48827243451</v>
      </c>
      <c r="CV123" s="92">
        <f t="shared" si="415"/>
        <v>364350.33814212808</v>
      </c>
      <c r="CW123" s="92">
        <f t="shared" si="415"/>
        <v>368354.18801182183</v>
      </c>
      <c r="CX123" s="92">
        <f t="shared" si="415"/>
        <v>368354.18801182183</v>
      </c>
      <c r="CY123" s="40">
        <f t="shared" si="395"/>
        <v>1461405.2024382062</v>
      </c>
      <c r="DA123" s="92">
        <f t="shared" ref="DA123:DS132" si="416">DA60*DA$8</f>
        <v>1458854.7953475658</v>
      </c>
      <c r="DB123" s="92">
        <f t="shared" si="416"/>
        <v>1457155.1056459083</v>
      </c>
      <c r="DC123" s="92">
        <f t="shared" si="416"/>
        <v>1463531.3418702662</v>
      </c>
      <c r="DD123" s="92">
        <f t="shared" si="416"/>
        <v>1458004.8918044623</v>
      </c>
      <c r="DE123" s="92">
        <f t="shared" si="416"/>
        <v>1458004.8922652495</v>
      </c>
      <c r="DF123" s="92">
        <f t="shared" si="416"/>
        <v>640992.44137982198</v>
      </c>
      <c r="DG123" s="92">
        <f t="shared" si="416"/>
        <v>0</v>
      </c>
      <c r="DH123" s="92">
        <f t="shared" si="416"/>
        <v>0</v>
      </c>
      <c r="DI123" s="92">
        <f t="shared" si="416"/>
        <v>0</v>
      </c>
      <c r="DJ123" s="92">
        <f t="shared" si="416"/>
        <v>0</v>
      </c>
      <c r="DK123" s="92">
        <f t="shared" si="416"/>
        <v>0</v>
      </c>
      <c r="DL123" s="92">
        <f t="shared" si="416"/>
        <v>0</v>
      </c>
      <c r="DM123" s="92">
        <f t="shared" si="416"/>
        <v>0</v>
      </c>
      <c r="DN123" s="92">
        <f t="shared" si="416"/>
        <v>0</v>
      </c>
      <c r="DO123" s="92">
        <f t="shared" si="416"/>
        <v>0</v>
      </c>
      <c r="DP123" s="92">
        <f t="shared" si="416"/>
        <v>0</v>
      </c>
      <c r="DQ123" s="92">
        <f t="shared" si="416"/>
        <v>0</v>
      </c>
      <c r="DR123" s="92">
        <f t="shared" si="416"/>
        <v>0</v>
      </c>
      <c r="DS123" s="92">
        <f t="shared" si="416"/>
        <v>0</v>
      </c>
      <c r="DU123" s="93">
        <f t="shared" si="397"/>
        <v>-10569.962540798355</v>
      </c>
      <c r="DW123" s="93">
        <f t="shared" si="398"/>
        <v>-133367.59870427015</v>
      </c>
    </row>
    <row r="124" spans="1:127" x14ac:dyDescent="0.3">
      <c r="A124" s="12" t="str">
        <f t="shared" si="197"/>
        <v>2120102POWER-1056ZARANDEOS Y CHANCADO SECUNDARIO</v>
      </c>
      <c r="B124" s="15" t="s">
        <v>120</v>
      </c>
      <c r="C124" s="16" t="s">
        <v>121</v>
      </c>
      <c r="D124" s="15" t="s">
        <v>122</v>
      </c>
      <c r="E124" s="16" t="s">
        <v>123</v>
      </c>
      <c r="F124" s="77" t="s">
        <v>124</v>
      </c>
      <c r="G124" s="39" t="s">
        <v>178</v>
      </c>
      <c r="I124" s="40">
        <v>662690.2335816659</v>
      </c>
      <c r="J124" s="40">
        <v>527647.50986742927</v>
      </c>
      <c r="K124" s="40">
        <v>660918.24402385775</v>
      </c>
      <c r="L124" s="40">
        <v>584850.90599999996</v>
      </c>
      <c r="M124" s="40">
        <v>599215.10410854488</v>
      </c>
      <c r="N124" s="40">
        <v>539220.53011053009</v>
      </c>
      <c r="O124" s="40">
        <v>731356.39169571176</v>
      </c>
      <c r="P124" s="40">
        <v>693984.42975726782</v>
      </c>
      <c r="Q124" s="40">
        <v>757843.45000000019</v>
      </c>
      <c r="R124" s="40">
        <v>669882.94600000011</v>
      </c>
      <c r="S124" s="40">
        <v>699123.32799999986</v>
      </c>
      <c r="T124" s="40">
        <v>699784.21</v>
      </c>
      <c r="U124" s="40">
        <f t="shared" si="379"/>
        <v>7826517.2831450077</v>
      </c>
      <c r="W124" s="42">
        <v>614176.34</v>
      </c>
      <c r="X124" s="42">
        <v>664705.49069252925</v>
      </c>
      <c r="Y124" s="42">
        <v>513601.05800000002</v>
      </c>
      <c r="Z124" s="42">
        <v>668785.58944933908</v>
      </c>
      <c r="AA124" s="42">
        <v>589869.35600000003</v>
      </c>
      <c r="AB124" s="42">
        <v>631534.77600000007</v>
      </c>
      <c r="AC124" s="42">
        <v>639107.91866085841</v>
      </c>
      <c r="AD124" s="42">
        <v>570497.15793040011</v>
      </c>
      <c r="AE124" s="42">
        <v>610767.15379177022</v>
      </c>
      <c r="AF124" s="42">
        <v>571654.10051960009</v>
      </c>
      <c r="AG124" s="42">
        <v>629818.30687000009</v>
      </c>
      <c r="AH124" s="42">
        <v>661274.83719600004</v>
      </c>
      <c r="AI124" s="40">
        <f t="shared" si="381"/>
        <v>7365792.0851104986</v>
      </c>
      <c r="AK124" s="92">
        <v>671049.06410000008</v>
      </c>
      <c r="AL124" s="92">
        <v>468031.11662676244</v>
      </c>
      <c r="AM124" s="92">
        <v>644169.75317172543</v>
      </c>
      <c r="AN124" s="92">
        <v>646483.86453862942</v>
      </c>
      <c r="AO124" s="92">
        <v>556065.26348729245</v>
      </c>
      <c r="AP124" s="92">
        <v>632999.64048000006</v>
      </c>
      <c r="AQ124" s="92">
        <v>667168.28295999998</v>
      </c>
      <c r="AR124" s="92">
        <v>643304.26731999998</v>
      </c>
      <c r="AS124" s="92">
        <v>650452.02159999998</v>
      </c>
      <c r="AT124" s="92">
        <v>554709.74437164329</v>
      </c>
      <c r="AU124" s="92">
        <v>631422.20571200002</v>
      </c>
      <c r="AV124" s="92">
        <v>627343.34080519993</v>
      </c>
      <c r="AW124" s="40">
        <f t="shared" si="384"/>
        <v>7393198.5651732516</v>
      </c>
      <c r="AY124" s="92">
        <f t="shared" si="410"/>
        <v>298641.78465243813</v>
      </c>
      <c r="AZ124" s="92">
        <f t="shared" si="410"/>
        <v>224027.83636423678</v>
      </c>
      <c r="BA124" s="92">
        <f t="shared" si="410"/>
        <v>303350.12940207764</v>
      </c>
      <c r="BB124" s="92">
        <f t="shared" si="410"/>
        <v>293094.66208347696</v>
      </c>
      <c r="BC124" s="92">
        <f t="shared" si="410"/>
        <v>249107.82624028163</v>
      </c>
      <c r="BD124" s="92">
        <f t="shared" si="410"/>
        <v>291298.02771877358</v>
      </c>
      <c r="BE124" s="92">
        <f t="shared" si="410"/>
        <v>302518.98468518426</v>
      </c>
      <c r="BF124" s="92">
        <f t="shared" si="410"/>
        <v>297853.45174660964</v>
      </c>
      <c r="BG124" s="92">
        <f t="shared" si="410"/>
        <v>233194.32807357691</v>
      </c>
      <c r="BH124" s="92">
        <f t="shared" si="410"/>
        <v>300710.49356896366</v>
      </c>
      <c r="BI124" s="92">
        <f t="shared" si="410"/>
        <v>289042.15224891831</v>
      </c>
      <c r="BJ124" s="92">
        <f t="shared" si="410"/>
        <v>305193.55261747434</v>
      </c>
      <c r="BK124" s="40">
        <f t="shared" si="386"/>
        <v>3388033.2294020122</v>
      </c>
      <c r="BL124" s="92">
        <f t="shared" ref="BL124:BO124" si="417">BL61*BL$8</f>
        <v>0</v>
      </c>
      <c r="BM124" s="92">
        <f t="shared" si="417"/>
        <v>305988.21381598723</v>
      </c>
      <c r="BN124" s="92">
        <f t="shared" si="417"/>
        <v>270926.65451617673</v>
      </c>
      <c r="BO124" s="92">
        <f t="shared" si="417"/>
        <v>252553.56279961037</v>
      </c>
      <c r="BP124" s="92">
        <f t="shared" si="412"/>
        <v>288248.70870891883</v>
      </c>
      <c r="BQ124" s="92">
        <f t="shared" si="412"/>
        <v>299101.77554897312</v>
      </c>
      <c r="BR124" s="92">
        <f t="shared" si="412"/>
        <v>243950.73425344212</v>
      </c>
      <c r="BS124" s="92">
        <f t="shared" si="412"/>
        <v>302324.39700358402</v>
      </c>
      <c r="BT124" s="92">
        <f t="shared" si="412"/>
        <v>297255.93615478819</v>
      </c>
      <c r="BU124" s="92">
        <f t="shared" si="412"/>
        <v>241588.45016674939</v>
      </c>
      <c r="BV124" s="92">
        <f t="shared" si="412"/>
        <v>301803.16215921706</v>
      </c>
      <c r="BW124" s="92">
        <f t="shared" si="412"/>
        <v>283820.13748722372</v>
      </c>
      <c r="BX124" s="92">
        <f t="shared" si="412"/>
        <v>274133.17254097608</v>
      </c>
      <c r="BY124" s="40">
        <f t="shared" si="389"/>
        <v>3361694.9051556471</v>
      </c>
      <c r="CA124" s="92">
        <f t="shared" si="413"/>
        <v>289581.63956747472</v>
      </c>
      <c r="CB124" s="92">
        <f t="shared" si="413"/>
        <v>261557.60993191262</v>
      </c>
      <c r="CC124" s="92">
        <f t="shared" si="413"/>
        <v>289581.63956747472</v>
      </c>
      <c r="CD124" s="92">
        <f t="shared" si="413"/>
        <v>285148.4993851129</v>
      </c>
      <c r="CE124" s="92">
        <f t="shared" si="413"/>
        <v>294653.44936461665</v>
      </c>
      <c r="CF124" s="92">
        <f t="shared" si="413"/>
        <v>285148.4993851129</v>
      </c>
      <c r="CG124" s="92">
        <f t="shared" si="413"/>
        <v>295562.69844356977</v>
      </c>
      <c r="CH124" s="92">
        <f t="shared" si="413"/>
        <v>295562.69844356977</v>
      </c>
      <c r="CI124" s="92">
        <f t="shared" si="413"/>
        <v>295562.69844356977</v>
      </c>
      <c r="CJ124" s="92">
        <f t="shared" si="413"/>
        <v>284929.9034972298</v>
      </c>
      <c r="CK124" s="92">
        <f t="shared" si="413"/>
        <v>290308.71006647672</v>
      </c>
      <c r="CL124" s="92">
        <f t="shared" si="413"/>
        <v>280943.91296755814</v>
      </c>
      <c r="CM124" s="40">
        <f t="shared" si="391"/>
        <v>3448541.959063678</v>
      </c>
      <c r="CO124" s="92">
        <f t="shared" si="414"/>
        <v>1170348.6967383414</v>
      </c>
      <c r="CP124" s="92">
        <f t="shared" si="414"/>
        <v>869055.11708006577</v>
      </c>
      <c r="CQ124" s="92">
        <f t="shared" si="414"/>
        <v>890514.08866250038</v>
      </c>
      <c r="CR124" s="92">
        <f t="shared" si="414"/>
        <v>876970.69008042617</v>
      </c>
      <c r="CS124" s="40">
        <f t="shared" si="393"/>
        <v>3806888.5925613339</v>
      </c>
      <c r="CU124" s="92">
        <f t="shared" si="415"/>
        <v>897914.50182772358</v>
      </c>
      <c r="CV124" s="92">
        <f t="shared" si="415"/>
        <v>907891.32962580898</v>
      </c>
      <c r="CW124" s="92">
        <f t="shared" si="415"/>
        <v>917868.15742389497</v>
      </c>
      <c r="CX124" s="92">
        <f t="shared" si="415"/>
        <v>917868.15742389497</v>
      </c>
      <c r="CY124" s="40">
        <f t="shared" si="395"/>
        <v>3641542.1463013222</v>
      </c>
      <c r="DA124" s="92">
        <f t="shared" si="416"/>
        <v>3635187.0198139539</v>
      </c>
      <c r="DB124" s="92">
        <f t="shared" si="416"/>
        <v>3630951.7182877967</v>
      </c>
      <c r="DC124" s="92">
        <f t="shared" si="416"/>
        <v>3646840.078960821</v>
      </c>
      <c r="DD124" s="92">
        <f t="shared" si="416"/>
        <v>3633069.222800957</v>
      </c>
      <c r="DE124" s="92">
        <f t="shared" si="416"/>
        <v>3633069.2239491506</v>
      </c>
      <c r="DF124" s="92">
        <f t="shared" si="416"/>
        <v>1597230.5195375138</v>
      </c>
      <c r="DG124" s="92">
        <f t="shared" si="416"/>
        <v>0</v>
      </c>
      <c r="DH124" s="92">
        <f t="shared" si="416"/>
        <v>0</v>
      </c>
      <c r="DI124" s="92">
        <f t="shared" si="416"/>
        <v>0</v>
      </c>
      <c r="DJ124" s="92">
        <f t="shared" si="416"/>
        <v>0</v>
      </c>
      <c r="DK124" s="92">
        <f t="shared" si="416"/>
        <v>0</v>
      </c>
      <c r="DL124" s="92">
        <f t="shared" si="416"/>
        <v>0</v>
      </c>
      <c r="DM124" s="92">
        <f t="shared" si="416"/>
        <v>0</v>
      </c>
      <c r="DN124" s="92">
        <f t="shared" si="416"/>
        <v>0</v>
      </c>
      <c r="DO124" s="92">
        <f t="shared" si="416"/>
        <v>0</v>
      </c>
      <c r="DP124" s="92">
        <f t="shared" si="416"/>
        <v>0</v>
      </c>
      <c r="DQ124" s="92">
        <f t="shared" si="416"/>
        <v>0</v>
      </c>
      <c r="DR124" s="92">
        <f t="shared" si="416"/>
        <v>0</v>
      </c>
      <c r="DS124" s="92">
        <f t="shared" si="416"/>
        <v>0</v>
      </c>
      <c r="DU124" s="93">
        <f t="shared" si="397"/>
        <v>-26338.324246365111</v>
      </c>
      <c r="DW124" s="93">
        <f t="shared" si="398"/>
        <v>-332326.53806235234</v>
      </c>
    </row>
    <row r="125" spans="1:127" x14ac:dyDescent="0.3">
      <c r="A125" s="12" t="str">
        <f t="shared" si="197"/>
        <v>2120103POWER-1058ZARANDEO Y CHANCADO TERCIARIO</v>
      </c>
      <c r="B125" s="15" t="s">
        <v>125</v>
      </c>
      <c r="C125" s="16" t="s">
        <v>126</v>
      </c>
      <c r="D125" s="15" t="s">
        <v>127</v>
      </c>
      <c r="E125" s="16" t="s">
        <v>128</v>
      </c>
      <c r="F125" s="77" t="s">
        <v>129</v>
      </c>
      <c r="G125" s="39" t="s">
        <v>178</v>
      </c>
      <c r="I125" s="40">
        <v>2650760.9343266636</v>
      </c>
      <c r="J125" s="40">
        <v>2110590.0394697171</v>
      </c>
      <c r="K125" s="40">
        <v>2643672.976095431</v>
      </c>
      <c r="L125" s="40">
        <v>2339403.6239999998</v>
      </c>
      <c r="M125" s="40">
        <v>2396860.4164341795</v>
      </c>
      <c r="N125" s="40">
        <v>2156882.1204421204</v>
      </c>
      <c r="O125" s="40">
        <v>2925425.566782847</v>
      </c>
      <c r="P125" s="40">
        <v>2775937.7190290713</v>
      </c>
      <c r="Q125" s="40">
        <v>3031373.8000000007</v>
      </c>
      <c r="R125" s="40">
        <v>2679531.7840000005</v>
      </c>
      <c r="S125" s="40">
        <v>2796493.3119999995</v>
      </c>
      <c r="T125" s="40">
        <v>2799136.84</v>
      </c>
      <c r="U125" s="40">
        <f t="shared" si="379"/>
        <v>31306069.132580031</v>
      </c>
      <c r="W125" s="42">
        <v>2456705.36</v>
      </c>
      <c r="X125" s="42">
        <v>2658821.962770117</v>
      </c>
      <c r="Y125" s="42">
        <v>2054404.2320000001</v>
      </c>
      <c r="Z125" s="42">
        <v>2675142.3577973563</v>
      </c>
      <c r="AA125" s="42">
        <v>2359477.4240000001</v>
      </c>
      <c r="AB125" s="42">
        <v>2526139.1040000003</v>
      </c>
      <c r="AC125" s="42">
        <v>2556431.6746434337</v>
      </c>
      <c r="AD125" s="42">
        <v>2281988.6317216004</v>
      </c>
      <c r="AE125" s="42">
        <v>2443068.6151670809</v>
      </c>
      <c r="AF125" s="42">
        <v>2286616.4020784004</v>
      </c>
      <c r="AG125" s="42">
        <v>2519273.2274800004</v>
      </c>
      <c r="AH125" s="42">
        <v>2645099.3487840001</v>
      </c>
      <c r="AI125" s="40">
        <f t="shared" si="381"/>
        <v>29463168.340441994</v>
      </c>
      <c r="AK125" s="92">
        <v>2684196.2564000003</v>
      </c>
      <c r="AL125" s="92">
        <v>1872124.4665070497</v>
      </c>
      <c r="AM125" s="92">
        <v>2576679.0126869017</v>
      </c>
      <c r="AN125" s="92">
        <v>2585935.4581545177</v>
      </c>
      <c r="AO125" s="92">
        <v>2224261.0539491698</v>
      </c>
      <c r="AP125" s="92">
        <v>2531998.5619200002</v>
      </c>
      <c r="AQ125" s="92">
        <v>2668673.1318399999</v>
      </c>
      <c r="AR125" s="92">
        <v>2573217.0692799999</v>
      </c>
      <c r="AS125" s="92">
        <v>2601808.0863999999</v>
      </c>
      <c r="AT125" s="92">
        <v>2218838.9774865732</v>
      </c>
      <c r="AU125" s="92">
        <v>2525688.8228480001</v>
      </c>
      <c r="AV125" s="92">
        <v>2509373.3632207997</v>
      </c>
      <c r="AW125" s="40">
        <f t="shared" si="384"/>
        <v>29572794.260693006</v>
      </c>
      <c r="AY125" s="92">
        <f t="shared" si="410"/>
        <v>1194567.1386097525</v>
      </c>
      <c r="AZ125" s="92">
        <f t="shared" si="410"/>
        <v>896111.34545694711</v>
      </c>
      <c r="BA125" s="92">
        <f t="shared" si="410"/>
        <v>1213400.5176083106</v>
      </c>
      <c r="BB125" s="92">
        <f t="shared" si="410"/>
        <v>1172378.6483339078</v>
      </c>
      <c r="BC125" s="92">
        <f t="shared" si="410"/>
        <v>996431.30496112653</v>
      </c>
      <c r="BD125" s="92">
        <f t="shared" si="410"/>
        <v>1165192.1108750943</v>
      </c>
      <c r="BE125" s="92">
        <f t="shared" si="410"/>
        <v>1210075.938740737</v>
      </c>
      <c r="BF125" s="92">
        <f t="shared" si="410"/>
        <v>1191413.8069864386</v>
      </c>
      <c r="BG125" s="92">
        <f t="shared" si="410"/>
        <v>932777.31229430763</v>
      </c>
      <c r="BH125" s="92">
        <f t="shared" si="410"/>
        <v>1202841.9742758546</v>
      </c>
      <c r="BI125" s="92">
        <f t="shared" si="410"/>
        <v>1156168.6089956732</v>
      </c>
      <c r="BJ125" s="92">
        <f t="shared" si="410"/>
        <v>1220774.2104698974</v>
      </c>
      <c r="BK125" s="40">
        <f t="shared" si="386"/>
        <v>13552132.917608049</v>
      </c>
      <c r="BL125" s="92">
        <f t="shared" ref="BL125:BO125" si="418">BL62*BL$8</f>
        <v>0</v>
      </c>
      <c r="BM125" s="92">
        <f t="shared" si="418"/>
        <v>1223952.8552639489</v>
      </c>
      <c r="BN125" s="92">
        <f t="shared" si="418"/>
        <v>1083706.6180647069</v>
      </c>
      <c r="BO125" s="92">
        <f t="shared" si="418"/>
        <v>1010214.2511984415</v>
      </c>
      <c r="BP125" s="92">
        <f t="shared" si="412"/>
        <v>1152994.8348356753</v>
      </c>
      <c r="BQ125" s="92">
        <f t="shared" si="412"/>
        <v>1196407.1021958925</v>
      </c>
      <c r="BR125" s="92">
        <f t="shared" si="412"/>
        <v>975802.93701376847</v>
      </c>
      <c r="BS125" s="92">
        <f t="shared" si="412"/>
        <v>1209297.5880143361</v>
      </c>
      <c r="BT125" s="92">
        <f t="shared" si="412"/>
        <v>1189023.7446191527</v>
      </c>
      <c r="BU125" s="92">
        <f t="shared" si="412"/>
        <v>966353.80066699756</v>
      </c>
      <c r="BV125" s="92">
        <f t="shared" si="412"/>
        <v>1207212.6486368682</v>
      </c>
      <c r="BW125" s="92">
        <f t="shared" si="412"/>
        <v>1135280.5499488949</v>
      </c>
      <c r="BX125" s="92">
        <f t="shared" si="412"/>
        <v>1096532.6901639043</v>
      </c>
      <c r="BY125" s="40">
        <f t="shared" si="389"/>
        <v>13446779.620622588</v>
      </c>
      <c r="CA125" s="92">
        <f t="shared" si="413"/>
        <v>1158326.5582698989</v>
      </c>
      <c r="CB125" s="92">
        <f t="shared" si="413"/>
        <v>1046230.4397276505</v>
      </c>
      <c r="CC125" s="92">
        <f t="shared" si="413"/>
        <v>1158326.5582698989</v>
      </c>
      <c r="CD125" s="92">
        <f t="shared" si="413"/>
        <v>1140593.9975404516</v>
      </c>
      <c r="CE125" s="92">
        <f t="shared" si="413"/>
        <v>1178613.7974584666</v>
      </c>
      <c r="CF125" s="92">
        <f t="shared" si="413"/>
        <v>1140593.9975404516</v>
      </c>
      <c r="CG125" s="92">
        <f t="shared" si="413"/>
        <v>1182250.7937742791</v>
      </c>
      <c r="CH125" s="92">
        <f t="shared" si="413"/>
        <v>1182250.7937742791</v>
      </c>
      <c r="CI125" s="92">
        <f t="shared" si="413"/>
        <v>1182250.7937742791</v>
      </c>
      <c r="CJ125" s="92">
        <f t="shared" si="413"/>
        <v>1139719.6139889192</v>
      </c>
      <c r="CK125" s="92">
        <f t="shared" si="413"/>
        <v>1161234.8402659069</v>
      </c>
      <c r="CL125" s="92">
        <f t="shared" si="413"/>
        <v>1123775.6518702325</v>
      </c>
      <c r="CM125" s="40">
        <f t="shared" si="391"/>
        <v>13794167.836254712</v>
      </c>
      <c r="CO125" s="92">
        <f t="shared" si="414"/>
        <v>4681394.7869533654</v>
      </c>
      <c r="CP125" s="92">
        <f t="shared" si="414"/>
        <v>3476220.4683202631</v>
      </c>
      <c r="CQ125" s="92">
        <f t="shared" si="414"/>
        <v>3562056.3546500015</v>
      </c>
      <c r="CR125" s="92">
        <f t="shared" si="414"/>
        <v>3507882.7603217047</v>
      </c>
      <c r="CS125" s="40">
        <f t="shared" si="393"/>
        <v>15227554.370245336</v>
      </c>
      <c r="CU125" s="92">
        <f t="shared" si="415"/>
        <v>3591658.0073108943</v>
      </c>
      <c r="CV125" s="92">
        <f t="shared" si="415"/>
        <v>3631565.3185032359</v>
      </c>
      <c r="CW125" s="92">
        <f t="shared" si="415"/>
        <v>3671472.6296955799</v>
      </c>
      <c r="CX125" s="92">
        <f t="shared" si="415"/>
        <v>3671472.6296955799</v>
      </c>
      <c r="CY125" s="40">
        <f t="shared" si="395"/>
        <v>14566168.585205289</v>
      </c>
      <c r="DA125" s="92">
        <f t="shared" si="416"/>
        <v>14540748.079255816</v>
      </c>
      <c r="DB125" s="92">
        <f t="shared" si="416"/>
        <v>14523806.873151187</v>
      </c>
      <c r="DC125" s="92">
        <f t="shared" si="416"/>
        <v>14587360.315843284</v>
      </c>
      <c r="DD125" s="92">
        <f t="shared" si="416"/>
        <v>14532276.891203828</v>
      </c>
      <c r="DE125" s="92">
        <f t="shared" si="416"/>
        <v>14532276.895796603</v>
      </c>
      <c r="DF125" s="92">
        <f t="shared" si="416"/>
        <v>6388922.0781500554</v>
      </c>
      <c r="DG125" s="92">
        <f t="shared" si="416"/>
        <v>0</v>
      </c>
      <c r="DH125" s="92">
        <f t="shared" si="416"/>
        <v>0</v>
      </c>
      <c r="DI125" s="92">
        <f t="shared" si="416"/>
        <v>0</v>
      </c>
      <c r="DJ125" s="92">
        <f t="shared" si="416"/>
        <v>0</v>
      </c>
      <c r="DK125" s="92">
        <f t="shared" si="416"/>
        <v>0</v>
      </c>
      <c r="DL125" s="92">
        <f t="shared" si="416"/>
        <v>0</v>
      </c>
      <c r="DM125" s="92">
        <f t="shared" si="416"/>
        <v>0</v>
      </c>
      <c r="DN125" s="92">
        <f t="shared" si="416"/>
        <v>0</v>
      </c>
      <c r="DO125" s="92">
        <f t="shared" si="416"/>
        <v>0</v>
      </c>
      <c r="DP125" s="92">
        <f t="shared" si="416"/>
        <v>0</v>
      </c>
      <c r="DQ125" s="92">
        <f t="shared" si="416"/>
        <v>0</v>
      </c>
      <c r="DR125" s="92">
        <f t="shared" si="416"/>
        <v>0</v>
      </c>
      <c r="DS125" s="92">
        <f t="shared" si="416"/>
        <v>0</v>
      </c>
      <c r="DU125" s="93">
        <f t="shared" si="397"/>
        <v>-105353.29698546045</v>
      </c>
      <c r="DW125" s="93">
        <f t="shared" si="398"/>
        <v>-1329306.1522494094</v>
      </c>
    </row>
    <row r="126" spans="1:127" x14ac:dyDescent="0.3">
      <c r="A126" s="12" t="str">
        <f t="shared" si="197"/>
        <v>2120104POWER-1120PRODUCTO DE MINERAL FINO</v>
      </c>
      <c r="B126" s="15" t="s">
        <v>130</v>
      </c>
      <c r="C126" s="16" t="s">
        <v>131</v>
      </c>
      <c r="D126" s="15" t="s">
        <v>132</v>
      </c>
      <c r="E126" s="16" t="s">
        <v>133</v>
      </c>
      <c r="F126" s="77" t="s">
        <v>134</v>
      </c>
      <c r="G126" s="39" t="s">
        <v>178</v>
      </c>
      <c r="I126" s="40">
        <v>482354.4158660582</v>
      </c>
      <c r="J126" s="40">
        <v>414507.64736944018</v>
      </c>
      <c r="K126" s="40">
        <v>475431.91284130467</v>
      </c>
      <c r="L126" s="40">
        <v>438940.9</v>
      </c>
      <c r="M126" s="40">
        <v>462542.28926585929</v>
      </c>
      <c r="N126" s="40">
        <v>404760.81049393769</v>
      </c>
      <c r="O126" s="40">
        <v>539686.72570132383</v>
      </c>
      <c r="P126" s="40">
        <v>403981.26027297403</v>
      </c>
      <c r="Q126" s="40">
        <v>537289.85000000009</v>
      </c>
      <c r="R126" s="40">
        <v>479702.74000000005</v>
      </c>
      <c r="S126" s="40">
        <v>457246.86</v>
      </c>
      <c r="T126" s="40">
        <v>527814.61</v>
      </c>
      <c r="U126" s="40">
        <f t="shared" si="379"/>
        <v>5624260.0218108986</v>
      </c>
      <c r="W126" s="42">
        <v>476423.94000000006</v>
      </c>
      <c r="X126" s="42">
        <v>486762.78782122204</v>
      </c>
      <c r="Y126" s="42">
        <v>409799.63000000006</v>
      </c>
      <c r="Z126" s="42">
        <v>470187.43717651011</v>
      </c>
      <c r="AA126" s="42">
        <v>487653.75</v>
      </c>
      <c r="AB126" s="42">
        <v>488164.58</v>
      </c>
      <c r="AC126" s="42">
        <v>504554.81080062722</v>
      </c>
      <c r="AD126" s="42">
        <v>460534.45296000002</v>
      </c>
      <c r="AE126" s="42">
        <v>484415.04633687891</v>
      </c>
      <c r="AF126" s="42">
        <v>504863.00269999995</v>
      </c>
      <c r="AG126" s="42">
        <v>479936.1100000001</v>
      </c>
      <c r="AH126" s="42">
        <v>475069.49705000001</v>
      </c>
      <c r="AI126" s="40">
        <f t="shared" si="381"/>
        <v>5728365.0448452393</v>
      </c>
      <c r="AK126" s="92">
        <v>480032.81679999997</v>
      </c>
      <c r="AL126" s="92">
        <v>366157.52891200961</v>
      </c>
      <c r="AM126" s="92">
        <v>463859.18102777685</v>
      </c>
      <c r="AN126" s="92">
        <v>485924.95512079692</v>
      </c>
      <c r="AO126" s="92">
        <v>440112.87985926482</v>
      </c>
      <c r="AP126" s="92">
        <v>443761.95050999988</v>
      </c>
      <c r="AQ126" s="92">
        <v>494745.72739999997</v>
      </c>
      <c r="AR126" s="92">
        <v>499784.8403000001</v>
      </c>
      <c r="AS126" s="92">
        <v>473464.98478999996</v>
      </c>
      <c r="AT126" s="92">
        <v>417049.61441938725</v>
      </c>
      <c r="AU126" s="92">
        <v>517191.49949999998</v>
      </c>
      <c r="AV126" s="92">
        <v>525871.43504999997</v>
      </c>
      <c r="AW126" s="40">
        <f t="shared" si="384"/>
        <v>5607957.4136892352</v>
      </c>
      <c r="AY126" s="92">
        <f t="shared" si="410"/>
        <v>2358050.4742690106</v>
      </c>
      <c r="AZ126" s="92">
        <f t="shared" si="410"/>
        <v>1768904.9990206582</v>
      </c>
      <c r="BA126" s="92">
        <f t="shared" si="410"/>
        <v>2395227.1693615289</v>
      </c>
      <c r="BB126" s="92">
        <f t="shared" si="410"/>
        <v>2314250.8598922403</v>
      </c>
      <c r="BC126" s="92">
        <f t="shared" si="410"/>
        <v>1966934.4947615075</v>
      </c>
      <c r="BD126" s="92">
        <f t="shared" si="410"/>
        <v>2300064.7856939919</v>
      </c>
      <c r="BE126" s="92">
        <f t="shared" si="410"/>
        <v>2388664.5204136013</v>
      </c>
      <c r="BF126" s="92">
        <f t="shared" si="410"/>
        <v>2351825.8637891533</v>
      </c>
      <c r="BG126" s="92">
        <f t="shared" si="410"/>
        <v>1841282.8484490237</v>
      </c>
      <c r="BH126" s="92">
        <f t="shared" si="410"/>
        <v>2374384.8263002061</v>
      </c>
      <c r="BI126" s="92">
        <f t="shared" si="410"/>
        <v>2282252.5822617938</v>
      </c>
      <c r="BJ126" s="92">
        <f t="shared" si="410"/>
        <v>2409782.6843990642</v>
      </c>
      <c r="BK126" s="40">
        <f t="shared" si="386"/>
        <v>26751626.108611785</v>
      </c>
      <c r="BL126" s="92">
        <f t="shared" ref="BL126:BO126" si="419">BL63*BL$8</f>
        <v>0</v>
      </c>
      <c r="BM126" s="92">
        <f t="shared" si="419"/>
        <v>2416057.2625469854</v>
      </c>
      <c r="BN126" s="92">
        <f t="shared" si="419"/>
        <v>2139214.132133238</v>
      </c>
      <c r="BO126" s="92">
        <f t="shared" si="419"/>
        <v>1994141.7415216595</v>
      </c>
      <c r="BP126" s="92">
        <f t="shared" si="412"/>
        <v>2275987.6186433267</v>
      </c>
      <c r="BQ126" s="92">
        <f t="shared" si="412"/>
        <v>2361682.5237928107</v>
      </c>
      <c r="BR126" s="92">
        <f t="shared" si="412"/>
        <v>1926214.5291359054</v>
      </c>
      <c r="BS126" s="92">
        <f t="shared" si="412"/>
        <v>2387128.07240644</v>
      </c>
      <c r="BT126" s="92">
        <f t="shared" si="412"/>
        <v>2347107.9308102923</v>
      </c>
      <c r="BU126" s="92">
        <f t="shared" si="412"/>
        <v>1907562.1321933041</v>
      </c>
      <c r="BV126" s="92">
        <f t="shared" si="412"/>
        <v>2383012.4458091925</v>
      </c>
      <c r="BW126" s="92">
        <f t="shared" si="412"/>
        <v>2241019.991853239</v>
      </c>
      <c r="BX126" s="92">
        <f t="shared" si="412"/>
        <v>2164532.529416224</v>
      </c>
      <c r="BY126" s="40">
        <f t="shared" si="389"/>
        <v>26543660.910262622</v>
      </c>
      <c r="CA126" s="92">
        <f t="shared" si="413"/>
        <v>2286512.3288637782</v>
      </c>
      <c r="CB126" s="92">
        <f t="shared" si="413"/>
        <v>2065236.9421995415</v>
      </c>
      <c r="CC126" s="92">
        <f t="shared" si="413"/>
        <v>2286512.3288637782</v>
      </c>
      <c r="CD126" s="92">
        <f t="shared" si="413"/>
        <v>2251508.6259436221</v>
      </c>
      <c r="CE126" s="92">
        <f t="shared" si="413"/>
        <v>2326558.9134750762</v>
      </c>
      <c r="CF126" s="92">
        <f t="shared" si="413"/>
        <v>2251508.6259436221</v>
      </c>
      <c r="CG126" s="92">
        <f t="shared" si="413"/>
        <v>2333738.2679125313</v>
      </c>
      <c r="CH126" s="92">
        <f t="shared" si="413"/>
        <v>2333738.2679125313</v>
      </c>
      <c r="CI126" s="92">
        <f t="shared" si="413"/>
        <v>2333738.2679125313</v>
      </c>
      <c r="CJ126" s="92">
        <f t="shared" si="413"/>
        <v>2249782.611154044</v>
      </c>
      <c r="CK126" s="92">
        <f t="shared" si="413"/>
        <v>2292253.2165195164</v>
      </c>
      <c r="CL126" s="92">
        <f t="shared" si="413"/>
        <v>2218309.5643737251</v>
      </c>
      <c r="CM126" s="40">
        <f t="shared" si="391"/>
        <v>27229397.961074289</v>
      </c>
      <c r="CO126" s="92">
        <f t="shared" si="414"/>
        <v>9240975.1120921466</v>
      </c>
      <c r="CP126" s="92">
        <f t="shared" si="414"/>
        <v>6861986.286954199</v>
      </c>
      <c r="CQ126" s="92">
        <f t="shared" si="414"/>
        <v>7031424.5260679089</v>
      </c>
      <c r="CR126" s="92">
        <f t="shared" si="414"/>
        <v>6924486.9872139888</v>
      </c>
      <c r="CS126" s="40">
        <f t="shared" si="393"/>
        <v>30058872.912328243</v>
      </c>
      <c r="CU126" s="92">
        <f t="shared" si="415"/>
        <v>7089857.5674936092</v>
      </c>
      <c r="CV126" s="92">
        <f t="shared" si="415"/>
        <v>7168633.7626879802</v>
      </c>
      <c r="CW126" s="92">
        <f t="shared" si="415"/>
        <v>7247409.957882354</v>
      </c>
      <c r="CX126" s="92">
        <f t="shared" si="415"/>
        <v>7247409.957882354</v>
      </c>
      <c r="CY126" s="40">
        <f t="shared" si="395"/>
        <v>28753311.245946296</v>
      </c>
      <c r="DA126" s="92">
        <f t="shared" si="416"/>
        <v>28703131.700424835</v>
      </c>
      <c r="DB126" s="92">
        <f t="shared" si="416"/>
        <v>28669690.114934545</v>
      </c>
      <c r="DC126" s="92">
        <f t="shared" si="416"/>
        <v>28795143.277706083</v>
      </c>
      <c r="DD126" s="92">
        <f t="shared" si="416"/>
        <v>28686409.752902605</v>
      </c>
      <c r="DE126" s="92">
        <f t="shared" si="416"/>
        <v>28686409.761968646</v>
      </c>
      <c r="DF126" s="92">
        <f t="shared" si="416"/>
        <v>12611598.167669948</v>
      </c>
      <c r="DG126" s="92">
        <f t="shared" si="416"/>
        <v>0</v>
      </c>
      <c r="DH126" s="92">
        <f t="shared" si="416"/>
        <v>0</v>
      </c>
      <c r="DI126" s="92">
        <f t="shared" si="416"/>
        <v>0</v>
      </c>
      <c r="DJ126" s="92">
        <f t="shared" si="416"/>
        <v>0</v>
      </c>
      <c r="DK126" s="92">
        <f t="shared" si="416"/>
        <v>0</v>
      </c>
      <c r="DL126" s="92">
        <f t="shared" si="416"/>
        <v>0</v>
      </c>
      <c r="DM126" s="92">
        <f t="shared" si="416"/>
        <v>0</v>
      </c>
      <c r="DN126" s="92">
        <f t="shared" si="416"/>
        <v>0</v>
      </c>
      <c r="DO126" s="92">
        <f t="shared" si="416"/>
        <v>0</v>
      </c>
      <c r="DP126" s="92">
        <f t="shared" si="416"/>
        <v>0</v>
      </c>
      <c r="DQ126" s="92">
        <f t="shared" si="416"/>
        <v>0</v>
      </c>
      <c r="DR126" s="92">
        <f t="shared" si="416"/>
        <v>0</v>
      </c>
      <c r="DS126" s="92">
        <f t="shared" si="416"/>
        <v>0</v>
      </c>
      <c r="DU126" s="93">
        <f t="shared" si="397"/>
        <v>-207965.19834916294</v>
      </c>
      <c r="DW126" s="93">
        <f t="shared" si="398"/>
        <v>-2624022.4608961483</v>
      </c>
    </row>
    <row r="127" spans="1:127" x14ac:dyDescent="0.3">
      <c r="A127" s="12" t="str">
        <f t="shared" si="197"/>
        <v>2120110POWER-1154PRETRATAMIENTO VATEAS Y POZAS</v>
      </c>
      <c r="B127" s="15" t="s">
        <v>135</v>
      </c>
      <c r="C127" s="16" t="s">
        <v>136</v>
      </c>
      <c r="D127" s="15" t="s">
        <v>137</v>
      </c>
      <c r="E127" s="16" t="s">
        <v>138</v>
      </c>
      <c r="F127" s="77" t="s">
        <v>139</v>
      </c>
      <c r="G127" s="39" t="s">
        <v>178</v>
      </c>
      <c r="I127" s="40">
        <v>116129.06260234422</v>
      </c>
      <c r="J127" s="40">
        <v>97900.430260937603</v>
      </c>
      <c r="K127" s="40">
        <v>118810.73252672159</v>
      </c>
      <c r="L127" s="40">
        <v>110541.90000000002</v>
      </c>
      <c r="M127" s="40">
        <v>106904.84321389765</v>
      </c>
      <c r="N127" s="40">
        <v>98000.991345537186</v>
      </c>
      <c r="O127" s="40">
        <v>127044.58008697438</v>
      </c>
      <c r="P127" s="40">
        <v>120306.13204455186</v>
      </c>
      <c r="Q127" s="40">
        <v>129994.39999999997</v>
      </c>
      <c r="R127" s="40">
        <v>120265.73000000001</v>
      </c>
      <c r="S127" s="40">
        <v>126946.14</v>
      </c>
      <c r="T127" s="40">
        <v>128155.94999999998</v>
      </c>
      <c r="U127" s="40">
        <f t="shared" si="379"/>
        <v>1401000.8920809643</v>
      </c>
      <c r="W127" s="42">
        <v>118630.01</v>
      </c>
      <c r="X127" s="42">
        <v>131650.57338248045</v>
      </c>
      <c r="Y127" s="42">
        <v>105843.49</v>
      </c>
      <c r="Z127" s="42">
        <v>132921.42401880375</v>
      </c>
      <c r="AA127" s="42">
        <v>119050.09</v>
      </c>
      <c r="AB127" s="42">
        <v>119640.1</v>
      </c>
      <c r="AC127" s="42">
        <v>125281.96097885695</v>
      </c>
      <c r="AD127" s="42">
        <v>105986.21161899999</v>
      </c>
      <c r="AE127" s="42">
        <v>117189.25607147771</v>
      </c>
      <c r="AF127" s="42">
        <v>110581.74665799999</v>
      </c>
      <c r="AG127" s="42">
        <v>120860.55722000002</v>
      </c>
      <c r="AH127" s="42">
        <v>121949.586985</v>
      </c>
      <c r="AI127" s="40">
        <f t="shared" si="381"/>
        <v>1429585.0069336186</v>
      </c>
      <c r="AK127" s="92">
        <v>125478.11238999999</v>
      </c>
      <c r="AL127" s="92">
        <v>93980.719989841818</v>
      </c>
      <c r="AM127" s="92">
        <v>123145.51249673449</v>
      </c>
      <c r="AN127" s="92">
        <v>123681.59118176211</v>
      </c>
      <c r="AO127" s="92">
        <v>115037.6413338799</v>
      </c>
      <c r="AP127" s="92">
        <v>126658.54357999998</v>
      </c>
      <c r="AQ127" s="92">
        <v>129202.81521999999</v>
      </c>
      <c r="AR127" s="92">
        <v>129266.42686999998</v>
      </c>
      <c r="AS127" s="92">
        <v>126104.75827999999</v>
      </c>
      <c r="AT127" s="92">
        <v>112477.10808984273</v>
      </c>
      <c r="AU127" s="92">
        <v>123367.51995</v>
      </c>
      <c r="AV127" s="92">
        <v>124433.74728099999</v>
      </c>
      <c r="AW127" s="40">
        <f t="shared" si="384"/>
        <v>1452834.4966630612</v>
      </c>
      <c r="AY127" s="92">
        <f t="shared" si="410"/>
        <v>250230.12327947107</v>
      </c>
      <c r="AZ127" s="92">
        <f t="shared" si="410"/>
        <v>187711.55274436058</v>
      </c>
      <c r="BA127" s="92">
        <f t="shared" si="410"/>
        <v>254175.21652392673</v>
      </c>
      <c r="BB127" s="92">
        <f t="shared" si="410"/>
        <v>245582.22323462996</v>
      </c>
      <c r="BC127" s="92">
        <f t="shared" si="410"/>
        <v>208725.92273894922</v>
      </c>
      <c r="BD127" s="92">
        <f t="shared" si="410"/>
        <v>244076.83429821208</v>
      </c>
      <c r="BE127" s="92">
        <f t="shared" si="410"/>
        <v>253478.80545334143</v>
      </c>
      <c r="BF127" s="92">
        <f t="shared" si="410"/>
        <v>249569.58396331235</v>
      </c>
      <c r="BG127" s="92">
        <f t="shared" si="410"/>
        <v>195392.10003662214</v>
      </c>
      <c r="BH127" s="92">
        <f t="shared" si="410"/>
        <v>251963.48181740625</v>
      </c>
      <c r="BI127" s="92">
        <f t="shared" si="410"/>
        <v>242186.65005094756</v>
      </c>
      <c r="BJ127" s="92">
        <f t="shared" si="410"/>
        <v>255719.80955193125</v>
      </c>
      <c r="BK127" s="40">
        <f t="shared" si="386"/>
        <v>2838812.3036931106</v>
      </c>
      <c r="BL127" s="92">
        <f t="shared" ref="BL127:BO127" si="420">BL64*BL$8</f>
        <v>0</v>
      </c>
      <c r="BM127" s="92">
        <f t="shared" si="420"/>
        <v>256385.65130579268</v>
      </c>
      <c r="BN127" s="92">
        <f t="shared" si="420"/>
        <v>227007.78539137382</v>
      </c>
      <c r="BO127" s="92">
        <f t="shared" si="420"/>
        <v>211613.08430956761</v>
      </c>
      <c r="BP127" s="92">
        <f t="shared" si="412"/>
        <v>241521.82856570077</v>
      </c>
      <c r="BQ127" s="92">
        <f t="shared" si="412"/>
        <v>250615.54683592793</v>
      </c>
      <c r="BR127" s="92">
        <f t="shared" si="412"/>
        <v>204404.82693136737</v>
      </c>
      <c r="BS127" s="92">
        <f t="shared" si="412"/>
        <v>253315.76162606134</v>
      </c>
      <c r="BT127" s="92">
        <f t="shared" si="412"/>
        <v>249068.92930650705</v>
      </c>
      <c r="BU127" s="92">
        <f t="shared" si="412"/>
        <v>202425.48355541544</v>
      </c>
      <c r="BV127" s="92">
        <f t="shared" si="412"/>
        <v>252879.0221406096</v>
      </c>
      <c r="BW127" s="92">
        <f t="shared" si="412"/>
        <v>237811.15584772741</v>
      </c>
      <c r="BX127" s="92">
        <f t="shared" si="412"/>
        <v>229694.50721624237</v>
      </c>
      <c r="BY127" s="40">
        <f t="shared" si="389"/>
        <v>2816743.5830322932</v>
      </c>
      <c r="CA127" s="92">
        <f t="shared" si="413"/>
        <v>242638.68317279339</v>
      </c>
      <c r="CB127" s="92">
        <f t="shared" si="413"/>
        <v>219157.5202851037</v>
      </c>
      <c r="CC127" s="92">
        <f t="shared" si="413"/>
        <v>242638.68317279339</v>
      </c>
      <c r="CD127" s="92">
        <f t="shared" si="413"/>
        <v>238924.18215064544</v>
      </c>
      <c r="CE127" s="92">
        <f t="shared" si="413"/>
        <v>246888.32155566695</v>
      </c>
      <c r="CF127" s="92">
        <f t="shared" si="413"/>
        <v>238924.18215064544</v>
      </c>
      <c r="CG127" s="92">
        <f t="shared" si="413"/>
        <v>247650.17579312061</v>
      </c>
      <c r="CH127" s="92">
        <f t="shared" si="413"/>
        <v>247650.17579312061</v>
      </c>
      <c r="CI127" s="92">
        <f t="shared" si="413"/>
        <v>247650.17579312061</v>
      </c>
      <c r="CJ127" s="92">
        <f t="shared" si="413"/>
        <v>238741.02199428278</v>
      </c>
      <c r="CK127" s="92">
        <f t="shared" si="413"/>
        <v>243247.89109327877</v>
      </c>
      <c r="CL127" s="92">
        <f t="shared" si="413"/>
        <v>235401.18492897943</v>
      </c>
      <c r="CM127" s="40">
        <f t="shared" si="391"/>
        <v>2889512.197883551</v>
      </c>
      <c r="CO127" s="92">
        <f t="shared" si="414"/>
        <v>980628.00892257015</v>
      </c>
      <c r="CP127" s="92">
        <f t="shared" si="414"/>
        <v>728175.96284018387</v>
      </c>
      <c r="CQ127" s="92">
        <f t="shared" si="414"/>
        <v>746156.30377195438</v>
      </c>
      <c r="CR127" s="92">
        <f t="shared" si="414"/>
        <v>734808.37300346023</v>
      </c>
      <c r="CS127" s="40">
        <f t="shared" si="393"/>
        <v>3189768.6485381685</v>
      </c>
      <c r="CU127" s="92">
        <f t="shared" si="415"/>
        <v>752357.06466282567</v>
      </c>
      <c r="CV127" s="92">
        <f t="shared" si="415"/>
        <v>760716.5876035234</v>
      </c>
      <c r="CW127" s="92">
        <f t="shared" si="415"/>
        <v>769076.11054422159</v>
      </c>
      <c r="CX127" s="92">
        <f t="shared" si="415"/>
        <v>769076.11054422159</v>
      </c>
      <c r="CY127" s="40">
        <f t="shared" si="395"/>
        <v>3051225.8733547921</v>
      </c>
      <c r="DA127" s="92">
        <f t="shared" si="416"/>
        <v>3045900.9517727648</v>
      </c>
      <c r="DB127" s="92">
        <f t="shared" si="416"/>
        <v>3042352.2185496185</v>
      </c>
      <c r="DC127" s="92">
        <f t="shared" si="416"/>
        <v>3055664.9786998658</v>
      </c>
      <c r="DD127" s="92">
        <f t="shared" si="416"/>
        <v>3044126.4626192804</v>
      </c>
      <c r="DE127" s="92">
        <f t="shared" si="416"/>
        <v>3044126.463581345</v>
      </c>
      <c r="DF127" s="92">
        <f t="shared" si="416"/>
        <v>1338309.6751673613</v>
      </c>
      <c r="DG127" s="92">
        <f t="shared" si="416"/>
        <v>0</v>
      </c>
      <c r="DH127" s="92">
        <f t="shared" si="416"/>
        <v>0</v>
      </c>
      <c r="DI127" s="92">
        <f t="shared" si="416"/>
        <v>0</v>
      </c>
      <c r="DJ127" s="92">
        <f t="shared" si="416"/>
        <v>0</v>
      </c>
      <c r="DK127" s="92">
        <f t="shared" si="416"/>
        <v>0</v>
      </c>
      <c r="DL127" s="92">
        <f t="shared" si="416"/>
        <v>0</v>
      </c>
      <c r="DM127" s="92">
        <f t="shared" si="416"/>
        <v>0</v>
      </c>
      <c r="DN127" s="92">
        <f t="shared" si="416"/>
        <v>0</v>
      </c>
      <c r="DO127" s="92">
        <f t="shared" si="416"/>
        <v>0</v>
      </c>
      <c r="DP127" s="92">
        <f t="shared" si="416"/>
        <v>0</v>
      </c>
      <c r="DQ127" s="92">
        <f t="shared" si="416"/>
        <v>0</v>
      </c>
      <c r="DR127" s="92">
        <f t="shared" si="416"/>
        <v>0</v>
      </c>
      <c r="DS127" s="92">
        <f t="shared" si="416"/>
        <v>0</v>
      </c>
      <c r="DU127" s="93">
        <f t="shared" si="397"/>
        <v>-22068.720660817344</v>
      </c>
      <c r="DW127" s="93">
        <f t="shared" si="398"/>
        <v>-278454.37196661002</v>
      </c>
    </row>
    <row r="128" spans="1:127" x14ac:dyDescent="0.3">
      <c r="A128" s="12" t="str">
        <f t="shared" si="197"/>
        <v>2120113POWER-1043DISPOSICION DE RIPIOS</v>
      </c>
      <c r="B128" s="15" t="s">
        <v>140</v>
      </c>
      <c r="C128" s="16" t="s">
        <v>141</v>
      </c>
      <c r="D128" s="15" t="s">
        <v>142</v>
      </c>
      <c r="E128" s="16" t="s">
        <v>143</v>
      </c>
      <c r="F128" s="77" t="s">
        <v>144</v>
      </c>
      <c r="G128" s="39" t="s">
        <v>178</v>
      </c>
      <c r="I128" s="40">
        <v>301576.56850317662</v>
      </c>
      <c r="J128" s="40">
        <v>242086.17046554066</v>
      </c>
      <c r="K128" s="40">
        <v>289381.629470577</v>
      </c>
      <c r="L128" s="40">
        <v>219452.48999999996</v>
      </c>
      <c r="M128" s="40">
        <v>224877.08395307339</v>
      </c>
      <c r="N128" s="40">
        <v>191629.55485992663</v>
      </c>
      <c r="O128" s="40">
        <v>248190.51247608167</v>
      </c>
      <c r="P128" s="40">
        <v>232847.15238287247</v>
      </c>
      <c r="Q128" s="40">
        <v>254150.40000000002</v>
      </c>
      <c r="R128" s="40">
        <v>247288.55</v>
      </c>
      <c r="S128" s="40">
        <v>231204.65000000002</v>
      </c>
      <c r="T128" s="40">
        <v>250640.80999999997</v>
      </c>
      <c r="U128" s="40">
        <f t="shared" si="379"/>
        <v>2933325.5721112485</v>
      </c>
      <c r="W128" s="42">
        <v>248967.75</v>
      </c>
      <c r="X128" s="42">
        <v>261112.04814486124</v>
      </c>
      <c r="Y128" s="42">
        <v>210465.79</v>
      </c>
      <c r="Z128" s="42">
        <v>243939.42104927864</v>
      </c>
      <c r="AA128" s="42">
        <v>216617.95</v>
      </c>
      <c r="AB128" s="42">
        <v>237698.34999999992</v>
      </c>
      <c r="AC128" s="42">
        <v>250489.43157533175</v>
      </c>
      <c r="AD128" s="42">
        <v>228953.96659299996</v>
      </c>
      <c r="AE128" s="42">
        <v>247147.1030073794</v>
      </c>
      <c r="AF128" s="42">
        <v>233712.01627500003</v>
      </c>
      <c r="AG128" s="42">
        <v>254634.32557999995</v>
      </c>
      <c r="AH128" s="42">
        <v>249320.75417199999</v>
      </c>
      <c r="AI128" s="40">
        <f t="shared" si="381"/>
        <v>2883058.9063968505</v>
      </c>
      <c r="AK128" s="92">
        <v>264542.65478999994</v>
      </c>
      <c r="AL128" s="92">
        <v>200228.213098743</v>
      </c>
      <c r="AM128" s="92">
        <v>253899.8759621777</v>
      </c>
      <c r="AN128" s="92">
        <v>257980.09991360837</v>
      </c>
      <c r="AO128" s="92">
        <v>246804.89951833364</v>
      </c>
      <c r="AP128" s="92">
        <v>244827.33035000003</v>
      </c>
      <c r="AQ128" s="92">
        <v>264798.92685999995</v>
      </c>
      <c r="AR128" s="92">
        <v>260405.26910000009</v>
      </c>
      <c r="AS128" s="92">
        <v>257298.95920999997</v>
      </c>
      <c r="AT128" s="92">
        <v>224529.07168488862</v>
      </c>
      <c r="AU128" s="92">
        <v>252039.30133000002</v>
      </c>
      <c r="AV128" s="92">
        <v>261881.33660000001</v>
      </c>
      <c r="AW128" s="40">
        <f t="shared" si="384"/>
        <v>2989235.9384177513</v>
      </c>
      <c r="AY128" s="92">
        <f t="shared" si="410"/>
        <v>75793.547288359288</v>
      </c>
      <c r="AZ128" s="92">
        <f t="shared" si="410"/>
        <v>56856.961356371823</v>
      </c>
      <c r="BA128" s="92">
        <f t="shared" si="410"/>
        <v>76988.497790168723</v>
      </c>
      <c r="BB128" s="92">
        <f t="shared" si="410"/>
        <v>74385.719856460593</v>
      </c>
      <c r="BC128" s="92">
        <f t="shared" si="410"/>
        <v>63222.116858217851</v>
      </c>
      <c r="BD128" s="92">
        <f t="shared" si="410"/>
        <v>73929.744508471311</v>
      </c>
      <c r="BE128" s="92">
        <f t="shared" si="410"/>
        <v>76777.558097062341</v>
      </c>
      <c r="BF128" s="92">
        <f t="shared" si="410"/>
        <v>75593.472983799322</v>
      </c>
      <c r="BG128" s="92">
        <f t="shared" si="410"/>
        <v>59183.363616687799</v>
      </c>
      <c r="BH128" s="92">
        <f t="shared" si="410"/>
        <v>76318.573574526861</v>
      </c>
      <c r="BI128" s="92">
        <f t="shared" si="410"/>
        <v>73357.216440103017</v>
      </c>
      <c r="BJ128" s="92">
        <f t="shared" si="410"/>
        <v>77456.347876221625</v>
      </c>
      <c r="BK128" s="40">
        <f t="shared" si="386"/>
        <v>859863.12024645053</v>
      </c>
      <c r="BL128" s="92">
        <f t="shared" ref="BL128:BO128" si="421">BL65*BL$8</f>
        <v>0</v>
      </c>
      <c r="BM128" s="92">
        <f t="shared" si="421"/>
        <v>77658.028264643508</v>
      </c>
      <c r="BN128" s="92">
        <f t="shared" si="421"/>
        <v>68759.608521115137</v>
      </c>
      <c r="BO128" s="92">
        <f t="shared" si="421"/>
        <v>64096.624747851085</v>
      </c>
      <c r="BP128" s="92">
        <f t="shared" si="412"/>
        <v>73155.845086326823</v>
      </c>
      <c r="BQ128" s="92">
        <f t="shared" si="412"/>
        <v>75910.290301428657</v>
      </c>
      <c r="BR128" s="92">
        <f t="shared" si="412"/>
        <v>61913.276918656687</v>
      </c>
      <c r="BS128" s="92">
        <f t="shared" si="412"/>
        <v>76728.172875686636</v>
      </c>
      <c r="BT128" s="92">
        <f t="shared" si="412"/>
        <v>75441.827003257931</v>
      </c>
      <c r="BU128" s="92">
        <f t="shared" si="412"/>
        <v>61313.742962476827</v>
      </c>
      <c r="BV128" s="92">
        <f t="shared" si="412"/>
        <v>76595.886505007307</v>
      </c>
      <c r="BW128" s="92">
        <f t="shared" si="412"/>
        <v>72031.899478038773</v>
      </c>
      <c r="BX128" s="92">
        <f t="shared" si="412"/>
        <v>69573.404138585262</v>
      </c>
      <c r="BY128" s="40">
        <f t="shared" si="389"/>
        <v>853178.60680307448</v>
      </c>
      <c r="CA128" s="92">
        <f t="shared" si="413"/>
        <v>73494.135182529018</v>
      </c>
      <c r="CB128" s="92">
        <f t="shared" si="413"/>
        <v>66381.799519703622</v>
      </c>
      <c r="CC128" s="92">
        <f t="shared" si="413"/>
        <v>73494.135182529018</v>
      </c>
      <c r="CD128" s="92">
        <f t="shared" si="413"/>
        <v>72369.029998608399</v>
      </c>
      <c r="CE128" s="92">
        <f t="shared" si="413"/>
        <v>74781.330998562014</v>
      </c>
      <c r="CF128" s="92">
        <f t="shared" si="413"/>
        <v>72369.029998608399</v>
      </c>
      <c r="CG128" s="92">
        <f t="shared" si="413"/>
        <v>75012.093124306513</v>
      </c>
      <c r="CH128" s="92">
        <f t="shared" si="413"/>
        <v>75012.093124306513</v>
      </c>
      <c r="CI128" s="92">
        <f t="shared" si="413"/>
        <v>75012.093124306513</v>
      </c>
      <c r="CJ128" s="92">
        <f t="shared" si="413"/>
        <v>72313.551634170566</v>
      </c>
      <c r="CK128" s="92">
        <f t="shared" si="413"/>
        <v>73678.661444693615</v>
      </c>
      <c r="CL128" s="92">
        <f t="shared" si="413"/>
        <v>71301.930430348657</v>
      </c>
      <c r="CM128" s="40">
        <f t="shared" si="391"/>
        <v>875219.88376267289</v>
      </c>
      <c r="CO128" s="92">
        <f t="shared" si="414"/>
        <v>297027.68952222349</v>
      </c>
      <c r="CP128" s="92">
        <f t="shared" si="414"/>
        <v>220561.13209093365</v>
      </c>
      <c r="CQ128" s="92">
        <f t="shared" si="414"/>
        <v>226007.29421886793</v>
      </c>
      <c r="CR128" s="92">
        <f t="shared" si="414"/>
        <v>222570.05846141966</v>
      </c>
      <c r="CS128" s="40">
        <f t="shared" si="393"/>
        <v>966166.17429344472</v>
      </c>
      <c r="CU128" s="92">
        <f t="shared" si="415"/>
        <v>227885.47602066951</v>
      </c>
      <c r="CV128" s="92">
        <f t="shared" si="415"/>
        <v>230417.53686534351</v>
      </c>
      <c r="CW128" s="92">
        <f t="shared" si="415"/>
        <v>232949.59771001764</v>
      </c>
      <c r="CX128" s="92">
        <f t="shared" si="415"/>
        <v>232949.59771001764</v>
      </c>
      <c r="CY128" s="40">
        <f t="shared" si="395"/>
        <v>924202.2083060483</v>
      </c>
      <c r="DA128" s="92">
        <f t="shared" si="416"/>
        <v>922589.31418105355</v>
      </c>
      <c r="DB128" s="92">
        <f t="shared" si="416"/>
        <v>921514.41929694731</v>
      </c>
      <c r="DC128" s="92">
        <f t="shared" si="416"/>
        <v>925546.79278884467</v>
      </c>
      <c r="DD128" s="92">
        <f t="shared" si="416"/>
        <v>6252884.4071423942</v>
      </c>
      <c r="DE128" s="92">
        <f t="shared" si="416"/>
        <v>6252884.407142397</v>
      </c>
      <c r="DF128" s="92">
        <f t="shared" si="416"/>
        <v>6252884.4071423961</v>
      </c>
      <c r="DG128" s="92">
        <f t="shared" si="416"/>
        <v>0</v>
      </c>
      <c r="DH128" s="92">
        <f t="shared" si="416"/>
        <v>0</v>
      </c>
      <c r="DI128" s="92">
        <f t="shared" si="416"/>
        <v>0</v>
      </c>
      <c r="DJ128" s="92">
        <f t="shared" si="416"/>
        <v>0</v>
      </c>
      <c r="DK128" s="92">
        <f t="shared" si="416"/>
        <v>0</v>
      </c>
      <c r="DL128" s="92">
        <f t="shared" si="416"/>
        <v>0</v>
      </c>
      <c r="DM128" s="92">
        <f t="shared" si="416"/>
        <v>0</v>
      </c>
      <c r="DN128" s="92">
        <f t="shared" si="416"/>
        <v>0</v>
      </c>
      <c r="DO128" s="92">
        <f t="shared" si="416"/>
        <v>0</v>
      </c>
      <c r="DP128" s="92">
        <f t="shared" si="416"/>
        <v>0</v>
      </c>
      <c r="DQ128" s="92">
        <f t="shared" si="416"/>
        <v>0</v>
      </c>
      <c r="DR128" s="92">
        <f t="shared" si="416"/>
        <v>0</v>
      </c>
      <c r="DS128" s="92">
        <f t="shared" si="416"/>
        <v>0</v>
      </c>
      <c r="DU128" s="93">
        <f t="shared" si="397"/>
        <v>-6684.5134433760541</v>
      </c>
      <c r="DW128" s="93">
        <f t="shared" si="398"/>
        <v>-84342.541708019562</v>
      </c>
    </row>
    <row r="129" spans="1:127" x14ac:dyDescent="0.3">
      <c r="A129" s="12" t="str">
        <f t="shared" si="197"/>
        <v>2120120POWER-1042ALIMENTADOR DE BATEAS</v>
      </c>
      <c r="B129" s="15" t="s">
        <v>145</v>
      </c>
      <c r="C129" s="16" t="s">
        <v>146</v>
      </c>
      <c r="D129" s="15" t="s">
        <v>147</v>
      </c>
      <c r="E129" s="16" t="s">
        <v>148</v>
      </c>
      <c r="F129" s="77" t="s">
        <v>149</v>
      </c>
      <c r="G129" s="39" t="s">
        <v>178</v>
      </c>
      <c r="I129" s="40">
        <v>147101.54985530686</v>
      </c>
      <c r="J129" s="40">
        <v>121028.29803439556</v>
      </c>
      <c r="K129" s="40">
        <v>153032.63170799974</v>
      </c>
      <c r="L129" s="40">
        <v>128161.51999999979</v>
      </c>
      <c r="M129" s="40">
        <v>135829.52866009483</v>
      </c>
      <c r="N129" s="40">
        <v>115092.24846495129</v>
      </c>
      <c r="O129" s="40">
        <v>145645.16222066991</v>
      </c>
      <c r="P129" s="40">
        <v>212004.24863338319</v>
      </c>
      <c r="Q129" s="40">
        <v>149739.1799999997</v>
      </c>
      <c r="R129" s="40">
        <v>142184.68000000011</v>
      </c>
      <c r="S129" s="40">
        <v>135733.75</v>
      </c>
      <c r="T129" s="40">
        <v>146188.99</v>
      </c>
      <c r="U129" s="40">
        <f t="shared" si="379"/>
        <v>1731741.7875768009</v>
      </c>
      <c r="W129" s="42">
        <v>139445.30999999994</v>
      </c>
      <c r="X129" s="42">
        <v>147037.1058161839</v>
      </c>
      <c r="Y129" s="42">
        <v>117418.74999999994</v>
      </c>
      <c r="Z129" s="42">
        <v>140348.61054236675</v>
      </c>
      <c r="AA129" s="42">
        <v>126804.95999999996</v>
      </c>
      <c r="AB129" s="42">
        <v>136037.23000000004</v>
      </c>
      <c r="AC129" s="42">
        <v>141695.50660632504</v>
      </c>
      <c r="AD129" s="42">
        <v>130054.64978000021</v>
      </c>
      <c r="AE129" s="42">
        <v>136250.24276006757</v>
      </c>
      <c r="AF129" s="42">
        <v>130026.59708999994</v>
      </c>
      <c r="AG129" s="42">
        <v>148399.66959999991</v>
      </c>
      <c r="AH129" s="42">
        <v>144605.68183999974</v>
      </c>
      <c r="AI129" s="40">
        <f t="shared" si="381"/>
        <v>1638124.3140349432</v>
      </c>
      <c r="AK129" s="92">
        <v>152188.42030000006</v>
      </c>
      <c r="AL129" s="92">
        <v>115403.88120367785</v>
      </c>
      <c r="AM129" s="92">
        <v>141103.08091594541</v>
      </c>
      <c r="AN129" s="92">
        <v>146480.73134656926</v>
      </c>
      <c r="AO129" s="92">
        <v>140391.91507993569</v>
      </c>
      <c r="AP129" s="92">
        <v>140842.52792999998</v>
      </c>
      <c r="AQ129" s="92">
        <v>155056.77860000008</v>
      </c>
      <c r="AR129" s="92">
        <v>150956.92459999997</v>
      </c>
      <c r="AS129" s="92">
        <v>151301.82091000018</v>
      </c>
      <c r="AT129" s="92">
        <v>128003.63688897138</v>
      </c>
      <c r="AU129" s="92">
        <v>145728.07250000007</v>
      </c>
      <c r="AV129" s="92">
        <v>152033.20179999992</v>
      </c>
      <c r="AW129" s="40">
        <f t="shared" si="384"/>
        <v>1719490.9920750998</v>
      </c>
      <c r="AY129" s="92">
        <f t="shared" si="410"/>
        <v>173144.91984440674</v>
      </c>
      <c r="AZ129" s="92">
        <f t="shared" si="410"/>
        <v>129885.64816991347</v>
      </c>
      <c r="BA129" s="92">
        <f t="shared" si="410"/>
        <v>175874.69851628595</v>
      </c>
      <c r="BB129" s="92">
        <f t="shared" si="410"/>
        <v>169928.83910176158</v>
      </c>
      <c r="BC129" s="92">
        <f t="shared" si="410"/>
        <v>144426.38915108639</v>
      </c>
      <c r="BD129" s="92">
        <f t="shared" si="410"/>
        <v>168887.19614001631</v>
      </c>
      <c r="BE129" s="92">
        <f t="shared" si="410"/>
        <v>175392.82192439144</v>
      </c>
      <c r="BF129" s="92">
        <f t="shared" si="410"/>
        <v>172687.8644529476</v>
      </c>
      <c r="BG129" s="92">
        <f t="shared" si="410"/>
        <v>135200.14719125853</v>
      </c>
      <c r="BH129" s="92">
        <f t="shared" si="410"/>
        <v>174344.30471933333</v>
      </c>
      <c r="BI129" s="92">
        <f t="shared" si="410"/>
        <v>167579.29685237436</v>
      </c>
      <c r="BJ129" s="92">
        <f t="shared" si="410"/>
        <v>176943.46846500778</v>
      </c>
      <c r="BK129" s="40">
        <f t="shared" si="386"/>
        <v>1964295.5945287836</v>
      </c>
      <c r="BL129" s="92">
        <f t="shared" ref="BL129:BO129" si="422">BL66*BL$8</f>
        <v>0</v>
      </c>
      <c r="BM129" s="92">
        <f t="shared" si="422"/>
        <v>177404.19283979712</v>
      </c>
      <c r="BN129" s="92">
        <f t="shared" si="422"/>
        <v>157076.39148523862</v>
      </c>
      <c r="BO129" s="92">
        <f t="shared" si="422"/>
        <v>146424.13967037242</v>
      </c>
      <c r="BP129" s="92">
        <f t="shared" si="412"/>
        <v>167119.27844505679</v>
      </c>
      <c r="BQ129" s="92">
        <f t="shared" si="412"/>
        <v>173411.61088029912</v>
      </c>
      <c r="BR129" s="92">
        <f t="shared" si="412"/>
        <v>141436.43823135577</v>
      </c>
      <c r="BS129" s="92">
        <f t="shared" si="412"/>
        <v>175280.00493003617</v>
      </c>
      <c r="BT129" s="92">
        <f t="shared" si="412"/>
        <v>172341.44009249815</v>
      </c>
      <c r="BU129" s="92">
        <f t="shared" si="412"/>
        <v>140066.84593094757</v>
      </c>
      <c r="BV129" s="92">
        <f t="shared" si="412"/>
        <v>174977.80620907331</v>
      </c>
      <c r="BW129" s="92">
        <f t="shared" si="412"/>
        <v>164551.70535712462</v>
      </c>
      <c r="BX129" s="92">
        <f t="shared" si="412"/>
        <v>158935.44917547333</v>
      </c>
      <c r="BY129" s="40">
        <f t="shared" si="389"/>
        <v>1949025.303247273</v>
      </c>
      <c r="CA129" s="92">
        <f t="shared" si="413"/>
        <v>167892.07789417406</v>
      </c>
      <c r="CB129" s="92">
        <f t="shared" si="413"/>
        <v>151644.45745280237</v>
      </c>
      <c r="CC129" s="92">
        <f t="shared" si="413"/>
        <v>167892.07789417406</v>
      </c>
      <c r="CD129" s="92">
        <f t="shared" si="413"/>
        <v>165321.85583892025</v>
      </c>
      <c r="CE129" s="92">
        <f t="shared" si="413"/>
        <v>170832.58436688426</v>
      </c>
      <c r="CF129" s="92">
        <f t="shared" si="413"/>
        <v>165321.85583892025</v>
      </c>
      <c r="CG129" s="92">
        <f t="shared" si="413"/>
        <v>171359.74388368512</v>
      </c>
      <c r="CH129" s="92">
        <f t="shared" si="413"/>
        <v>171359.74388368512</v>
      </c>
      <c r="CI129" s="92">
        <f t="shared" si="413"/>
        <v>171359.74388368512</v>
      </c>
      <c r="CJ129" s="92">
        <f t="shared" si="413"/>
        <v>165195.1194964828</v>
      </c>
      <c r="CK129" s="92">
        <f t="shared" si="413"/>
        <v>168313.61489850667</v>
      </c>
      <c r="CL129" s="92">
        <f t="shared" si="413"/>
        <v>162884.14345016773</v>
      </c>
      <c r="CM129" s="40">
        <f t="shared" si="391"/>
        <v>1999377.0187820883</v>
      </c>
      <c r="CO129" s="92">
        <f t="shared" si="414"/>
        <v>678538.44204219477</v>
      </c>
      <c r="CP129" s="92">
        <f t="shared" si="414"/>
        <v>503856.07882139017</v>
      </c>
      <c r="CQ129" s="92">
        <f t="shared" si="414"/>
        <v>516297.44538671587</v>
      </c>
      <c r="CR129" s="92">
        <f t="shared" si="414"/>
        <v>508445.3269544504</v>
      </c>
      <c r="CS129" s="40">
        <f t="shared" si="393"/>
        <v>2207137.2932047513</v>
      </c>
      <c r="CU129" s="92">
        <f t="shared" si="415"/>
        <v>520588.01693483099</v>
      </c>
      <c r="CV129" s="92">
        <f t="shared" si="415"/>
        <v>526372.32823410665</v>
      </c>
      <c r="CW129" s="92">
        <f t="shared" si="415"/>
        <v>532156.63953338261</v>
      </c>
      <c r="CX129" s="92">
        <f t="shared" si="415"/>
        <v>532156.63953338261</v>
      </c>
      <c r="CY129" s="40">
        <f t="shared" si="395"/>
        <v>2111273.6242357027</v>
      </c>
      <c r="DA129" s="92">
        <f t="shared" si="416"/>
        <v>2107589.0833482416</v>
      </c>
      <c r="DB129" s="92">
        <f t="shared" si="416"/>
        <v>2105133.5631198282</v>
      </c>
      <c r="DC129" s="92">
        <f t="shared" si="416"/>
        <v>2114345.2309994306</v>
      </c>
      <c r="DD129" s="92">
        <f t="shared" si="416"/>
        <v>2106361.238442048</v>
      </c>
      <c r="DE129" s="92">
        <f t="shared" si="416"/>
        <v>2106361.239107741</v>
      </c>
      <c r="DF129" s="92">
        <f t="shared" si="416"/>
        <v>926033.67810776038</v>
      </c>
      <c r="DG129" s="92">
        <f t="shared" si="416"/>
        <v>0</v>
      </c>
      <c r="DH129" s="92">
        <f t="shared" si="416"/>
        <v>0</v>
      </c>
      <c r="DI129" s="92">
        <f t="shared" si="416"/>
        <v>0</v>
      </c>
      <c r="DJ129" s="92">
        <f t="shared" si="416"/>
        <v>0</v>
      </c>
      <c r="DK129" s="92">
        <f t="shared" si="416"/>
        <v>0</v>
      </c>
      <c r="DL129" s="92">
        <f t="shared" si="416"/>
        <v>0</v>
      </c>
      <c r="DM129" s="92">
        <f t="shared" si="416"/>
        <v>0</v>
      </c>
      <c r="DN129" s="92">
        <f t="shared" si="416"/>
        <v>0</v>
      </c>
      <c r="DO129" s="92">
        <f t="shared" si="416"/>
        <v>0</v>
      </c>
      <c r="DP129" s="92">
        <f t="shared" si="416"/>
        <v>0</v>
      </c>
      <c r="DQ129" s="92">
        <f t="shared" si="416"/>
        <v>0</v>
      </c>
      <c r="DR129" s="92">
        <f t="shared" si="416"/>
        <v>0</v>
      </c>
      <c r="DS129" s="92">
        <f t="shared" si="416"/>
        <v>0</v>
      </c>
      <c r="DU129" s="93">
        <f t="shared" si="397"/>
        <v>-15270.29128151061</v>
      </c>
      <c r="DW129" s="93">
        <f t="shared" si="398"/>
        <v>-192674.48412130773</v>
      </c>
    </row>
    <row r="130" spans="1:127" x14ac:dyDescent="0.3">
      <c r="A130" s="12" t="str">
        <f t="shared" si="197"/>
        <v>2120123POWER-1126VAT LEACHING</v>
      </c>
      <c r="B130" s="15" t="s">
        <v>150</v>
      </c>
      <c r="C130" s="16" t="s">
        <v>151</v>
      </c>
      <c r="D130" s="15" t="s">
        <v>152</v>
      </c>
      <c r="E130" s="16" t="s">
        <v>153</v>
      </c>
      <c r="F130" s="77" t="s">
        <v>154</v>
      </c>
      <c r="G130" s="39" t="s">
        <v>178</v>
      </c>
      <c r="I130" s="40">
        <v>513069.57583772892</v>
      </c>
      <c r="J130" s="40">
        <v>428033.44024698297</v>
      </c>
      <c r="K130" s="40">
        <v>488854.02012119227</v>
      </c>
      <c r="L130" s="40">
        <v>425961.03</v>
      </c>
      <c r="M130" s="40">
        <v>449833.13776979817</v>
      </c>
      <c r="N130" s="40">
        <v>407662.38602032524</v>
      </c>
      <c r="O130" s="40">
        <v>545799.12006723951</v>
      </c>
      <c r="P130" s="40">
        <v>542117.94680783059</v>
      </c>
      <c r="Q130" s="40">
        <v>535437.49</v>
      </c>
      <c r="R130" s="40">
        <v>506130</v>
      </c>
      <c r="S130" s="40">
        <v>490944.24000000005</v>
      </c>
      <c r="T130" s="40">
        <v>538541.23</v>
      </c>
      <c r="U130" s="40">
        <f t="shared" si="379"/>
        <v>5872383.6168710981</v>
      </c>
      <c r="W130" s="42">
        <v>488236.94</v>
      </c>
      <c r="X130" s="42">
        <v>542945.32219629188</v>
      </c>
      <c r="Y130" s="42">
        <v>492406.02999999997</v>
      </c>
      <c r="Z130" s="42">
        <v>539633.22466272232</v>
      </c>
      <c r="AA130" s="42">
        <v>487054.33</v>
      </c>
      <c r="AB130" s="42">
        <v>506838.94999999995</v>
      </c>
      <c r="AC130" s="42">
        <v>534796.64517966018</v>
      </c>
      <c r="AD130" s="42">
        <v>466579.54096900008</v>
      </c>
      <c r="AE130" s="42">
        <v>505399.8681416476</v>
      </c>
      <c r="AF130" s="42">
        <v>507668.26582999999</v>
      </c>
      <c r="AG130" s="42">
        <v>527346.14240000001</v>
      </c>
      <c r="AH130" s="42">
        <v>571210.71490000002</v>
      </c>
      <c r="AI130" s="40">
        <f t="shared" si="381"/>
        <v>6170115.9742793217</v>
      </c>
      <c r="AK130" s="92">
        <v>610751.8483999999</v>
      </c>
      <c r="AL130" s="92">
        <v>447695.80106412678</v>
      </c>
      <c r="AM130" s="92">
        <v>554524.23890217848</v>
      </c>
      <c r="AN130" s="92">
        <v>547575.20395357523</v>
      </c>
      <c r="AO130" s="92">
        <v>502731.83154457371</v>
      </c>
      <c r="AP130" s="92">
        <v>532368.87488000002</v>
      </c>
      <c r="AQ130" s="92">
        <v>581682.16409999994</v>
      </c>
      <c r="AR130" s="92">
        <v>556785.04350000003</v>
      </c>
      <c r="AS130" s="92">
        <v>562834.51439999987</v>
      </c>
      <c r="AT130" s="92">
        <v>495067.63968206022</v>
      </c>
      <c r="AU130" s="92">
        <v>583700.4129</v>
      </c>
      <c r="AV130" s="92">
        <v>595621.14531999989</v>
      </c>
      <c r="AW130" s="40">
        <f t="shared" si="384"/>
        <v>6571338.7186465142</v>
      </c>
      <c r="AY130" s="92">
        <f t="shared" si="410"/>
        <v>302428.54799901106</v>
      </c>
      <c r="AZ130" s="92">
        <f t="shared" si="410"/>
        <v>226868.49846496529</v>
      </c>
      <c r="BA130" s="92">
        <f t="shared" si="410"/>
        <v>307196.5943317418</v>
      </c>
      <c r="BB130" s="92">
        <f t="shared" si="410"/>
        <v>296811.08818488655</v>
      </c>
      <c r="BC130" s="92">
        <f t="shared" si="410"/>
        <v>252266.50139636864</v>
      </c>
      <c r="BD130" s="92">
        <f t="shared" si="410"/>
        <v>294991.67258356768</v>
      </c>
      <c r="BE130" s="92">
        <f t="shared" si="410"/>
        <v>306354.91074014513</v>
      </c>
      <c r="BF130" s="92">
        <f t="shared" si="410"/>
        <v>301630.21907016728</v>
      </c>
      <c r="BG130" s="92">
        <f t="shared" si="410"/>
        <v>236151.22084464514</v>
      </c>
      <c r="BH130" s="92">
        <f t="shared" si="410"/>
        <v>304523.4880442748</v>
      </c>
      <c r="BI130" s="92">
        <f t="shared" si="410"/>
        <v>292707.19272215484</v>
      </c>
      <c r="BJ130" s="92">
        <f t="shared" si="410"/>
        <v>309063.39206411189</v>
      </c>
      <c r="BK130" s="40">
        <f t="shared" si="386"/>
        <v>3430993.3264460401</v>
      </c>
      <c r="BL130" s="92">
        <f t="shared" ref="BL130:BO130" si="423">BL67*BL$8</f>
        <v>0</v>
      </c>
      <c r="BM130" s="92">
        <f t="shared" si="423"/>
        <v>309868.12952808425</v>
      </c>
      <c r="BN130" s="92">
        <f t="shared" si="423"/>
        <v>274361.99135668436</v>
      </c>
      <c r="BO130" s="92">
        <f t="shared" si="423"/>
        <v>255755.92972816649</v>
      </c>
      <c r="BP130" s="92">
        <f t="shared" si="412"/>
        <v>291903.68835654657</v>
      </c>
      <c r="BQ130" s="92">
        <f t="shared" si="412"/>
        <v>302894.3715578065</v>
      </c>
      <c r="BR130" s="92">
        <f t="shared" si="412"/>
        <v>247044.01773323244</v>
      </c>
      <c r="BS130" s="92">
        <f t="shared" si="412"/>
        <v>306157.85569617886</v>
      </c>
      <c r="BT130" s="92">
        <f t="shared" si="412"/>
        <v>301025.12700961845</v>
      </c>
      <c r="BU130" s="92">
        <f t="shared" si="412"/>
        <v>244651.77999888084</v>
      </c>
      <c r="BV130" s="92">
        <f t="shared" si="412"/>
        <v>305630.01161926292</v>
      </c>
      <c r="BW130" s="92">
        <f t="shared" si="412"/>
        <v>287418.96306652675</v>
      </c>
      <c r="BX130" s="92">
        <f t="shared" si="412"/>
        <v>277609.16787453613</v>
      </c>
      <c r="BY130" s="40">
        <f t="shared" si="389"/>
        <v>3404321.0335255242</v>
      </c>
      <c r="CA130" s="92">
        <f t="shared" si="413"/>
        <v>293253.5207137476</v>
      </c>
      <c r="CB130" s="92">
        <f t="shared" si="413"/>
        <v>264874.14774144941</v>
      </c>
      <c r="CC130" s="92">
        <f t="shared" si="413"/>
        <v>293253.5207137476</v>
      </c>
      <c r="CD130" s="92">
        <f t="shared" si="413"/>
        <v>288764.16852886142</v>
      </c>
      <c r="CE130" s="92">
        <f t="shared" si="413"/>
        <v>298389.64081315679</v>
      </c>
      <c r="CF130" s="92">
        <f t="shared" si="413"/>
        <v>288764.16852886142</v>
      </c>
      <c r="CG130" s="92">
        <f t="shared" si="413"/>
        <v>299310.4191263364</v>
      </c>
      <c r="CH130" s="92">
        <f t="shared" si="413"/>
        <v>299310.4191263364</v>
      </c>
      <c r="CI130" s="92">
        <f t="shared" si="413"/>
        <v>299310.4191263364</v>
      </c>
      <c r="CJ130" s="92">
        <f t="shared" si="413"/>
        <v>288542.80085572088</v>
      </c>
      <c r="CK130" s="92">
        <f t="shared" si="413"/>
        <v>293989.81043141725</v>
      </c>
      <c r="CL130" s="92">
        <f t="shared" si="413"/>
        <v>284506.26815943606</v>
      </c>
      <c r="CM130" s="40">
        <f t="shared" si="391"/>
        <v>3492269.3038654076</v>
      </c>
      <c r="CO130" s="92">
        <f t="shared" si="414"/>
        <v>1185188.6614561917</v>
      </c>
      <c r="CP130" s="92">
        <f t="shared" si="414"/>
        <v>880074.69381926977</v>
      </c>
      <c r="CQ130" s="92">
        <f t="shared" si="414"/>
        <v>901805.76412070333</v>
      </c>
      <c r="CR130" s="92">
        <f t="shared" si="414"/>
        <v>888090.63590140431</v>
      </c>
      <c r="CS130" s="40">
        <f t="shared" si="393"/>
        <v>3855159.7552975696</v>
      </c>
      <c r="CU130" s="92">
        <f t="shared" si="415"/>
        <v>909300.01416597399</v>
      </c>
      <c r="CV130" s="92">
        <f t="shared" si="415"/>
        <v>919403.3476567067</v>
      </c>
      <c r="CW130" s="92">
        <f t="shared" si="415"/>
        <v>929506.68114743987</v>
      </c>
      <c r="CX130" s="92">
        <f t="shared" si="415"/>
        <v>929506.68114743987</v>
      </c>
      <c r="CY130" s="40">
        <f t="shared" si="395"/>
        <v>3687716.7241175603</v>
      </c>
      <c r="DA130" s="92">
        <f t="shared" si="416"/>
        <v>3681281.0149345277</v>
      </c>
      <c r="DB130" s="92">
        <f t="shared" si="416"/>
        <v>3676992.0099904132</v>
      </c>
      <c r="DC130" s="92">
        <f t="shared" si="416"/>
        <v>3693081.8343062554</v>
      </c>
      <c r="DD130" s="92">
        <f t="shared" si="416"/>
        <v>3679136.3643581099</v>
      </c>
      <c r="DE130" s="92">
        <f t="shared" si="416"/>
        <v>3679136.3655208624</v>
      </c>
      <c r="DF130" s="92">
        <f t="shared" si="416"/>
        <v>1617483.3250665569</v>
      </c>
      <c r="DG130" s="92">
        <f t="shared" si="416"/>
        <v>0</v>
      </c>
      <c r="DH130" s="92">
        <f t="shared" si="416"/>
        <v>0</v>
      </c>
      <c r="DI130" s="92">
        <f t="shared" si="416"/>
        <v>0</v>
      </c>
      <c r="DJ130" s="92">
        <f t="shared" si="416"/>
        <v>0</v>
      </c>
      <c r="DK130" s="92">
        <f t="shared" si="416"/>
        <v>0</v>
      </c>
      <c r="DL130" s="92">
        <f t="shared" si="416"/>
        <v>0</v>
      </c>
      <c r="DM130" s="92">
        <f t="shared" si="416"/>
        <v>0</v>
      </c>
      <c r="DN130" s="92">
        <f t="shared" si="416"/>
        <v>0</v>
      </c>
      <c r="DO130" s="92">
        <f t="shared" si="416"/>
        <v>0</v>
      </c>
      <c r="DP130" s="92">
        <f t="shared" si="416"/>
        <v>0</v>
      </c>
      <c r="DQ130" s="92">
        <f t="shared" si="416"/>
        <v>0</v>
      </c>
      <c r="DR130" s="92">
        <f t="shared" si="416"/>
        <v>0</v>
      </c>
      <c r="DS130" s="92">
        <f t="shared" si="416"/>
        <v>0</v>
      </c>
      <c r="DU130" s="93">
        <f t="shared" si="397"/>
        <v>-26672.292920515873</v>
      </c>
      <c r="DW130" s="93">
        <f t="shared" si="398"/>
        <v>-336540.42244860012</v>
      </c>
    </row>
    <row r="131" spans="1:127" x14ac:dyDescent="0.3">
      <c r="A131" s="12" t="str">
        <f t="shared" si="197"/>
        <v>2120130POWER-1139CLARIFICACIÓN</v>
      </c>
      <c r="B131" s="15" t="s">
        <v>155</v>
      </c>
      <c r="C131" s="16" t="s">
        <v>156</v>
      </c>
      <c r="D131" s="15" t="s">
        <v>157</v>
      </c>
      <c r="E131" s="16" t="s">
        <v>158</v>
      </c>
      <c r="F131" s="77" t="s">
        <v>159</v>
      </c>
      <c r="G131" s="39" t="s">
        <v>178</v>
      </c>
      <c r="I131" s="40">
        <v>378308.90327648172</v>
      </c>
      <c r="J131" s="40">
        <v>332844.58161896066</v>
      </c>
      <c r="K131" s="40">
        <v>375095.66575195658</v>
      </c>
      <c r="L131" s="40">
        <v>348880.8</v>
      </c>
      <c r="M131" s="40">
        <v>360072.83520782483</v>
      </c>
      <c r="N131" s="40">
        <v>330949.96858450648</v>
      </c>
      <c r="O131" s="40">
        <v>377880.50830884348</v>
      </c>
      <c r="P131" s="40">
        <v>368011.95450501569</v>
      </c>
      <c r="Q131" s="40">
        <v>358422.56999999995</v>
      </c>
      <c r="R131" s="40">
        <v>356825.72999999986</v>
      </c>
      <c r="S131" s="40">
        <v>344599.46</v>
      </c>
      <c r="T131" s="40">
        <v>371796.02999999997</v>
      </c>
      <c r="U131" s="40">
        <f t="shared" si="379"/>
        <v>4303689.0072535891</v>
      </c>
      <c r="W131" s="42">
        <v>347943.82999999996</v>
      </c>
      <c r="X131" s="42">
        <v>358650.75518094678</v>
      </c>
      <c r="Y131" s="42">
        <v>339372.84000000008</v>
      </c>
      <c r="Z131" s="42">
        <v>359735.81279084377</v>
      </c>
      <c r="AA131" s="42">
        <v>336210.79999999993</v>
      </c>
      <c r="AB131" s="42">
        <v>356220.57</v>
      </c>
      <c r="AC131" s="42">
        <v>372060.98738343501</v>
      </c>
      <c r="AD131" s="42">
        <v>347977.10305000003</v>
      </c>
      <c r="AE131" s="42">
        <v>362940.51374719053</v>
      </c>
      <c r="AF131" s="42">
        <v>368629.35502000002</v>
      </c>
      <c r="AG131" s="42">
        <v>373530.5514</v>
      </c>
      <c r="AH131" s="42">
        <v>384035.82819999993</v>
      </c>
      <c r="AI131" s="40">
        <f t="shared" si="381"/>
        <v>4307308.9467724161</v>
      </c>
      <c r="AK131" s="92">
        <v>400078.07649999991</v>
      </c>
      <c r="AL131" s="92">
        <v>322635.88436560583</v>
      </c>
      <c r="AM131" s="92">
        <v>380470.9746320722</v>
      </c>
      <c r="AN131" s="92">
        <v>366658.10974705603</v>
      </c>
      <c r="AO131" s="92">
        <v>347258.28373742884</v>
      </c>
      <c r="AP131" s="92">
        <v>361749.82136000006</v>
      </c>
      <c r="AQ131" s="92">
        <v>382851.23170000006</v>
      </c>
      <c r="AR131" s="92">
        <v>384178.6606</v>
      </c>
      <c r="AS131" s="92">
        <v>375064.4313</v>
      </c>
      <c r="AT131" s="92">
        <v>331857.66246355866</v>
      </c>
      <c r="AU131" s="92">
        <v>371582.57100000005</v>
      </c>
      <c r="AV131" s="92">
        <v>374770.04256000003</v>
      </c>
      <c r="AW131" s="40">
        <f t="shared" si="384"/>
        <v>4399155.7499657217</v>
      </c>
      <c r="AY131" s="92">
        <f t="shared" si="410"/>
        <v>206201.31854419323</v>
      </c>
      <c r="AZ131" s="92">
        <f t="shared" si="410"/>
        <v>154683.09400397641</v>
      </c>
      <c r="BA131" s="92">
        <f t="shared" si="410"/>
        <v>209452.25979029576</v>
      </c>
      <c r="BB131" s="92">
        <f t="shared" si="410"/>
        <v>202371.23164199622</v>
      </c>
      <c r="BC131" s="92">
        <f t="shared" si="410"/>
        <v>171999.91719244665</v>
      </c>
      <c r="BD131" s="92">
        <f t="shared" si="410"/>
        <v>201130.720789254</v>
      </c>
      <c r="BE131" s="92">
        <f t="shared" si="410"/>
        <v>208878.38451452379</v>
      </c>
      <c r="BF131" s="92">
        <f t="shared" si="410"/>
        <v>205657.00327088745</v>
      </c>
      <c r="BG131" s="92">
        <f t="shared" si="410"/>
        <v>161012.22399859564</v>
      </c>
      <c r="BH131" s="92">
        <f t="shared" si="410"/>
        <v>207629.68700498357</v>
      </c>
      <c r="BI131" s="92">
        <f t="shared" si="410"/>
        <v>199573.12061318685</v>
      </c>
      <c r="BJ131" s="92">
        <f t="shared" si="410"/>
        <v>210725.07664709352</v>
      </c>
      <c r="BK131" s="40">
        <f t="shared" si="386"/>
        <v>2339314.0380114331</v>
      </c>
      <c r="BL131" s="92">
        <f t="shared" ref="BL131:BO131" si="424">BL68*BL$8</f>
        <v>0</v>
      </c>
      <c r="BM131" s="92">
        <f t="shared" si="424"/>
        <v>211273.76137692784</v>
      </c>
      <c r="BN131" s="92">
        <f t="shared" si="424"/>
        <v>187065.0266004116</v>
      </c>
      <c r="BO131" s="92">
        <f t="shared" si="424"/>
        <v>174379.07328648225</v>
      </c>
      <c r="BP131" s="92">
        <f t="shared" si="412"/>
        <v>199025.27663238326</v>
      </c>
      <c r="BQ131" s="92">
        <f t="shared" si="412"/>
        <v>206518.92557126822</v>
      </c>
      <c r="BR131" s="92">
        <f t="shared" si="412"/>
        <v>168439.13225815626</v>
      </c>
      <c r="BS131" s="92">
        <f t="shared" si="412"/>
        <v>208744.02877939073</v>
      </c>
      <c r="BT131" s="92">
        <f t="shared" si="412"/>
        <v>205244.44043066842</v>
      </c>
      <c r="BU131" s="92">
        <f t="shared" si="412"/>
        <v>166808.06079232335</v>
      </c>
      <c r="BV131" s="92">
        <f t="shared" si="412"/>
        <v>208384.13502807013</v>
      </c>
      <c r="BW131" s="92">
        <f t="shared" si="412"/>
        <v>195967.50885804734</v>
      </c>
      <c r="BX131" s="92">
        <f t="shared" si="412"/>
        <v>189279.01097442964</v>
      </c>
      <c r="BY131" s="40">
        <f t="shared" si="389"/>
        <v>2321128.380588559</v>
      </c>
      <c r="CA131" s="92">
        <f t="shared" si="413"/>
        <v>199945.61703579448</v>
      </c>
      <c r="CB131" s="92">
        <f t="shared" si="413"/>
        <v>180596.0411936208</v>
      </c>
      <c r="CC131" s="92">
        <f t="shared" si="413"/>
        <v>199945.61703579448</v>
      </c>
      <c r="CD131" s="92">
        <f t="shared" si="413"/>
        <v>196884.69455986528</v>
      </c>
      <c r="CE131" s="92">
        <f t="shared" si="413"/>
        <v>203447.51771186077</v>
      </c>
      <c r="CF131" s="92">
        <f t="shared" si="413"/>
        <v>196884.69455986528</v>
      </c>
      <c r="CG131" s="92">
        <f t="shared" si="413"/>
        <v>204075.32121626131</v>
      </c>
      <c r="CH131" s="92">
        <f t="shared" si="413"/>
        <v>204075.32121626131</v>
      </c>
      <c r="CI131" s="92">
        <f t="shared" si="413"/>
        <v>204075.32121626131</v>
      </c>
      <c r="CJ131" s="92">
        <f t="shared" si="413"/>
        <v>196733.762029234</v>
      </c>
      <c r="CK131" s="92">
        <f t="shared" si="413"/>
        <v>200447.63283958856</v>
      </c>
      <c r="CL131" s="92">
        <f t="shared" si="413"/>
        <v>193981.58016734378</v>
      </c>
      <c r="CM131" s="40">
        <f t="shared" si="391"/>
        <v>2381093.1207817513</v>
      </c>
      <c r="CO131" s="92">
        <f t="shared" si="414"/>
        <v>808083.3186313262</v>
      </c>
      <c r="CP131" s="92">
        <f t="shared" si="414"/>
        <v>600051.03183415078</v>
      </c>
      <c r="CQ131" s="92">
        <f t="shared" si="414"/>
        <v>614867.6732497185</v>
      </c>
      <c r="CR131" s="92">
        <f t="shared" si="414"/>
        <v>605516.4478395055</v>
      </c>
      <c r="CS131" s="40">
        <f t="shared" si="393"/>
        <v>2628518.4715547012</v>
      </c>
      <c r="CU131" s="92">
        <f t="shared" si="415"/>
        <v>619977.39007724414</v>
      </c>
      <c r="CV131" s="92">
        <f t="shared" si="415"/>
        <v>626866.02774476877</v>
      </c>
      <c r="CW131" s="92">
        <f t="shared" si="415"/>
        <v>633754.66541229386</v>
      </c>
      <c r="CX131" s="92">
        <f t="shared" si="415"/>
        <v>633754.66541229386</v>
      </c>
      <c r="CY131" s="40">
        <f t="shared" si="395"/>
        <v>2514352.7486466006</v>
      </c>
      <c r="DA131" s="92">
        <f t="shared" si="416"/>
        <v>2509964.7643505125</v>
      </c>
      <c r="DB131" s="92">
        <f t="shared" si="416"/>
        <v>2507040.4422897468</v>
      </c>
      <c r="DC131" s="92">
        <f t="shared" si="416"/>
        <v>2518010.7789561185</v>
      </c>
      <c r="DD131" s="92">
        <f t="shared" si="416"/>
        <v>2508502.502339866</v>
      </c>
      <c r="DE131" s="92">
        <f t="shared" si="416"/>
        <v>2508502.5031326525</v>
      </c>
      <c r="DF131" s="92">
        <f t="shared" si="416"/>
        <v>1102829.7313819085</v>
      </c>
      <c r="DG131" s="92">
        <f t="shared" si="416"/>
        <v>0</v>
      </c>
      <c r="DH131" s="92">
        <f t="shared" si="416"/>
        <v>0</v>
      </c>
      <c r="DI131" s="92">
        <f t="shared" si="416"/>
        <v>0</v>
      </c>
      <c r="DJ131" s="92">
        <f t="shared" si="416"/>
        <v>0</v>
      </c>
      <c r="DK131" s="92">
        <f t="shared" si="416"/>
        <v>0</v>
      </c>
      <c r="DL131" s="92">
        <f t="shared" si="416"/>
        <v>0</v>
      </c>
      <c r="DM131" s="92">
        <f t="shared" si="416"/>
        <v>0</v>
      </c>
      <c r="DN131" s="92">
        <f t="shared" si="416"/>
        <v>0</v>
      </c>
      <c r="DO131" s="92">
        <f t="shared" si="416"/>
        <v>0</v>
      </c>
      <c r="DP131" s="92">
        <f t="shared" si="416"/>
        <v>0</v>
      </c>
      <c r="DQ131" s="92">
        <f t="shared" si="416"/>
        <v>0</v>
      </c>
      <c r="DR131" s="92">
        <f t="shared" si="416"/>
        <v>0</v>
      </c>
      <c r="DS131" s="92">
        <f t="shared" si="416"/>
        <v>0</v>
      </c>
      <c r="DU131" s="93">
        <f t="shared" si="397"/>
        <v>-18185.657422874123</v>
      </c>
      <c r="DW131" s="93">
        <f t="shared" si="398"/>
        <v>-229459.41879980196</v>
      </c>
    </row>
    <row r="132" spans="1:127" x14ac:dyDescent="0.3">
      <c r="A132" s="12" t="str">
        <f t="shared" si="197"/>
        <v>2120132POWER-1174EXTRACCION POR SOLVENTE</v>
      </c>
      <c r="B132" s="15" t="s">
        <v>160</v>
      </c>
      <c r="C132" s="16" t="s">
        <v>161</v>
      </c>
      <c r="D132" s="15" t="s">
        <v>162</v>
      </c>
      <c r="E132" s="16" t="s">
        <v>163</v>
      </c>
      <c r="F132" s="77" t="s">
        <v>164</v>
      </c>
      <c r="G132" s="39" t="s">
        <v>178</v>
      </c>
      <c r="I132" s="40">
        <v>219225.96050857438</v>
      </c>
      <c r="J132" s="40">
        <v>155205.63492101297</v>
      </c>
      <c r="K132" s="40">
        <v>150204.24458592982</v>
      </c>
      <c r="L132" s="40">
        <v>146769.51000000004</v>
      </c>
      <c r="M132" s="40">
        <v>184125.04066493228</v>
      </c>
      <c r="N132" s="40">
        <v>172508.45069053269</v>
      </c>
      <c r="O132" s="40">
        <v>190274.09904672953</v>
      </c>
      <c r="P132" s="40">
        <v>191290.27657548932</v>
      </c>
      <c r="Q132" s="40">
        <v>213656.08</v>
      </c>
      <c r="R132" s="40">
        <v>182348.09000000003</v>
      </c>
      <c r="S132" s="40">
        <v>169889.49</v>
      </c>
      <c r="T132" s="40">
        <v>178810.64</v>
      </c>
      <c r="U132" s="40">
        <f t="shared" si="379"/>
        <v>2154307.5169932013</v>
      </c>
      <c r="W132" s="42">
        <v>177392.76</v>
      </c>
      <c r="X132" s="42">
        <v>163536.0161735928</v>
      </c>
      <c r="Y132" s="42">
        <v>129185.18</v>
      </c>
      <c r="Z132" s="42">
        <v>168305.29742620169</v>
      </c>
      <c r="AA132" s="42">
        <v>148346.05999999997</v>
      </c>
      <c r="AB132" s="42">
        <v>137959.55999999997</v>
      </c>
      <c r="AC132" s="42">
        <v>175640.06903650839</v>
      </c>
      <c r="AD132" s="42">
        <v>149621.48416491004</v>
      </c>
      <c r="AE132" s="42">
        <v>177431.94533650277</v>
      </c>
      <c r="AF132" s="42">
        <v>157943.66209677994</v>
      </c>
      <c r="AG132" s="42">
        <v>148090.65090000004</v>
      </c>
      <c r="AH132" s="42">
        <v>162428.48003729997</v>
      </c>
      <c r="AI132" s="40">
        <f t="shared" si="381"/>
        <v>1895881.1651717953</v>
      </c>
      <c r="AK132" s="92">
        <v>148907.09122100001</v>
      </c>
      <c r="AL132" s="92">
        <v>113313.89555336919</v>
      </c>
      <c r="AM132" s="92">
        <v>162722.48070134202</v>
      </c>
      <c r="AN132" s="92">
        <v>148209.45578178504</v>
      </c>
      <c r="AO132" s="92">
        <v>172381.43038885033</v>
      </c>
      <c r="AP132" s="92">
        <v>185092.87901399998</v>
      </c>
      <c r="AQ132" s="92">
        <v>189674.61740000002</v>
      </c>
      <c r="AR132" s="92">
        <v>214949.06573000003</v>
      </c>
      <c r="AS132" s="92">
        <v>240806.20902000001</v>
      </c>
      <c r="AT132" s="92">
        <v>226780.10511106465</v>
      </c>
      <c r="AU132" s="92">
        <v>234836.54332</v>
      </c>
      <c r="AV132" s="92">
        <v>239976.52721899998</v>
      </c>
      <c r="AW132" s="40">
        <f t="shared" si="384"/>
        <v>2277650.3004604108</v>
      </c>
      <c r="AY132" s="92">
        <f t="shared" si="410"/>
        <v>142647.92285689901</v>
      </c>
      <c r="AZ132" s="92">
        <f t="shared" si="410"/>
        <v>107008.15211332729</v>
      </c>
      <c r="BA132" s="92">
        <f t="shared" si="410"/>
        <v>144896.89012519977</v>
      </c>
      <c r="BB132" s="92">
        <f t="shared" si="410"/>
        <v>139998.3086603597</v>
      </c>
      <c r="BC132" s="92">
        <f t="shared" si="410"/>
        <v>118987.74989551143</v>
      </c>
      <c r="BD132" s="92">
        <f t="shared" si="410"/>
        <v>139140.13618273224</v>
      </c>
      <c r="BE132" s="92">
        <f t="shared" si="410"/>
        <v>144499.88919113323</v>
      </c>
      <c r="BF132" s="92">
        <f t="shared" si="410"/>
        <v>142271.37122442384</v>
      </c>
      <c r="BG132" s="92">
        <f t="shared" si="410"/>
        <v>111386.57827276153</v>
      </c>
      <c r="BH132" s="92">
        <f t="shared" si="410"/>
        <v>143636.05326966543</v>
      </c>
      <c r="BI132" s="92">
        <f t="shared" si="410"/>
        <v>138062.60461636694</v>
      </c>
      <c r="BJ132" s="92">
        <f t="shared" si="410"/>
        <v>145777.41155969549</v>
      </c>
      <c r="BK132" s="40">
        <f t="shared" si="386"/>
        <v>1618313.0679680761</v>
      </c>
      <c r="BL132" s="92">
        <f t="shared" ref="BL132:BO132" si="425">BL69*BL$8</f>
        <v>0</v>
      </c>
      <c r="BM132" s="92">
        <f t="shared" si="425"/>
        <v>146156.98593665269</v>
      </c>
      <c r="BN132" s="92">
        <f t="shared" si="425"/>
        <v>129409.63555478063</v>
      </c>
      <c r="BO132" s="92">
        <f t="shared" si="425"/>
        <v>120633.62528254866</v>
      </c>
      <c r="BP132" s="92">
        <f t="shared" si="412"/>
        <v>137683.61186082577</v>
      </c>
      <c r="BQ132" s="92">
        <f t="shared" si="412"/>
        <v>142867.64008769498</v>
      </c>
      <c r="BR132" s="92">
        <f t="shared" si="412"/>
        <v>116524.43599333674</v>
      </c>
      <c r="BS132" s="92">
        <f t="shared" si="412"/>
        <v>144406.94329400727</v>
      </c>
      <c r="BT132" s="92">
        <f t="shared" si="412"/>
        <v>141985.96455185409</v>
      </c>
      <c r="BU132" s="92">
        <f t="shared" si="412"/>
        <v>115396.07775452964</v>
      </c>
      <c r="BV132" s="92">
        <f t="shared" si="412"/>
        <v>144157.97254814825</v>
      </c>
      <c r="BW132" s="92">
        <f t="shared" si="412"/>
        <v>135568.27998677522</v>
      </c>
      <c r="BX132" s="92">
        <f t="shared" si="412"/>
        <v>130941.24686755515</v>
      </c>
      <c r="BY132" s="40">
        <f t="shared" si="389"/>
        <v>1605732.4197187091</v>
      </c>
      <c r="CA132" s="92">
        <f t="shared" si="413"/>
        <v>138320.29375886003</v>
      </c>
      <c r="CB132" s="92">
        <f t="shared" si="413"/>
        <v>124934.45887897034</v>
      </c>
      <c r="CC132" s="92">
        <f t="shared" si="413"/>
        <v>138320.29375886003</v>
      </c>
      <c r="CD132" s="92">
        <f t="shared" si="413"/>
        <v>136202.77949512991</v>
      </c>
      <c r="CE132" s="92">
        <f t="shared" si="413"/>
        <v>140742.87214496758</v>
      </c>
      <c r="CF132" s="92">
        <f t="shared" si="413"/>
        <v>136202.77949512991</v>
      </c>
      <c r="CG132" s="92">
        <f t="shared" si="413"/>
        <v>141177.18006548565</v>
      </c>
      <c r="CH132" s="92">
        <f t="shared" si="413"/>
        <v>141177.18006548565</v>
      </c>
      <c r="CI132" s="92">
        <f t="shared" si="413"/>
        <v>141177.18006548565</v>
      </c>
      <c r="CJ132" s="92">
        <f t="shared" si="413"/>
        <v>136098.36594366428</v>
      </c>
      <c r="CK132" s="92">
        <f t="shared" si="413"/>
        <v>138667.58305922995</v>
      </c>
      <c r="CL132" s="92">
        <f t="shared" si="413"/>
        <v>134194.43521860961</v>
      </c>
      <c r="CM132" s="40">
        <f t="shared" si="391"/>
        <v>1647215.4019498785</v>
      </c>
      <c r="CO132" s="92">
        <f t="shared" si="414"/>
        <v>559023.616880332</v>
      </c>
      <c r="CP132" s="92">
        <f t="shared" si="414"/>
        <v>415109.0492708736</v>
      </c>
      <c r="CQ132" s="92">
        <f t="shared" si="414"/>
        <v>425359.04736287537</v>
      </c>
      <c r="CR132" s="92">
        <f t="shared" si="414"/>
        <v>418889.96709534235</v>
      </c>
      <c r="CS132" s="40">
        <f t="shared" si="393"/>
        <v>1818381.6806094232</v>
      </c>
      <c r="CU132" s="92">
        <f t="shared" si="415"/>
        <v>428893.89620370494</v>
      </c>
      <c r="CV132" s="92">
        <f t="shared" si="415"/>
        <v>433659.38393930148</v>
      </c>
      <c r="CW132" s="92">
        <f t="shared" si="415"/>
        <v>438424.87167489826</v>
      </c>
      <c r="CX132" s="92">
        <f t="shared" si="415"/>
        <v>438424.87167489826</v>
      </c>
      <c r="CY132" s="40">
        <f t="shared" si="395"/>
        <v>1739403.0234928031</v>
      </c>
      <c r="DA132" s="92">
        <f t="shared" si="416"/>
        <v>1736367.4616943393</v>
      </c>
      <c r="DB132" s="92">
        <f t="shared" si="416"/>
        <v>1734344.4461739825</v>
      </c>
      <c r="DC132" s="92">
        <f t="shared" si="416"/>
        <v>1741933.6107319358</v>
      </c>
      <c r="DD132" s="92">
        <f t="shared" si="416"/>
        <v>1735355.8840770673</v>
      </c>
      <c r="DE132" s="92">
        <f t="shared" si="416"/>
        <v>1735355.8846255084</v>
      </c>
      <c r="DF132" s="92">
        <f t="shared" si="416"/>
        <v>762926.11297121737</v>
      </c>
      <c r="DG132" s="92">
        <f t="shared" si="416"/>
        <v>0</v>
      </c>
      <c r="DH132" s="92">
        <f t="shared" si="416"/>
        <v>0</v>
      </c>
      <c r="DI132" s="92">
        <f t="shared" si="416"/>
        <v>0</v>
      </c>
      <c r="DJ132" s="92">
        <f t="shared" si="416"/>
        <v>0</v>
      </c>
      <c r="DK132" s="92">
        <f t="shared" si="416"/>
        <v>0</v>
      </c>
      <c r="DL132" s="92">
        <f t="shared" si="416"/>
        <v>0</v>
      </c>
      <c r="DM132" s="92">
        <f t="shared" si="416"/>
        <v>0</v>
      </c>
      <c r="DN132" s="92">
        <f t="shared" si="416"/>
        <v>0</v>
      </c>
      <c r="DO132" s="92">
        <f t="shared" si="416"/>
        <v>0</v>
      </c>
      <c r="DP132" s="92">
        <f t="shared" si="416"/>
        <v>0</v>
      </c>
      <c r="DQ132" s="92">
        <f t="shared" si="416"/>
        <v>0</v>
      </c>
      <c r="DR132" s="92">
        <f t="shared" si="416"/>
        <v>0</v>
      </c>
      <c r="DS132" s="92">
        <f t="shared" si="416"/>
        <v>0</v>
      </c>
      <c r="DU132" s="93">
        <f t="shared" si="397"/>
        <v>-12580.648249367019</v>
      </c>
      <c r="DW132" s="93">
        <f t="shared" si="398"/>
        <v>-158737.63418601971</v>
      </c>
    </row>
    <row r="133" spans="1:127" s="10" customFormat="1" x14ac:dyDescent="0.3">
      <c r="A133" s="10" t="str">
        <f t="shared" si="197"/>
        <v>2120140POWER-1172ELECTRODEPOSICIÓN</v>
      </c>
      <c r="B133" s="31" t="s">
        <v>165</v>
      </c>
      <c r="C133" s="30" t="s">
        <v>166</v>
      </c>
      <c r="D133" s="31" t="s">
        <v>167</v>
      </c>
      <c r="E133" s="30" t="s">
        <v>168</v>
      </c>
      <c r="F133" s="100" t="s">
        <v>169</v>
      </c>
      <c r="G133" s="32" t="s">
        <v>178</v>
      </c>
      <c r="I133" s="33">
        <v>6614720.1752308868</v>
      </c>
      <c r="J133" s="33">
        <v>5118841.4509427138</v>
      </c>
      <c r="K133" s="33">
        <v>5925317.9529579086</v>
      </c>
      <c r="L133" s="33">
        <v>5740653.0699999994</v>
      </c>
      <c r="M133" s="33">
        <v>5559603.2845845204</v>
      </c>
      <c r="N133" s="33">
        <v>4812763.4347887998</v>
      </c>
      <c r="O133" s="33">
        <v>6515249.4221129511</v>
      </c>
      <c r="P133" s="33">
        <v>5685734.0852190983</v>
      </c>
      <c r="Q133" s="33">
        <v>6694128.9399999995</v>
      </c>
      <c r="R133" s="33">
        <v>5578170.7499999991</v>
      </c>
      <c r="S133" s="33">
        <v>5613347.2199999988</v>
      </c>
      <c r="T133" s="33">
        <v>6112151.620000001</v>
      </c>
      <c r="U133" s="33">
        <f t="shared" si="379"/>
        <v>69970681.40583688</v>
      </c>
      <c r="W133" s="35">
        <v>5120137.21</v>
      </c>
      <c r="X133" s="35">
        <v>5365016.8070575576</v>
      </c>
      <c r="Y133" s="35">
        <v>4071660.67</v>
      </c>
      <c r="Z133" s="35">
        <v>5046505.4250716837</v>
      </c>
      <c r="AA133" s="35">
        <v>4587239.53</v>
      </c>
      <c r="AB133" s="35">
        <v>4621338.3000000007</v>
      </c>
      <c r="AC133" s="35">
        <v>5263228.0560052702</v>
      </c>
      <c r="AD133" s="35">
        <v>4779757.7494399995</v>
      </c>
      <c r="AE133" s="35">
        <v>5022165.0228784122</v>
      </c>
      <c r="AF133" s="35">
        <v>4371379.6801200006</v>
      </c>
      <c r="AG133" s="35">
        <v>4951089.2360000005</v>
      </c>
      <c r="AH133" s="35">
        <v>5361484.6740999985</v>
      </c>
      <c r="AI133" s="33">
        <f t="shared" si="381"/>
        <v>58561002.360672928</v>
      </c>
      <c r="AK133" s="99">
        <v>5258484.6084999992</v>
      </c>
      <c r="AL133" s="99">
        <v>3451258.8556053359</v>
      </c>
      <c r="AM133" s="99">
        <v>5206200.5820110496</v>
      </c>
      <c r="AN133" s="99">
        <v>5438126.2089385008</v>
      </c>
      <c r="AO133" s="99">
        <v>5535453.6525680842</v>
      </c>
      <c r="AP133" s="99">
        <v>5566875.0758299995</v>
      </c>
      <c r="AQ133" s="99">
        <v>6291134.0174000002</v>
      </c>
      <c r="AR133" s="99">
        <v>6926564.5445999997</v>
      </c>
      <c r="AS133" s="99">
        <v>7305363.7006000001</v>
      </c>
      <c r="AT133" s="99">
        <v>6272912.4156826008</v>
      </c>
      <c r="AU133" s="99">
        <v>7166938.5514000002</v>
      </c>
      <c r="AV133" s="99">
        <v>7122635.9160999991</v>
      </c>
      <c r="AW133" s="33">
        <f t="shared" si="384"/>
        <v>71541948.129235566</v>
      </c>
      <c r="AY133" s="99">
        <f t="shared" ref="AY133:BJ133" si="426">+AY137</f>
        <v>6696157.7821666813</v>
      </c>
      <c r="AZ133" s="99">
        <f t="shared" si="426"/>
        <v>5075546.9535724772</v>
      </c>
      <c r="BA133" s="99">
        <f t="shared" si="426"/>
        <v>6903231.5834329613</v>
      </c>
      <c r="BB133" s="99">
        <f t="shared" si="426"/>
        <v>6753376.6966236355</v>
      </c>
      <c r="BC133" s="99">
        <f t="shared" si="426"/>
        <v>5799294.2895699609</v>
      </c>
      <c r="BD133" s="99">
        <f t="shared" si="426"/>
        <v>6747039.5442362847</v>
      </c>
      <c r="BE133" s="99">
        <f t="shared" si="426"/>
        <v>6978459.5171623705</v>
      </c>
      <c r="BF133" s="99">
        <f t="shared" si="426"/>
        <v>6840352.2732192939</v>
      </c>
      <c r="BG133" s="99">
        <f t="shared" si="426"/>
        <v>5305267.3421367342</v>
      </c>
      <c r="BH133" s="99">
        <f t="shared" si="426"/>
        <v>6874243.5926424591</v>
      </c>
      <c r="BI133" s="99">
        <f t="shared" si="426"/>
        <v>6595149.0537489345</v>
      </c>
      <c r="BJ133" s="99">
        <f t="shared" si="426"/>
        <v>7100007.7773323944</v>
      </c>
      <c r="BK133" s="33">
        <f t="shared" si="386"/>
        <v>77668126.405844182</v>
      </c>
      <c r="BL133" s="99">
        <f t="shared" ref="BL133:BO133" si="427">+BL137</f>
        <v>0</v>
      </c>
      <c r="BM133" s="99">
        <f t="shared" si="427"/>
        <v>6820360.9351954013</v>
      </c>
      <c r="BN133" s="99">
        <f t="shared" si="427"/>
        <v>6136694.4912400236</v>
      </c>
      <c r="BO133" s="99">
        <f t="shared" si="427"/>
        <v>5752888.9441702906</v>
      </c>
      <c r="BP133" s="99">
        <f t="shared" ref="BP133:BX133" si="428">+BP137</f>
        <v>6584664.7093428159</v>
      </c>
      <c r="BQ133" s="99">
        <f t="shared" si="428"/>
        <v>6820192.077321453</v>
      </c>
      <c r="BR133" s="99">
        <f t="shared" si="428"/>
        <v>5597587.7972284025</v>
      </c>
      <c r="BS133" s="99">
        <f t="shared" si="428"/>
        <v>6966814.6615645392</v>
      </c>
      <c r="BT133" s="99">
        <f t="shared" si="428"/>
        <v>6869646.9890456283</v>
      </c>
      <c r="BU133" s="99">
        <f t="shared" si="428"/>
        <v>5258368.1587425694</v>
      </c>
      <c r="BV133" s="99">
        <f t="shared" si="428"/>
        <v>6984878.3526534</v>
      </c>
      <c r="BW133" s="99">
        <f t="shared" si="428"/>
        <v>6589939.8546380028</v>
      </c>
      <c r="BX133" s="99">
        <f t="shared" si="428"/>
        <v>6372691.0003209841</v>
      </c>
      <c r="BY133" s="33">
        <f t="shared" si="389"/>
        <v>76754727.971463516</v>
      </c>
      <c r="CA133" s="99">
        <f t="shared" ref="CA133:CL133" si="429">+CA137</f>
        <v>6903463.6574243447</v>
      </c>
      <c r="CB133" s="99">
        <f t="shared" si="429"/>
        <v>6235386.5292865038</v>
      </c>
      <c r="CC133" s="99">
        <f t="shared" si="429"/>
        <v>6903463.6574243447</v>
      </c>
      <c r="CD133" s="99">
        <f t="shared" si="429"/>
        <v>6845048.0478213215</v>
      </c>
      <c r="CE133" s="99">
        <f t="shared" si="429"/>
        <v>7073216.3160820315</v>
      </c>
      <c r="CF133" s="99">
        <f t="shared" si="429"/>
        <v>6845048.0478213215</v>
      </c>
      <c r="CG133" s="99">
        <f t="shared" si="429"/>
        <v>6810656.609947524</v>
      </c>
      <c r="CH133" s="99">
        <f t="shared" si="429"/>
        <v>6810656.609947524</v>
      </c>
      <c r="CI133" s="99">
        <f t="shared" si="429"/>
        <v>6810656.609947524</v>
      </c>
      <c r="CJ133" s="99">
        <f t="shared" si="429"/>
        <v>6816933.7128138337</v>
      </c>
      <c r="CK133" s="99">
        <f t="shared" si="429"/>
        <v>6250551.6522757784</v>
      </c>
      <c r="CL133" s="99">
        <f t="shared" si="429"/>
        <v>6048920.9538152711</v>
      </c>
      <c r="CM133" s="33">
        <f t="shared" si="391"/>
        <v>80354002.404607311</v>
      </c>
      <c r="CO133" s="99">
        <f t="shared" ref="CO133:CR133" si="430">+CO137</f>
        <v>22377589.364214551</v>
      </c>
      <c r="CP133" s="99">
        <f t="shared" si="430"/>
        <v>18809047.32814328</v>
      </c>
      <c r="CQ133" s="99">
        <f t="shared" si="430"/>
        <v>20948279.281589255</v>
      </c>
      <c r="CR133" s="99">
        <f t="shared" si="430"/>
        <v>21967141.988555685</v>
      </c>
      <c r="CS133" s="33">
        <f t="shared" si="393"/>
        <v>84102057.962502778</v>
      </c>
      <c r="CU133" s="99">
        <f t="shared" ref="CU133:CX133" si="431">+CU137</f>
        <v>18044331.350639079</v>
      </c>
      <c r="CV133" s="99">
        <f t="shared" si="431"/>
        <v>18244823.921201736</v>
      </c>
      <c r="CW133" s="99">
        <f t="shared" si="431"/>
        <v>18445316.4917644</v>
      </c>
      <c r="CX133" s="99">
        <f t="shared" si="431"/>
        <v>18445316.4917644</v>
      </c>
      <c r="CY133" s="33">
        <f t="shared" si="395"/>
        <v>73179788.255369604</v>
      </c>
      <c r="DA133" s="99">
        <f t="shared" ref="DA133:DS133" si="432">+DA137</f>
        <v>94803856.6619941</v>
      </c>
      <c r="DB133" s="99">
        <f t="shared" si="432"/>
        <v>52113352.615752369</v>
      </c>
      <c r="DC133" s="99">
        <f t="shared" si="432"/>
        <v>55747858.617193267</v>
      </c>
      <c r="DD133" s="99">
        <f t="shared" si="432"/>
        <v>45424092.188475557</v>
      </c>
      <c r="DE133" s="99">
        <f t="shared" si="432"/>
        <v>45410964.719430126</v>
      </c>
      <c r="DF133" s="99">
        <f t="shared" si="432"/>
        <v>19527048.620154601</v>
      </c>
      <c r="DG133" s="99">
        <f t="shared" si="432"/>
        <v>0</v>
      </c>
      <c r="DH133" s="99">
        <f t="shared" si="432"/>
        <v>0</v>
      </c>
      <c r="DI133" s="99">
        <f t="shared" si="432"/>
        <v>0</v>
      </c>
      <c r="DJ133" s="99">
        <f t="shared" si="432"/>
        <v>0</v>
      </c>
      <c r="DK133" s="99">
        <f t="shared" si="432"/>
        <v>0</v>
      </c>
      <c r="DL133" s="99">
        <f t="shared" si="432"/>
        <v>0</v>
      </c>
      <c r="DM133" s="99">
        <f t="shared" si="432"/>
        <v>0</v>
      </c>
      <c r="DN133" s="99">
        <f t="shared" si="432"/>
        <v>0</v>
      </c>
      <c r="DO133" s="99">
        <f t="shared" si="432"/>
        <v>0</v>
      </c>
      <c r="DP133" s="99">
        <f t="shared" si="432"/>
        <v>0</v>
      </c>
      <c r="DQ133" s="99">
        <f t="shared" si="432"/>
        <v>0</v>
      </c>
      <c r="DR133" s="99">
        <f t="shared" si="432"/>
        <v>0</v>
      </c>
      <c r="DS133" s="99">
        <f t="shared" si="432"/>
        <v>0</v>
      </c>
      <c r="DU133" s="93">
        <f t="shared" si="397"/>
        <v>-913398.43438066542</v>
      </c>
      <c r="DW133" s="93">
        <f t="shared" si="398"/>
        <v>-7733759.3695760667</v>
      </c>
    </row>
    <row r="134" spans="1:127" x14ac:dyDescent="0.3">
      <c r="A134" s="12" t="str">
        <f t="shared" si="197"/>
        <v/>
      </c>
      <c r="B134" s="15"/>
      <c r="C134" s="16"/>
      <c r="D134" s="15"/>
      <c r="E134" s="16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33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33"/>
      <c r="AW134" s="33"/>
      <c r="BK134" s="33"/>
      <c r="BY134" s="33"/>
      <c r="CM134" s="33"/>
      <c r="CS134" s="33"/>
      <c r="CY134" s="33"/>
      <c r="DU134" s="33"/>
      <c r="DW134" s="33"/>
    </row>
    <row r="135" spans="1:127" s="10" customFormat="1" x14ac:dyDescent="0.3">
      <c r="A135" s="21" t="str">
        <f>B135&amp;D135&amp;F135</f>
        <v>TOTAL</v>
      </c>
      <c r="B135" s="127"/>
      <c r="C135" s="128"/>
      <c r="D135" s="127"/>
      <c r="E135" s="128"/>
      <c r="F135" s="129" t="s">
        <v>170</v>
      </c>
      <c r="G135" s="143" t="s">
        <v>178</v>
      </c>
      <c r="I135" s="144">
        <f t="shared" ref="I135:T135" si="433">I87+I97+I102+I106</f>
        <v>30283509.218994152</v>
      </c>
      <c r="J135" s="144">
        <f t="shared" si="433"/>
        <v>28100393.870000001</v>
      </c>
      <c r="K135" s="144">
        <f t="shared" si="433"/>
        <v>32774878.574218754</v>
      </c>
      <c r="L135" s="144">
        <f t="shared" si="433"/>
        <v>29507992.219999999</v>
      </c>
      <c r="M135" s="144">
        <f t="shared" si="433"/>
        <v>31505238.86425782</v>
      </c>
      <c r="N135" s="144">
        <f t="shared" si="433"/>
        <v>28244696.236328147</v>
      </c>
      <c r="O135" s="144">
        <f t="shared" si="433"/>
        <v>33505451.810546875</v>
      </c>
      <c r="P135" s="144">
        <f t="shared" si="433"/>
        <v>30790972.570000093</v>
      </c>
      <c r="Q135" s="144">
        <f t="shared" si="433"/>
        <v>33807316.240000002</v>
      </c>
      <c r="R135" s="144">
        <f t="shared" si="433"/>
        <v>31211757.229999997</v>
      </c>
      <c r="S135" s="144">
        <f t="shared" si="433"/>
        <v>29368959.489999998</v>
      </c>
      <c r="T135" s="144">
        <f t="shared" si="433"/>
        <v>32737172.770000003</v>
      </c>
      <c r="U135" s="144">
        <f>SUM(I135:T135)</f>
        <v>371838339.09434587</v>
      </c>
      <c r="W135" s="144">
        <f t="shared" ref="W135:AH135" si="434">W87+W97+W102+W106</f>
        <v>30157256.420000006</v>
      </c>
      <c r="X135" s="144">
        <f t="shared" si="434"/>
        <v>31268252.773437507</v>
      </c>
      <c r="Y135" s="144">
        <f t="shared" si="434"/>
        <v>30609027.720000003</v>
      </c>
      <c r="Z135" s="144">
        <f t="shared" si="434"/>
        <v>24059151.802604709</v>
      </c>
      <c r="AA135" s="144">
        <f t="shared" si="434"/>
        <v>31304519.289999999</v>
      </c>
      <c r="AB135" s="144">
        <f t="shared" si="434"/>
        <v>30313698</v>
      </c>
      <c r="AC135" s="144">
        <f t="shared" si="434"/>
        <v>29113873.523097586</v>
      </c>
      <c r="AD135" s="144">
        <f t="shared" si="434"/>
        <v>31396255.130085789</v>
      </c>
      <c r="AE135" s="144">
        <f t="shared" si="434"/>
        <v>30539978.386718757</v>
      </c>
      <c r="AF135" s="144">
        <f t="shared" si="434"/>
        <v>31406664.301982377</v>
      </c>
      <c r="AG135" s="144">
        <f t="shared" si="434"/>
        <v>31423448.45116362</v>
      </c>
      <c r="AH135" s="144">
        <f t="shared" si="434"/>
        <v>32561540.796394397</v>
      </c>
      <c r="AI135" s="144">
        <f>SUM(W135:AH135)</f>
        <v>364153666.59548479</v>
      </c>
      <c r="AK135" s="144">
        <f t="shared" ref="AK135:AR135" si="435">AK87+AK97+AK102+AK106</f>
        <v>30393304.969994396</v>
      </c>
      <c r="AL135" s="144">
        <f t="shared" si="435"/>
        <v>27658978.057617199</v>
      </c>
      <c r="AM135" s="144">
        <f t="shared" si="435"/>
        <v>32689400.471801762</v>
      </c>
      <c r="AN135" s="144">
        <f t="shared" si="435"/>
        <v>30520936.280666362</v>
      </c>
      <c r="AO135" s="144">
        <f t="shared" si="435"/>
        <v>33169601.132324226</v>
      </c>
      <c r="AP135" s="144">
        <f t="shared" si="435"/>
        <v>32828365.566711634</v>
      </c>
      <c r="AQ135" s="144">
        <f t="shared" si="435"/>
        <v>34567286.808893107</v>
      </c>
      <c r="AR135" s="144">
        <f t="shared" si="435"/>
        <v>33819731.490035929</v>
      </c>
      <c r="AS135" s="144">
        <v>35577562.878326803</v>
      </c>
      <c r="AT135" s="144">
        <f t="shared" ref="AT135:AV135" si="436">AT87+AT97+AT102+AT106</f>
        <v>31904283.952056888</v>
      </c>
      <c r="AU135" s="144">
        <f t="shared" si="436"/>
        <v>34701935.614395499</v>
      </c>
      <c r="AV135" s="144">
        <f t="shared" si="436"/>
        <v>34282998.364514902</v>
      </c>
      <c r="AW135" s="144">
        <f t="shared" ref="AW135" si="437">SUM(AK135:AV135)</f>
        <v>392114385.58733869</v>
      </c>
      <c r="AY135" s="34">
        <f t="shared" ref="AY135:BJ135" si="438">AY87+AY97+AY102+AY106</f>
        <v>31015113.807057716</v>
      </c>
      <c r="AZ135" s="34">
        <f t="shared" si="438"/>
        <v>27920582.585544072</v>
      </c>
      <c r="BA135" s="34">
        <f t="shared" si="438"/>
        <v>34160669.386421055</v>
      </c>
      <c r="BB135" s="34">
        <f t="shared" si="438"/>
        <v>32655856.085632589</v>
      </c>
      <c r="BC135" s="34">
        <f t="shared" si="438"/>
        <v>30771474.538202818</v>
      </c>
      <c r="BD135" s="34">
        <f t="shared" si="438"/>
        <v>33481906.887679689</v>
      </c>
      <c r="BE135" s="33">
        <f t="shared" si="438"/>
        <v>34506823.298499465</v>
      </c>
      <c r="BF135" s="33">
        <f t="shared" si="438"/>
        <v>35062733.075254522</v>
      </c>
      <c r="BG135" s="33">
        <f t="shared" si="438"/>
        <v>28863606.574364524</v>
      </c>
      <c r="BH135" s="33">
        <f t="shared" si="438"/>
        <v>34089672.93043799</v>
      </c>
      <c r="BI135" s="33">
        <f t="shared" si="438"/>
        <v>33255830.527975764</v>
      </c>
      <c r="BJ135" s="33">
        <f t="shared" si="438"/>
        <v>34937040.188536018</v>
      </c>
      <c r="BK135" s="144">
        <f t="shared" ref="BK135" si="439">SUM(AY135:BJ135)</f>
        <v>390721309.88560617</v>
      </c>
      <c r="BL135" s="144">
        <f t="shared" ref="BL135:BO135" si="440">BL87+BL97+BL102+BL106</f>
        <v>0</v>
      </c>
      <c r="BM135" s="144">
        <f t="shared" si="440"/>
        <v>33085013.930769201</v>
      </c>
      <c r="BN135" s="144">
        <f t="shared" si="440"/>
        <v>30232539.481142163</v>
      </c>
      <c r="BO135" s="144">
        <f t="shared" si="440"/>
        <v>32674509.148729142</v>
      </c>
      <c r="BP135" s="144">
        <f t="shared" ref="BP135:BX135" si="441">BP87+BP97+BP102+BP106</f>
        <v>31304026.042782284</v>
      </c>
      <c r="BQ135" s="144">
        <f t="shared" si="441"/>
        <v>33929489.797693729</v>
      </c>
      <c r="BR135" s="144">
        <f t="shared" si="441"/>
        <v>32086508.982291449</v>
      </c>
      <c r="BS135" s="144">
        <f t="shared" si="441"/>
        <v>32123867.710911069</v>
      </c>
      <c r="BT135" s="144">
        <f t="shared" si="441"/>
        <v>34507281.639131695</v>
      </c>
      <c r="BU135" s="144">
        <f t="shared" si="441"/>
        <v>30917212.771201551</v>
      </c>
      <c r="BV135" s="144">
        <f t="shared" si="441"/>
        <v>33524347.921483129</v>
      </c>
      <c r="BW135" s="144">
        <f t="shared" si="441"/>
        <v>33513479.086866524</v>
      </c>
      <c r="BX135" s="144">
        <f t="shared" si="441"/>
        <v>33913382.38201604</v>
      </c>
      <c r="BY135" s="144">
        <f t="shared" ref="BY135" si="442">SUM(BM135:BX135)</f>
        <v>391811658.89501798</v>
      </c>
      <c r="CA135" s="144">
        <f t="shared" ref="CA135:CL135" si="443">CA87+CA97+CA102+CA106</f>
        <v>33174648.269110356</v>
      </c>
      <c r="CB135" s="144">
        <f t="shared" si="443"/>
        <v>29964198.436615806</v>
      </c>
      <c r="CC135" s="144">
        <f t="shared" si="443"/>
        <v>33174648.269110356</v>
      </c>
      <c r="CD135" s="144">
        <f t="shared" si="443"/>
        <v>33092441.747983117</v>
      </c>
      <c r="CE135" s="144">
        <f t="shared" si="443"/>
        <v>34195523.139582552</v>
      </c>
      <c r="CF135" s="144">
        <f t="shared" si="443"/>
        <v>33092441.747983117</v>
      </c>
      <c r="CG135" s="144">
        <f t="shared" si="443"/>
        <v>34558904.581949688</v>
      </c>
      <c r="CH135" s="144">
        <f t="shared" si="443"/>
        <v>34558904.581949688</v>
      </c>
      <c r="CI135" s="144">
        <f t="shared" si="443"/>
        <v>34295548.927606404</v>
      </c>
      <c r="CJ135" s="144">
        <f t="shared" si="443"/>
        <v>33658372.841354094</v>
      </c>
      <c r="CK135" s="144">
        <f t="shared" si="443"/>
        <v>32412098.681306392</v>
      </c>
      <c r="CL135" s="144">
        <f t="shared" si="443"/>
        <v>31864712.353194676</v>
      </c>
      <c r="CM135" s="144">
        <f t="shared" ref="CM135" si="444">SUM(CA135:CL135)</f>
        <v>398042443.57774621</v>
      </c>
      <c r="CO135" s="144">
        <f t="shared" ref="CO135:CR135" si="445">CO87+CO97+CO102+CO106</f>
        <v>117906530.80501756</v>
      </c>
      <c r="CP135" s="144">
        <f t="shared" si="445"/>
        <v>94920268.637875453</v>
      </c>
      <c r="CQ135" s="144">
        <f t="shared" si="445"/>
        <v>96743184.36853157</v>
      </c>
      <c r="CR135" s="144">
        <f t="shared" si="445"/>
        <v>100285667.90644474</v>
      </c>
      <c r="CS135" s="144">
        <f>SUM(CO135:CR135)</f>
        <v>409855651.71786934</v>
      </c>
      <c r="CU135" s="144">
        <f t="shared" ref="CU135:CX135" si="446">CU87+CU97+CU102+CU106</f>
        <v>96451553.40207535</v>
      </c>
      <c r="CV135" s="144">
        <f t="shared" si="446"/>
        <v>97523237.328765064</v>
      </c>
      <c r="CW135" s="144">
        <f t="shared" si="446"/>
        <v>98594921.255454808</v>
      </c>
      <c r="CX135" s="144">
        <f t="shared" si="446"/>
        <v>98594921.255454808</v>
      </c>
      <c r="CY135" s="144">
        <f>SUM(CU135:CX135)</f>
        <v>391164633.24175</v>
      </c>
      <c r="DA135" s="144">
        <f t="shared" ref="DA135:DS135" si="447">DA87+DA97+DA102+DA106</f>
        <v>426488412.69035977</v>
      </c>
      <c r="DB135" s="144">
        <f t="shared" si="447"/>
        <v>377678648.06728625</v>
      </c>
      <c r="DC135" s="144">
        <f t="shared" si="447"/>
        <v>368227163.871831</v>
      </c>
      <c r="DD135" s="144">
        <f t="shared" si="447"/>
        <v>339558508.55499971</v>
      </c>
      <c r="DE135" s="144">
        <f t="shared" si="447"/>
        <v>336337311.7087974</v>
      </c>
      <c r="DF135" s="144">
        <f t="shared" si="447"/>
        <v>265816149.78692052</v>
      </c>
      <c r="DG135" s="144">
        <f t="shared" si="447"/>
        <v>202273846.72954944</v>
      </c>
      <c r="DH135" s="144">
        <f t="shared" si="447"/>
        <v>193016762.88329607</v>
      </c>
      <c r="DI135" s="144">
        <f t="shared" si="447"/>
        <v>196499371.60751626</v>
      </c>
      <c r="DJ135" s="144">
        <f t="shared" si="447"/>
        <v>199328005.13230449</v>
      </c>
      <c r="DK135" s="144">
        <f t="shared" si="447"/>
        <v>202598076.29331124</v>
      </c>
      <c r="DL135" s="144">
        <f t="shared" si="447"/>
        <v>202051905.80143812</v>
      </c>
      <c r="DM135" s="144">
        <f t="shared" si="447"/>
        <v>199681599.69176364</v>
      </c>
      <c r="DN135" s="144">
        <f t="shared" si="447"/>
        <v>196545819.81545258</v>
      </c>
      <c r="DO135" s="144">
        <f t="shared" si="447"/>
        <v>196656596.02069074</v>
      </c>
      <c r="DP135" s="144">
        <f t="shared" si="447"/>
        <v>37672291.142887533</v>
      </c>
      <c r="DQ135" s="144">
        <f t="shared" si="447"/>
        <v>0</v>
      </c>
      <c r="DR135" s="144">
        <f t="shared" si="447"/>
        <v>0</v>
      </c>
      <c r="DS135" s="144">
        <f t="shared" si="447"/>
        <v>0</v>
      </c>
      <c r="DU135" s="144">
        <f>+BY135-BK135</f>
        <v>1090349.0094118118</v>
      </c>
      <c r="DW135" s="144">
        <f>+DU135-BM135</f>
        <v>-31994664.92135739</v>
      </c>
    </row>
    <row r="136" spans="1:127" x14ac:dyDescent="0.3">
      <c r="B136" s="15"/>
      <c r="C136" s="15"/>
      <c r="D136" s="15"/>
      <c r="E136" s="15"/>
      <c r="N136" s="101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K136" s="99"/>
      <c r="AL136" s="99"/>
      <c r="AM136" s="99"/>
      <c r="AN136" s="99"/>
      <c r="AO136" s="99"/>
      <c r="AP136" s="99"/>
      <c r="AQ136" s="99"/>
      <c r="AR136" s="99"/>
      <c r="AS136" s="99"/>
      <c r="AT136" s="99"/>
      <c r="AU136" s="99"/>
      <c r="AV136" s="99"/>
      <c r="AY136" s="99"/>
      <c r="AZ136" s="99"/>
      <c r="BA136" s="99"/>
      <c r="BB136" s="99"/>
      <c r="BC136" s="99"/>
      <c r="BD136" s="99"/>
      <c r="BE136" s="99"/>
      <c r="BF136" s="99"/>
      <c r="BG136" s="99"/>
      <c r="BH136" s="99"/>
      <c r="BI136" s="99"/>
      <c r="BJ136" s="99"/>
      <c r="BL136" s="99"/>
      <c r="BM136" s="99"/>
      <c r="BN136" s="99"/>
      <c r="BO136" s="99"/>
      <c r="BP136" s="99"/>
      <c r="BQ136" s="99"/>
      <c r="BR136" s="99"/>
      <c r="BS136" s="99"/>
      <c r="BT136" s="99"/>
      <c r="BU136" s="99"/>
      <c r="BV136" s="99"/>
      <c r="BW136" s="99"/>
      <c r="BX136" s="99"/>
      <c r="CA136" s="99"/>
      <c r="CB136" s="99"/>
      <c r="CC136" s="99"/>
      <c r="CD136" s="99"/>
      <c r="CE136" s="99"/>
      <c r="CF136" s="99"/>
      <c r="CG136" s="99"/>
      <c r="CH136" s="99"/>
      <c r="CI136" s="99"/>
      <c r="CJ136" s="99"/>
      <c r="CK136" s="99"/>
      <c r="CL136" s="99"/>
      <c r="CO136" s="99"/>
      <c r="CP136" s="99"/>
      <c r="CQ136" s="99"/>
      <c r="CR136" s="99"/>
      <c r="CU136" s="99"/>
      <c r="CV136" s="99"/>
      <c r="CW136" s="99"/>
      <c r="CX136" s="99"/>
      <c r="DA136" s="99"/>
      <c r="DB136" s="99"/>
      <c r="DC136" s="99"/>
      <c r="DD136" s="99"/>
      <c r="DE136" s="99"/>
      <c r="DF136" s="99"/>
      <c r="DG136" s="99"/>
      <c r="DH136" s="99"/>
      <c r="DI136" s="99"/>
      <c r="DJ136" s="99"/>
      <c r="DK136" s="99"/>
      <c r="DL136" s="99"/>
      <c r="DM136" s="99"/>
      <c r="DN136" s="99"/>
      <c r="DO136" s="99"/>
      <c r="DP136" s="99"/>
      <c r="DQ136" s="99"/>
      <c r="DR136" s="99"/>
      <c r="DS136" s="99"/>
    </row>
    <row r="137" spans="1:127" s="10" customFormat="1" x14ac:dyDescent="0.3">
      <c r="A137" s="12"/>
      <c r="B137" s="15"/>
      <c r="C137" s="15"/>
      <c r="D137" s="15"/>
      <c r="E137" s="30" t="s">
        <v>168</v>
      </c>
      <c r="F137" s="100" t="s">
        <v>169</v>
      </c>
      <c r="G137" s="32" t="s">
        <v>178</v>
      </c>
      <c r="I137" s="33">
        <f t="shared" ref="I137:U137" si="448">+I12*I75</f>
        <v>6614720.1752308868</v>
      </c>
      <c r="J137" s="33">
        <f t="shared" si="448"/>
        <v>5118841.4509427138</v>
      </c>
      <c r="K137" s="33">
        <f t="shared" si="448"/>
        <v>5925317.9529579086</v>
      </c>
      <c r="L137" s="33">
        <f t="shared" si="448"/>
        <v>5740653.0699999994</v>
      </c>
      <c r="M137" s="33">
        <f t="shared" si="448"/>
        <v>5559603.2845845204</v>
      </c>
      <c r="N137" s="33">
        <f t="shared" si="448"/>
        <v>4812763.4347887998</v>
      </c>
      <c r="O137" s="33">
        <f t="shared" si="448"/>
        <v>6515249.4221129511</v>
      </c>
      <c r="P137" s="33">
        <f t="shared" si="448"/>
        <v>5685734.0852190983</v>
      </c>
      <c r="Q137" s="33">
        <f t="shared" si="448"/>
        <v>6694128.9399999995</v>
      </c>
      <c r="R137" s="33">
        <f t="shared" si="448"/>
        <v>5578170.7499999991</v>
      </c>
      <c r="S137" s="33">
        <f t="shared" si="448"/>
        <v>5613347.2199999988</v>
      </c>
      <c r="T137" s="33">
        <f t="shared" si="448"/>
        <v>6112151.620000001</v>
      </c>
      <c r="U137" s="33">
        <f t="shared" si="448"/>
        <v>69970681.40583688</v>
      </c>
      <c r="W137" s="35">
        <f t="shared" ref="W137:AI137" si="449">+W12*W75</f>
        <v>5120137.21</v>
      </c>
      <c r="X137" s="35">
        <f t="shared" si="449"/>
        <v>5365016.8070575576</v>
      </c>
      <c r="Y137" s="35">
        <f t="shared" si="449"/>
        <v>4071660.67</v>
      </c>
      <c r="Z137" s="35">
        <f t="shared" si="449"/>
        <v>5046505.4250716837</v>
      </c>
      <c r="AA137" s="35">
        <f t="shared" si="449"/>
        <v>4587239.53</v>
      </c>
      <c r="AB137" s="35">
        <f t="shared" si="449"/>
        <v>4621338.3000000007</v>
      </c>
      <c r="AC137" s="35">
        <f t="shared" si="449"/>
        <v>5263228.0560052702</v>
      </c>
      <c r="AD137" s="35">
        <f t="shared" si="449"/>
        <v>4779757.7494399995</v>
      </c>
      <c r="AE137" s="35">
        <f t="shared" si="449"/>
        <v>5022165.0228784122</v>
      </c>
      <c r="AF137" s="35">
        <f t="shared" si="449"/>
        <v>4371379.6801200006</v>
      </c>
      <c r="AG137" s="35">
        <f t="shared" si="449"/>
        <v>4951089.2360000005</v>
      </c>
      <c r="AH137" s="35">
        <f t="shared" si="449"/>
        <v>5361484.6740999985</v>
      </c>
      <c r="AI137" s="33">
        <f t="shared" si="449"/>
        <v>58561002.360672928</v>
      </c>
      <c r="AK137" s="99">
        <f t="shared" ref="AK137:AR137" si="450">+AK12*AK75</f>
        <v>5258484.6084999992</v>
      </c>
      <c r="AL137" s="99">
        <f t="shared" si="450"/>
        <v>3451258.8556053359</v>
      </c>
      <c r="AM137" s="99">
        <f t="shared" si="450"/>
        <v>5206200.5820110496</v>
      </c>
      <c r="AN137" s="99">
        <f t="shared" si="450"/>
        <v>5438126.2089385008</v>
      </c>
      <c r="AO137" s="99">
        <f t="shared" si="450"/>
        <v>5535453.6525680842</v>
      </c>
      <c r="AP137" s="99">
        <f t="shared" si="450"/>
        <v>5566875.0758299995</v>
      </c>
      <c r="AQ137" s="99">
        <f t="shared" si="450"/>
        <v>6291134.0174000002</v>
      </c>
      <c r="AR137" s="99">
        <f t="shared" si="450"/>
        <v>6926564.5445999997</v>
      </c>
      <c r="AS137" s="99">
        <v>7305363.7006000001</v>
      </c>
      <c r="AT137" s="99">
        <f>+AT12*AT75</f>
        <v>6272912.4156826008</v>
      </c>
      <c r="AU137" s="99">
        <f>+AU12*AU75</f>
        <v>7166938.5514000002</v>
      </c>
      <c r="AV137" s="99">
        <f>+AV12*AV75</f>
        <v>7122635.9160999991</v>
      </c>
      <c r="AW137" s="33">
        <f>+AW12*AW75</f>
        <v>71541948.129235566</v>
      </c>
      <c r="AY137" s="99">
        <f t="shared" ref="AY137:BK137" si="451">+AY12*AY75</f>
        <v>6696157.7821666813</v>
      </c>
      <c r="AZ137" s="99">
        <f t="shared" si="451"/>
        <v>5075546.9535724772</v>
      </c>
      <c r="BA137" s="99">
        <f t="shared" si="451"/>
        <v>6903231.5834329613</v>
      </c>
      <c r="BB137" s="99">
        <f t="shared" si="451"/>
        <v>6753376.6966236355</v>
      </c>
      <c r="BC137" s="99">
        <f t="shared" si="451"/>
        <v>5799294.2895699609</v>
      </c>
      <c r="BD137" s="99">
        <f t="shared" si="451"/>
        <v>6747039.5442362847</v>
      </c>
      <c r="BE137" s="99">
        <f t="shared" si="451"/>
        <v>6978459.5171623705</v>
      </c>
      <c r="BF137" s="99">
        <f t="shared" si="451"/>
        <v>6840352.2732192939</v>
      </c>
      <c r="BG137" s="99">
        <f t="shared" si="451"/>
        <v>5305267.3421367342</v>
      </c>
      <c r="BH137" s="99">
        <f t="shared" si="451"/>
        <v>6874243.5926424591</v>
      </c>
      <c r="BI137" s="99">
        <f t="shared" si="451"/>
        <v>6595149.0537489345</v>
      </c>
      <c r="BJ137" s="99">
        <f t="shared" si="451"/>
        <v>7100007.7773323944</v>
      </c>
      <c r="BK137" s="33">
        <f t="shared" si="451"/>
        <v>77668126.405844182</v>
      </c>
      <c r="BL137" s="99">
        <f t="shared" ref="BL137:BO137" si="452">+BL12*BL75</f>
        <v>0</v>
      </c>
      <c r="BM137" s="99">
        <f t="shared" si="452"/>
        <v>6820360.9351954013</v>
      </c>
      <c r="BN137" s="99">
        <f t="shared" si="452"/>
        <v>6136694.4912400236</v>
      </c>
      <c r="BO137" s="99">
        <f t="shared" si="452"/>
        <v>5752888.9441702906</v>
      </c>
      <c r="BP137" s="99">
        <f t="shared" ref="BP137:BY137" si="453">+BP12*BP75</f>
        <v>6584664.7093428159</v>
      </c>
      <c r="BQ137" s="99">
        <f t="shared" si="453"/>
        <v>6820192.077321453</v>
      </c>
      <c r="BR137" s="99">
        <f t="shared" si="453"/>
        <v>5597587.7972284025</v>
      </c>
      <c r="BS137" s="99">
        <f t="shared" si="453"/>
        <v>6966814.6615645392</v>
      </c>
      <c r="BT137" s="99">
        <f t="shared" si="453"/>
        <v>6869646.9890456283</v>
      </c>
      <c r="BU137" s="99">
        <f t="shared" si="453"/>
        <v>5258368.1587425694</v>
      </c>
      <c r="BV137" s="99">
        <f t="shared" si="453"/>
        <v>6984878.3526534</v>
      </c>
      <c r="BW137" s="99">
        <f t="shared" si="453"/>
        <v>6589939.8546380028</v>
      </c>
      <c r="BX137" s="99">
        <f t="shared" si="453"/>
        <v>6372691.0003209841</v>
      </c>
      <c r="BY137" s="33">
        <f t="shared" si="453"/>
        <v>76754727.971463516</v>
      </c>
      <c r="CA137" s="99">
        <f t="shared" ref="CA137:CC137" si="454">+CA12*CA75</f>
        <v>6903463.6574243447</v>
      </c>
      <c r="CB137" s="99">
        <f t="shared" si="454"/>
        <v>6235386.5292865038</v>
      </c>
      <c r="CC137" s="99">
        <f t="shared" si="454"/>
        <v>6903463.6574243447</v>
      </c>
      <c r="CD137" s="99">
        <f t="shared" ref="CD137:CM137" si="455">+CD12*CD75</f>
        <v>6845048.0478213215</v>
      </c>
      <c r="CE137" s="99">
        <f t="shared" si="455"/>
        <v>7073216.3160820315</v>
      </c>
      <c r="CF137" s="99">
        <f t="shared" si="455"/>
        <v>6845048.0478213215</v>
      </c>
      <c r="CG137" s="99">
        <f t="shared" si="455"/>
        <v>6810656.609947524</v>
      </c>
      <c r="CH137" s="99">
        <f t="shared" si="455"/>
        <v>6810656.609947524</v>
      </c>
      <c r="CI137" s="99">
        <f t="shared" si="455"/>
        <v>6810656.609947524</v>
      </c>
      <c r="CJ137" s="99">
        <f t="shared" si="455"/>
        <v>6816933.7128138337</v>
      </c>
      <c r="CK137" s="99">
        <f t="shared" si="455"/>
        <v>6250551.6522757784</v>
      </c>
      <c r="CL137" s="99">
        <f t="shared" si="455"/>
        <v>6048920.9538152711</v>
      </c>
      <c r="CM137" s="33">
        <f t="shared" si="455"/>
        <v>80354002.404607311</v>
      </c>
      <c r="CO137" s="99">
        <f t="shared" ref="CO137:CQ137" si="456">+CO12*CO75</f>
        <v>22377589.364214551</v>
      </c>
      <c r="CP137" s="99">
        <f t="shared" si="456"/>
        <v>18809047.32814328</v>
      </c>
      <c r="CQ137" s="99">
        <f t="shared" si="456"/>
        <v>20948279.281589255</v>
      </c>
      <c r="CR137" s="99">
        <f>+CR12*CR75</f>
        <v>21967141.988555685</v>
      </c>
      <c r="CS137" s="33">
        <f>+CS12*CS75</f>
        <v>84102057.962502778</v>
      </c>
      <c r="CU137" s="99">
        <f t="shared" ref="CU137:CW137" si="457">+CU12*CU75</f>
        <v>18044331.350639079</v>
      </c>
      <c r="CV137" s="99">
        <f t="shared" si="457"/>
        <v>18244823.921201736</v>
      </c>
      <c r="CW137" s="99">
        <f t="shared" si="457"/>
        <v>18445316.4917644</v>
      </c>
      <c r="CX137" s="99">
        <f>+CX12*CX75</f>
        <v>18445316.4917644</v>
      </c>
      <c r="CY137" s="33">
        <f>+CY12*CY75</f>
        <v>73179788.255369604</v>
      </c>
      <c r="DA137" s="99">
        <f t="shared" ref="DA137:DS137" si="458">+DA12*DA75</f>
        <v>94803856.6619941</v>
      </c>
      <c r="DB137" s="99">
        <f t="shared" si="458"/>
        <v>52113352.615752369</v>
      </c>
      <c r="DC137" s="99">
        <f t="shared" si="458"/>
        <v>55747858.617193267</v>
      </c>
      <c r="DD137" s="99">
        <f t="shared" si="458"/>
        <v>45424092.188475557</v>
      </c>
      <c r="DE137" s="99">
        <f t="shared" si="458"/>
        <v>45410964.719430126</v>
      </c>
      <c r="DF137" s="99">
        <f t="shared" si="458"/>
        <v>19527048.620154601</v>
      </c>
      <c r="DG137" s="99">
        <f t="shared" si="458"/>
        <v>0</v>
      </c>
      <c r="DH137" s="99">
        <f t="shared" si="458"/>
        <v>0</v>
      </c>
      <c r="DI137" s="99">
        <f t="shared" si="458"/>
        <v>0</v>
      </c>
      <c r="DJ137" s="99">
        <f t="shared" si="458"/>
        <v>0</v>
      </c>
      <c r="DK137" s="99">
        <f t="shared" si="458"/>
        <v>0</v>
      </c>
      <c r="DL137" s="99">
        <f t="shared" si="458"/>
        <v>0</v>
      </c>
      <c r="DM137" s="99">
        <f t="shared" si="458"/>
        <v>0</v>
      </c>
      <c r="DN137" s="99">
        <f t="shared" si="458"/>
        <v>0</v>
      </c>
      <c r="DO137" s="99">
        <f t="shared" si="458"/>
        <v>0</v>
      </c>
      <c r="DP137" s="99">
        <f t="shared" si="458"/>
        <v>0</v>
      </c>
      <c r="DQ137" s="99">
        <f t="shared" si="458"/>
        <v>0</v>
      </c>
      <c r="DR137" s="99">
        <f t="shared" si="458"/>
        <v>0</v>
      </c>
      <c r="DS137" s="99">
        <f t="shared" si="458"/>
        <v>0</v>
      </c>
      <c r="DU137" s="93">
        <f>+BY137-BK137</f>
        <v>-913398.43438066542</v>
      </c>
      <c r="DW137" s="93">
        <f>+DU137-BM137</f>
        <v>-7733759.3695760667</v>
      </c>
    </row>
    <row r="138" spans="1:127" x14ac:dyDescent="0.3">
      <c r="B138" s="15"/>
      <c r="C138" s="15"/>
      <c r="D138" s="15"/>
      <c r="E138" s="15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spans="1:127" x14ac:dyDescent="0.3">
      <c r="B139" s="15"/>
      <c r="C139" s="16"/>
      <c r="D139" s="15"/>
      <c r="E139" s="16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8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8"/>
      <c r="AW139" s="18"/>
      <c r="BK139" s="18"/>
      <c r="BY139" s="18"/>
      <c r="CM139" s="18"/>
      <c r="CS139" s="18"/>
      <c r="CY139" s="18"/>
      <c r="DU139" s="18"/>
      <c r="DW139" s="18"/>
    </row>
    <row r="140" spans="1:127" x14ac:dyDescent="0.3">
      <c r="B140" s="15"/>
      <c r="C140" s="16"/>
      <c r="D140" s="15"/>
      <c r="E140" s="16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8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8"/>
      <c r="AW140" s="18"/>
      <c r="BK140" s="18"/>
      <c r="BY140" s="18"/>
      <c r="CM140" s="18"/>
      <c r="CS140" s="18"/>
      <c r="CY140" s="18"/>
      <c r="DU140" s="18"/>
      <c r="DW140" s="18"/>
    </row>
    <row r="141" spans="1:127" hidden="1" x14ac:dyDescent="0.3">
      <c r="A141" s="47"/>
      <c r="B141" s="52"/>
      <c r="C141" s="53"/>
      <c r="D141" s="52"/>
      <c r="E141" s="53"/>
      <c r="F141" s="54" t="s">
        <v>182</v>
      </c>
      <c r="G141" s="55"/>
      <c r="H141" s="56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8"/>
      <c r="V141" s="56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8"/>
      <c r="AJ141" s="56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6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6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56"/>
      <c r="CA141" s="58"/>
      <c r="CB141" s="58"/>
      <c r="CC141" s="58"/>
      <c r="CD141" s="58"/>
      <c r="CE141" s="58"/>
      <c r="CF141" s="58"/>
      <c r="CG141" s="58"/>
      <c r="CH141" s="58"/>
      <c r="CI141" s="58"/>
      <c r="CJ141" s="58"/>
      <c r="CK141" s="58"/>
      <c r="CL141" s="58"/>
      <c r="CM141" s="58"/>
      <c r="CN141" s="56"/>
      <c r="CO141" s="58"/>
      <c r="CP141" s="58"/>
      <c r="CQ141" s="58"/>
      <c r="CR141" s="58"/>
      <c r="CS141" s="58"/>
      <c r="CT141" s="56"/>
      <c r="CU141" s="58"/>
      <c r="CV141" s="58"/>
      <c r="CW141" s="58"/>
      <c r="CX141" s="58"/>
      <c r="CY141" s="58"/>
      <c r="CZ141" s="56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6"/>
      <c r="DU141" s="58"/>
      <c r="DV141" s="56"/>
      <c r="DW141" s="58"/>
    </row>
    <row r="142" spans="1:127" s="103" customFormat="1" hidden="1" x14ac:dyDescent="0.3">
      <c r="A142" s="102"/>
      <c r="B142" s="150"/>
      <c r="C142" s="151"/>
      <c r="D142" s="150"/>
      <c r="E142" s="151"/>
      <c r="F142" s="152" t="s">
        <v>196</v>
      </c>
      <c r="G142" s="153" t="s">
        <v>195</v>
      </c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/>
      <c r="AH142" s="154"/>
      <c r="AI142" s="154"/>
      <c r="AK142" s="154">
        <f>SUM(AK143:AK146)</f>
        <v>0</v>
      </c>
      <c r="AL142" s="154">
        <f>SUM(AL143:AL146)</f>
        <v>298715.13865833101</v>
      </c>
      <c r="AM142" s="154">
        <f t="shared" ref="AM142:AR142" si="459">SUM(AM143:AM146)</f>
        <v>0</v>
      </c>
      <c r="AN142" s="154">
        <f t="shared" si="459"/>
        <v>0</v>
      </c>
      <c r="AO142" s="154" t="e">
        <f t="shared" si="459"/>
        <v>#REF!</v>
      </c>
      <c r="AP142" s="154">
        <f t="shared" si="459"/>
        <v>0</v>
      </c>
      <c r="AQ142" s="154">
        <f t="shared" si="459"/>
        <v>150000</v>
      </c>
      <c r="AR142" s="154">
        <f t="shared" si="459"/>
        <v>300000</v>
      </c>
      <c r="AS142" s="154">
        <v>150000</v>
      </c>
      <c r="AT142" s="154">
        <f t="shared" ref="AT142:AV142" si="460">SUM(AT143:AT146)</f>
        <v>0</v>
      </c>
      <c r="AU142" s="154" t="e">
        <f t="shared" si="460"/>
        <v>#REF!</v>
      </c>
      <c r="AV142" s="154">
        <f t="shared" si="460"/>
        <v>0</v>
      </c>
      <c r="AW142" s="154" t="e">
        <f t="shared" ref="AW142:AW146" si="461">SUM(AK142:AV142)</f>
        <v>#REF!</v>
      </c>
      <c r="AY142" s="154" t="e">
        <f t="shared" ref="AY142:BJ142" si="462">SUM(AY143:AY146)</f>
        <v>#REF!</v>
      </c>
      <c r="AZ142" s="154" t="e">
        <f t="shared" si="462"/>
        <v>#REF!</v>
      </c>
      <c r="BA142" s="154" t="e">
        <f t="shared" si="462"/>
        <v>#REF!</v>
      </c>
      <c r="BB142" s="154" t="e">
        <f t="shared" si="462"/>
        <v>#REF!</v>
      </c>
      <c r="BC142" s="154" t="e">
        <f t="shared" si="462"/>
        <v>#REF!</v>
      </c>
      <c r="BD142" s="154" t="e">
        <f t="shared" si="462"/>
        <v>#REF!</v>
      </c>
      <c r="BE142" s="154" t="e">
        <f t="shared" si="462"/>
        <v>#REF!</v>
      </c>
      <c r="BF142" s="154" t="e">
        <f t="shared" si="462"/>
        <v>#REF!</v>
      </c>
      <c r="BG142" s="154" t="e">
        <f t="shared" si="462"/>
        <v>#REF!</v>
      </c>
      <c r="BH142" s="154">
        <f t="shared" si="462"/>
        <v>0</v>
      </c>
      <c r="BI142" s="154" t="e">
        <f t="shared" si="462"/>
        <v>#REF!</v>
      </c>
      <c r="BJ142" s="154">
        <f t="shared" si="462"/>
        <v>0</v>
      </c>
      <c r="BK142" s="154" t="e">
        <f t="shared" ref="BK142:BK146" si="463">SUM(AY142:BJ142)</f>
        <v>#REF!</v>
      </c>
      <c r="BM142" s="154" t="e">
        <f t="shared" ref="BM142:BX142" si="464">SUM(BM143:BM146)</f>
        <v>#REF!</v>
      </c>
      <c r="BN142" s="154" t="e">
        <f t="shared" si="464"/>
        <v>#REF!</v>
      </c>
      <c r="BO142" s="154" t="e">
        <f t="shared" si="464"/>
        <v>#REF!</v>
      </c>
      <c r="BP142" s="154" t="e">
        <f t="shared" si="464"/>
        <v>#REF!</v>
      </c>
      <c r="BQ142" s="154" t="e">
        <f t="shared" si="464"/>
        <v>#REF!</v>
      </c>
      <c r="BR142" s="154" t="e">
        <f t="shared" si="464"/>
        <v>#REF!</v>
      </c>
      <c r="BS142" s="154" t="e">
        <f t="shared" si="464"/>
        <v>#REF!</v>
      </c>
      <c r="BT142" s="154" t="e">
        <f t="shared" si="464"/>
        <v>#REF!</v>
      </c>
      <c r="BU142" s="154" t="e">
        <f t="shared" si="464"/>
        <v>#REF!</v>
      </c>
      <c r="BV142" s="154">
        <f t="shared" si="464"/>
        <v>0</v>
      </c>
      <c r="BW142" s="154" t="e">
        <f t="shared" si="464"/>
        <v>#REF!</v>
      </c>
      <c r="BX142" s="154">
        <f t="shared" si="464"/>
        <v>0</v>
      </c>
      <c r="BY142" s="154" t="e">
        <f t="shared" ref="BY142:BY146" si="465">SUM(BM142:BX142)</f>
        <v>#REF!</v>
      </c>
      <c r="CA142" s="154" t="e">
        <f t="shared" ref="CA142:CL142" si="466">SUM(CA143:CA146)</f>
        <v>#REF!</v>
      </c>
      <c r="CB142" s="154" t="e">
        <f t="shared" si="466"/>
        <v>#REF!</v>
      </c>
      <c r="CC142" s="154" t="e">
        <f t="shared" si="466"/>
        <v>#REF!</v>
      </c>
      <c r="CD142" s="154" t="e">
        <f t="shared" si="466"/>
        <v>#REF!</v>
      </c>
      <c r="CE142" s="154" t="e">
        <f t="shared" si="466"/>
        <v>#REF!</v>
      </c>
      <c r="CF142" s="154" t="e">
        <f t="shared" si="466"/>
        <v>#REF!</v>
      </c>
      <c r="CG142" s="154" t="e">
        <f t="shared" si="466"/>
        <v>#REF!</v>
      </c>
      <c r="CH142" s="154" t="e">
        <f t="shared" si="466"/>
        <v>#REF!</v>
      </c>
      <c r="CI142" s="154" t="e">
        <f t="shared" si="466"/>
        <v>#REF!</v>
      </c>
      <c r="CJ142" s="154">
        <f t="shared" si="466"/>
        <v>0</v>
      </c>
      <c r="CK142" s="154" t="e">
        <f t="shared" si="466"/>
        <v>#REF!</v>
      </c>
      <c r="CL142" s="154">
        <f t="shared" si="466"/>
        <v>0</v>
      </c>
      <c r="CM142" s="154" t="e">
        <f t="shared" ref="CM142:CM146" si="467">SUM(CA142:CL142)</f>
        <v>#REF!</v>
      </c>
      <c r="CO142" s="154" t="e">
        <f t="shared" ref="CO142:CR142" si="468">SUM(CO143:CO146)</f>
        <v>#REF!</v>
      </c>
      <c r="CP142" s="154" t="e">
        <f t="shared" si="468"/>
        <v>#REF!</v>
      </c>
      <c r="CQ142" s="154" t="e">
        <f t="shared" si="468"/>
        <v>#REF!</v>
      </c>
      <c r="CR142" s="154" t="e">
        <f t="shared" si="468"/>
        <v>#REF!</v>
      </c>
      <c r="CS142" s="154" t="e">
        <f>SUM(CO142:CR142)</f>
        <v>#REF!</v>
      </c>
      <c r="CU142" s="154" t="e">
        <f t="shared" ref="CU142:CX142" si="469">SUM(CU143:CU146)</f>
        <v>#REF!</v>
      </c>
      <c r="CV142" s="154" t="e">
        <f t="shared" si="469"/>
        <v>#REF!</v>
      </c>
      <c r="CW142" s="154" t="e">
        <f t="shared" si="469"/>
        <v>#REF!</v>
      </c>
      <c r="CX142" s="154" t="e">
        <f t="shared" si="469"/>
        <v>#REF!</v>
      </c>
      <c r="CY142" s="154" t="e">
        <f>SUM(CU142:CX142)</f>
        <v>#REF!</v>
      </c>
      <c r="DA142" s="154" t="e">
        <f t="shared" ref="DA142:DS142" si="470">SUM(DA143:DA146)</f>
        <v>#REF!</v>
      </c>
      <c r="DB142" s="154" t="e">
        <f t="shared" si="470"/>
        <v>#REF!</v>
      </c>
      <c r="DC142" s="154" t="e">
        <f t="shared" si="470"/>
        <v>#REF!</v>
      </c>
      <c r="DD142" s="154" t="e">
        <f t="shared" si="470"/>
        <v>#REF!</v>
      </c>
      <c r="DE142" s="154" t="e">
        <f t="shared" si="470"/>
        <v>#REF!</v>
      </c>
      <c r="DF142" s="154" t="e">
        <f t="shared" si="470"/>
        <v>#REF!</v>
      </c>
      <c r="DG142" s="154" t="e">
        <f t="shared" si="470"/>
        <v>#REF!</v>
      </c>
      <c r="DH142" s="154" t="e">
        <f t="shared" si="470"/>
        <v>#REF!</v>
      </c>
      <c r="DI142" s="154" t="e">
        <f t="shared" si="470"/>
        <v>#REF!</v>
      </c>
      <c r="DJ142" s="154" t="e">
        <f t="shared" si="470"/>
        <v>#REF!</v>
      </c>
      <c r="DK142" s="154" t="e">
        <f t="shared" si="470"/>
        <v>#REF!</v>
      </c>
      <c r="DL142" s="154" t="e">
        <f t="shared" si="470"/>
        <v>#REF!</v>
      </c>
      <c r="DM142" s="154" t="e">
        <f t="shared" si="470"/>
        <v>#REF!</v>
      </c>
      <c r="DN142" s="154" t="e">
        <f t="shared" si="470"/>
        <v>#REF!</v>
      </c>
      <c r="DO142" s="154" t="e">
        <f t="shared" si="470"/>
        <v>#REF!</v>
      </c>
      <c r="DP142" s="154" t="e">
        <f t="shared" si="470"/>
        <v>#REF!</v>
      </c>
      <c r="DQ142" s="154" t="e">
        <f t="shared" si="470"/>
        <v>#REF!</v>
      </c>
      <c r="DR142" s="154" t="e">
        <f t="shared" si="470"/>
        <v>#REF!</v>
      </c>
      <c r="DS142" s="154" t="e">
        <f t="shared" si="470"/>
        <v>#REF!</v>
      </c>
      <c r="DU142" s="154" t="e">
        <f>SUM(BO142:BZ142)</f>
        <v>#REF!</v>
      </c>
      <c r="DW142" s="154" t="e">
        <f>SUM(BQ142:DV142)</f>
        <v>#REF!</v>
      </c>
    </row>
    <row r="143" spans="1:127" s="104" customFormat="1" hidden="1" x14ac:dyDescent="0.3">
      <c r="B143" s="105"/>
      <c r="C143" s="106"/>
      <c r="D143" s="105"/>
      <c r="E143" s="106"/>
      <c r="F143" s="107" t="s">
        <v>7</v>
      </c>
      <c r="G143" s="108" t="s">
        <v>195</v>
      </c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10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10"/>
      <c r="AK143" s="109"/>
      <c r="AL143" s="109"/>
      <c r="AM143" s="109"/>
      <c r="AN143" s="109"/>
      <c r="AO143" s="109" t="e">
        <f>#REF!</f>
        <v>#REF!</v>
      </c>
      <c r="AP143" s="109"/>
      <c r="AQ143" s="109">
        <f>$AO$211</f>
        <v>30000</v>
      </c>
      <c r="AR143" s="109"/>
      <c r="AS143" s="109">
        <v>30000</v>
      </c>
      <c r="AT143" s="109"/>
      <c r="AU143" s="109" t="e">
        <f>#REF!</f>
        <v>#REF!</v>
      </c>
      <c r="AV143" s="109"/>
      <c r="AW143" s="110" t="e">
        <f t="shared" si="461"/>
        <v>#REF!</v>
      </c>
      <c r="AY143" s="109" t="e">
        <f>#REF!</f>
        <v>#REF!</v>
      </c>
      <c r="AZ143" s="109" t="e">
        <f>#REF!</f>
        <v>#REF!</v>
      </c>
      <c r="BA143" s="109" t="e">
        <f>#REF!</f>
        <v>#REF!</v>
      </c>
      <c r="BB143" s="109" t="e">
        <f>#REF!</f>
        <v>#REF!</v>
      </c>
      <c r="BC143" s="109" t="e">
        <f>#REF!</f>
        <v>#REF!</v>
      </c>
      <c r="BD143" s="109" t="e">
        <f>#REF!</f>
        <v>#REF!</v>
      </c>
      <c r="BE143" s="109" t="e">
        <f>#REF!</f>
        <v>#REF!</v>
      </c>
      <c r="BF143" s="109"/>
      <c r="BG143" s="109" t="e">
        <f>#REF!</f>
        <v>#REF!</v>
      </c>
      <c r="BH143" s="109"/>
      <c r="BI143" s="109" t="e">
        <f>#REF!</f>
        <v>#REF!</v>
      </c>
      <c r="BJ143" s="109"/>
      <c r="BK143" s="110" t="e">
        <f t="shared" si="463"/>
        <v>#REF!</v>
      </c>
      <c r="BM143" s="109" t="e">
        <f>#REF!</f>
        <v>#REF!</v>
      </c>
      <c r="BN143" s="109" t="e">
        <f>#REF!</f>
        <v>#REF!</v>
      </c>
      <c r="BO143" s="109" t="e">
        <f>#REF!</f>
        <v>#REF!</v>
      </c>
      <c r="BP143" s="109" t="e">
        <f>#REF!</f>
        <v>#REF!</v>
      </c>
      <c r="BQ143" s="109" t="e">
        <f>#REF!</f>
        <v>#REF!</v>
      </c>
      <c r="BR143" s="109" t="e">
        <f>#REF!</f>
        <v>#REF!</v>
      </c>
      <c r="BS143" s="109" t="e">
        <f>#REF!</f>
        <v>#REF!</v>
      </c>
      <c r="BT143" s="109"/>
      <c r="BU143" s="109" t="e">
        <f>#REF!</f>
        <v>#REF!</v>
      </c>
      <c r="BV143" s="109"/>
      <c r="BW143" s="109" t="e">
        <f>#REF!</f>
        <v>#REF!</v>
      </c>
      <c r="BX143" s="109"/>
      <c r="BY143" s="110" t="e">
        <f t="shared" si="465"/>
        <v>#REF!</v>
      </c>
      <c r="CA143" s="109" t="e">
        <f>#REF!</f>
        <v>#REF!</v>
      </c>
      <c r="CB143" s="109" t="e">
        <f>#REF!</f>
        <v>#REF!</v>
      </c>
      <c r="CC143" s="109" t="e">
        <f>#REF!</f>
        <v>#REF!</v>
      </c>
      <c r="CD143" s="109" t="e">
        <f>#REF!</f>
        <v>#REF!</v>
      </c>
      <c r="CE143" s="109" t="e">
        <f>#REF!</f>
        <v>#REF!</v>
      </c>
      <c r="CF143" s="109" t="e">
        <f>#REF!</f>
        <v>#REF!</v>
      </c>
      <c r="CG143" s="109" t="e">
        <f>#REF!</f>
        <v>#REF!</v>
      </c>
      <c r="CH143" s="109"/>
      <c r="CI143" s="109" t="e">
        <f>#REF!</f>
        <v>#REF!</v>
      </c>
      <c r="CJ143" s="109"/>
      <c r="CK143" s="109" t="e">
        <f>#REF!</f>
        <v>#REF!</v>
      </c>
      <c r="CL143" s="109"/>
      <c r="CM143" s="110" t="e">
        <f t="shared" si="467"/>
        <v>#REF!</v>
      </c>
      <c r="CO143" s="109" t="e">
        <f>#REF!</f>
        <v>#REF!</v>
      </c>
      <c r="CP143" s="109" t="e">
        <f>#REF!</f>
        <v>#REF!</v>
      </c>
      <c r="CQ143" s="109" t="e">
        <f>#REF!</f>
        <v>#REF!</v>
      </c>
      <c r="CR143" s="109" t="e">
        <f>#REF!</f>
        <v>#REF!</v>
      </c>
      <c r="CS143" s="110" t="e">
        <f>SUM(CO143:CR143)</f>
        <v>#REF!</v>
      </c>
      <c r="CU143" s="109" t="e">
        <f>#REF!</f>
        <v>#REF!</v>
      </c>
      <c r="CV143" s="109" t="e">
        <f>#REF!</f>
        <v>#REF!</v>
      </c>
      <c r="CW143" s="109" t="e">
        <f>#REF!</f>
        <v>#REF!</v>
      </c>
      <c r="CX143" s="109" t="e">
        <f>#REF!</f>
        <v>#REF!</v>
      </c>
      <c r="CY143" s="110" t="e">
        <f>SUM(CU143:CX143)</f>
        <v>#REF!</v>
      </c>
      <c r="DA143" s="109" t="e">
        <f>#REF!</f>
        <v>#REF!</v>
      </c>
      <c r="DB143" s="109" t="e">
        <f>#REF!</f>
        <v>#REF!</v>
      </c>
      <c r="DC143" s="109" t="e">
        <f>#REF!</f>
        <v>#REF!</v>
      </c>
      <c r="DD143" s="109" t="e">
        <f>#REF!</f>
        <v>#REF!</v>
      </c>
      <c r="DE143" s="109" t="e">
        <f>#REF!</f>
        <v>#REF!</v>
      </c>
      <c r="DF143" s="109" t="e">
        <f>#REF!</f>
        <v>#REF!</v>
      </c>
      <c r="DG143" s="109" t="e">
        <f>#REF!</f>
        <v>#REF!</v>
      </c>
      <c r="DH143" s="109" t="e">
        <f>#REF!</f>
        <v>#REF!</v>
      </c>
      <c r="DI143" s="109" t="e">
        <f>#REF!</f>
        <v>#REF!</v>
      </c>
      <c r="DJ143" s="109" t="e">
        <f>#REF!</f>
        <v>#REF!</v>
      </c>
      <c r="DK143" s="109" t="e">
        <f>#REF!</f>
        <v>#REF!</v>
      </c>
      <c r="DL143" s="109" t="e">
        <f>#REF!</f>
        <v>#REF!</v>
      </c>
      <c r="DM143" s="109" t="e">
        <f>#REF!</f>
        <v>#REF!</v>
      </c>
      <c r="DN143" s="109" t="e">
        <f>#REF!</f>
        <v>#REF!</v>
      </c>
      <c r="DO143" s="109" t="e">
        <f>#REF!</f>
        <v>#REF!</v>
      </c>
      <c r="DP143" s="109" t="e">
        <f>#REF!</f>
        <v>#REF!</v>
      </c>
      <c r="DQ143" s="109" t="e">
        <f>#REF!</f>
        <v>#REF!</v>
      </c>
      <c r="DR143" s="109" t="e">
        <f>#REF!</f>
        <v>#REF!</v>
      </c>
      <c r="DS143" s="109" t="e">
        <f>#REF!</f>
        <v>#REF!</v>
      </c>
      <c r="DU143" s="110" t="e">
        <f>SUM(BO143:BZ143)</f>
        <v>#REF!</v>
      </c>
      <c r="DW143" s="110" t="e">
        <f>SUM(BQ143:DV143)</f>
        <v>#REF!</v>
      </c>
    </row>
    <row r="144" spans="1:127" s="104" customFormat="1" hidden="1" x14ac:dyDescent="0.3">
      <c r="B144" s="105"/>
      <c r="C144" s="106"/>
      <c r="D144" s="105"/>
      <c r="E144" s="106"/>
      <c r="F144" s="107" t="s">
        <v>9</v>
      </c>
      <c r="G144" s="108" t="s">
        <v>195</v>
      </c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10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10"/>
      <c r="AK144" s="109"/>
      <c r="AL144" s="109">
        <v>13875.138658331</v>
      </c>
      <c r="AM144" s="109"/>
      <c r="AN144" s="109"/>
      <c r="AO144" s="109" t="e">
        <f>#REF!</f>
        <v>#REF!</v>
      </c>
      <c r="AP144" s="109"/>
      <c r="AQ144" s="109">
        <f>$AO$212</f>
        <v>30000</v>
      </c>
      <c r="AR144" s="109"/>
      <c r="AS144" s="109">
        <v>30000</v>
      </c>
      <c r="AT144" s="109"/>
      <c r="AU144" s="109" t="e">
        <f>#REF!</f>
        <v>#REF!</v>
      </c>
      <c r="AV144" s="109"/>
      <c r="AW144" s="110" t="e">
        <f t="shared" si="461"/>
        <v>#REF!</v>
      </c>
      <c r="AY144" s="109" t="e">
        <f>#REF!</f>
        <v>#REF!</v>
      </c>
      <c r="AZ144" s="109" t="e">
        <f>#REF!</f>
        <v>#REF!</v>
      </c>
      <c r="BA144" s="109" t="e">
        <f>#REF!</f>
        <v>#REF!</v>
      </c>
      <c r="BB144" s="109" t="e">
        <f>#REF!</f>
        <v>#REF!</v>
      </c>
      <c r="BC144" s="109" t="e">
        <f>#REF!</f>
        <v>#REF!</v>
      </c>
      <c r="BD144" s="109" t="e">
        <f>#REF!</f>
        <v>#REF!</v>
      </c>
      <c r="BE144" s="109" t="e">
        <f>#REF!</f>
        <v>#REF!</v>
      </c>
      <c r="BF144" s="109"/>
      <c r="BG144" s="109" t="e">
        <f>#REF!</f>
        <v>#REF!</v>
      </c>
      <c r="BH144" s="109"/>
      <c r="BI144" s="109" t="e">
        <f>#REF!</f>
        <v>#REF!</v>
      </c>
      <c r="BJ144" s="109"/>
      <c r="BK144" s="110" t="e">
        <f t="shared" si="463"/>
        <v>#REF!</v>
      </c>
      <c r="BM144" s="109" t="e">
        <f>#REF!</f>
        <v>#REF!</v>
      </c>
      <c r="BN144" s="109" t="e">
        <f>#REF!</f>
        <v>#REF!</v>
      </c>
      <c r="BO144" s="109" t="e">
        <f>#REF!</f>
        <v>#REF!</v>
      </c>
      <c r="BP144" s="109" t="e">
        <f>#REF!</f>
        <v>#REF!</v>
      </c>
      <c r="BQ144" s="109" t="e">
        <f>#REF!</f>
        <v>#REF!</v>
      </c>
      <c r="BR144" s="109" t="e">
        <f>#REF!</f>
        <v>#REF!</v>
      </c>
      <c r="BS144" s="109" t="e">
        <f>#REF!</f>
        <v>#REF!</v>
      </c>
      <c r="BT144" s="109"/>
      <c r="BU144" s="109" t="e">
        <f>#REF!</f>
        <v>#REF!</v>
      </c>
      <c r="BV144" s="109"/>
      <c r="BW144" s="109" t="e">
        <f>#REF!</f>
        <v>#REF!</v>
      </c>
      <c r="BX144" s="109"/>
      <c r="BY144" s="110" t="e">
        <f t="shared" si="465"/>
        <v>#REF!</v>
      </c>
      <c r="CA144" s="109" t="e">
        <f>#REF!</f>
        <v>#REF!</v>
      </c>
      <c r="CB144" s="109" t="e">
        <f>#REF!</f>
        <v>#REF!</v>
      </c>
      <c r="CC144" s="109" t="e">
        <f>#REF!</f>
        <v>#REF!</v>
      </c>
      <c r="CD144" s="109" t="e">
        <f>#REF!</f>
        <v>#REF!</v>
      </c>
      <c r="CE144" s="109" t="e">
        <f>#REF!</f>
        <v>#REF!</v>
      </c>
      <c r="CF144" s="109" t="e">
        <f>#REF!</f>
        <v>#REF!</v>
      </c>
      <c r="CG144" s="109" t="e">
        <f>#REF!</f>
        <v>#REF!</v>
      </c>
      <c r="CH144" s="109"/>
      <c r="CI144" s="109" t="e">
        <f>#REF!</f>
        <v>#REF!</v>
      </c>
      <c r="CJ144" s="109"/>
      <c r="CK144" s="109" t="e">
        <f>#REF!</f>
        <v>#REF!</v>
      </c>
      <c r="CL144" s="109"/>
      <c r="CM144" s="110" t="e">
        <f t="shared" si="467"/>
        <v>#REF!</v>
      </c>
      <c r="CO144" s="109" t="e">
        <f>#REF!</f>
        <v>#REF!</v>
      </c>
      <c r="CP144" s="109" t="e">
        <f>#REF!</f>
        <v>#REF!</v>
      </c>
      <c r="CQ144" s="109" t="e">
        <f>#REF!</f>
        <v>#REF!</v>
      </c>
      <c r="CR144" s="109" t="e">
        <f>#REF!</f>
        <v>#REF!</v>
      </c>
      <c r="CS144" s="110" t="e">
        <f>SUM(CO144:CR144)</f>
        <v>#REF!</v>
      </c>
      <c r="CU144" s="109" t="e">
        <f>#REF!</f>
        <v>#REF!</v>
      </c>
      <c r="CV144" s="109" t="e">
        <f>#REF!</f>
        <v>#REF!</v>
      </c>
      <c r="CW144" s="109" t="e">
        <f>#REF!</f>
        <v>#REF!</v>
      </c>
      <c r="CX144" s="109" t="e">
        <f>#REF!</f>
        <v>#REF!</v>
      </c>
      <c r="CY144" s="110" t="e">
        <f>SUM(CU144:CX144)</f>
        <v>#REF!</v>
      </c>
      <c r="DA144" s="109" t="e">
        <f>#REF!</f>
        <v>#REF!</v>
      </c>
      <c r="DB144" s="109" t="e">
        <f>#REF!</f>
        <v>#REF!</v>
      </c>
      <c r="DC144" s="109" t="e">
        <f>#REF!</f>
        <v>#REF!</v>
      </c>
      <c r="DD144" s="109" t="e">
        <f>#REF!</f>
        <v>#REF!</v>
      </c>
      <c r="DE144" s="109" t="e">
        <f>#REF!</f>
        <v>#REF!</v>
      </c>
      <c r="DF144" s="109" t="e">
        <f>#REF!</f>
        <v>#REF!</v>
      </c>
      <c r="DG144" s="109" t="e">
        <f>#REF!</f>
        <v>#REF!</v>
      </c>
      <c r="DH144" s="109" t="e">
        <f>#REF!</f>
        <v>#REF!</v>
      </c>
      <c r="DI144" s="109" t="e">
        <f>#REF!</f>
        <v>#REF!</v>
      </c>
      <c r="DJ144" s="109" t="e">
        <f>#REF!</f>
        <v>#REF!</v>
      </c>
      <c r="DK144" s="109" t="e">
        <f>#REF!</f>
        <v>#REF!</v>
      </c>
      <c r="DL144" s="109" t="e">
        <f>#REF!</f>
        <v>#REF!</v>
      </c>
      <c r="DM144" s="109" t="e">
        <f>#REF!</f>
        <v>#REF!</v>
      </c>
      <c r="DN144" s="109" t="e">
        <f>#REF!</f>
        <v>#REF!</v>
      </c>
      <c r="DO144" s="109" t="e">
        <f>#REF!</f>
        <v>#REF!</v>
      </c>
      <c r="DP144" s="109" t="e">
        <f>#REF!</f>
        <v>#REF!</v>
      </c>
      <c r="DQ144" s="109" t="e">
        <f>#REF!</f>
        <v>#REF!</v>
      </c>
      <c r="DR144" s="109" t="e">
        <f>#REF!</f>
        <v>#REF!</v>
      </c>
      <c r="DS144" s="109" t="e">
        <f>#REF!</f>
        <v>#REF!</v>
      </c>
      <c r="DU144" s="110" t="e">
        <f>SUM(BO144:BZ144)</f>
        <v>#REF!</v>
      </c>
      <c r="DW144" s="110" t="e">
        <f>SUM(BQ144:DV144)</f>
        <v>#REF!</v>
      </c>
    </row>
    <row r="145" spans="1:127" s="104" customFormat="1" hidden="1" x14ac:dyDescent="0.3">
      <c r="B145" s="105"/>
      <c r="C145" s="106"/>
      <c r="D145" s="105"/>
      <c r="E145" s="106"/>
      <c r="F145" s="107" t="s">
        <v>197</v>
      </c>
      <c r="G145" s="108" t="s">
        <v>195</v>
      </c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10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10"/>
      <c r="AK145" s="109"/>
      <c r="AL145" s="109">
        <v>284840</v>
      </c>
      <c r="AM145" s="109"/>
      <c r="AN145" s="109"/>
      <c r="AO145" s="109"/>
      <c r="AP145" s="109"/>
      <c r="AQ145" s="109"/>
      <c r="AR145" s="109">
        <f>$AO$214</f>
        <v>300000</v>
      </c>
      <c r="AS145" s="109"/>
      <c r="AT145" s="109"/>
      <c r="AU145" s="109"/>
      <c r="AV145" s="109"/>
      <c r="AW145" s="110">
        <f t="shared" si="461"/>
        <v>584840</v>
      </c>
      <c r="AY145" s="109"/>
      <c r="AZ145" s="109"/>
      <c r="BA145" s="109"/>
      <c r="BB145" s="109"/>
      <c r="BC145" s="109"/>
      <c r="BD145" s="109"/>
      <c r="BE145" s="109"/>
      <c r="BF145" s="109" t="e">
        <f>#REF!</f>
        <v>#REF!</v>
      </c>
      <c r="BG145" s="109"/>
      <c r="BH145" s="109"/>
      <c r="BI145" s="109"/>
      <c r="BJ145" s="109"/>
      <c r="BK145" s="110" t="e">
        <f t="shared" si="463"/>
        <v>#REF!</v>
      </c>
      <c r="BM145" s="109"/>
      <c r="BN145" s="109"/>
      <c r="BO145" s="109"/>
      <c r="BP145" s="109"/>
      <c r="BQ145" s="109"/>
      <c r="BR145" s="109"/>
      <c r="BS145" s="109"/>
      <c r="BT145" s="109" t="e">
        <f>#REF!</f>
        <v>#REF!</v>
      </c>
      <c r="BU145" s="109"/>
      <c r="BV145" s="109"/>
      <c r="BW145" s="109"/>
      <c r="BX145" s="109"/>
      <c r="BY145" s="110" t="e">
        <f t="shared" si="465"/>
        <v>#REF!</v>
      </c>
      <c r="CA145" s="109"/>
      <c r="CB145" s="109"/>
      <c r="CC145" s="109"/>
      <c r="CD145" s="109"/>
      <c r="CE145" s="109"/>
      <c r="CF145" s="109"/>
      <c r="CG145" s="109"/>
      <c r="CH145" s="109" t="e">
        <f>#REF!</f>
        <v>#REF!</v>
      </c>
      <c r="CI145" s="109"/>
      <c r="CJ145" s="109"/>
      <c r="CK145" s="109"/>
      <c r="CL145" s="109"/>
      <c r="CM145" s="110" t="e">
        <f t="shared" si="467"/>
        <v>#REF!</v>
      </c>
      <c r="CO145" s="109"/>
      <c r="CP145" s="109"/>
      <c r="CQ145" s="109"/>
      <c r="CR145" s="109"/>
      <c r="CS145" s="110">
        <f>SUM(CO145:CR145)</f>
        <v>0</v>
      </c>
      <c r="CU145" s="109"/>
      <c r="CV145" s="109"/>
      <c r="CW145" s="109"/>
      <c r="CX145" s="109"/>
      <c r="CY145" s="110">
        <f>SUM(CU145:CX145)</f>
        <v>0</v>
      </c>
      <c r="DA145" s="109"/>
      <c r="DB145" s="109"/>
      <c r="DC145" s="109"/>
      <c r="DD145" s="109"/>
      <c r="DE145" s="109"/>
      <c r="DF145" s="109"/>
      <c r="DG145" s="109"/>
      <c r="DH145" s="109"/>
      <c r="DI145" s="109"/>
      <c r="DJ145" s="109"/>
      <c r="DK145" s="109"/>
      <c r="DL145" s="109"/>
      <c r="DM145" s="109"/>
      <c r="DN145" s="109"/>
      <c r="DO145" s="109"/>
      <c r="DP145" s="109"/>
      <c r="DQ145" s="109"/>
      <c r="DR145" s="109"/>
      <c r="DS145" s="109"/>
      <c r="DU145" s="110" t="e">
        <f>SUM(BO145:BZ145)</f>
        <v>#REF!</v>
      </c>
      <c r="DW145" s="110" t="e">
        <f>SUM(BQ145:DV145)</f>
        <v>#REF!</v>
      </c>
    </row>
    <row r="146" spans="1:127" s="104" customFormat="1" hidden="1" x14ac:dyDescent="0.3">
      <c r="B146" s="105"/>
      <c r="C146" s="106"/>
      <c r="D146" s="105"/>
      <c r="E146" s="106"/>
      <c r="F146" s="107" t="s">
        <v>198</v>
      </c>
      <c r="G146" s="108" t="s">
        <v>195</v>
      </c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10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10"/>
      <c r="AK146" s="109"/>
      <c r="AL146" s="109"/>
      <c r="AM146" s="109"/>
      <c r="AN146" s="109"/>
      <c r="AO146" s="109" t="e">
        <f>#REF!</f>
        <v>#REF!</v>
      </c>
      <c r="AP146" s="109"/>
      <c r="AQ146" s="109">
        <f>$AO$213</f>
        <v>90000</v>
      </c>
      <c r="AR146" s="109"/>
      <c r="AS146" s="109">
        <v>90000</v>
      </c>
      <c r="AT146" s="109"/>
      <c r="AU146" s="109" t="e">
        <f>#REF!</f>
        <v>#REF!</v>
      </c>
      <c r="AV146" s="109"/>
      <c r="AW146" s="110" t="e">
        <f t="shared" si="461"/>
        <v>#REF!</v>
      </c>
      <c r="AY146" s="109" t="e">
        <f>#REF!</f>
        <v>#REF!</v>
      </c>
      <c r="AZ146" s="109" t="e">
        <f>#REF!</f>
        <v>#REF!</v>
      </c>
      <c r="BA146" s="109" t="e">
        <f>#REF!</f>
        <v>#REF!</v>
      </c>
      <c r="BB146" s="109" t="e">
        <f>#REF!</f>
        <v>#REF!</v>
      </c>
      <c r="BC146" s="109" t="e">
        <f>#REF!</f>
        <v>#REF!</v>
      </c>
      <c r="BD146" s="109" t="e">
        <f>#REF!</f>
        <v>#REF!</v>
      </c>
      <c r="BE146" s="109" t="e">
        <f>#REF!</f>
        <v>#REF!</v>
      </c>
      <c r="BF146" s="109"/>
      <c r="BG146" s="109" t="e">
        <f>#REF!</f>
        <v>#REF!</v>
      </c>
      <c r="BH146" s="109"/>
      <c r="BI146" s="109" t="e">
        <f>#REF!</f>
        <v>#REF!</v>
      </c>
      <c r="BJ146" s="109"/>
      <c r="BK146" s="110" t="e">
        <f t="shared" si="463"/>
        <v>#REF!</v>
      </c>
      <c r="BM146" s="109" t="e">
        <f>#REF!</f>
        <v>#REF!</v>
      </c>
      <c r="BN146" s="109" t="e">
        <f>#REF!</f>
        <v>#REF!</v>
      </c>
      <c r="BO146" s="109" t="e">
        <f>#REF!</f>
        <v>#REF!</v>
      </c>
      <c r="BP146" s="109" t="e">
        <f>#REF!</f>
        <v>#REF!</v>
      </c>
      <c r="BQ146" s="109" t="e">
        <f>#REF!</f>
        <v>#REF!</v>
      </c>
      <c r="BR146" s="109" t="e">
        <f>#REF!</f>
        <v>#REF!</v>
      </c>
      <c r="BS146" s="109" t="e">
        <f>#REF!</f>
        <v>#REF!</v>
      </c>
      <c r="BT146" s="109"/>
      <c r="BU146" s="109" t="e">
        <f>#REF!</f>
        <v>#REF!</v>
      </c>
      <c r="BV146" s="109"/>
      <c r="BW146" s="109" t="e">
        <f>#REF!</f>
        <v>#REF!</v>
      </c>
      <c r="BX146" s="109"/>
      <c r="BY146" s="110" t="e">
        <f t="shared" si="465"/>
        <v>#REF!</v>
      </c>
      <c r="CA146" s="109" t="e">
        <f>#REF!</f>
        <v>#REF!</v>
      </c>
      <c r="CB146" s="109" t="e">
        <f>#REF!</f>
        <v>#REF!</v>
      </c>
      <c r="CC146" s="109" t="e">
        <f>#REF!</f>
        <v>#REF!</v>
      </c>
      <c r="CD146" s="109" t="e">
        <f>#REF!</f>
        <v>#REF!</v>
      </c>
      <c r="CE146" s="109" t="e">
        <f>#REF!</f>
        <v>#REF!</v>
      </c>
      <c r="CF146" s="109" t="e">
        <f>#REF!</f>
        <v>#REF!</v>
      </c>
      <c r="CG146" s="109" t="e">
        <f>#REF!</f>
        <v>#REF!</v>
      </c>
      <c r="CH146" s="109"/>
      <c r="CI146" s="109" t="e">
        <f>#REF!</f>
        <v>#REF!</v>
      </c>
      <c r="CJ146" s="109"/>
      <c r="CK146" s="109" t="e">
        <f>#REF!</f>
        <v>#REF!</v>
      </c>
      <c r="CL146" s="109"/>
      <c r="CM146" s="110" t="e">
        <f t="shared" si="467"/>
        <v>#REF!</v>
      </c>
      <c r="CO146" s="109" t="e">
        <f>#REF!</f>
        <v>#REF!</v>
      </c>
      <c r="CP146" s="109" t="e">
        <f>#REF!</f>
        <v>#REF!</v>
      </c>
      <c r="CQ146" s="109" t="e">
        <f>#REF!</f>
        <v>#REF!</v>
      </c>
      <c r="CR146" s="109" t="e">
        <f>#REF!</f>
        <v>#REF!</v>
      </c>
      <c r="CS146" s="110" t="e">
        <f>SUM(CO146:CR146)</f>
        <v>#REF!</v>
      </c>
      <c r="CU146" s="109" t="e">
        <f>#REF!</f>
        <v>#REF!</v>
      </c>
      <c r="CV146" s="109" t="e">
        <f>#REF!</f>
        <v>#REF!</v>
      </c>
      <c r="CW146" s="109" t="e">
        <f>#REF!</f>
        <v>#REF!</v>
      </c>
      <c r="CX146" s="109" t="e">
        <f>#REF!</f>
        <v>#REF!</v>
      </c>
      <c r="CY146" s="110" t="e">
        <f>SUM(CU146:CX146)</f>
        <v>#REF!</v>
      </c>
      <c r="DA146" s="109" t="e">
        <f>#REF!</f>
        <v>#REF!</v>
      </c>
      <c r="DB146" s="109" t="e">
        <f>#REF!</f>
        <v>#REF!</v>
      </c>
      <c r="DC146" s="109" t="e">
        <f>#REF!</f>
        <v>#REF!</v>
      </c>
      <c r="DD146" s="109" t="e">
        <f>#REF!</f>
        <v>#REF!</v>
      </c>
      <c r="DE146" s="109" t="e">
        <f>#REF!</f>
        <v>#REF!</v>
      </c>
      <c r="DF146" s="109" t="e">
        <f>#REF!</f>
        <v>#REF!</v>
      </c>
      <c r="DG146" s="109" t="e">
        <f>#REF!</f>
        <v>#REF!</v>
      </c>
      <c r="DH146" s="109" t="e">
        <f>#REF!</f>
        <v>#REF!</v>
      </c>
      <c r="DI146" s="109" t="e">
        <f>#REF!</f>
        <v>#REF!</v>
      </c>
      <c r="DJ146" s="109" t="e">
        <f>#REF!</f>
        <v>#REF!</v>
      </c>
      <c r="DK146" s="109" t="e">
        <f>#REF!</f>
        <v>#REF!</v>
      </c>
      <c r="DL146" s="109" t="e">
        <f>#REF!</f>
        <v>#REF!</v>
      </c>
      <c r="DM146" s="109" t="e">
        <f>#REF!</f>
        <v>#REF!</v>
      </c>
      <c r="DN146" s="109" t="e">
        <f>#REF!</f>
        <v>#REF!</v>
      </c>
      <c r="DO146" s="109" t="e">
        <f>#REF!</f>
        <v>#REF!</v>
      </c>
      <c r="DP146" s="109" t="e">
        <f>#REF!</f>
        <v>#REF!</v>
      </c>
      <c r="DQ146" s="109" t="e">
        <f>#REF!</f>
        <v>#REF!</v>
      </c>
      <c r="DR146" s="109" t="e">
        <f>#REF!</f>
        <v>#REF!</v>
      </c>
      <c r="DS146" s="109" t="e">
        <f>#REF!</f>
        <v>#REF!</v>
      </c>
      <c r="DU146" s="110" t="e">
        <f>SUM(BO146:BZ146)</f>
        <v>#REF!</v>
      </c>
      <c r="DW146" s="110" t="e">
        <f>SUM(BQ146:DV146)</f>
        <v>#REF!</v>
      </c>
    </row>
    <row r="147" spans="1:127" hidden="1" x14ac:dyDescent="0.3">
      <c r="B147" s="15"/>
      <c r="C147" s="16"/>
      <c r="D147" s="15"/>
      <c r="E147" s="16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8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8"/>
      <c r="AK147" s="111"/>
      <c r="AM147" s="111"/>
      <c r="AO147" s="111"/>
      <c r="AQ147" s="111"/>
      <c r="AS147" s="111"/>
      <c r="AU147" s="111"/>
      <c r="AW147" s="18"/>
      <c r="AY147" s="111"/>
      <c r="BA147" s="111"/>
      <c r="BC147" s="111"/>
      <c r="BE147" s="111"/>
      <c r="BG147" s="111"/>
      <c r="BI147" s="111"/>
      <c r="BK147" s="18"/>
      <c r="BM147" s="111"/>
      <c r="BO147" s="111"/>
      <c r="BQ147" s="111"/>
      <c r="BS147" s="111"/>
      <c r="BU147" s="111"/>
      <c r="BW147" s="111"/>
      <c r="BY147" s="18"/>
      <c r="CA147" s="111"/>
      <c r="CC147" s="111"/>
      <c r="CE147" s="111"/>
      <c r="CG147" s="111"/>
      <c r="CI147" s="111"/>
      <c r="CK147" s="111"/>
      <c r="CM147" s="18"/>
      <c r="CO147" s="111"/>
      <c r="CQ147" s="111"/>
      <c r="CS147" s="18"/>
      <c r="CU147" s="111"/>
      <c r="CW147" s="111"/>
      <c r="CY147" s="18"/>
      <c r="DA147" s="111"/>
      <c r="DB147" s="111"/>
      <c r="DC147" s="111"/>
      <c r="DD147" s="111"/>
      <c r="DE147" s="111"/>
      <c r="DF147" s="111"/>
      <c r="DG147" s="111"/>
      <c r="DH147" s="111"/>
      <c r="DI147" s="111"/>
      <c r="DJ147" s="111"/>
      <c r="DK147" s="111"/>
      <c r="DL147" s="111"/>
      <c r="DM147" s="111"/>
      <c r="DN147" s="111"/>
      <c r="DO147" s="111"/>
      <c r="DP147" s="111"/>
      <c r="DQ147" s="111"/>
      <c r="DR147" s="111"/>
      <c r="DS147" s="111"/>
      <c r="DU147" s="18"/>
      <c r="DW147" s="18"/>
    </row>
    <row r="148" spans="1:127" s="10" customFormat="1" hidden="1" x14ac:dyDescent="0.3">
      <c r="A148" s="21"/>
      <c r="B148" s="127"/>
      <c r="C148" s="128"/>
      <c r="D148" s="127"/>
      <c r="E148" s="128"/>
      <c r="F148" s="129" t="s">
        <v>170</v>
      </c>
      <c r="G148" s="143" t="s">
        <v>179</v>
      </c>
      <c r="I148" s="144">
        <f t="shared" ref="I148:T148" si="471">I150+I160+I165+I169</f>
        <v>0</v>
      </c>
      <c r="J148" s="144">
        <f t="shared" si="471"/>
        <v>0</v>
      </c>
      <c r="K148" s="144">
        <f t="shared" si="471"/>
        <v>0</v>
      </c>
      <c r="L148" s="144">
        <f t="shared" si="471"/>
        <v>0</v>
      </c>
      <c r="M148" s="144">
        <f t="shared" si="471"/>
        <v>0</v>
      </c>
      <c r="N148" s="144">
        <f t="shared" si="471"/>
        <v>0</v>
      </c>
      <c r="O148" s="144">
        <f t="shared" si="471"/>
        <v>0</v>
      </c>
      <c r="P148" s="144">
        <f t="shared" si="471"/>
        <v>0</v>
      </c>
      <c r="Q148" s="144">
        <f t="shared" si="471"/>
        <v>0</v>
      </c>
      <c r="R148" s="144">
        <f t="shared" si="471"/>
        <v>0</v>
      </c>
      <c r="S148" s="144">
        <f t="shared" si="471"/>
        <v>0</v>
      </c>
      <c r="T148" s="144">
        <f t="shared" si="471"/>
        <v>0</v>
      </c>
      <c r="U148" s="144">
        <f>SUM(I148:T148)</f>
        <v>0</v>
      </c>
      <c r="W148" s="144">
        <f t="shared" ref="W148:AH148" si="472">W150+W160+W165+W169</f>
        <v>0</v>
      </c>
      <c r="X148" s="144">
        <f t="shared" si="472"/>
        <v>0</v>
      </c>
      <c r="Y148" s="144">
        <f t="shared" si="472"/>
        <v>0</v>
      </c>
      <c r="Z148" s="144">
        <f t="shared" si="472"/>
        <v>0</v>
      </c>
      <c r="AA148" s="144">
        <f t="shared" si="472"/>
        <v>0</v>
      </c>
      <c r="AB148" s="144">
        <f t="shared" si="472"/>
        <v>0</v>
      </c>
      <c r="AC148" s="144">
        <f t="shared" si="472"/>
        <v>0</v>
      </c>
      <c r="AD148" s="144">
        <f t="shared" si="472"/>
        <v>0</v>
      </c>
      <c r="AE148" s="144">
        <f t="shared" si="472"/>
        <v>0</v>
      </c>
      <c r="AF148" s="144">
        <f t="shared" si="472"/>
        <v>0</v>
      </c>
      <c r="AG148" s="144">
        <f t="shared" si="472"/>
        <v>0</v>
      </c>
      <c r="AH148" s="144">
        <f t="shared" si="472"/>
        <v>0</v>
      </c>
      <c r="AI148" s="144">
        <f>SUM(W148:AH148)</f>
        <v>0</v>
      </c>
      <c r="AK148" s="144">
        <f t="shared" ref="AK148:AR148" si="473">AK150+AK160+AK165+AK169</f>
        <v>2583509.0804295167</v>
      </c>
      <c r="AL148" s="144">
        <f t="shared" si="473"/>
        <v>1983971.8104760151</v>
      </c>
      <c r="AM148" s="144">
        <f t="shared" si="473"/>
        <v>2687910.8330255989</v>
      </c>
      <c r="AN148" s="144">
        <f t="shared" si="473"/>
        <v>2593389.6760319523</v>
      </c>
      <c r="AO148" s="144" t="e">
        <f t="shared" si="473"/>
        <v>#REF!</v>
      </c>
      <c r="AP148" s="144">
        <f t="shared" si="473"/>
        <v>2578396.9377822694</v>
      </c>
      <c r="AQ148" s="144">
        <f t="shared" si="473"/>
        <v>2509834.0308852242</v>
      </c>
      <c r="AR148" s="144">
        <f t="shared" si="473"/>
        <v>2264804.2187524829</v>
      </c>
      <c r="AS148" s="144">
        <v>2494357.2504461338</v>
      </c>
      <c r="AT148" s="144">
        <f t="shared" ref="AT148:AV148" si="474">AT150+AT160+AT165+AT169</f>
        <v>2340538.7139460137</v>
      </c>
      <c r="AU148" s="144" t="e">
        <f t="shared" si="474"/>
        <v>#REF!</v>
      </c>
      <c r="AV148" s="144">
        <f t="shared" si="474"/>
        <v>2508596.1750038294</v>
      </c>
      <c r="AW148" s="144" t="e">
        <f t="shared" ref="AW148" si="475">SUM(AK148:AV148)</f>
        <v>#REF!</v>
      </c>
      <c r="AY148" s="144" t="e">
        <f t="shared" ref="AY148:BJ148" si="476">AY150+AY160+AY165+AY169</f>
        <v>#REF!</v>
      </c>
      <c r="AZ148" s="144" t="e">
        <f t="shared" si="476"/>
        <v>#REF!</v>
      </c>
      <c r="BA148" s="144" t="e">
        <f t="shared" si="476"/>
        <v>#REF!</v>
      </c>
      <c r="BB148" s="144" t="e">
        <f t="shared" si="476"/>
        <v>#REF!</v>
      </c>
      <c r="BC148" s="144" t="e">
        <f t="shared" si="476"/>
        <v>#REF!</v>
      </c>
      <c r="BD148" s="144" t="e">
        <f t="shared" si="476"/>
        <v>#REF!</v>
      </c>
      <c r="BE148" s="144" t="e">
        <f t="shared" si="476"/>
        <v>#REF!</v>
      </c>
      <c r="BF148" s="144" t="e">
        <f t="shared" si="476"/>
        <v>#REF!</v>
      </c>
      <c r="BG148" s="144" t="e">
        <f t="shared" si="476"/>
        <v>#REF!</v>
      </c>
      <c r="BH148" s="144">
        <f t="shared" si="476"/>
        <v>2500861.6196917836</v>
      </c>
      <c r="BI148" s="144" t="e">
        <f t="shared" si="476"/>
        <v>#REF!</v>
      </c>
      <c r="BJ148" s="144">
        <f t="shared" si="476"/>
        <v>2556454.4982632715</v>
      </c>
      <c r="BK148" s="144" t="e">
        <f t="shared" ref="BK148" si="477">SUM(AY148:BJ148)</f>
        <v>#REF!</v>
      </c>
      <c r="BM148" s="144" t="e">
        <f t="shared" ref="BM148:BX148" si="478">BM150+BM160+BM165+BM169</f>
        <v>#REF!</v>
      </c>
      <c r="BN148" s="144" t="e">
        <f t="shared" si="478"/>
        <v>#REF!</v>
      </c>
      <c r="BO148" s="144" t="e">
        <f t="shared" si="478"/>
        <v>#REF!</v>
      </c>
      <c r="BP148" s="144" t="e">
        <f t="shared" si="478"/>
        <v>#REF!</v>
      </c>
      <c r="BQ148" s="144" t="e">
        <f t="shared" si="478"/>
        <v>#REF!</v>
      </c>
      <c r="BR148" s="144" t="e">
        <f t="shared" si="478"/>
        <v>#REF!</v>
      </c>
      <c r="BS148" s="144" t="e">
        <f t="shared" si="478"/>
        <v>#REF!</v>
      </c>
      <c r="BT148" s="144" t="e">
        <f t="shared" si="478"/>
        <v>#REF!</v>
      </c>
      <c r="BU148" s="144" t="e">
        <f t="shared" si="478"/>
        <v>#REF!</v>
      </c>
      <c r="BV148" s="144">
        <f t="shared" si="478"/>
        <v>2459388.6604049029</v>
      </c>
      <c r="BW148" s="144" t="e">
        <f t="shared" si="478"/>
        <v>#REF!</v>
      </c>
      <c r="BX148" s="144">
        <f t="shared" si="478"/>
        <v>2481550.1964094755</v>
      </c>
      <c r="BY148" s="144" t="e">
        <f t="shared" ref="BY148" si="479">SUM(BM148:BX148)</f>
        <v>#REF!</v>
      </c>
      <c r="CA148" s="144" t="e">
        <f t="shared" ref="CA148:CL148" si="480">CA150+CA160+CA165+CA169</f>
        <v>#REF!</v>
      </c>
      <c r="CB148" s="144" t="e">
        <f t="shared" si="480"/>
        <v>#REF!</v>
      </c>
      <c r="CC148" s="144" t="e">
        <f t="shared" si="480"/>
        <v>#REF!</v>
      </c>
      <c r="CD148" s="144" t="e">
        <f t="shared" si="480"/>
        <v>#REF!</v>
      </c>
      <c r="CE148" s="144" t="e">
        <f t="shared" si="480"/>
        <v>#REF!</v>
      </c>
      <c r="CF148" s="144" t="e">
        <f t="shared" si="480"/>
        <v>#REF!</v>
      </c>
      <c r="CG148" s="144" t="e">
        <f t="shared" si="480"/>
        <v>#REF!</v>
      </c>
      <c r="CH148" s="144" t="e">
        <f t="shared" si="480"/>
        <v>#REF!</v>
      </c>
      <c r="CI148" s="144" t="e">
        <f t="shared" si="480"/>
        <v>#REF!</v>
      </c>
      <c r="CJ148" s="144">
        <f t="shared" si="480"/>
        <v>2469220.8984223083</v>
      </c>
      <c r="CK148" s="144" t="e">
        <f t="shared" si="480"/>
        <v>#REF!</v>
      </c>
      <c r="CL148" s="144">
        <f t="shared" si="480"/>
        <v>2331642.4857856072</v>
      </c>
      <c r="CM148" s="144" t="e">
        <f t="shared" ref="CM148" si="481">SUM(CA148:CL148)</f>
        <v>#REF!</v>
      </c>
      <c r="CO148" s="144" t="e">
        <f t="shared" ref="CO148:CR148" si="482">CO150+CO160+CO165+CO169</f>
        <v>#REF!</v>
      </c>
      <c r="CP148" s="144" t="e">
        <f t="shared" si="482"/>
        <v>#REF!</v>
      </c>
      <c r="CQ148" s="144" t="e">
        <f t="shared" si="482"/>
        <v>#REF!</v>
      </c>
      <c r="CR148" s="144" t="e">
        <f t="shared" si="482"/>
        <v>#REF!</v>
      </c>
      <c r="CS148" s="144" t="e">
        <f>SUM(CO148:CR148)</f>
        <v>#REF!</v>
      </c>
      <c r="CU148" s="144" t="e">
        <f t="shared" ref="CU148:CX148" si="483">CU150+CU160+CU165+CU169</f>
        <v>#REF!</v>
      </c>
      <c r="CV148" s="144" t="e">
        <f t="shared" si="483"/>
        <v>#REF!</v>
      </c>
      <c r="CW148" s="144" t="e">
        <f t="shared" si="483"/>
        <v>#REF!</v>
      </c>
      <c r="CX148" s="144" t="e">
        <f t="shared" si="483"/>
        <v>#REF!</v>
      </c>
      <c r="CY148" s="144" t="e">
        <f>SUM(CU148:CX148)</f>
        <v>#REF!</v>
      </c>
      <c r="DA148" s="144" t="e">
        <f t="shared" ref="DA148:DS148" si="484">DA150+DA160+DA165+DA169</f>
        <v>#REF!</v>
      </c>
      <c r="DB148" s="144" t="e">
        <f t="shared" si="484"/>
        <v>#REF!</v>
      </c>
      <c r="DC148" s="144" t="e">
        <f t="shared" si="484"/>
        <v>#REF!</v>
      </c>
      <c r="DD148" s="144" t="e">
        <f t="shared" si="484"/>
        <v>#REF!</v>
      </c>
      <c r="DE148" s="144" t="e">
        <f t="shared" si="484"/>
        <v>#REF!</v>
      </c>
      <c r="DF148" s="144" t="e">
        <f t="shared" si="484"/>
        <v>#REF!</v>
      </c>
      <c r="DG148" s="144" t="e">
        <f t="shared" si="484"/>
        <v>#REF!</v>
      </c>
      <c r="DH148" s="144" t="e">
        <f t="shared" si="484"/>
        <v>#REF!</v>
      </c>
      <c r="DI148" s="144" t="e">
        <f t="shared" si="484"/>
        <v>#REF!</v>
      </c>
      <c r="DJ148" s="144" t="e">
        <f t="shared" si="484"/>
        <v>#REF!</v>
      </c>
      <c r="DK148" s="144" t="e">
        <f t="shared" si="484"/>
        <v>#REF!</v>
      </c>
      <c r="DL148" s="144" t="e">
        <f t="shared" si="484"/>
        <v>#REF!</v>
      </c>
      <c r="DM148" s="144" t="e">
        <f t="shared" si="484"/>
        <v>#REF!</v>
      </c>
      <c r="DN148" s="144" t="e">
        <f t="shared" si="484"/>
        <v>#REF!</v>
      </c>
      <c r="DO148" s="144" t="e">
        <f t="shared" si="484"/>
        <v>#REF!</v>
      </c>
      <c r="DP148" s="144" t="e">
        <f t="shared" si="484"/>
        <v>#REF!</v>
      </c>
      <c r="DQ148" s="144" t="e">
        <f t="shared" si="484"/>
        <v>#REF!</v>
      </c>
      <c r="DR148" s="144" t="e">
        <f t="shared" si="484"/>
        <v>#REF!</v>
      </c>
      <c r="DS148" s="144" t="e">
        <f t="shared" si="484"/>
        <v>#REF!</v>
      </c>
      <c r="DU148" s="144" t="e">
        <f>SUM(BO148:BZ148)</f>
        <v>#REF!</v>
      </c>
      <c r="DW148" s="144" t="e">
        <f>SUM(BQ148:DV148)</f>
        <v>#REF!</v>
      </c>
    </row>
    <row r="149" spans="1:127" hidden="1" x14ac:dyDescent="0.3">
      <c r="B149" s="15"/>
      <c r="C149" s="16"/>
      <c r="D149" s="15"/>
      <c r="E149" s="16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33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33"/>
      <c r="AW149" s="33"/>
      <c r="BK149" s="33"/>
      <c r="BY149" s="33"/>
      <c r="CM149" s="33"/>
      <c r="CS149" s="33"/>
      <c r="CY149" s="33"/>
      <c r="DU149" s="33"/>
      <c r="DW149" s="33"/>
    </row>
    <row r="150" spans="1:127" s="10" customFormat="1" hidden="1" x14ac:dyDescent="0.3">
      <c r="A150" s="21"/>
      <c r="B150" s="131"/>
      <c r="C150" s="132"/>
      <c r="D150" s="131"/>
      <c r="E150" s="132"/>
      <c r="F150" s="133" t="s">
        <v>21</v>
      </c>
      <c r="G150" s="145" t="s">
        <v>179</v>
      </c>
      <c r="I150" s="146">
        <f t="shared" ref="I150:T150" si="485">SUM(I151:I158)</f>
        <v>0</v>
      </c>
      <c r="J150" s="146">
        <f t="shared" si="485"/>
        <v>0</v>
      </c>
      <c r="K150" s="146">
        <f t="shared" si="485"/>
        <v>0</v>
      </c>
      <c r="L150" s="146">
        <f t="shared" si="485"/>
        <v>0</v>
      </c>
      <c r="M150" s="146">
        <f t="shared" si="485"/>
        <v>0</v>
      </c>
      <c r="N150" s="146">
        <f t="shared" si="485"/>
        <v>0</v>
      </c>
      <c r="O150" s="146">
        <f t="shared" si="485"/>
        <v>0</v>
      </c>
      <c r="P150" s="146">
        <f t="shared" si="485"/>
        <v>0</v>
      </c>
      <c r="Q150" s="146">
        <f t="shared" si="485"/>
        <v>0</v>
      </c>
      <c r="R150" s="146">
        <f t="shared" si="485"/>
        <v>0</v>
      </c>
      <c r="S150" s="146">
        <f t="shared" si="485"/>
        <v>0</v>
      </c>
      <c r="T150" s="146">
        <f t="shared" si="485"/>
        <v>0</v>
      </c>
      <c r="U150" s="146">
        <f t="shared" ref="U150:U152" si="486">SUM(I150:T150)</f>
        <v>0</v>
      </c>
      <c r="W150" s="146">
        <f t="shared" ref="W150:AH150" si="487">SUM(W151:W158)</f>
        <v>0</v>
      </c>
      <c r="X150" s="146">
        <f t="shared" si="487"/>
        <v>0</v>
      </c>
      <c r="Y150" s="146">
        <f t="shared" si="487"/>
        <v>0</v>
      </c>
      <c r="Z150" s="146">
        <f t="shared" si="487"/>
        <v>0</v>
      </c>
      <c r="AA150" s="146">
        <f t="shared" si="487"/>
        <v>0</v>
      </c>
      <c r="AB150" s="146">
        <f t="shared" si="487"/>
        <v>0</v>
      </c>
      <c r="AC150" s="146">
        <f t="shared" si="487"/>
        <v>0</v>
      </c>
      <c r="AD150" s="146">
        <f t="shared" si="487"/>
        <v>0</v>
      </c>
      <c r="AE150" s="146">
        <f t="shared" si="487"/>
        <v>0</v>
      </c>
      <c r="AF150" s="146">
        <f t="shared" si="487"/>
        <v>0</v>
      </c>
      <c r="AG150" s="146">
        <f t="shared" si="487"/>
        <v>0</v>
      </c>
      <c r="AH150" s="146">
        <f t="shared" si="487"/>
        <v>0</v>
      </c>
      <c r="AI150" s="146">
        <f t="shared" ref="AI150:AI152" si="488">SUM(W150:AH150)</f>
        <v>0</v>
      </c>
      <c r="AK150" s="146">
        <f t="shared" ref="AK150:AR150" si="489">SUM(AK151:AK158)</f>
        <v>47557.322644566571</v>
      </c>
      <c r="AL150" s="146">
        <f t="shared" si="489"/>
        <v>42995.53241961242</v>
      </c>
      <c r="AM150" s="146">
        <f t="shared" si="489"/>
        <v>48242.545646035331</v>
      </c>
      <c r="AN150" s="146">
        <f t="shared" si="489"/>
        <v>45114.659367697124</v>
      </c>
      <c r="AO150" s="146">
        <f t="shared" si="489"/>
        <v>41858.432900533902</v>
      </c>
      <c r="AP150" s="146">
        <f t="shared" si="489"/>
        <v>38859.437490030934</v>
      </c>
      <c r="AQ150" s="146">
        <f t="shared" si="489"/>
        <v>39738.063995118435</v>
      </c>
      <c r="AR150" s="146">
        <f t="shared" si="489"/>
        <v>39879.189467886572</v>
      </c>
      <c r="AS150" s="146">
        <v>38649.476293221676</v>
      </c>
      <c r="AT150" s="146">
        <f t="shared" ref="AT150:AV150" si="490">SUM(AT151:AT158)</f>
        <v>40953.876959013658</v>
      </c>
      <c r="AU150" s="146">
        <f t="shared" si="490"/>
        <v>38967.783257183029</v>
      </c>
      <c r="AV150" s="146">
        <f t="shared" si="490"/>
        <v>41025.619259127125</v>
      </c>
      <c r="AW150" s="146">
        <f t="shared" ref="AW150:AW158" si="491">SUM(AK150:AV150)</f>
        <v>503841.93970002682</v>
      </c>
      <c r="AY150" s="146">
        <f t="shared" ref="AY150:BJ150" si="492">SUM(AY151:AY158)</f>
        <v>37050.140539288739</v>
      </c>
      <c r="AZ150" s="146">
        <f t="shared" si="492"/>
        <v>33145.796256362628</v>
      </c>
      <c r="BA150" s="146">
        <f t="shared" si="492"/>
        <v>40728.578405887085</v>
      </c>
      <c r="BB150" s="146">
        <f t="shared" si="492"/>
        <v>39960.992361386699</v>
      </c>
      <c r="BC150" s="146">
        <f t="shared" si="492"/>
        <v>35050.168139612266</v>
      </c>
      <c r="BD150" s="146">
        <f t="shared" si="492"/>
        <v>40070.779685631627</v>
      </c>
      <c r="BE150" s="146">
        <f t="shared" si="492"/>
        <v>41371.41105264792</v>
      </c>
      <c r="BF150" s="146">
        <f t="shared" si="492"/>
        <v>46030.019320322579</v>
      </c>
      <c r="BG150" s="146">
        <f t="shared" si="492"/>
        <v>34004.987389052956</v>
      </c>
      <c r="BH150" s="146">
        <f t="shared" si="492"/>
        <v>40009.48957735968</v>
      </c>
      <c r="BI150" s="146">
        <f t="shared" si="492"/>
        <v>41547.154351663688</v>
      </c>
      <c r="BJ150" s="146">
        <f t="shared" si="492"/>
        <v>41610.688278445843</v>
      </c>
      <c r="BK150" s="146">
        <f t="shared" ref="BK150:BK158" si="493">SUM(AY150:BJ150)</f>
        <v>470580.20535766182</v>
      </c>
      <c r="BM150" s="146">
        <f t="shared" ref="BM150:BX150" si="494">SUM(BM151:BM158)</f>
        <v>39496.615798621846</v>
      </c>
      <c r="BN150" s="146">
        <f t="shared" si="494"/>
        <v>37430.138944387189</v>
      </c>
      <c r="BO150" s="146">
        <f t="shared" si="494"/>
        <v>36705.916812160103</v>
      </c>
      <c r="BP150" s="146">
        <f t="shared" si="494"/>
        <v>37505.556501199193</v>
      </c>
      <c r="BQ150" s="146">
        <f t="shared" si="494"/>
        <v>40327.720710040121</v>
      </c>
      <c r="BR150" s="146">
        <f t="shared" si="494"/>
        <v>36073.825909459949</v>
      </c>
      <c r="BS150" s="146">
        <f t="shared" si="494"/>
        <v>38287.54008638193</v>
      </c>
      <c r="BT150" s="146">
        <f t="shared" si="494"/>
        <v>45039.096056090821</v>
      </c>
      <c r="BU150" s="146">
        <f t="shared" si="494"/>
        <v>36620.843202301185</v>
      </c>
      <c r="BV150" s="146">
        <f t="shared" si="494"/>
        <v>39305.729741946903</v>
      </c>
      <c r="BW150" s="146">
        <f t="shared" si="494"/>
        <v>41197.792590693876</v>
      </c>
      <c r="BX150" s="146">
        <f t="shared" si="494"/>
        <v>39068.170421157862</v>
      </c>
      <c r="BY150" s="146">
        <f t="shared" ref="BY150:BY158" si="495">SUM(BM150:BX150)</f>
        <v>467058.94677444099</v>
      </c>
      <c r="CA150" s="146">
        <f t="shared" ref="CA150:CL150" si="496">SUM(CA151:CA158)</f>
        <v>42307.90029793312</v>
      </c>
      <c r="CB150" s="146">
        <f t="shared" si="496"/>
        <v>39352.668484034271</v>
      </c>
      <c r="CC150" s="146">
        <f t="shared" si="496"/>
        <v>42607.653353944901</v>
      </c>
      <c r="CD150" s="146">
        <f t="shared" si="496"/>
        <v>41485.768494604446</v>
      </c>
      <c r="CE150" s="146">
        <f t="shared" si="496"/>
        <v>41560.963731490527</v>
      </c>
      <c r="CF150" s="146">
        <f t="shared" si="496"/>
        <v>41072.380522733503</v>
      </c>
      <c r="CG150" s="146">
        <f t="shared" si="496"/>
        <v>42830.878938648188</v>
      </c>
      <c r="CH150" s="146">
        <f t="shared" si="496"/>
        <v>42083.184886227733</v>
      </c>
      <c r="CI150" s="146">
        <f t="shared" si="496"/>
        <v>43357.188093725475</v>
      </c>
      <c r="CJ150" s="146">
        <f t="shared" si="496"/>
        <v>40751.297803024812</v>
      </c>
      <c r="CK150" s="146">
        <f t="shared" si="496"/>
        <v>40110.35478564653</v>
      </c>
      <c r="CL150" s="146">
        <f t="shared" si="496"/>
        <v>39212.039351957901</v>
      </c>
      <c r="CM150" s="146">
        <f t="shared" ref="CM150:CM158" si="497">SUM(CA150:CL150)</f>
        <v>496732.27874397143</v>
      </c>
      <c r="CO150" s="146">
        <f t="shared" ref="CO150:CR150" si="498">SUM(CO151:CO158)</f>
        <v>169670.33011882432</v>
      </c>
      <c r="CP150" s="146">
        <f t="shared" si="498"/>
        <v>126707.13978056372</v>
      </c>
      <c r="CQ150" s="146">
        <f t="shared" si="498"/>
        <v>123022.59081510418</v>
      </c>
      <c r="CR150" s="146">
        <f t="shared" si="498"/>
        <v>122223.60872790402</v>
      </c>
      <c r="CS150" s="146">
        <f t="shared" ref="CS150:CS158" si="499">SUM(CO150:CR150)</f>
        <v>541623.66944239626</v>
      </c>
      <c r="CU150" s="146">
        <f t="shared" ref="CU150:CX150" si="500">SUM(CU151:CU158)</f>
        <v>123578.02463468263</v>
      </c>
      <c r="CV150" s="146">
        <f t="shared" si="500"/>
        <v>128675.69094982823</v>
      </c>
      <c r="CW150" s="146">
        <f t="shared" si="500"/>
        <v>127219.21466264903</v>
      </c>
      <c r="CX150" s="146">
        <f t="shared" si="500"/>
        <v>129060.25267756036</v>
      </c>
      <c r="CY150" s="146">
        <f t="shared" ref="CY150:CY158" si="501">SUM(CU150:CX150)</f>
        <v>508533.18292472028</v>
      </c>
      <c r="DA150" s="146">
        <f t="shared" ref="DA150:DS150" si="502">SUM(DA151:DA158)</f>
        <v>495525.62980628101</v>
      </c>
      <c r="DB150" s="146">
        <f t="shared" si="502"/>
        <v>503489.51094235713</v>
      </c>
      <c r="DC150" s="146">
        <f t="shared" si="502"/>
        <v>504075.57015170122</v>
      </c>
      <c r="DD150" s="146">
        <f t="shared" si="502"/>
        <v>499320.32340201229</v>
      </c>
      <c r="DE150" s="146">
        <f t="shared" si="502"/>
        <v>500252.88885464694</v>
      </c>
      <c r="DF150" s="146">
        <f t="shared" si="502"/>
        <v>447956.24943454686</v>
      </c>
      <c r="DG150" s="146">
        <f t="shared" si="502"/>
        <v>260177.04126844805</v>
      </c>
      <c r="DH150" s="146">
        <f t="shared" si="502"/>
        <v>247375.76449249024</v>
      </c>
      <c r="DI150" s="146">
        <f t="shared" si="502"/>
        <v>252328.80074703947</v>
      </c>
      <c r="DJ150" s="146">
        <f t="shared" si="502"/>
        <v>256095.49476122722</v>
      </c>
      <c r="DK150" s="146">
        <f t="shared" si="502"/>
        <v>260904.44286240046</v>
      </c>
      <c r="DL150" s="146">
        <f t="shared" si="502"/>
        <v>259942.48503276138</v>
      </c>
      <c r="DM150" s="146">
        <f t="shared" si="502"/>
        <v>257520.90978287082</v>
      </c>
      <c r="DN150" s="146">
        <f t="shared" si="502"/>
        <v>254736.87902236733</v>
      </c>
      <c r="DO150" s="146">
        <f t="shared" si="502"/>
        <v>254736.87903120992</v>
      </c>
      <c r="DP150" s="146">
        <f t="shared" si="502"/>
        <v>40853.596418292749</v>
      </c>
      <c r="DQ150" s="146">
        <f t="shared" si="502"/>
        <v>0</v>
      </c>
      <c r="DR150" s="146">
        <f t="shared" si="502"/>
        <v>0</v>
      </c>
      <c r="DS150" s="146">
        <f t="shared" si="502"/>
        <v>0</v>
      </c>
      <c r="DU150" s="146">
        <f t="shared" ref="DU150:DU158" si="503">SUM(BO150:BZ150)</f>
        <v>857191.13880587288</v>
      </c>
      <c r="DW150" s="146">
        <f t="shared" ref="DW150:DW158" si="504">SUM(BQ150:DV150)</f>
        <v>10029241.532531219</v>
      </c>
    </row>
    <row r="151" spans="1:127" hidden="1" x14ac:dyDescent="0.3">
      <c r="B151" s="15" t="s">
        <v>22</v>
      </c>
      <c r="C151" s="16" t="s">
        <v>23</v>
      </c>
      <c r="D151" s="15" t="s">
        <v>24</v>
      </c>
      <c r="E151" s="16" t="s">
        <v>25</v>
      </c>
      <c r="F151" s="60" t="s">
        <v>26</v>
      </c>
      <c r="G151" s="39" t="s">
        <v>179</v>
      </c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>
        <f t="shared" si="486"/>
        <v>0</v>
      </c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0">
        <f t="shared" si="488"/>
        <v>0</v>
      </c>
      <c r="AK151" s="40">
        <f t="shared" ref="AK151:AR158" si="505">AK88*AK$203</f>
        <v>4010.8371922589622</v>
      </c>
      <c r="AL151" s="40">
        <f t="shared" si="505"/>
        <v>3688.8289621974</v>
      </c>
      <c r="AM151" s="40">
        <f t="shared" si="505"/>
        <v>4138.3274154578967</v>
      </c>
      <c r="AN151" s="40">
        <f t="shared" si="505"/>
        <v>3890.9896032295114</v>
      </c>
      <c r="AO151" s="40">
        <f t="shared" si="505"/>
        <v>3717.2214748438291</v>
      </c>
      <c r="AP151" s="40">
        <f t="shared" si="505"/>
        <v>3410.6736691293218</v>
      </c>
      <c r="AQ151" s="40">
        <f t="shared" si="505"/>
        <v>3456.0384947985954</v>
      </c>
      <c r="AR151" s="40">
        <f t="shared" si="505"/>
        <v>3485.877650848096</v>
      </c>
      <c r="AS151" s="40">
        <v>3398.0552125994554</v>
      </c>
      <c r="AT151" s="40">
        <f t="shared" ref="AT151:AV158" si="506">AT88*AT$203</f>
        <v>3524.6004026247238</v>
      </c>
      <c r="AU151" s="40">
        <f t="shared" si="506"/>
        <v>3373.3824659472284</v>
      </c>
      <c r="AV151" s="40">
        <f t="shared" si="506"/>
        <v>3549.1199261028087</v>
      </c>
      <c r="AW151" s="40">
        <f t="shared" si="491"/>
        <v>43643.952470037832</v>
      </c>
      <c r="AY151" s="40">
        <f t="shared" ref="AY151:BJ158" si="507">AY88*AY$203</f>
        <v>2998.2077370148409</v>
      </c>
      <c r="AZ151" s="40">
        <f t="shared" si="507"/>
        <v>2682.2565674200746</v>
      </c>
      <c r="BA151" s="40">
        <f t="shared" si="507"/>
        <v>3295.8778864726669</v>
      </c>
      <c r="BB151" s="40">
        <f t="shared" si="507"/>
        <v>3233.7625372743219</v>
      </c>
      <c r="BC151" s="40">
        <f t="shared" si="507"/>
        <v>2836.3640129359133</v>
      </c>
      <c r="BD151" s="40">
        <f t="shared" si="507"/>
        <v>3242.6468545855669</v>
      </c>
      <c r="BE151" s="40">
        <f t="shared" si="507"/>
        <v>3347.8978191117958</v>
      </c>
      <c r="BF151" s="40">
        <f t="shared" si="507"/>
        <v>3727.6490172334752</v>
      </c>
      <c r="BG151" s="40">
        <f t="shared" si="507"/>
        <v>2755.8631414202137</v>
      </c>
      <c r="BH151" s="40">
        <f t="shared" si="507"/>
        <v>3244.8781228466105</v>
      </c>
      <c r="BI151" s="40">
        <f t="shared" si="507"/>
        <v>3372.0669942189015</v>
      </c>
      <c r="BJ151" s="40">
        <f t="shared" si="507"/>
        <v>3379.702928716677</v>
      </c>
      <c r="BK151" s="40">
        <f t="shared" si="493"/>
        <v>38117.173619251058</v>
      </c>
      <c r="BM151" s="40">
        <f t="shared" ref="BM151:BX158" si="508">BM88*BM$203</f>
        <v>3196.1838025352849</v>
      </c>
      <c r="BN151" s="40">
        <f t="shared" si="508"/>
        <v>3028.958339890728</v>
      </c>
      <c r="BO151" s="40">
        <f t="shared" si="508"/>
        <v>2970.3521276455108</v>
      </c>
      <c r="BP151" s="40">
        <f t="shared" si="508"/>
        <v>3035.0613532409943</v>
      </c>
      <c r="BQ151" s="40">
        <f t="shared" si="508"/>
        <v>3263.4392876539696</v>
      </c>
      <c r="BR151" s="40">
        <f t="shared" si="508"/>
        <v>2919.2014489331691</v>
      </c>
      <c r="BS151" s="40">
        <f t="shared" si="508"/>
        <v>3098.3417943185996</v>
      </c>
      <c r="BT151" s="40">
        <f t="shared" si="508"/>
        <v>3647.4010793309926</v>
      </c>
      <c r="BU151" s="40">
        <f t="shared" si="508"/>
        <v>2967.8597093507565</v>
      </c>
      <c r="BV151" s="40">
        <f t="shared" si="508"/>
        <v>3187.8012913800749</v>
      </c>
      <c r="BW151" s="40">
        <f t="shared" si="508"/>
        <v>3343.7119532638208</v>
      </c>
      <c r="BX151" s="40">
        <f t="shared" si="508"/>
        <v>3173.1945674252402</v>
      </c>
      <c r="BY151" s="40">
        <f t="shared" si="495"/>
        <v>37831.506754969138</v>
      </c>
      <c r="CA151" s="40">
        <f t="shared" ref="CA151:CL158" si="509">CA88*CA$203</f>
        <v>3254.366985856158</v>
      </c>
      <c r="CB151" s="40">
        <f t="shared" si="509"/>
        <v>3027.0475305539985</v>
      </c>
      <c r="CC151" s="40">
        <f t="shared" si="509"/>
        <v>3277.4242976708483</v>
      </c>
      <c r="CD151" s="40">
        <f t="shared" si="509"/>
        <v>3234.3792021707513</v>
      </c>
      <c r="CE151" s="40">
        <f t="shared" si="509"/>
        <v>3240.2416923477936</v>
      </c>
      <c r="CF151" s="40">
        <f t="shared" si="509"/>
        <v>3202.14999424802</v>
      </c>
      <c r="CG151" s="40">
        <f t="shared" si="509"/>
        <v>3383.9725647840601</v>
      </c>
      <c r="CH151" s="40">
        <f t="shared" si="509"/>
        <v>3324.8989192521231</v>
      </c>
      <c r="CI151" s="40">
        <f t="shared" si="509"/>
        <v>3425.5550815455626</v>
      </c>
      <c r="CJ151" s="40">
        <f t="shared" si="509"/>
        <v>3219.6694805706293</v>
      </c>
      <c r="CK151" s="40">
        <f t="shared" si="509"/>
        <v>3169.0299970917854</v>
      </c>
      <c r="CL151" s="40">
        <f t="shared" si="509"/>
        <v>3098.0560909415331</v>
      </c>
      <c r="CM151" s="40">
        <f t="shared" si="497"/>
        <v>38856.791837033263</v>
      </c>
      <c r="CO151" s="40">
        <f t="shared" ref="CO151:CR158" si="510">CO88*CO$203</f>
        <v>13051.215421460967</v>
      </c>
      <c r="CP151" s="40">
        <f t="shared" si="510"/>
        <v>9878.5427519824734</v>
      </c>
      <c r="CQ151" s="40">
        <f t="shared" si="510"/>
        <v>9719.7415155381659</v>
      </c>
      <c r="CR151" s="40">
        <f t="shared" si="510"/>
        <v>9656.6157163522075</v>
      </c>
      <c r="CS151" s="40">
        <f t="shared" si="499"/>
        <v>42306.115405333818</v>
      </c>
      <c r="CU151" s="40">
        <f t="shared" ref="CU151:CX158" si="511">CU88*CU$203</f>
        <v>9943.2541891616911</v>
      </c>
      <c r="CV151" s="40">
        <f t="shared" si="511"/>
        <v>10353.419281967314</v>
      </c>
      <c r="CW151" s="40">
        <f t="shared" si="511"/>
        <v>10236.229239589464</v>
      </c>
      <c r="CX151" s="40">
        <f t="shared" si="511"/>
        <v>10384.361636172824</v>
      </c>
      <c r="CY151" s="40">
        <f t="shared" si="501"/>
        <v>40917.264346891287</v>
      </c>
      <c r="DA151" s="40">
        <f t="shared" ref="DA151:DS158" si="512">DA88*DA$203</f>
        <v>38738.550649791607</v>
      </c>
      <c r="DB151" s="40">
        <f t="shared" si="512"/>
        <v>39361.14046997793</v>
      </c>
      <c r="DC151" s="40">
        <f t="shared" si="512"/>
        <v>39406.956635680253</v>
      </c>
      <c r="DD151" s="40">
        <f t="shared" si="512"/>
        <v>40175.985269853714</v>
      </c>
      <c r="DE151" s="40">
        <f t="shared" si="512"/>
        <v>39108.112087312817</v>
      </c>
      <c r="DF151" s="40">
        <f t="shared" si="512"/>
        <v>40154.298744109692</v>
      </c>
      <c r="DG151" s="40">
        <f t="shared" si="512"/>
        <v>23321.979891204341</v>
      </c>
      <c r="DH151" s="40">
        <f t="shared" si="512"/>
        <v>22174.487713973431</v>
      </c>
      <c r="DI151" s="40">
        <f t="shared" si="512"/>
        <v>22618.472361372875</v>
      </c>
      <c r="DJ151" s="40">
        <f t="shared" si="512"/>
        <v>22956.114613075504</v>
      </c>
      <c r="DK151" s="40">
        <f t="shared" si="512"/>
        <v>23387.183359059465</v>
      </c>
      <c r="DL151" s="40">
        <f t="shared" si="512"/>
        <v>23300.954531759209</v>
      </c>
      <c r="DM151" s="40">
        <f t="shared" si="512"/>
        <v>23083.887226328847</v>
      </c>
      <c r="DN151" s="40">
        <f t="shared" si="512"/>
        <v>22834.329813052074</v>
      </c>
      <c r="DO151" s="40">
        <f t="shared" si="512"/>
        <v>22834.329813844721</v>
      </c>
      <c r="DP151" s="40">
        <f t="shared" si="512"/>
        <v>3662.0708326363256</v>
      </c>
      <c r="DQ151" s="40">
        <f t="shared" si="512"/>
        <v>0</v>
      </c>
      <c r="DR151" s="40">
        <f t="shared" si="512"/>
        <v>0</v>
      </c>
      <c r="DS151" s="40">
        <f t="shared" si="512"/>
        <v>0</v>
      </c>
      <c r="DU151" s="40">
        <f t="shared" si="503"/>
        <v>69437.871367512271</v>
      </c>
      <c r="DW151" s="40">
        <f t="shared" si="504"/>
        <v>824149.52644568775</v>
      </c>
    </row>
    <row r="152" spans="1:127" hidden="1" x14ac:dyDescent="0.3">
      <c r="B152" s="15" t="s">
        <v>22</v>
      </c>
      <c r="C152" s="16" t="s">
        <v>23</v>
      </c>
      <c r="D152" s="15" t="s">
        <v>24</v>
      </c>
      <c r="E152" s="16" t="s">
        <v>25</v>
      </c>
      <c r="F152" s="60" t="s">
        <v>27</v>
      </c>
      <c r="G152" s="39" t="s">
        <v>179</v>
      </c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>
        <f t="shared" si="486"/>
        <v>0</v>
      </c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0">
        <f t="shared" si="488"/>
        <v>0</v>
      </c>
      <c r="AK152" s="40">
        <f t="shared" si="505"/>
        <v>21200.139444797369</v>
      </c>
      <c r="AL152" s="40">
        <f t="shared" si="505"/>
        <v>19498.095943043401</v>
      </c>
      <c r="AM152" s="40">
        <f t="shared" si="505"/>
        <v>21874.01633884888</v>
      </c>
      <c r="AN152" s="40">
        <f t="shared" si="505"/>
        <v>20566.659331355986</v>
      </c>
      <c r="AO152" s="40">
        <f t="shared" si="505"/>
        <v>19648.17065274595</v>
      </c>
      <c r="AP152" s="40">
        <f t="shared" si="505"/>
        <v>18027.846536826411</v>
      </c>
      <c r="AQ152" s="40">
        <f t="shared" si="505"/>
        <v>18267.632043935431</v>
      </c>
      <c r="AR152" s="40">
        <f t="shared" si="505"/>
        <v>18425.353297339934</v>
      </c>
      <c r="AS152" s="40">
        <v>17961.148980882834</v>
      </c>
      <c r="AT152" s="40">
        <f t="shared" si="506"/>
        <v>18630.030699587824</v>
      </c>
      <c r="AU152" s="40">
        <f t="shared" si="506"/>
        <v>17830.735891435346</v>
      </c>
      <c r="AV152" s="40">
        <f t="shared" si="506"/>
        <v>18759.633895114843</v>
      </c>
      <c r="AW152" s="40">
        <f t="shared" si="491"/>
        <v>230689.46305591424</v>
      </c>
      <c r="AY152" s="40">
        <f t="shared" si="507"/>
        <v>15895.259509420823</v>
      </c>
      <c r="AZ152" s="40">
        <f t="shared" si="507"/>
        <v>14220.216859436166</v>
      </c>
      <c r="BA152" s="40">
        <f t="shared" si="507"/>
        <v>17473.383738581531</v>
      </c>
      <c r="BB152" s="40">
        <f t="shared" si="507"/>
        <v>17144.073803570482</v>
      </c>
      <c r="BC152" s="40">
        <f t="shared" si="507"/>
        <v>15037.23090705086</v>
      </c>
      <c r="BD152" s="40">
        <f t="shared" si="507"/>
        <v>17191.174785761559</v>
      </c>
      <c r="BE152" s="40">
        <f t="shared" si="507"/>
        <v>17749.171943232363</v>
      </c>
      <c r="BF152" s="40">
        <f t="shared" si="507"/>
        <v>19783.761021143011</v>
      </c>
      <c r="BG152" s="40">
        <f t="shared" si="507"/>
        <v>14641.898308198352</v>
      </c>
      <c r="BH152" s="40">
        <f t="shared" si="507"/>
        <v>17258.458189633198</v>
      </c>
      <c r="BI152" s="40">
        <f t="shared" si="507"/>
        <v>17954.01764123009</v>
      </c>
      <c r="BJ152" s="40">
        <f t="shared" si="507"/>
        <v>18013.737300084787</v>
      </c>
      <c r="BK152" s="40">
        <f t="shared" si="493"/>
        <v>202362.38400734321</v>
      </c>
      <c r="BM152" s="40">
        <f t="shared" si="508"/>
        <v>16944.84686764529</v>
      </c>
      <c r="BN152" s="40">
        <f t="shared" si="508"/>
        <v>16058.286509434512</v>
      </c>
      <c r="BO152" s="40">
        <f t="shared" si="508"/>
        <v>15747.580569682179</v>
      </c>
      <c r="BP152" s="40">
        <f t="shared" si="508"/>
        <v>16090.642166380596</v>
      </c>
      <c r="BQ152" s="40">
        <f t="shared" si="508"/>
        <v>17301.40768102571</v>
      </c>
      <c r="BR152" s="40">
        <f t="shared" si="508"/>
        <v>15476.40079045007</v>
      </c>
      <c r="BS152" s="40">
        <f t="shared" si="508"/>
        <v>16426.1289374876</v>
      </c>
      <c r="BT152" s="40">
        <f t="shared" si="508"/>
        <v>19357.860938124868</v>
      </c>
      <c r="BU152" s="40">
        <f t="shared" si="508"/>
        <v>15768.235876516939</v>
      </c>
      <c r="BV152" s="40">
        <f t="shared" si="508"/>
        <v>16954.884966797399</v>
      </c>
      <c r="BW152" s="40">
        <f t="shared" si="508"/>
        <v>17803.045876316137</v>
      </c>
      <c r="BX152" s="40">
        <f t="shared" si="508"/>
        <v>16913.052580440664</v>
      </c>
      <c r="BY152" s="40">
        <f t="shared" si="495"/>
        <v>200842.37376030197</v>
      </c>
      <c r="CA152" s="40">
        <f t="shared" si="509"/>
        <v>17168.996788682682</v>
      </c>
      <c r="CB152" s="40">
        <f t="shared" si="509"/>
        <v>15969.732226618822</v>
      </c>
      <c r="CC152" s="40">
        <f t="shared" si="509"/>
        <v>17290.639773085662</v>
      </c>
      <c r="CD152" s="40">
        <f t="shared" si="509"/>
        <v>17120.555705898376</v>
      </c>
      <c r="CE152" s="40">
        <f t="shared" si="509"/>
        <v>17151.587654651932</v>
      </c>
      <c r="CF152" s="40">
        <f t="shared" si="509"/>
        <v>16949.956677427079</v>
      </c>
      <c r="CG152" s="40">
        <f t="shared" si="509"/>
        <v>17970.559351215088</v>
      </c>
      <c r="CH152" s="40">
        <f t="shared" si="509"/>
        <v>17656.849227152048</v>
      </c>
      <c r="CI152" s="40">
        <f t="shared" si="509"/>
        <v>18191.382975263339</v>
      </c>
      <c r="CJ152" s="40">
        <f t="shared" si="509"/>
        <v>17098.029131209136</v>
      </c>
      <c r="CK152" s="40">
        <f t="shared" si="509"/>
        <v>16829.108557549131</v>
      </c>
      <c r="CL152" s="40">
        <f t="shared" si="509"/>
        <v>16452.202194260673</v>
      </c>
      <c r="CM152" s="40">
        <f t="shared" si="497"/>
        <v>205849.60026301394</v>
      </c>
      <c r="CO152" s="40">
        <f t="shared" si="510"/>
        <v>68854.028028593486</v>
      </c>
      <c r="CP152" s="40">
        <f t="shared" si="510"/>
        <v>52290.140056832446</v>
      </c>
      <c r="CQ152" s="40">
        <f t="shared" si="510"/>
        <v>51616.60989842983</v>
      </c>
      <c r="CR152" s="40">
        <f t="shared" si="510"/>
        <v>51281.380844663399</v>
      </c>
      <c r="CS152" s="40">
        <f t="shared" si="499"/>
        <v>224042.15882851914</v>
      </c>
      <c r="CU152" s="40">
        <f t="shared" si="511"/>
        <v>52933.434281005095</v>
      </c>
      <c r="CV152" s="40">
        <f t="shared" si="511"/>
        <v>55116.969627818864</v>
      </c>
      <c r="CW152" s="40">
        <f t="shared" si="511"/>
        <v>54493.10230143011</v>
      </c>
      <c r="CX152" s="40">
        <f t="shared" si="511"/>
        <v>55281.692870499544</v>
      </c>
      <c r="CY152" s="40">
        <f t="shared" si="501"/>
        <v>217825.19908075361</v>
      </c>
      <c r="DA152" s="40">
        <f t="shared" si="512"/>
        <v>205048.26860118363</v>
      </c>
      <c r="DB152" s="40">
        <f t="shared" si="512"/>
        <v>208343.71880612348</v>
      </c>
      <c r="DC152" s="40">
        <f t="shared" si="512"/>
        <v>208586.22982663466</v>
      </c>
      <c r="DD152" s="40">
        <f t="shared" si="512"/>
        <v>213878.96110254494</v>
      </c>
      <c r="DE152" s="40">
        <f t="shared" si="512"/>
        <v>207004.40613432325</v>
      </c>
      <c r="DF152" s="40">
        <f t="shared" si="512"/>
        <v>146863.03493420308</v>
      </c>
      <c r="DG152" s="40">
        <f t="shared" si="512"/>
        <v>85299.379011049605</v>
      </c>
      <c r="DH152" s="40">
        <f t="shared" si="512"/>
        <v>81102.463886585887</v>
      </c>
      <c r="DI152" s="40">
        <f t="shared" si="512"/>
        <v>82726.323219724887</v>
      </c>
      <c r="DJ152" s="40">
        <f t="shared" si="512"/>
        <v>83961.23871714322</v>
      </c>
      <c r="DK152" s="40">
        <f t="shared" si="512"/>
        <v>85537.858563101108</v>
      </c>
      <c r="DL152" s="40">
        <f t="shared" si="512"/>
        <v>85222.479446239042</v>
      </c>
      <c r="DM152" s="40">
        <f t="shared" si="512"/>
        <v>84428.562872981274</v>
      </c>
      <c r="DN152" s="40">
        <f t="shared" si="512"/>
        <v>83515.814792440273</v>
      </c>
      <c r="DO152" s="40">
        <f t="shared" si="512"/>
        <v>83515.814795339349</v>
      </c>
      <c r="DP152" s="40">
        <f t="shared" si="512"/>
        <v>13393.904350126128</v>
      </c>
      <c r="DQ152" s="40">
        <f t="shared" si="512"/>
        <v>0</v>
      </c>
      <c r="DR152" s="40">
        <f t="shared" si="512"/>
        <v>0</v>
      </c>
      <c r="DS152" s="40">
        <f t="shared" si="512"/>
        <v>0</v>
      </c>
      <c r="DU152" s="40">
        <f t="shared" si="503"/>
        <v>368681.61414352414</v>
      </c>
      <c r="DW152" s="40">
        <f t="shared" si="504"/>
        <v>3959387.3809553026</v>
      </c>
    </row>
    <row r="153" spans="1:127" hidden="1" x14ac:dyDescent="0.3">
      <c r="B153" s="15" t="s">
        <v>22</v>
      </c>
      <c r="C153" s="16" t="s">
        <v>23</v>
      </c>
      <c r="D153" s="15" t="s">
        <v>24</v>
      </c>
      <c r="E153" s="16" t="s">
        <v>25</v>
      </c>
      <c r="F153" s="60" t="s">
        <v>28</v>
      </c>
      <c r="G153" s="39" t="s">
        <v>179</v>
      </c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>
        <f>SUM(I153:T153)</f>
        <v>0</v>
      </c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0">
        <f>SUM(W153:AH153)</f>
        <v>0</v>
      </c>
      <c r="AK153" s="40">
        <f t="shared" si="505"/>
        <v>3437.8604505076814</v>
      </c>
      <c r="AL153" s="40">
        <f t="shared" si="505"/>
        <v>3161.8533961692001</v>
      </c>
      <c r="AM153" s="40">
        <f t="shared" si="505"/>
        <v>3547.1377846781966</v>
      </c>
      <c r="AN153" s="40">
        <f t="shared" si="505"/>
        <v>3335.1339456252945</v>
      </c>
      <c r="AO153" s="40">
        <f t="shared" si="505"/>
        <v>3186.1898355804242</v>
      </c>
      <c r="AP153" s="40">
        <f t="shared" si="505"/>
        <v>2923.4345735394186</v>
      </c>
      <c r="AQ153" s="40">
        <f t="shared" si="505"/>
        <v>2962.318709827367</v>
      </c>
      <c r="AR153" s="40">
        <f t="shared" si="505"/>
        <v>2987.8951292983675</v>
      </c>
      <c r="AS153" s="40">
        <v>2912.6187536566758</v>
      </c>
      <c r="AT153" s="40">
        <f t="shared" si="506"/>
        <v>3021.0860593926195</v>
      </c>
      <c r="AU153" s="40">
        <f t="shared" si="506"/>
        <v>2891.4706850976236</v>
      </c>
      <c r="AV153" s="40">
        <f t="shared" si="506"/>
        <v>3042.1027938024072</v>
      </c>
      <c r="AW153" s="40">
        <f t="shared" si="491"/>
        <v>37409.10211717528</v>
      </c>
      <c r="AY153" s="40">
        <f t="shared" si="507"/>
        <v>2584.4717339049616</v>
      </c>
      <c r="AZ153" s="40">
        <f t="shared" si="507"/>
        <v>2312.1200695987059</v>
      </c>
      <c r="BA153" s="40">
        <f t="shared" si="507"/>
        <v>2841.065057243854</v>
      </c>
      <c r="BB153" s="40">
        <f t="shared" si="507"/>
        <v>2787.5212809861769</v>
      </c>
      <c r="BC153" s="40">
        <f t="shared" si="507"/>
        <v>2444.961544191302</v>
      </c>
      <c r="BD153" s="40">
        <f t="shared" si="507"/>
        <v>2795.1796118891643</v>
      </c>
      <c r="BE153" s="40">
        <f t="shared" si="507"/>
        <v>2885.9065283152772</v>
      </c>
      <c r="BF153" s="40">
        <f t="shared" si="507"/>
        <v>3217.9669614981503</v>
      </c>
      <c r="BG153" s="40">
        <f t="shared" si="507"/>
        <v>2382.5262142742458</v>
      </c>
      <c r="BH153" s="40">
        <f t="shared" si="507"/>
        <v>2809.3697446232668</v>
      </c>
      <c r="BI153" s="40">
        <f t="shared" si="507"/>
        <v>2923.7093312018324</v>
      </c>
      <c r="BJ153" s="40">
        <f t="shared" si="507"/>
        <v>2934.5469007402617</v>
      </c>
      <c r="BK153" s="40">
        <f t="shared" si="493"/>
        <v>32919.344978467205</v>
      </c>
      <c r="BM153" s="40">
        <f t="shared" si="508"/>
        <v>2755.128202771506</v>
      </c>
      <c r="BN153" s="40">
        <f t="shared" si="508"/>
        <v>2610.9789245015663</v>
      </c>
      <c r="BO153" s="40">
        <f t="shared" si="508"/>
        <v>2560.4600438019243</v>
      </c>
      <c r="BP153" s="40">
        <f t="shared" si="508"/>
        <v>2616.2397559311835</v>
      </c>
      <c r="BQ153" s="40">
        <f t="shared" si="508"/>
        <v>2813.1028047623508</v>
      </c>
      <c r="BR153" s="40">
        <f t="shared" si="508"/>
        <v>2516.3678744468662</v>
      </c>
      <c r="BS153" s="40">
        <f t="shared" si="508"/>
        <v>2670.7878478645812</v>
      </c>
      <c r="BT153" s="40">
        <f t="shared" si="508"/>
        <v>3148.6913371824803</v>
      </c>
      <c r="BU153" s="40">
        <f t="shared" si="508"/>
        <v>2565.8035958101068</v>
      </c>
      <c r="BV153" s="40">
        <f t="shared" si="508"/>
        <v>2759.953428394916</v>
      </c>
      <c r="BW153" s="40">
        <f t="shared" si="508"/>
        <v>2899.1244406972528</v>
      </c>
      <c r="BX153" s="40">
        <f t="shared" si="508"/>
        <v>2755.238693958062</v>
      </c>
      <c r="BY153" s="40">
        <f t="shared" si="495"/>
        <v>32671.876950122794</v>
      </c>
      <c r="CA153" s="40">
        <f t="shared" si="509"/>
        <v>2781.7191482361136</v>
      </c>
      <c r="CB153" s="40">
        <f t="shared" si="509"/>
        <v>2587.4144234374553</v>
      </c>
      <c r="CC153" s="40">
        <f t="shared" si="509"/>
        <v>2801.4277324432819</v>
      </c>
      <c r="CD153" s="40">
        <f t="shared" si="509"/>
        <v>2780.9794659788477</v>
      </c>
      <c r="CE153" s="40">
        <f t="shared" si="509"/>
        <v>2786.0201441995446</v>
      </c>
      <c r="CF153" s="40">
        <f t="shared" si="509"/>
        <v>2753.26819286105</v>
      </c>
      <c r="CG153" s="40">
        <f t="shared" si="509"/>
        <v>2926.2781826987607</v>
      </c>
      <c r="CH153" s="40">
        <f t="shared" si="509"/>
        <v>2875.1944588259521</v>
      </c>
      <c r="CI153" s="40">
        <f t="shared" si="509"/>
        <v>2962.2365154722579</v>
      </c>
      <c r="CJ153" s="40">
        <f t="shared" si="509"/>
        <v>2784.1976777657783</v>
      </c>
      <c r="CK153" s="40">
        <f t="shared" si="509"/>
        <v>2740.4073653887235</v>
      </c>
      <c r="CL153" s="40">
        <f t="shared" si="509"/>
        <v>2679.0329336720633</v>
      </c>
      <c r="CM153" s="40">
        <f t="shared" si="497"/>
        <v>33458.176240979825</v>
      </c>
      <c r="CO153" s="40">
        <f t="shared" si="510"/>
        <v>11155.722757579955</v>
      </c>
      <c r="CP153" s="40">
        <f t="shared" si="510"/>
        <v>8493.7550082623602</v>
      </c>
      <c r="CQ153" s="40">
        <f t="shared" si="510"/>
        <v>8405.1117418576705</v>
      </c>
      <c r="CR153" s="40">
        <f t="shared" si="510"/>
        <v>8350.523932593007</v>
      </c>
      <c r="CS153" s="40">
        <f t="shared" si="499"/>
        <v>36405.113440292997</v>
      </c>
      <c r="CU153" s="40">
        <f t="shared" si="511"/>
        <v>8645.1051712077515</v>
      </c>
      <c r="CV153" s="40">
        <f t="shared" si="511"/>
        <v>9001.7208522921082</v>
      </c>
      <c r="CW153" s="40">
        <f t="shared" si="511"/>
        <v>8899.8306439054904</v>
      </c>
      <c r="CX153" s="40">
        <f t="shared" si="511"/>
        <v>9028.6235042069093</v>
      </c>
      <c r="CY153" s="40">
        <f t="shared" si="501"/>
        <v>35575.280171612263</v>
      </c>
      <c r="DA153" s="40">
        <f t="shared" si="512"/>
        <v>33298.540089633614</v>
      </c>
      <c r="DB153" s="40">
        <f t="shared" si="512"/>
        <v>33833.70033024998</v>
      </c>
      <c r="DC153" s="40">
        <f t="shared" si="512"/>
        <v>33873.082583968877</v>
      </c>
      <c r="DD153" s="40">
        <f t="shared" si="512"/>
        <v>34930.779341170761</v>
      </c>
      <c r="DE153" s="40">
        <f t="shared" si="512"/>
        <v>33616.204435265208</v>
      </c>
      <c r="DF153" s="40">
        <f t="shared" si="512"/>
        <v>34515.476291032937</v>
      </c>
      <c r="DG153" s="40">
        <f t="shared" si="512"/>
        <v>20046.900809415649</v>
      </c>
      <c r="DH153" s="40">
        <f t="shared" si="512"/>
        <v>19060.54965210228</v>
      </c>
      <c r="DI153" s="40">
        <f t="shared" si="512"/>
        <v>19442.186040986948</v>
      </c>
      <c r="DJ153" s="40">
        <f t="shared" si="512"/>
        <v>19732.413575721388</v>
      </c>
      <c r="DK153" s="40">
        <f t="shared" si="512"/>
        <v>20102.947828520344</v>
      </c>
      <c r="DL153" s="40">
        <f t="shared" si="512"/>
        <v>20028.828017257991</v>
      </c>
      <c r="DM153" s="40">
        <f t="shared" si="512"/>
        <v>19842.243226377061</v>
      </c>
      <c r="DN153" s="40">
        <f t="shared" si="512"/>
        <v>19627.73087650146</v>
      </c>
      <c r="DO153" s="40">
        <f t="shared" si="512"/>
        <v>19627.730877182796</v>
      </c>
      <c r="DP153" s="40">
        <f t="shared" si="512"/>
        <v>3147.8103952315673</v>
      </c>
      <c r="DQ153" s="40">
        <f t="shared" si="512"/>
        <v>0</v>
      </c>
      <c r="DR153" s="40">
        <f t="shared" si="512"/>
        <v>0</v>
      </c>
      <c r="DS153" s="40">
        <f t="shared" si="512"/>
        <v>0</v>
      </c>
      <c r="DU153" s="40">
        <f t="shared" si="503"/>
        <v>59977.646772972519</v>
      </c>
      <c r="DW153" s="40">
        <f t="shared" si="504"/>
        <v>710382.85782260098</v>
      </c>
    </row>
    <row r="154" spans="1:127" hidden="1" x14ac:dyDescent="0.3">
      <c r="B154" s="15" t="s">
        <v>22</v>
      </c>
      <c r="C154" s="16" t="s">
        <v>23</v>
      </c>
      <c r="D154" s="15" t="s">
        <v>24</v>
      </c>
      <c r="E154" s="16" t="s">
        <v>25</v>
      </c>
      <c r="F154" s="60" t="s">
        <v>29</v>
      </c>
      <c r="G154" s="39" t="s">
        <v>179</v>
      </c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>
        <f>SUM(I154:T154)</f>
        <v>0</v>
      </c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0">
        <f>SUM(W154:AH154)</f>
        <v>0</v>
      </c>
      <c r="AK154" s="40">
        <f t="shared" si="505"/>
        <v>4342.631151323425</v>
      </c>
      <c r="AL154" s="40">
        <f t="shared" si="505"/>
        <v>3896.1553087278171</v>
      </c>
      <c r="AM154" s="40">
        <f t="shared" si="505"/>
        <v>4248.215231457265</v>
      </c>
      <c r="AN154" s="40">
        <f t="shared" si="505"/>
        <v>4039.0168692167231</v>
      </c>
      <c r="AO154" s="40">
        <f t="shared" si="505"/>
        <v>3752.4305047814873</v>
      </c>
      <c r="AP154" s="40">
        <f t="shared" si="505"/>
        <v>3353.2482380768597</v>
      </c>
      <c r="AQ154" s="40">
        <f t="shared" si="505"/>
        <v>3403.8699077334368</v>
      </c>
      <c r="AR154" s="40">
        <f t="shared" si="505"/>
        <v>3409.3727192577794</v>
      </c>
      <c r="AS154" s="40">
        <v>3391.9315883223685</v>
      </c>
      <c r="AT154" s="40">
        <f t="shared" si="506"/>
        <v>3557.7265550584757</v>
      </c>
      <c r="AU154" s="40">
        <f t="shared" si="506"/>
        <v>3437.3283862790113</v>
      </c>
      <c r="AV154" s="40">
        <f t="shared" si="506"/>
        <v>3702.3352839929794</v>
      </c>
      <c r="AW154" s="40">
        <f t="shared" si="491"/>
        <v>44534.261744227631</v>
      </c>
      <c r="AY154" s="40">
        <f t="shared" si="507"/>
        <v>2748.5029067994992</v>
      </c>
      <c r="AZ154" s="40">
        <f t="shared" si="507"/>
        <v>2458.8656353999768</v>
      </c>
      <c r="BA154" s="40">
        <f t="shared" si="507"/>
        <v>3021.3816873295177</v>
      </c>
      <c r="BB154" s="40">
        <f t="shared" si="507"/>
        <v>2964.4395963193406</v>
      </c>
      <c r="BC154" s="40">
        <f t="shared" si="507"/>
        <v>2600.1382886356223</v>
      </c>
      <c r="BD154" s="40">
        <f t="shared" si="507"/>
        <v>2972.5839859336502</v>
      </c>
      <c r="BE154" s="40">
        <f t="shared" si="507"/>
        <v>3069.0691555142657</v>
      </c>
      <c r="BF154" s="40">
        <f t="shared" si="507"/>
        <v>3423.4413413266411</v>
      </c>
      <c r="BG154" s="40">
        <f t="shared" si="507"/>
        <v>2535.5656723118182</v>
      </c>
      <c r="BH154" s="40">
        <f t="shared" si="507"/>
        <v>2990.8933165665785</v>
      </c>
      <c r="BI154" s="40">
        <f t="shared" si="507"/>
        <v>3113.7235437576032</v>
      </c>
      <c r="BJ154" s="40">
        <f t="shared" si="507"/>
        <v>3126.3654795173402</v>
      </c>
      <c r="BK154" s="40">
        <f t="shared" si="493"/>
        <v>35024.970609411852</v>
      </c>
      <c r="BM154" s="40">
        <f t="shared" si="508"/>
        <v>2929.9905952081212</v>
      </c>
      <c r="BN154" s="40">
        <f t="shared" si="508"/>
        <v>2776.6924549574805</v>
      </c>
      <c r="BO154" s="40">
        <f t="shared" si="508"/>
        <v>2722.9672434840209</v>
      </c>
      <c r="BP154" s="40">
        <f t="shared" si="508"/>
        <v>2782.2871806752337</v>
      </c>
      <c r="BQ154" s="40">
        <f t="shared" si="508"/>
        <v>2991.6447274634675</v>
      </c>
      <c r="BR154" s="40">
        <f t="shared" si="508"/>
        <v>2676.0766336740362</v>
      </c>
      <c r="BS154" s="40">
        <f t="shared" si="508"/>
        <v>2840.297329237696</v>
      </c>
      <c r="BT154" s="40">
        <f t="shared" si="508"/>
        <v>3349.7423136280886</v>
      </c>
      <c r="BU154" s="40">
        <f t="shared" si="508"/>
        <v>2730.6157138808608</v>
      </c>
      <c r="BV154" s="40">
        <f t="shared" si="508"/>
        <v>2938.2840328581665</v>
      </c>
      <c r="BW154" s="40">
        <f t="shared" si="508"/>
        <v>3087.5408615162928</v>
      </c>
      <c r="BX154" s="40">
        <f t="shared" si="508"/>
        <v>2935.3366744447021</v>
      </c>
      <c r="BY154" s="40">
        <f t="shared" si="495"/>
        <v>34761.475761028167</v>
      </c>
      <c r="CA154" s="40">
        <f t="shared" si="509"/>
        <v>2939.2997816595748</v>
      </c>
      <c r="CB154" s="40">
        <f t="shared" si="509"/>
        <v>2733.9879565825295</v>
      </c>
      <c r="CC154" s="40">
        <f t="shared" si="509"/>
        <v>2960.1248305483828</v>
      </c>
      <c r="CD154" s="40">
        <f t="shared" si="509"/>
        <v>2952.6389935354632</v>
      </c>
      <c r="CE154" s="40">
        <f t="shared" si="509"/>
        <v>2957.9908140901885</v>
      </c>
      <c r="CF154" s="40">
        <f t="shared" si="509"/>
        <v>2923.2172065107538</v>
      </c>
      <c r="CG154" s="40">
        <f t="shared" si="509"/>
        <v>3121.2280042689499</v>
      </c>
      <c r="CH154" s="40">
        <f t="shared" si="509"/>
        <v>3066.7410623039505</v>
      </c>
      <c r="CI154" s="40">
        <f t="shared" si="509"/>
        <v>3159.5818955370569</v>
      </c>
      <c r="CJ154" s="40">
        <f t="shared" si="509"/>
        <v>2969.6820393366233</v>
      </c>
      <c r="CK154" s="40">
        <f t="shared" si="509"/>
        <v>2922.9743988549199</v>
      </c>
      <c r="CL154" s="40">
        <f t="shared" si="509"/>
        <v>2857.5111779784052</v>
      </c>
      <c r="CM154" s="40">
        <f t="shared" si="497"/>
        <v>35564.978161206796</v>
      </c>
      <c r="CO154" s="40">
        <f t="shared" si="510"/>
        <v>11787.679387547672</v>
      </c>
      <c r="CP154" s="40">
        <f t="shared" si="510"/>
        <v>9018.0429398119595</v>
      </c>
      <c r="CQ154" s="40">
        <f t="shared" si="510"/>
        <v>8965.0636439155533</v>
      </c>
      <c r="CR154" s="40">
        <f t="shared" si="510"/>
        <v>8906.8391729900195</v>
      </c>
      <c r="CS154" s="40">
        <f t="shared" si="499"/>
        <v>38677.625144265206</v>
      </c>
      <c r="CU154" s="40">
        <f t="shared" si="511"/>
        <v>9940.0218155513248</v>
      </c>
      <c r="CV154" s="40">
        <f t="shared" si="511"/>
        <v>10350.053571041348</v>
      </c>
      <c r="CW154" s="40">
        <f t="shared" si="511"/>
        <v>10232.901625044542</v>
      </c>
      <c r="CX154" s="40">
        <f t="shared" si="511"/>
        <v>10380.985866442441</v>
      </c>
      <c r="CY154" s="40">
        <f t="shared" si="501"/>
        <v>40903.962878079656</v>
      </c>
      <c r="DA154" s="40">
        <f t="shared" si="512"/>
        <v>34796.359885039215</v>
      </c>
      <c r="DB154" s="40">
        <f t="shared" si="512"/>
        <v>35355.592460357089</v>
      </c>
      <c r="DC154" s="40">
        <f t="shared" si="512"/>
        <v>35396.746188712677</v>
      </c>
      <c r="DD154" s="40">
        <f t="shared" si="512"/>
        <v>40162.924777575608</v>
      </c>
      <c r="DE154" s="40">
        <f t="shared" si="512"/>
        <v>35128.313263880693</v>
      </c>
      <c r="DF154" s="40">
        <f t="shared" si="512"/>
        <v>36068.035757526071</v>
      </c>
      <c r="DG154" s="40">
        <f t="shared" si="512"/>
        <v>20948.641389875007</v>
      </c>
      <c r="DH154" s="40">
        <f t="shared" si="512"/>
        <v>19917.922633121289</v>
      </c>
      <c r="DI154" s="40">
        <f t="shared" si="512"/>
        <v>20316.725616588781</v>
      </c>
      <c r="DJ154" s="40">
        <f t="shared" si="512"/>
        <v>20620.008034375958</v>
      </c>
      <c r="DK154" s="40">
        <f t="shared" si="512"/>
        <v>21007.209490518482</v>
      </c>
      <c r="DL154" s="40">
        <f t="shared" si="512"/>
        <v>20929.755655594985</v>
      </c>
      <c r="DM154" s="40">
        <f t="shared" si="512"/>
        <v>20734.777992457472</v>
      </c>
      <c r="DN154" s="40">
        <f t="shared" si="512"/>
        <v>20510.616545560264</v>
      </c>
      <c r="DO154" s="40">
        <f t="shared" si="512"/>
        <v>20510.616546272249</v>
      </c>
      <c r="DP154" s="40">
        <f t="shared" si="512"/>
        <v>3289.4037716820017</v>
      </c>
      <c r="DQ154" s="40">
        <f t="shared" si="512"/>
        <v>0</v>
      </c>
      <c r="DR154" s="40">
        <f t="shared" si="512"/>
        <v>0</v>
      </c>
      <c r="DS154" s="40">
        <f t="shared" si="512"/>
        <v>0</v>
      </c>
      <c r="DU154" s="40">
        <f t="shared" si="503"/>
        <v>63816.268471890726</v>
      </c>
      <c r="DW154" s="40">
        <f t="shared" si="504"/>
        <v>758114.06489586341</v>
      </c>
    </row>
    <row r="155" spans="1:127" hidden="1" x14ac:dyDescent="0.3">
      <c r="B155" s="15" t="s">
        <v>22</v>
      </c>
      <c r="C155" s="16" t="s">
        <v>23</v>
      </c>
      <c r="D155" s="15" t="s">
        <v>24</v>
      </c>
      <c r="E155" s="16" t="s">
        <v>25</v>
      </c>
      <c r="F155" s="60" t="s">
        <v>30</v>
      </c>
      <c r="G155" s="39" t="s">
        <v>179</v>
      </c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>
        <f>SUM(I155:T155)</f>
        <v>0</v>
      </c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0">
        <f>SUM(W155:AH155)</f>
        <v>0</v>
      </c>
      <c r="AK155" s="40">
        <f t="shared" si="505"/>
        <v>405.29961668994054</v>
      </c>
      <c r="AL155" s="40">
        <f t="shared" si="505"/>
        <v>353.02898219971809</v>
      </c>
      <c r="AM155" s="40">
        <f t="shared" si="505"/>
        <v>389.71131743817648</v>
      </c>
      <c r="AN155" s="40">
        <f t="shared" si="505"/>
        <v>0</v>
      </c>
      <c r="AO155" s="40">
        <f t="shared" si="505"/>
        <v>0</v>
      </c>
      <c r="AP155" s="40">
        <f t="shared" si="505"/>
        <v>0</v>
      </c>
      <c r="AQ155" s="40">
        <f t="shared" si="505"/>
        <v>365.41455048557299</v>
      </c>
      <c r="AR155" s="40">
        <f t="shared" si="505"/>
        <v>361.23648689415188</v>
      </c>
      <c r="AS155" s="40">
        <v>0</v>
      </c>
      <c r="AT155" s="40">
        <f t="shared" si="506"/>
        <v>351.37660702664499</v>
      </c>
      <c r="AU155" s="40">
        <f t="shared" si="506"/>
        <v>333.12839634396204</v>
      </c>
      <c r="AV155" s="40">
        <f t="shared" si="506"/>
        <v>349.17297542696099</v>
      </c>
      <c r="AW155" s="40">
        <f t="shared" si="491"/>
        <v>2908.3689325051282</v>
      </c>
      <c r="AY155" s="40">
        <f t="shared" si="507"/>
        <v>0</v>
      </c>
      <c r="AZ155" s="40">
        <f t="shared" si="507"/>
        <v>0</v>
      </c>
      <c r="BA155" s="40">
        <f t="shared" si="507"/>
        <v>0</v>
      </c>
      <c r="BB155" s="40">
        <f t="shared" si="507"/>
        <v>0</v>
      </c>
      <c r="BC155" s="40">
        <f t="shared" si="507"/>
        <v>0</v>
      </c>
      <c r="BD155" s="40">
        <f t="shared" si="507"/>
        <v>0</v>
      </c>
      <c r="BE155" s="40">
        <f t="shared" si="507"/>
        <v>0</v>
      </c>
      <c r="BF155" s="40">
        <f t="shared" si="507"/>
        <v>0</v>
      </c>
      <c r="BG155" s="40">
        <f t="shared" si="507"/>
        <v>0</v>
      </c>
      <c r="BH155" s="40">
        <f t="shared" si="507"/>
        <v>0</v>
      </c>
      <c r="BI155" s="40">
        <f t="shared" si="507"/>
        <v>0</v>
      </c>
      <c r="BJ155" s="40">
        <f t="shared" si="507"/>
        <v>0</v>
      </c>
      <c r="BK155" s="40">
        <f t="shared" si="493"/>
        <v>0</v>
      </c>
      <c r="BM155" s="40">
        <f t="shared" si="508"/>
        <v>0</v>
      </c>
      <c r="BN155" s="40">
        <f t="shared" si="508"/>
        <v>0</v>
      </c>
      <c r="BO155" s="40">
        <f t="shared" si="508"/>
        <v>0</v>
      </c>
      <c r="BP155" s="40">
        <f t="shared" si="508"/>
        <v>0</v>
      </c>
      <c r="BQ155" s="40">
        <f t="shared" si="508"/>
        <v>0</v>
      </c>
      <c r="BR155" s="40">
        <f t="shared" si="508"/>
        <v>0</v>
      </c>
      <c r="BS155" s="40">
        <f t="shared" si="508"/>
        <v>0</v>
      </c>
      <c r="BT155" s="40">
        <f t="shared" si="508"/>
        <v>0</v>
      </c>
      <c r="BU155" s="40">
        <f t="shared" si="508"/>
        <v>0</v>
      </c>
      <c r="BV155" s="40">
        <f t="shared" si="508"/>
        <v>0</v>
      </c>
      <c r="BW155" s="40">
        <f t="shared" si="508"/>
        <v>0</v>
      </c>
      <c r="BX155" s="40">
        <f t="shared" si="508"/>
        <v>0</v>
      </c>
      <c r="BY155" s="40">
        <f t="shared" si="495"/>
        <v>0</v>
      </c>
      <c r="CA155" s="40">
        <f t="shared" si="509"/>
        <v>1639.0130934549213</v>
      </c>
      <c r="CB155" s="40">
        <f t="shared" si="509"/>
        <v>1524.5270612229842</v>
      </c>
      <c r="CC155" s="40">
        <f t="shared" si="509"/>
        <v>1650.6255625244501</v>
      </c>
      <c r="CD155" s="40">
        <f t="shared" si="509"/>
        <v>1389.8119779420169</v>
      </c>
      <c r="CE155" s="40">
        <f t="shared" si="509"/>
        <v>1392.3310885840692</v>
      </c>
      <c r="CF155" s="40">
        <f t="shared" si="509"/>
        <v>1375.9630949228172</v>
      </c>
      <c r="CG155" s="40">
        <f t="shared" si="509"/>
        <v>1210.1240694909204</v>
      </c>
      <c r="CH155" s="40">
        <f t="shared" si="509"/>
        <v>1188.9990636103441</v>
      </c>
      <c r="CI155" s="40">
        <f t="shared" si="509"/>
        <v>1224.994167708255</v>
      </c>
      <c r="CJ155" s="40">
        <f t="shared" si="509"/>
        <v>1151.3685349551511</v>
      </c>
      <c r="CK155" s="40">
        <f t="shared" si="509"/>
        <v>1133.2596240076866</v>
      </c>
      <c r="CL155" s="40">
        <f t="shared" si="509"/>
        <v>1107.8790304910574</v>
      </c>
      <c r="CM155" s="40">
        <f t="shared" si="497"/>
        <v>15988.896368914677</v>
      </c>
      <c r="CO155" s="40">
        <f t="shared" si="510"/>
        <v>6573.0487846771657</v>
      </c>
      <c r="CP155" s="40">
        <f t="shared" si="510"/>
        <v>4244.8074833350147</v>
      </c>
      <c r="CQ155" s="40">
        <f t="shared" si="510"/>
        <v>3475.8240298953074</v>
      </c>
      <c r="CR155" s="40">
        <f t="shared" si="510"/>
        <v>3453.2499553310677</v>
      </c>
      <c r="CS155" s="40">
        <f t="shared" si="499"/>
        <v>17746.930253238555</v>
      </c>
      <c r="CU155" s="40">
        <f t="shared" si="511"/>
        <v>3283.4773960276902</v>
      </c>
      <c r="CV155" s="40">
        <f t="shared" si="511"/>
        <v>3418.9227728877981</v>
      </c>
      <c r="CW155" s="40">
        <f t="shared" si="511"/>
        <v>3380.2240885469496</v>
      </c>
      <c r="CX155" s="40">
        <f t="shared" si="511"/>
        <v>3429.1406068766369</v>
      </c>
      <c r="CY155" s="40">
        <f t="shared" si="501"/>
        <v>13511.764864339075</v>
      </c>
      <c r="DA155" s="40">
        <f t="shared" si="512"/>
        <v>10039.951023672656</v>
      </c>
      <c r="DB155" s="40">
        <f t="shared" si="512"/>
        <v>10201.308926786191</v>
      </c>
      <c r="DC155" s="40">
        <f t="shared" si="512"/>
        <v>10213.183198074817</v>
      </c>
      <c r="DD155" s="40">
        <f t="shared" si="512"/>
        <v>13266.978494877232</v>
      </c>
      <c r="DE155" s="40">
        <f t="shared" si="512"/>
        <v>10135.731032751826</v>
      </c>
      <c r="DF155" s="40">
        <f t="shared" si="512"/>
        <v>10406.873412104549</v>
      </c>
      <c r="DG155" s="40">
        <f t="shared" si="512"/>
        <v>6044.4062040310155</v>
      </c>
      <c r="DH155" s="40">
        <f t="shared" si="512"/>
        <v>5747.0082615112469</v>
      </c>
      <c r="DI155" s="40">
        <f t="shared" si="512"/>
        <v>5862.0766892242746</v>
      </c>
      <c r="DJ155" s="40">
        <f t="shared" si="512"/>
        <v>5949.5841362958699</v>
      </c>
      <c r="DK155" s="40">
        <f t="shared" si="512"/>
        <v>6061.3051228820896</v>
      </c>
      <c r="DL155" s="40">
        <f t="shared" si="512"/>
        <v>6038.9570177413007</v>
      </c>
      <c r="DM155" s="40">
        <f t="shared" si="512"/>
        <v>5982.699231148732</v>
      </c>
      <c r="DN155" s="40">
        <f t="shared" si="512"/>
        <v>5918.0209154950535</v>
      </c>
      <c r="DO155" s="40">
        <f t="shared" si="512"/>
        <v>5918.0209157004856</v>
      </c>
      <c r="DP155" s="40">
        <f t="shared" si="512"/>
        <v>949.10654085316537</v>
      </c>
      <c r="DQ155" s="40">
        <f t="shared" si="512"/>
        <v>0</v>
      </c>
      <c r="DR155" s="40">
        <f t="shared" si="512"/>
        <v>0</v>
      </c>
      <c r="DS155" s="40">
        <f t="shared" si="512"/>
        <v>0</v>
      </c>
      <c r="DU155" s="40">
        <f t="shared" si="503"/>
        <v>0</v>
      </c>
      <c r="DW155" s="40">
        <f t="shared" si="504"/>
        <v>213230.39409613516</v>
      </c>
    </row>
    <row r="156" spans="1:127" hidden="1" x14ac:dyDescent="0.3">
      <c r="B156" s="15" t="s">
        <v>31</v>
      </c>
      <c r="C156" s="16" t="s">
        <v>32</v>
      </c>
      <c r="D156" s="15" t="s">
        <v>33</v>
      </c>
      <c r="E156" s="16" t="s">
        <v>34</v>
      </c>
      <c r="F156" s="60" t="s">
        <v>35</v>
      </c>
      <c r="G156" s="39" t="s">
        <v>179</v>
      </c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>
        <f t="shared" ref="U156:U158" si="513">SUM(I156:T156)</f>
        <v>0</v>
      </c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0">
        <f t="shared" ref="AI156:AI158" si="514">SUM(W156:AH156)</f>
        <v>0</v>
      </c>
      <c r="AK156" s="40">
        <f t="shared" si="505"/>
        <v>219.32352682653649</v>
      </c>
      <c r="AL156" s="40">
        <f t="shared" si="505"/>
        <v>191.03783530427773</v>
      </c>
      <c r="AM156" s="40">
        <f t="shared" si="505"/>
        <v>210.88808633521572</v>
      </c>
      <c r="AN156" s="40">
        <f t="shared" si="505"/>
        <v>211.48851993000576</v>
      </c>
      <c r="AO156" s="40">
        <f t="shared" si="505"/>
        <v>210.13165892075804</v>
      </c>
      <c r="AP156" s="40">
        <f t="shared" si="505"/>
        <v>196.14422442359214</v>
      </c>
      <c r="AQ156" s="40">
        <f t="shared" si="505"/>
        <v>197.7401522586056</v>
      </c>
      <c r="AR156" s="40">
        <f t="shared" si="505"/>
        <v>195.47923820182655</v>
      </c>
      <c r="AS156" s="40">
        <v>184.72796885573112</v>
      </c>
      <c r="AT156" s="40">
        <f t="shared" si="506"/>
        <v>190.14367025808954</v>
      </c>
      <c r="AU156" s="40">
        <f t="shared" si="506"/>
        <v>180.26884738041093</v>
      </c>
      <c r="AV156" s="40">
        <f t="shared" si="506"/>
        <v>188.95119875464917</v>
      </c>
      <c r="AW156" s="40">
        <f t="shared" si="491"/>
        <v>2376.3249274496989</v>
      </c>
      <c r="AY156" s="40">
        <f t="shared" si="507"/>
        <v>2112.2439300225992</v>
      </c>
      <c r="AZ156" s="40">
        <f t="shared" si="507"/>
        <v>1889.6556377168279</v>
      </c>
      <c r="BA156" s="40">
        <f t="shared" si="507"/>
        <v>2321.9532035258521</v>
      </c>
      <c r="BB156" s="40">
        <f t="shared" si="507"/>
        <v>2278.1928037091034</v>
      </c>
      <c r="BC156" s="40">
        <f t="shared" si="507"/>
        <v>1998.2246712575839</v>
      </c>
      <c r="BD156" s="40">
        <f t="shared" si="507"/>
        <v>2284.4518247507062</v>
      </c>
      <c r="BE156" s="40">
        <f t="shared" si="507"/>
        <v>2358.6013602231546</v>
      </c>
      <c r="BF156" s="40">
        <f t="shared" si="507"/>
        <v>2614.7913864188922</v>
      </c>
      <c r="BG156" s="40">
        <f t="shared" si="507"/>
        <v>1924.7637291853559</v>
      </c>
      <c r="BH156" s="40">
        <f t="shared" si="507"/>
        <v>2256.4928566576918</v>
      </c>
      <c r="BI156" s="40">
        <f t="shared" si="507"/>
        <v>2334.7779698197</v>
      </c>
      <c r="BJ156" s="40">
        <f t="shared" si="507"/>
        <v>2329.913208499247</v>
      </c>
      <c r="BK156" s="40">
        <f t="shared" si="493"/>
        <v>26704.062581786719</v>
      </c>
      <c r="BM156" s="40">
        <f t="shared" si="508"/>
        <v>2251.7185026223183</v>
      </c>
      <c r="BN156" s="40">
        <f t="shared" si="508"/>
        <v>2133.9077972280779</v>
      </c>
      <c r="BO156" s="40">
        <f t="shared" si="508"/>
        <v>2092.6195920952919</v>
      </c>
      <c r="BP156" s="40">
        <f t="shared" si="508"/>
        <v>2138.2073835258516</v>
      </c>
      <c r="BQ156" s="40">
        <f t="shared" si="508"/>
        <v>2299.1001394745094</v>
      </c>
      <c r="BR156" s="40">
        <f t="shared" si="508"/>
        <v>2056.5838266969099</v>
      </c>
      <c r="BS156" s="40">
        <f t="shared" si="508"/>
        <v>2182.7885931282276</v>
      </c>
      <c r="BT156" s="40">
        <f t="shared" si="508"/>
        <v>2558.5007818487716</v>
      </c>
      <c r="BU156" s="40">
        <f t="shared" si="508"/>
        <v>2072.8274332683554</v>
      </c>
      <c r="BV156" s="40">
        <f t="shared" si="508"/>
        <v>2216.8015469662496</v>
      </c>
      <c r="BW156" s="40">
        <f t="shared" si="508"/>
        <v>2315.1452860477712</v>
      </c>
      <c r="BX156" s="40">
        <f t="shared" si="508"/>
        <v>2187.5496431840106</v>
      </c>
      <c r="BY156" s="40">
        <f t="shared" si="495"/>
        <v>26505.750526086344</v>
      </c>
      <c r="CA156" s="40">
        <f t="shared" si="509"/>
        <v>2485.7900791770321</v>
      </c>
      <c r="CB156" s="40">
        <f t="shared" si="509"/>
        <v>2312.1561745652029</v>
      </c>
      <c r="CC156" s="40">
        <f t="shared" si="509"/>
        <v>2503.4019948615719</v>
      </c>
      <c r="CD156" s="40">
        <f t="shared" si="509"/>
        <v>2327.5152432760274</v>
      </c>
      <c r="CE156" s="40">
        <f t="shared" si="509"/>
        <v>2331.7339926550312</v>
      </c>
      <c r="CF156" s="40">
        <f t="shared" si="509"/>
        <v>2304.3225475437139</v>
      </c>
      <c r="CG156" s="40">
        <f t="shared" si="509"/>
        <v>2289.2671125831534</v>
      </c>
      <c r="CH156" s="40">
        <f t="shared" si="509"/>
        <v>2249.303622528887</v>
      </c>
      <c r="CI156" s="40">
        <f t="shared" si="509"/>
        <v>2317.3978040288216</v>
      </c>
      <c r="CJ156" s="40">
        <f t="shared" si="509"/>
        <v>2178.1156064805064</v>
      </c>
      <c r="CK156" s="40">
        <f t="shared" si="509"/>
        <v>2143.8578511627666</v>
      </c>
      <c r="CL156" s="40">
        <f t="shared" si="509"/>
        <v>2095.8438007853506</v>
      </c>
      <c r="CM156" s="40">
        <f t="shared" si="497"/>
        <v>27538.705829648065</v>
      </c>
      <c r="CO156" s="40">
        <f t="shared" si="510"/>
        <v>9968.9377248690871</v>
      </c>
      <c r="CP156" s="40">
        <f t="shared" si="510"/>
        <v>7108.770307811079</v>
      </c>
      <c r="CQ156" s="40">
        <f t="shared" si="510"/>
        <v>6575.4329174800987</v>
      </c>
      <c r="CR156" s="40">
        <f t="shared" si="510"/>
        <v>6532.7281338964985</v>
      </c>
      <c r="CS156" s="40">
        <f t="shared" si="499"/>
        <v>30185.869084056765</v>
      </c>
      <c r="CU156" s="40">
        <f t="shared" si="511"/>
        <v>5817.232736243458</v>
      </c>
      <c r="CV156" s="40">
        <f t="shared" si="511"/>
        <v>6057.1970135053216</v>
      </c>
      <c r="CW156" s="40">
        <f t="shared" si="511"/>
        <v>5988.6357821505753</v>
      </c>
      <c r="CX156" s="40">
        <f t="shared" si="511"/>
        <v>6075.2996258288558</v>
      </c>
      <c r="CY156" s="40">
        <f t="shared" si="501"/>
        <v>23938.365157728207</v>
      </c>
      <c r="DA156" s="40">
        <f t="shared" si="512"/>
        <v>28365.861502851025</v>
      </c>
      <c r="DB156" s="40">
        <f t="shared" si="512"/>
        <v>28821.745791660502</v>
      </c>
      <c r="DC156" s="40">
        <f t="shared" si="512"/>
        <v>28855.294155992786</v>
      </c>
      <c r="DD156" s="40">
        <f t="shared" si="512"/>
        <v>23504.684912649522</v>
      </c>
      <c r="DE156" s="40">
        <f t="shared" si="512"/>
        <v>28636.468646837642</v>
      </c>
      <c r="DF156" s="40">
        <f t="shared" si="512"/>
        <v>29402.526883789014</v>
      </c>
      <c r="DG156" s="40">
        <f t="shared" si="512"/>
        <v>17077.253548971836</v>
      </c>
      <c r="DH156" s="40">
        <f t="shared" si="512"/>
        <v>16237.015501111049</v>
      </c>
      <c r="DI156" s="40">
        <f t="shared" si="512"/>
        <v>16562.118190971039</v>
      </c>
      <c r="DJ156" s="40">
        <f t="shared" si="512"/>
        <v>16809.352875507673</v>
      </c>
      <c r="DK156" s="40">
        <f t="shared" si="512"/>
        <v>17124.998043994496</v>
      </c>
      <c r="DL156" s="40">
        <f t="shared" si="512"/>
        <v>17061.857969527988</v>
      </c>
      <c r="DM156" s="40">
        <f t="shared" si="512"/>
        <v>16902.912913005388</v>
      </c>
      <c r="DN156" s="40">
        <f t="shared" si="512"/>
        <v>16720.177345895147</v>
      </c>
      <c r="DO156" s="40">
        <f t="shared" si="512"/>
        <v>16720.17734647555</v>
      </c>
      <c r="DP156" s="40">
        <f t="shared" si="512"/>
        <v>2681.5095637232143</v>
      </c>
      <c r="DQ156" s="40">
        <f t="shared" si="512"/>
        <v>0</v>
      </c>
      <c r="DR156" s="40">
        <f t="shared" si="512"/>
        <v>0</v>
      </c>
      <c r="DS156" s="40">
        <f t="shared" si="512"/>
        <v>0</v>
      </c>
      <c r="DU156" s="40">
        <f t="shared" si="503"/>
        <v>48625.874752322292</v>
      </c>
      <c r="DW156" s="40">
        <f t="shared" si="504"/>
        <v>577830.75786485348</v>
      </c>
    </row>
    <row r="157" spans="1:127" hidden="1" x14ac:dyDescent="0.3">
      <c r="B157" s="15" t="s">
        <v>31</v>
      </c>
      <c r="C157" s="16" t="s">
        <v>32</v>
      </c>
      <c r="D157" s="15" t="s">
        <v>33</v>
      </c>
      <c r="E157" s="16" t="s">
        <v>34</v>
      </c>
      <c r="F157" s="60" t="s">
        <v>36</v>
      </c>
      <c r="G157" s="39" t="s">
        <v>179</v>
      </c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>
        <f t="shared" si="513"/>
        <v>0</v>
      </c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0">
        <f t="shared" si="514"/>
        <v>0</v>
      </c>
      <c r="AK157" s="40">
        <f t="shared" si="505"/>
        <v>13909.80771590831</v>
      </c>
      <c r="AL157" s="40">
        <f t="shared" si="505"/>
        <v>12179.161074046891</v>
      </c>
      <c r="AM157" s="40">
        <f t="shared" si="505"/>
        <v>13804.034512081615</v>
      </c>
      <c r="AN157" s="40">
        <f t="shared" si="505"/>
        <v>12650.249220935126</v>
      </c>
      <c r="AO157" s="40">
        <f t="shared" si="505"/>
        <v>10925.868715985909</v>
      </c>
      <c r="AP157" s="40">
        <f t="shared" si="505"/>
        <v>10557.522362440335</v>
      </c>
      <c r="AQ157" s="40">
        <f t="shared" si="505"/>
        <v>11056.71894466615</v>
      </c>
      <c r="AR157" s="40">
        <f t="shared" si="505"/>
        <v>10985.967686793972</v>
      </c>
      <c r="AS157" s="40">
        <v>10433.158272055194</v>
      </c>
      <c r="AT157" s="40">
        <f t="shared" si="506"/>
        <v>11651.670158507834</v>
      </c>
      <c r="AU157" s="40">
        <f t="shared" si="506"/>
        <v>10895.6405919524</v>
      </c>
      <c r="AV157" s="40">
        <f t="shared" si="506"/>
        <v>11407.231230557423</v>
      </c>
      <c r="AW157" s="40">
        <f t="shared" si="491"/>
        <v>140457.03048593117</v>
      </c>
      <c r="AY157" s="40">
        <f t="shared" si="507"/>
        <v>10685.874402770467</v>
      </c>
      <c r="AZ157" s="40">
        <f t="shared" si="507"/>
        <v>9559.7968218155129</v>
      </c>
      <c r="BA157" s="40">
        <f t="shared" si="507"/>
        <v>11746.796830289537</v>
      </c>
      <c r="BB157" s="40">
        <f t="shared" si="507"/>
        <v>11525.412297182233</v>
      </c>
      <c r="BC157" s="40">
        <f t="shared" si="507"/>
        <v>10109.049225837942</v>
      </c>
      <c r="BD157" s="40">
        <f t="shared" si="507"/>
        <v>11557.076780523486</v>
      </c>
      <c r="BE157" s="40">
        <f t="shared" si="507"/>
        <v>11932.200416491931</v>
      </c>
      <c r="BF157" s="40">
        <f t="shared" si="507"/>
        <v>13230.770453127887</v>
      </c>
      <c r="BG157" s="40">
        <f t="shared" si="507"/>
        <v>9741.1007495155955</v>
      </c>
      <c r="BH157" s="40">
        <f t="shared" si="507"/>
        <v>11422.141103304812</v>
      </c>
      <c r="BI157" s="40">
        <f t="shared" si="507"/>
        <v>11820.681772403577</v>
      </c>
      <c r="BJ157" s="40">
        <f t="shared" si="507"/>
        <v>11798.328907007981</v>
      </c>
      <c r="BK157" s="40">
        <f t="shared" si="493"/>
        <v>135129.22976027094</v>
      </c>
      <c r="BM157" s="40">
        <f t="shared" si="508"/>
        <v>11391.478402382738</v>
      </c>
      <c r="BN157" s="40">
        <f t="shared" si="508"/>
        <v>10795.47223886583</v>
      </c>
      <c r="BO157" s="40">
        <f t="shared" si="508"/>
        <v>10586.59457654013</v>
      </c>
      <c r="BP157" s="40">
        <f t="shared" si="508"/>
        <v>10817.22391181839</v>
      </c>
      <c r="BQ157" s="40">
        <f t="shared" si="508"/>
        <v>11631.182829131772</v>
      </c>
      <c r="BR157" s="40">
        <f t="shared" si="508"/>
        <v>10404.28908730116</v>
      </c>
      <c r="BS157" s="40">
        <f t="shared" si="508"/>
        <v>11042.760934206462</v>
      </c>
      <c r="BT157" s="40">
        <f t="shared" si="508"/>
        <v>12945.941586242614</v>
      </c>
      <c r="BU157" s="40">
        <f t="shared" si="508"/>
        <v>10490.441272172582</v>
      </c>
      <c r="BV157" s="40">
        <f t="shared" si="508"/>
        <v>11221.227664322276</v>
      </c>
      <c r="BW157" s="40">
        <f t="shared" si="508"/>
        <v>11721.284009444506</v>
      </c>
      <c r="BX157" s="40">
        <f t="shared" si="508"/>
        <v>11077.421294725988</v>
      </c>
      <c r="BY157" s="40">
        <f t="shared" si="495"/>
        <v>134125.31780715444</v>
      </c>
      <c r="CA157" s="40">
        <f t="shared" si="509"/>
        <v>11996.931743087227</v>
      </c>
      <c r="CB157" s="40">
        <f t="shared" si="509"/>
        <v>11158.938977984762</v>
      </c>
      <c r="CC157" s="40">
        <f t="shared" si="509"/>
        <v>12081.930453196481</v>
      </c>
      <c r="CD157" s="40">
        <f t="shared" si="509"/>
        <v>11638.885094913834</v>
      </c>
      <c r="CE157" s="40">
        <f t="shared" si="509"/>
        <v>11659.981214223177</v>
      </c>
      <c r="CF157" s="40">
        <f t="shared" si="509"/>
        <v>11522.908573836467</v>
      </c>
      <c r="CG157" s="40">
        <f t="shared" si="509"/>
        <v>11887.084241388406</v>
      </c>
      <c r="CH157" s="40">
        <f t="shared" si="509"/>
        <v>11679.572688785476</v>
      </c>
      <c r="CI157" s="40">
        <f t="shared" si="509"/>
        <v>12033.15365248733</v>
      </c>
      <c r="CJ157" s="40">
        <f t="shared" si="509"/>
        <v>11309.92690167173</v>
      </c>
      <c r="CK157" s="40">
        <f t="shared" si="509"/>
        <v>11132.042538093319</v>
      </c>
      <c r="CL157" s="40">
        <f t="shared" si="509"/>
        <v>10882.728223276385</v>
      </c>
      <c r="CM157" s="40">
        <f t="shared" si="497"/>
        <v>138984.0843029446</v>
      </c>
      <c r="CO157" s="40">
        <f t="shared" si="510"/>
        <v>48112.13402055914</v>
      </c>
      <c r="CP157" s="40">
        <f t="shared" si="510"/>
        <v>35547.849157066172</v>
      </c>
      <c r="CQ157" s="40">
        <f t="shared" si="510"/>
        <v>34143.121431333253</v>
      </c>
      <c r="CR157" s="40">
        <f t="shared" si="510"/>
        <v>33921.375634532931</v>
      </c>
      <c r="CS157" s="40">
        <f t="shared" si="499"/>
        <v>151724.48024349147</v>
      </c>
      <c r="CU157" s="40">
        <f t="shared" si="511"/>
        <v>32030.455826677298</v>
      </c>
      <c r="CV157" s="40">
        <f t="shared" si="511"/>
        <v>33351.730998449115</v>
      </c>
      <c r="CW157" s="40">
        <f t="shared" si="511"/>
        <v>32974.223755417792</v>
      </c>
      <c r="CX157" s="40">
        <f t="shared" si="511"/>
        <v>33451.406385470131</v>
      </c>
      <c r="CY157" s="40">
        <f t="shared" si="501"/>
        <v>131807.81696601433</v>
      </c>
      <c r="DA157" s="40">
        <f t="shared" si="512"/>
        <v>141253.88874212315</v>
      </c>
      <c r="DB157" s="40">
        <f t="shared" si="512"/>
        <v>143524.06229579094</v>
      </c>
      <c r="DC157" s="40">
        <f t="shared" si="512"/>
        <v>143691.12356845479</v>
      </c>
      <c r="DD157" s="40">
        <f t="shared" si="512"/>
        <v>129419.9159548773</v>
      </c>
      <c r="DE157" s="40">
        <f t="shared" si="512"/>
        <v>142601.43503137183</v>
      </c>
      <c r="DF157" s="40">
        <f t="shared" si="512"/>
        <v>146416.18625835079</v>
      </c>
      <c r="DG157" s="40">
        <f t="shared" si="512"/>
        <v>85039.845258535308</v>
      </c>
      <c r="DH157" s="40">
        <f t="shared" si="512"/>
        <v>80855.699759640542</v>
      </c>
      <c r="DI157" s="40">
        <f t="shared" si="512"/>
        <v>82474.618302926567</v>
      </c>
      <c r="DJ157" s="40">
        <f t="shared" si="512"/>
        <v>83705.776419496426</v>
      </c>
      <c r="DK157" s="40">
        <f t="shared" si="512"/>
        <v>85277.599207496169</v>
      </c>
      <c r="DL157" s="40">
        <f t="shared" si="512"/>
        <v>84963.179670019221</v>
      </c>
      <c r="DM157" s="40">
        <f t="shared" si="512"/>
        <v>84171.678684657047</v>
      </c>
      <c r="DN157" s="40">
        <f t="shared" si="512"/>
        <v>83261.70775134959</v>
      </c>
      <c r="DO157" s="40">
        <f t="shared" si="512"/>
        <v>83261.707754239862</v>
      </c>
      <c r="DP157" s="40">
        <f t="shared" si="512"/>
        <v>13353.151764385084</v>
      </c>
      <c r="DQ157" s="40">
        <f t="shared" si="512"/>
        <v>0</v>
      </c>
      <c r="DR157" s="40">
        <f t="shared" si="512"/>
        <v>0</v>
      </c>
      <c r="DS157" s="40">
        <f t="shared" si="512"/>
        <v>0</v>
      </c>
      <c r="DU157" s="40">
        <f t="shared" si="503"/>
        <v>246063.68497306033</v>
      </c>
      <c r="DW157" s="40">
        <f t="shared" si="504"/>
        <v>2929027.8909063777</v>
      </c>
    </row>
    <row r="158" spans="1:127" hidden="1" x14ac:dyDescent="0.3">
      <c r="B158" s="15"/>
      <c r="C158" s="16"/>
      <c r="D158" s="15"/>
      <c r="E158" s="16"/>
      <c r="F158" s="60" t="s">
        <v>181</v>
      </c>
      <c r="G158" s="39" t="s">
        <v>179</v>
      </c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>
        <f t="shared" si="513"/>
        <v>0</v>
      </c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0">
        <f t="shared" si="514"/>
        <v>0</v>
      </c>
      <c r="AK158" s="40">
        <f t="shared" si="505"/>
        <v>31.423546254352122</v>
      </c>
      <c r="AL158" s="40">
        <f t="shared" si="505"/>
        <v>27.370917923712319</v>
      </c>
      <c r="AM158" s="40">
        <f t="shared" si="505"/>
        <v>30.214959738086471</v>
      </c>
      <c r="AN158" s="40">
        <f t="shared" si="505"/>
        <v>421.1218774044853</v>
      </c>
      <c r="AO158" s="40">
        <f t="shared" si="505"/>
        <v>418.4200576755444</v>
      </c>
      <c r="AP158" s="40">
        <f t="shared" si="505"/>
        <v>390.56788559499586</v>
      </c>
      <c r="AQ158" s="40">
        <f t="shared" si="505"/>
        <v>28.331191413279893</v>
      </c>
      <c r="AR158" s="40">
        <f t="shared" si="505"/>
        <v>28.007259252444694</v>
      </c>
      <c r="AS158" s="40">
        <v>367.83551684941909</v>
      </c>
      <c r="AT158" s="40">
        <f t="shared" si="506"/>
        <v>27.242806557445586</v>
      </c>
      <c r="AU158" s="40">
        <f t="shared" si="506"/>
        <v>25.827992747043332</v>
      </c>
      <c r="AV158" s="40">
        <f t="shared" si="506"/>
        <v>27.071955375052724</v>
      </c>
      <c r="AW158" s="40">
        <f t="shared" si="491"/>
        <v>1823.4359667858619</v>
      </c>
      <c r="AY158" s="40">
        <f t="shared" si="507"/>
        <v>25.580319355547008</v>
      </c>
      <c r="AZ158" s="40">
        <f t="shared" si="507"/>
        <v>22.884664975360643</v>
      </c>
      <c r="BA158" s="40">
        <f t="shared" si="507"/>
        <v>28.120002444126438</v>
      </c>
      <c r="BB158" s="40">
        <f t="shared" si="507"/>
        <v>27.590042345045049</v>
      </c>
      <c r="BC158" s="40">
        <f t="shared" si="507"/>
        <v>24.199489703045348</v>
      </c>
      <c r="BD158" s="40">
        <f t="shared" si="507"/>
        <v>27.665842187488234</v>
      </c>
      <c r="BE158" s="40">
        <f t="shared" si="507"/>
        <v>28.563829759136926</v>
      </c>
      <c r="BF158" s="40">
        <f t="shared" si="507"/>
        <v>31.639139574522549</v>
      </c>
      <c r="BG158" s="40">
        <f t="shared" si="507"/>
        <v>23.269574147372136</v>
      </c>
      <c r="BH158" s="40">
        <f t="shared" si="507"/>
        <v>27.256243727517649</v>
      </c>
      <c r="BI158" s="40">
        <f t="shared" si="507"/>
        <v>28.177099031985062</v>
      </c>
      <c r="BJ158" s="40">
        <f t="shared" si="507"/>
        <v>28.093553879548292</v>
      </c>
      <c r="BK158" s="40">
        <f t="shared" si="493"/>
        <v>323.03980113069531</v>
      </c>
      <c r="BM158" s="40">
        <f t="shared" si="508"/>
        <v>27.269425456583864</v>
      </c>
      <c r="BN158" s="40">
        <f t="shared" si="508"/>
        <v>25.842679508991207</v>
      </c>
      <c r="BO158" s="40">
        <f t="shared" si="508"/>
        <v>25.342658911037496</v>
      </c>
      <c r="BP158" s="40">
        <f t="shared" si="508"/>
        <v>25.894749626949885</v>
      </c>
      <c r="BQ158" s="40">
        <f t="shared" si="508"/>
        <v>27.843240528337741</v>
      </c>
      <c r="BR158" s="40">
        <f t="shared" si="508"/>
        <v>24.906247957733292</v>
      </c>
      <c r="BS158" s="40">
        <f t="shared" si="508"/>
        <v>26.434650138759221</v>
      </c>
      <c r="BT158" s="40">
        <f t="shared" si="508"/>
        <v>30.958019733001475</v>
      </c>
      <c r="BU158" s="40">
        <f t="shared" si="508"/>
        <v>25.059601301589218</v>
      </c>
      <c r="BV158" s="40">
        <f t="shared" si="508"/>
        <v>26.776811227821305</v>
      </c>
      <c r="BW158" s="40">
        <f t="shared" si="508"/>
        <v>27.940163408103018</v>
      </c>
      <c r="BX158" s="40">
        <f t="shared" si="508"/>
        <v>26.376966979195743</v>
      </c>
      <c r="BY158" s="40">
        <f t="shared" si="495"/>
        <v>320.64521477810348</v>
      </c>
      <c r="CA158" s="40">
        <f t="shared" si="509"/>
        <v>41.782677779409731</v>
      </c>
      <c r="CB158" s="40">
        <f t="shared" si="509"/>
        <v>38.86413306851496</v>
      </c>
      <c r="CC158" s="40">
        <f t="shared" si="509"/>
        <v>42.078709614233404</v>
      </c>
      <c r="CD158" s="40">
        <f t="shared" si="509"/>
        <v>41.002810889127019</v>
      </c>
      <c r="CE158" s="40">
        <f t="shared" si="509"/>
        <v>41.077130738793166</v>
      </c>
      <c r="CF158" s="40">
        <f t="shared" si="509"/>
        <v>40.594235383609558</v>
      </c>
      <c r="CG158" s="40">
        <f t="shared" si="509"/>
        <v>42.365412218849947</v>
      </c>
      <c r="CH158" s="40">
        <f t="shared" si="509"/>
        <v>41.625843768953118</v>
      </c>
      <c r="CI158" s="40">
        <f t="shared" si="509"/>
        <v>42.886001682851919</v>
      </c>
      <c r="CJ158" s="40">
        <f t="shared" si="509"/>
        <v>40.308431035264448</v>
      </c>
      <c r="CK158" s="40">
        <f t="shared" si="509"/>
        <v>39.67445349819544</v>
      </c>
      <c r="CL158" s="40">
        <f t="shared" si="509"/>
        <v>38.785900552427314</v>
      </c>
      <c r="CM158" s="40">
        <f t="shared" si="497"/>
        <v>491.04574023023002</v>
      </c>
      <c r="CO158" s="40">
        <f t="shared" si="510"/>
        <v>167.56399353685842</v>
      </c>
      <c r="CP158" s="40">
        <f t="shared" si="510"/>
        <v>125.23207546222351</v>
      </c>
      <c r="CQ158" s="40">
        <f t="shared" si="510"/>
        <v>121.68563665430325</v>
      </c>
      <c r="CR158" s="40">
        <f t="shared" si="510"/>
        <v>120.89533754491076</v>
      </c>
      <c r="CS158" s="40">
        <f t="shared" si="499"/>
        <v>535.37704319829595</v>
      </c>
      <c r="CU158" s="40">
        <f t="shared" si="511"/>
        <v>985.0432188083206</v>
      </c>
      <c r="CV158" s="40">
        <f t="shared" si="511"/>
        <v>1025.6768318663535</v>
      </c>
      <c r="CW158" s="40">
        <f t="shared" si="511"/>
        <v>1014.0672265640987</v>
      </c>
      <c r="CX158" s="40">
        <f t="shared" si="511"/>
        <v>1028.7421820630052</v>
      </c>
      <c r="CY158" s="40">
        <f t="shared" si="501"/>
        <v>4053.5294593017779</v>
      </c>
      <c r="DA158" s="40">
        <f t="shared" si="512"/>
        <v>3984.2093119860965</v>
      </c>
      <c r="DB158" s="40">
        <f t="shared" si="512"/>
        <v>4048.241861411057</v>
      </c>
      <c r="DC158" s="40">
        <f t="shared" si="512"/>
        <v>4052.9539941823864</v>
      </c>
      <c r="DD158" s="40">
        <f t="shared" si="512"/>
        <v>3980.0935484632246</v>
      </c>
      <c r="DE158" s="40">
        <f t="shared" si="512"/>
        <v>4022.2182229036475</v>
      </c>
      <c r="DF158" s="40">
        <f t="shared" si="512"/>
        <v>4129.8171534307012</v>
      </c>
      <c r="DG158" s="40">
        <f t="shared" si="512"/>
        <v>2398.6351553652839</v>
      </c>
      <c r="DH158" s="40">
        <f t="shared" si="512"/>
        <v>2280.6170844445232</v>
      </c>
      <c r="DI158" s="40">
        <f t="shared" si="512"/>
        <v>2326.2803252440922</v>
      </c>
      <c r="DJ158" s="40">
        <f t="shared" si="512"/>
        <v>2361.0063896112115</v>
      </c>
      <c r="DK158" s="40">
        <f t="shared" si="512"/>
        <v>2405.3412468283</v>
      </c>
      <c r="DL158" s="40">
        <f t="shared" si="512"/>
        <v>2396.4727246216444</v>
      </c>
      <c r="DM158" s="40">
        <f t="shared" si="512"/>
        <v>2374.1476359150015</v>
      </c>
      <c r="DN158" s="40">
        <f t="shared" si="512"/>
        <v>2348.4809820734276</v>
      </c>
      <c r="DO158" s="40">
        <f t="shared" si="512"/>
        <v>2348.4809821549502</v>
      </c>
      <c r="DP158" s="40">
        <f t="shared" si="512"/>
        <v>376.63919965526162</v>
      </c>
      <c r="DQ158" s="40">
        <f t="shared" si="512"/>
        <v>0</v>
      </c>
      <c r="DR158" s="40">
        <f t="shared" si="512"/>
        <v>0</v>
      </c>
      <c r="DS158" s="40">
        <f t="shared" si="512"/>
        <v>0</v>
      </c>
      <c r="DU158" s="40">
        <f t="shared" si="503"/>
        <v>588.17832459063186</v>
      </c>
      <c r="DW158" s="40">
        <f t="shared" si="504"/>
        <v>57118.659544394701</v>
      </c>
    </row>
    <row r="159" spans="1:127" hidden="1" x14ac:dyDescent="0.3">
      <c r="B159" s="15"/>
      <c r="C159" s="16"/>
      <c r="D159" s="15"/>
      <c r="E159" s="16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33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33"/>
      <c r="AW159" s="33"/>
      <c r="BK159" s="33"/>
      <c r="BY159" s="33"/>
      <c r="CM159" s="33"/>
      <c r="CS159" s="33"/>
      <c r="CY159" s="33"/>
      <c r="DU159" s="33"/>
      <c r="DW159" s="33"/>
    </row>
    <row r="160" spans="1:127" s="10" customFormat="1" hidden="1" x14ac:dyDescent="0.3">
      <c r="A160" s="21"/>
      <c r="B160" s="131"/>
      <c r="C160" s="132"/>
      <c r="D160" s="131"/>
      <c r="E160" s="132"/>
      <c r="F160" s="133" t="s">
        <v>37</v>
      </c>
      <c r="G160" s="145" t="s">
        <v>179</v>
      </c>
      <c r="I160" s="146">
        <f t="shared" ref="I160:T160" si="515">SUM(I161:I163)</f>
        <v>0</v>
      </c>
      <c r="J160" s="146">
        <f t="shared" si="515"/>
        <v>0</v>
      </c>
      <c r="K160" s="146">
        <f t="shared" si="515"/>
        <v>0</v>
      </c>
      <c r="L160" s="146">
        <f t="shared" si="515"/>
        <v>0</v>
      </c>
      <c r="M160" s="146">
        <f t="shared" si="515"/>
        <v>0</v>
      </c>
      <c r="N160" s="146">
        <f t="shared" si="515"/>
        <v>0</v>
      </c>
      <c r="O160" s="146">
        <f t="shared" si="515"/>
        <v>0</v>
      </c>
      <c r="P160" s="146">
        <f t="shared" si="515"/>
        <v>0</v>
      </c>
      <c r="Q160" s="146">
        <f t="shared" si="515"/>
        <v>0</v>
      </c>
      <c r="R160" s="146">
        <f t="shared" si="515"/>
        <v>0</v>
      </c>
      <c r="S160" s="146">
        <f t="shared" si="515"/>
        <v>0</v>
      </c>
      <c r="T160" s="146">
        <f t="shared" si="515"/>
        <v>0</v>
      </c>
      <c r="U160" s="146">
        <f>SUM(I160:T160)</f>
        <v>0</v>
      </c>
      <c r="W160" s="146">
        <f>SUM(W161:W163)</f>
        <v>0</v>
      </c>
      <c r="X160" s="146">
        <f>SUM(X161:X163)</f>
        <v>0</v>
      </c>
      <c r="Y160" s="146">
        <f>SUM(Y161:Y163)</f>
        <v>0</v>
      </c>
      <c r="Z160" s="146">
        <f t="shared" ref="Z160:AH160" si="516">SUM(Z161:Z163)</f>
        <v>0</v>
      </c>
      <c r="AA160" s="146">
        <f t="shared" si="516"/>
        <v>0</v>
      </c>
      <c r="AB160" s="146">
        <f t="shared" si="516"/>
        <v>0</v>
      </c>
      <c r="AC160" s="146">
        <f t="shared" si="516"/>
        <v>0</v>
      </c>
      <c r="AD160" s="146">
        <f t="shared" si="516"/>
        <v>0</v>
      </c>
      <c r="AE160" s="146">
        <f t="shared" si="516"/>
        <v>0</v>
      </c>
      <c r="AF160" s="146">
        <f t="shared" si="516"/>
        <v>0</v>
      </c>
      <c r="AG160" s="146">
        <f t="shared" si="516"/>
        <v>0</v>
      </c>
      <c r="AH160" s="146">
        <f t="shared" si="516"/>
        <v>0</v>
      </c>
      <c r="AI160" s="146">
        <f>SUM(W160:AH160)</f>
        <v>0</v>
      </c>
      <c r="AK160" s="146">
        <f t="shared" ref="AK160:AR160" si="517">SUM(AK161:AK163)</f>
        <v>264004.23645798513</v>
      </c>
      <c r="AL160" s="146">
        <f t="shared" si="517"/>
        <v>227204.98784253723</v>
      </c>
      <c r="AM160" s="146">
        <f t="shared" si="517"/>
        <v>276443.91164532606</v>
      </c>
      <c r="AN160" s="146">
        <f t="shared" si="517"/>
        <v>287656.70572373411</v>
      </c>
      <c r="AO160" s="146" t="e">
        <f t="shared" si="517"/>
        <v>#REF!</v>
      </c>
      <c r="AP160" s="146">
        <f t="shared" si="517"/>
        <v>258543.86141155966</v>
      </c>
      <c r="AQ160" s="146">
        <f t="shared" si="517"/>
        <v>184965.40091752337</v>
      </c>
      <c r="AR160" s="146">
        <f t="shared" si="517"/>
        <v>263369.05700934364</v>
      </c>
      <c r="AS160" s="146">
        <v>192513.33228472911</v>
      </c>
      <c r="AT160" s="146">
        <f t="shared" ref="AT160:AV160" si="518">SUM(AT161:AT163)</f>
        <v>253501.19407827256</v>
      </c>
      <c r="AU160" s="146" t="e">
        <f t="shared" si="518"/>
        <v>#REF!</v>
      </c>
      <c r="AV160" s="146">
        <f t="shared" si="518"/>
        <v>204199.5902559908</v>
      </c>
      <c r="AW160" s="146" t="e">
        <f t="shared" ref="AW160:AW163" si="519">SUM(AK160:AV160)</f>
        <v>#REF!</v>
      </c>
      <c r="AY160" s="146" t="e">
        <f t="shared" ref="AY160:BJ160" si="520">SUM(AY161:AY163)</f>
        <v>#REF!</v>
      </c>
      <c r="AZ160" s="146" t="e">
        <f t="shared" si="520"/>
        <v>#REF!</v>
      </c>
      <c r="BA160" s="146" t="e">
        <f t="shared" si="520"/>
        <v>#REF!</v>
      </c>
      <c r="BB160" s="146" t="e">
        <f t="shared" si="520"/>
        <v>#REF!</v>
      </c>
      <c r="BC160" s="146" t="e">
        <f t="shared" si="520"/>
        <v>#REF!</v>
      </c>
      <c r="BD160" s="146" t="e">
        <f t="shared" si="520"/>
        <v>#REF!</v>
      </c>
      <c r="BE160" s="146" t="e">
        <f t="shared" si="520"/>
        <v>#REF!</v>
      </c>
      <c r="BF160" s="146">
        <f t="shared" si="520"/>
        <v>247824.39881662632</v>
      </c>
      <c r="BG160" s="146" t="e">
        <f t="shared" si="520"/>
        <v>#REF!</v>
      </c>
      <c r="BH160" s="146">
        <f t="shared" si="520"/>
        <v>247551.97636623975</v>
      </c>
      <c r="BI160" s="146" t="e">
        <f t="shared" si="520"/>
        <v>#REF!</v>
      </c>
      <c r="BJ160" s="146">
        <f t="shared" si="520"/>
        <v>241486.59720387618</v>
      </c>
      <c r="BK160" s="146" t="e">
        <f t="shared" ref="BK160:BK163" si="521">SUM(AY160:BJ160)</f>
        <v>#REF!</v>
      </c>
      <c r="BM160" s="146" t="e">
        <f t="shared" ref="BM160:BX160" si="522">SUM(BM161:BM163)</f>
        <v>#REF!</v>
      </c>
      <c r="BN160" s="146" t="e">
        <f t="shared" si="522"/>
        <v>#REF!</v>
      </c>
      <c r="BO160" s="146" t="e">
        <f t="shared" si="522"/>
        <v>#REF!</v>
      </c>
      <c r="BP160" s="146" t="e">
        <f t="shared" si="522"/>
        <v>#REF!</v>
      </c>
      <c r="BQ160" s="146" t="e">
        <f t="shared" si="522"/>
        <v>#REF!</v>
      </c>
      <c r="BR160" s="146" t="e">
        <f t="shared" si="522"/>
        <v>#REF!</v>
      </c>
      <c r="BS160" s="146" t="e">
        <f t="shared" si="522"/>
        <v>#REF!</v>
      </c>
      <c r="BT160" s="146">
        <f t="shared" si="522"/>
        <v>244805.85317912337</v>
      </c>
      <c r="BU160" s="146" t="e">
        <f t="shared" si="522"/>
        <v>#REF!</v>
      </c>
      <c r="BV160" s="146">
        <f t="shared" si="522"/>
        <v>248999.47749580661</v>
      </c>
      <c r="BW160" s="146" t="e">
        <f t="shared" si="522"/>
        <v>#REF!</v>
      </c>
      <c r="BX160" s="146">
        <f t="shared" si="522"/>
        <v>239491.14451085569</v>
      </c>
      <c r="BY160" s="146" t="e">
        <f t="shared" ref="BY160:BY163" si="523">SUM(BM160:BX160)</f>
        <v>#REF!</v>
      </c>
      <c r="CA160" s="146" t="e">
        <f t="shared" ref="CA160:CL160" si="524">SUM(CA161:CA163)</f>
        <v>#REF!</v>
      </c>
      <c r="CB160" s="146" t="e">
        <f t="shared" si="524"/>
        <v>#REF!</v>
      </c>
      <c r="CC160" s="146" t="e">
        <f t="shared" si="524"/>
        <v>#REF!</v>
      </c>
      <c r="CD160" s="146" t="e">
        <f t="shared" si="524"/>
        <v>#REF!</v>
      </c>
      <c r="CE160" s="146" t="e">
        <f t="shared" si="524"/>
        <v>#REF!</v>
      </c>
      <c r="CF160" s="146" t="e">
        <f t="shared" si="524"/>
        <v>#REF!</v>
      </c>
      <c r="CG160" s="146" t="e">
        <f t="shared" si="524"/>
        <v>#REF!</v>
      </c>
      <c r="CH160" s="146">
        <f t="shared" si="524"/>
        <v>241011.21864873727</v>
      </c>
      <c r="CI160" s="146" t="e">
        <f t="shared" si="524"/>
        <v>#REF!</v>
      </c>
      <c r="CJ160" s="146">
        <f t="shared" si="524"/>
        <v>239412.2103200969</v>
      </c>
      <c r="CK160" s="146" t="e">
        <f t="shared" si="524"/>
        <v>#REF!</v>
      </c>
      <c r="CL160" s="146">
        <f t="shared" si="524"/>
        <v>238790.66316154669</v>
      </c>
      <c r="CM160" s="146" t="e">
        <f t="shared" ref="CM160:CM163" si="525">SUM(CA160:CL160)</f>
        <v>#REF!</v>
      </c>
      <c r="CO160" s="146" t="e">
        <f t="shared" ref="CO160:CR160" si="526">SUM(CO161:CO163)</f>
        <v>#REF!</v>
      </c>
      <c r="CP160" s="146" t="e">
        <f t="shared" si="526"/>
        <v>#REF!</v>
      </c>
      <c r="CQ160" s="146" t="e">
        <f t="shared" si="526"/>
        <v>#REF!</v>
      </c>
      <c r="CR160" s="146" t="e">
        <f t="shared" si="526"/>
        <v>#REF!</v>
      </c>
      <c r="CS160" s="146" t="e">
        <f>SUM(CO160:CR160)</f>
        <v>#REF!</v>
      </c>
      <c r="CU160" s="146" t="e">
        <f t="shared" ref="CU160:CX160" si="527">SUM(CU161:CU163)</f>
        <v>#REF!</v>
      </c>
      <c r="CV160" s="146" t="e">
        <f t="shared" si="527"/>
        <v>#REF!</v>
      </c>
      <c r="CW160" s="146" t="e">
        <f t="shared" si="527"/>
        <v>#REF!</v>
      </c>
      <c r="CX160" s="146" t="e">
        <f t="shared" si="527"/>
        <v>#REF!</v>
      </c>
      <c r="CY160" s="146" t="e">
        <f>SUM(CU160:CX160)</f>
        <v>#REF!</v>
      </c>
      <c r="DA160" s="146" t="e">
        <f t="shared" ref="DA160:DS160" si="528">SUM(DA161:DA163)</f>
        <v>#REF!</v>
      </c>
      <c r="DB160" s="146" t="e">
        <f t="shared" si="528"/>
        <v>#REF!</v>
      </c>
      <c r="DC160" s="146" t="e">
        <f t="shared" si="528"/>
        <v>#REF!</v>
      </c>
      <c r="DD160" s="146" t="e">
        <f t="shared" si="528"/>
        <v>#REF!</v>
      </c>
      <c r="DE160" s="146" t="e">
        <f t="shared" si="528"/>
        <v>#REF!</v>
      </c>
      <c r="DF160" s="146" t="e">
        <f t="shared" si="528"/>
        <v>#REF!</v>
      </c>
      <c r="DG160" s="146" t="e">
        <f t="shared" si="528"/>
        <v>#REF!</v>
      </c>
      <c r="DH160" s="146" t="e">
        <f t="shared" si="528"/>
        <v>#REF!</v>
      </c>
      <c r="DI160" s="146" t="e">
        <f t="shared" si="528"/>
        <v>#REF!</v>
      </c>
      <c r="DJ160" s="146" t="e">
        <f t="shared" si="528"/>
        <v>#REF!</v>
      </c>
      <c r="DK160" s="146" t="e">
        <f t="shared" si="528"/>
        <v>#REF!</v>
      </c>
      <c r="DL160" s="146" t="e">
        <f t="shared" si="528"/>
        <v>#REF!</v>
      </c>
      <c r="DM160" s="146" t="e">
        <f t="shared" si="528"/>
        <v>#REF!</v>
      </c>
      <c r="DN160" s="146" t="e">
        <f t="shared" si="528"/>
        <v>#REF!</v>
      </c>
      <c r="DO160" s="146" t="e">
        <f t="shared" si="528"/>
        <v>#REF!</v>
      </c>
      <c r="DP160" s="146" t="e">
        <f t="shared" si="528"/>
        <v>#REF!</v>
      </c>
      <c r="DQ160" s="146" t="e">
        <f t="shared" si="528"/>
        <v>#REF!</v>
      </c>
      <c r="DR160" s="146" t="e">
        <f t="shared" si="528"/>
        <v>#REF!</v>
      </c>
      <c r="DS160" s="146" t="e">
        <f t="shared" si="528"/>
        <v>#REF!</v>
      </c>
      <c r="DU160" s="146" t="e">
        <f>SUM(BO160:BZ160)</f>
        <v>#REF!</v>
      </c>
      <c r="DW160" s="146" t="e">
        <f>SUM(BQ160:DV160)</f>
        <v>#REF!</v>
      </c>
    </row>
    <row r="161" spans="1:127" s="84" customFormat="1" hidden="1" x14ac:dyDescent="0.3">
      <c r="B161" s="85" t="s">
        <v>39</v>
      </c>
      <c r="C161" s="86" t="s">
        <v>40</v>
      </c>
      <c r="D161" s="85" t="s">
        <v>41</v>
      </c>
      <c r="E161" s="86" t="s">
        <v>42</v>
      </c>
      <c r="F161" s="112" t="s">
        <v>43</v>
      </c>
      <c r="G161" s="113" t="s">
        <v>179</v>
      </c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>
        <f>SUM(I161:T161)</f>
        <v>0</v>
      </c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>
        <f>SUM(W161:AH161)</f>
        <v>0</v>
      </c>
      <c r="AK161" s="92">
        <f t="shared" ref="AK161:AR161" si="529">AK98*AK$203</f>
        <v>837.64233460018977</v>
      </c>
      <c r="AL161" s="92">
        <f t="shared" si="529"/>
        <v>733.42699988264269</v>
      </c>
      <c r="AM161" s="92">
        <f t="shared" si="529"/>
        <v>831.27665367272834</v>
      </c>
      <c r="AN161" s="92">
        <f t="shared" si="529"/>
        <v>761.79004432695615</v>
      </c>
      <c r="AO161" s="92">
        <f t="shared" si="529"/>
        <v>657.95391184604182</v>
      </c>
      <c r="AP161" s="92">
        <f t="shared" si="529"/>
        <v>635.76970649697648</v>
      </c>
      <c r="AQ161" s="92">
        <f t="shared" si="529"/>
        <v>665.8337838231148</v>
      </c>
      <c r="AR161" s="92">
        <f t="shared" si="529"/>
        <v>661.57304147221123</v>
      </c>
      <c r="AS161" s="92">
        <v>628.28301211363646</v>
      </c>
      <c r="AT161" s="92">
        <f>AT98*AT$203</f>
        <v>701.65167115343115</v>
      </c>
      <c r="AU161" s="92">
        <f>AU98*AU$203</f>
        <v>656.12434337718685</v>
      </c>
      <c r="AV161" s="92">
        <f>AV98*AV$203</f>
        <v>686.93180866338503</v>
      </c>
      <c r="AW161" s="92">
        <f t="shared" si="519"/>
        <v>8458.2573114285005</v>
      </c>
      <c r="AY161" s="92">
        <f t="shared" ref="AY161:BJ161" si="530">AY98*AY$203</f>
        <v>1231.4576260828924</v>
      </c>
      <c r="AZ161" s="92">
        <f t="shared" si="530"/>
        <v>919.88199046553984</v>
      </c>
      <c r="BA161" s="92">
        <f t="shared" si="530"/>
        <v>1206.7570226381245</v>
      </c>
      <c r="BB161" s="92">
        <f t="shared" si="530"/>
        <v>1304.1590882214164</v>
      </c>
      <c r="BC161" s="92">
        <f t="shared" si="530"/>
        <v>1096.5502223311262</v>
      </c>
      <c r="BD161" s="92">
        <f t="shared" si="530"/>
        <v>1312.8752413413604</v>
      </c>
      <c r="BE161" s="92">
        <f t="shared" si="530"/>
        <v>1346.417931436119</v>
      </c>
      <c r="BF161" s="92">
        <f t="shared" si="530"/>
        <v>1189.8480905193028</v>
      </c>
      <c r="BG161" s="92">
        <f t="shared" si="530"/>
        <v>1131.4280019342852</v>
      </c>
      <c r="BH161" s="92">
        <f t="shared" si="530"/>
        <v>1131.0365606765042</v>
      </c>
      <c r="BI161" s="92">
        <f t="shared" si="530"/>
        <v>1106.4320566289987</v>
      </c>
      <c r="BJ161" s="92">
        <f t="shared" si="530"/>
        <v>1133.3450826268695</v>
      </c>
      <c r="BK161" s="92">
        <f t="shared" si="521"/>
        <v>14110.188914902539</v>
      </c>
      <c r="BM161" s="92">
        <f t="shared" ref="BM161:BX161" si="531">BM98*BM$203</f>
        <v>1231.4576260828924</v>
      </c>
      <c r="BN161" s="92">
        <f t="shared" si="531"/>
        <v>919.88199046553984</v>
      </c>
      <c r="BO161" s="92">
        <f t="shared" si="531"/>
        <v>1206.7570226381245</v>
      </c>
      <c r="BP161" s="92">
        <f t="shared" si="531"/>
        <v>1304.1590882214164</v>
      </c>
      <c r="BQ161" s="92">
        <f t="shared" si="531"/>
        <v>1096.5502223311262</v>
      </c>
      <c r="BR161" s="92">
        <f t="shared" si="531"/>
        <v>1312.8752413413604</v>
      </c>
      <c r="BS161" s="92">
        <f t="shared" si="531"/>
        <v>1346.417931436119</v>
      </c>
      <c r="BT161" s="92">
        <f t="shared" si="531"/>
        <v>1189.8480905193028</v>
      </c>
      <c r="BU161" s="92">
        <f t="shared" si="531"/>
        <v>1131.4280019342852</v>
      </c>
      <c r="BV161" s="92">
        <f t="shared" si="531"/>
        <v>1131.0365606765042</v>
      </c>
      <c r="BW161" s="92">
        <f t="shared" si="531"/>
        <v>1106.4320566289987</v>
      </c>
      <c r="BX161" s="92">
        <f t="shared" si="531"/>
        <v>1133.3450826268695</v>
      </c>
      <c r="BY161" s="92">
        <f t="shared" si="523"/>
        <v>14110.188914902539</v>
      </c>
      <c r="CA161" s="92">
        <f t="shared" ref="CA161:CL161" si="532">CA98*CA$203</f>
        <v>1075.4601037998195</v>
      </c>
      <c r="CB161" s="92">
        <f t="shared" si="532"/>
        <v>1000.338580610368</v>
      </c>
      <c r="CC161" s="92">
        <f t="shared" si="532"/>
        <v>1083.0797788596215</v>
      </c>
      <c r="CD161" s="92">
        <f t="shared" si="532"/>
        <v>969.2600224481705</v>
      </c>
      <c r="CE161" s="92">
        <f t="shared" si="532"/>
        <v>971.01685954284051</v>
      </c>
      <c r="CF161" s="92">
        <f t="shared" si="532"/>
        <v>959.60176012268084</v>
      </c>
      <c r="CG161" s="92">
        <f t="shared" si="532"/>
        <v>969.94037939713257</v>
      </c>
      <c r="CH161" s="92">
        <f t="shared" si="532"/>
        <v>953.00823439220551</v>
      </c>
      <c r="CI161" s="92">
        <f t="shared" si="532"/>
        <v>981.85908184279299</v>
      </c>
      <c r="CJ161" s="92">
        <f t="shared" si="532"/>
        <v>903.30664269336125</v>
      </c>
      <c r="CK161" s="92">
        <f t="shared" si="532"/>
        <v>913.70960261351775</v>
      </c>
      <c r="CL161" s="92">
        <f t="shared" si="532"/>
        <v>893.24607287603067</v>
      </c>
      <c r="CM161" s="92">
        <f t="shared" si="525"/>
        <v>11673.82711919854</v>
      </c>
      <c r="CO161" s="92">
        <f t="shared" ref="CO161:CR161" si="533">CO98*CO$203</f>
        <v>3992.8725013866842</v>
      </c>
      <c r="CP161" s="92">
        <f t="shared" si="533"/>
        <v>2830.0433321610622</v>
      </c>
      <c r="CQ161" s="92">
        <f t="shared" si="533"/>
        <v>2817.1610039997195</v>
      </c>
      <c r="CR161" s="92">
        <f t="shared" si="533"/>
        <v>2949.7962546519611</v>
      </c>
      <c r="CS161" s="92">
        <f>SUM(CO161:CR161)</f>
        <v>12589.873092199427</v>
      </c>
      <c r="CU161" s="92">
        <f t="shared" ref="CU161:CX161" si="534">CU98*CU$203</f>
        <v>3195.0982842198123</v>
      </c>
      <c r="CV161" s="92">
        <f t="shared" si="534"/>
        <v>3326.8979706543196</v>
      </c>
      <c r="CW161" s="92">
        <f t="shared" si="534"/>
        <v>3289.2409122903423</v>
      </c>
      <c r="CX161" s="92">
        <f t="shared" si="534"/>
        <v>3336.8407782051413</v>
      </c>
      <c r="CY161" s="92">
        <f>SUM(CU161:CX161)</f>
        <v>13148.077945369616</v>
      </c>
      <c r="DA161" s="92">
        <f t="shared" ref="DA161:DS161" si="535">DA98*DA$203</f>
        <v>12799.660633041489</v>
      </c>
      <c r="DB161" s="92">
        <f t="shared" si="535"/>
        <v>13621.441963835774</v>
      </c>
      <c r="DC161" s="92">
        <f t="shared" si="535"/>
        <v>8075.7369023861193</v>
      </c>
      <c r="DD161" s="92">
        <f t="shared" si="535"/>
        <v>4336.2548665773948</v>
      </c>
      <c r="DE161" s="92">
        <f t="shared" si="535"/>
        <v>3325.2859926670012</v>
      </c>
      <c r="DF161" s="92">
        <f t="shared" si="535"/>
        <v>2740.4286540146518</v>
      </c>
      <c r="DG161" s="92">
        <f t="shared" si="535"/>
        <v>9962.6940535283138</v>
      </c>
      <c r="DH161" s="92">
        <f t="shared" si="535"/>
        <v>16551.301197865978</v>
      </c>
      <c r="DI161" s="92">
        <f t="shared" si="535"/>
        <v>16834.442521601519</v>
      </c>
      <c r="DJ161" s="92">
        <f t="shared" si="535"/>
        <v>16994.5638888213</v>
      </c>
      <c r="DK161" s="92">
        <f t="shared" si="535"/>
        <v>17047.099562594358</v>
      </c>
      <c r="DL161" s="92">
        <f t="shared" si="535"/>
        <v>17006.432897353741</v>
      </c>
      <c r="DM161" s="92">
        <f t="shared" si="535"/>
        <v>14626.079119158077</v>
      </c>
      <c r="DN161" s="92">
        <f t="shared" si="535"/>
        <v>10768.976274387136</v>
      </c>
      <c r="DO161" s="92">
        <f t="shared" si="535"/>
        <v>10768.976274760957</v>
      </c>
      <c r="DP161" s="92">
        <f t="shared" si="535"/>
        <v>1727.0817332787988</v>
      </c>
      <c r="DQ161" s="92">
        <f t="shared" si="535"/>
        <v>0</v>
      </c>
      <c r="DR161" s="92">
        <f t="shared" si="535"/>
        <v>0</v>
      </c>
      <c r="DS161" s="92">
        <f t="shared" si="535"/>
        <v>0</v>
      </c>
      <c r="DU161" s="92">
        <f>SUM(BO161:BZ161)</f>
        <v>26069.038213256645</v>
      </c>
      <c r="DW161" s="92">
        <f>SUM(BQ161:DV161)</f>
        <v>301637.17316506151</v>
      </c>
    </row>
    <row r="162" spans="1:127" s="84" customFormat="1" hidden="1" x14ac:dyDescent="0.3">
      <c r="B162" s="85" t="s">
        <v>44</v>
      </c>
      <c r="C162" s="86" t="s">
        <v>45</v>
      </c>
      <c r="D162" s="85" t="s">
        <v>46</v>
      </c>
      <c r="E162" s="86" t="s">
        <v>47</v>
      </c>
      <c r="F162" s="112" t="s">
        <v>48</v>
      </c>
      <c r="G162" s="113" t="s">
        <v>179</v>
      </c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>
        <f>SUM(I162:T162)</f>
        <v>0</v>
      </c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>
        <f>SUM(W162:AH162)</f>
        <v>0</v>
      </c>
      <c r="AK162" s="92">
        <f t="shared" ref="AK162:AR162" si="536">IF((AK99*AK$203-AK$143)&lt;0,0,(AK99*AK$203-AK$143))</f>
        <v>210533.27529870797</v>
      </c>
      <c r="AL162" s="92">
        <f t="shared" si="536"/>
        <v>192277.35960078848</v>
      </c>
      <c r="AM162" s="92">
        <f t="shared" si="536"/>
        <v>220490.10799332269</v>
      </c>
      <c r="AN162" s="92">
        <f t="shared" si="536"/>
        <v>229515.93254352571</v>
      </c>
      <c r="AO162" s="92" t="e">
        <f t="shared" si="536"/>
        <v>#REF!</v>
      </c>
      <c r="AP162" s="92">
        <f t="shared" si="536"/>
        <v>206326.47336405015</v>
      </c>
      <c r="AQ162" s="92">
        <f t="shared" si="536"/>
        <v>162678.37052057902</v>
      </c>
      <c r="AR162" s="92">
        <f t="shared" si="536"/>
        <v>210165.98717429716</v>
      </c>
      <c r="AS162" s="92">
        <v>169688.80191355859</v>
      </c>
      <c r="AT162" s="92">
        <f>IF((AT99*AT$203-AT$143)&lt;0,0,(AT99*AT$203-AT$143))</f>
        <v>203986.30565608377</v>
      </c>
      <c r="AU162" s="92" t="e">
        <f>IF((AU99*AU$203-AU$143)&lt;0,0,(AU99*AU$203-AU$143))</f>
        <v>#REF!</v>
      </c>
      <c r="AV162" s="92">
        <f>IF((AV99*AV$203-AV$143)&lt;0,0,(AV99*AV$203-AV$143))</f>
        <v>162810.12675786193</v>
      </c>
      <c r="AW162" s="92" t="e">
        <f t="shared" si="519"/>
        <v>#REF!</v>
      </c>
      <c r="AY162" s="92" t="e">
        <f t="shared" ref="AY162:BJ162" si="537">IF((AY99*AY$203-AY$143)&lt;0,0,(AY99*AY$203-AY$143))</f>
        <v>#REF!</v>
      </c>
      <c r="AZ162" s="92" t="e">
        <f t="shared" si="537"/>
        <v>#REF!</v>
      </c>
      <c r="BA162" s="92" t="e">
        <f t="shared" si="537"/>
        <v>#REF!</v>
      </c>
      <c r="BB162" s="92" t="e">
        <f t="shared" si="537"/>
        <v>#REF!</v>
      </c>
      <c r="BC162" s="92" t="e">
        <f t="shared" si="537"/>
        <v>#REF!</v>
      </c>
      <c r="BD162" s="92" t="e">
        <f t="shared" si="537"/>
        <v>#REF!</v>
      </c>
      <c r="BE162" s="92" t="e">
        <f t="shared" si="537"/>
        <v>#REF!</v>
      </c>
      <c r="BF162" s="92">
        <f t="shared" si="537"/>
        <v>198486.05879563472</v>
      </c>
      <c r="BG162" s="92" t="e">
        <f t="shared" si="537"/>
        <v>#REF!</v>
      </c>
      <c r="BH162" s="92">
        <f t="shared" si="537"/>
        <v>197718.20124841935</v>
      </c>
      <c r="BI162" s="92" t="e">
        <f t="shared" si="537"/>
        <v>#REF!</v>
      </c>
      <c r="BJ162" s="92">
        <f t="shared" si="537"/>
        <v>196423.49067884611</v>
      </c>
      <c r="BK162" s="92" t="e">
        <f t="shared" si="521"/>
        <v>#REF!</v>
      </c>
      <c r="BM162" s="92" t="e">
        <f t="shared" ref="BM162:BX162" si="538">IF((BM99*BM$203-BM$143)&lt;0,0,(BM99*BM$203-BM$143))</f>
        <v>#REF!</v>
      </c>
      <c r="BN162" s="92" t="e">
        <f t="shared" si="538"/>
        <v>#REF!</v>
      </c>
      <c r="BO162" s="92" t="e">
        <f t="shared" si="538"/>
        <v>#REF!</v>
      </c>
      <c r="BP162" s="92" t="e">
        <f t="shared" si="538"/>
        <v>#REF!</v>
      </c>
      <c r="BQ162" s="92" t="e">
        <f t="shared" si="538"/>
        <v>#REF!</v>
      </c>
      <c r="BR162" s="92" t="e">
        <f t="shared" si="538"/>
        <v>#REF!</v>
      </c>
      <c r="BS162" s="92" t="e">
        <f t="shared" si="538"/>
        <v>#REF!</v>
      </c>
      <c r="BT162" s="92">
        <f t="shared" si="538"/>
        <v>198495.15604907006</v>
      </c>
      <c r="BU162" s="92" t="e">
        <f t="shared" si="538"/>
        <v>#REF!</v>
      </c>
      <c r="BV162" s="92">
        <f t="shared" si="538"/>
        <v>197727.23305968917</v>
      </c>
      <c r="BW162" s="92" t="e">
        <f t="shared" si="538"/>
        <v>#REF!</v>
      </c>
      <c r="BX162" s="92">
        <f t="shared" si="538"/>
        <v>196432.50397906691</v>
      </c>
      <c r="BY162" s="92" t="e">
        <f t="shared" si="523"/>
        <v>#REF!</v>
      </c>
      <c r="CA162" s="92" t="e">
        <f t="shared" ref="CA162:CL162" si="539">IF((CA99*CA$203-CA$143)&lt;0,0,(CA99*CA$203-CA$143))</f>
        <v>#REF!</v>
      </c>
      <c r="CB162" s="92" t="e">
        <f t="shared" si="539"/>
        <v>#REF!</v>
      </c>
      <c r="CC162" s="92" t="e">
        <f t="shared" si="539"/>
        <v>#REF!</v>
      </c>
      <c r="CD162" s="92" t="e">
        <f t="shared" si="539"/>
        <v>#REF!</v>
      </c>
      <c r="CE162" s="92" t="e">
        <f t="shared" si="539"/>
        <v>#REF!</v>
      </c>
      <c r="CF162" s="92" t="e">
        <f t="shared" si="539"/>
        <v>#REF!</v>
      </c>
      <c r="CG162" s="92" t="e">
        <f t="shared" si="539"/>
        <v>#REF!</v>
      </c>
      <c r="CH162" s="92">
        <f t="shared" si="539"/>
        <v>194109.32265984334</v>
      </c>
      <c r="CI162" s="92" t="e">
        <f t="shared" si="539"/>
        <v>#REF!</v>
      </c>
      <c r="CJ162" s="92">
        <f t="shared" si="539"/>
        <v>192763.30949605818</v>
      </c>
      <c r="CK162" s="92" t="e">
        <f t="shared" si="539"/>
        <v>#REF!</v>
      </c>
      <c r="CL162" s="92">
        <f t="shared" si="539"/>
        <v>192269.10497480459</v>
      </c>
      <c r="CM162" s="92" t="e">
        <f t="shared" si="525"/>
        <v>#REF!</v>
      </c>
      <c r="CO162" s="92" t="e">
        <f t="shared" ref="CO162:CR162" si="540">IF((CO99*CO$203-CO$143)&lt;0,0,(CO99*CO$203-CO$143))</f>
        <v>#REF!</v>
      </c>
      <c r="CP162" s="92" t="e">
        <f t="shared" si="540"/>
        <v>#REF!</v>
      </c>
      <c r="CQ162" s="92" t="e">
        <f t="shared" si="540"/>
        <v>#REF!</v>
      </c>
      <c r="CR162" s="92" t="e">
        <f t="shared" si="540"/>
        <v>#REF!</v>
      </c>
      <c r="CS162" s="92" t="e">
        <f>SUM(CO162:CR162)</f>
        <v>#REF!</v>
      </c>
      <c r="CU162" s="92" t="e">
        <f t="shared" ref="CU162:CX162" si="541">IF((CU99*CU$203-CU$143)&lt;0,0,(CU99*CU$203-CU$143))</f>
        <v>#REF!</v>
      </c>
      <c r="CV162" s="92" t="e">
        <f t="shared" si="541"/>
        <v>#REF!</v>
      </c>
      <c r="CW162" s="92" t="e">
        <f t="shared" si="541"/>
        <v>#REF!</v>
      </c>
      <c r="CX162" s="92" t="e">
        <f t="shared" si="541"/>
        <v>#REF!</v>
      </c>
      <c r="CY162" s="92" t="e">
        <f>SUM(CU162:CX162)</f>
        <v>#REF!</v>
      </c>
      <c r="DA162" s="92" t="e">
        <f t="shared" ref="DA162:DS162" si="542">IF((DA99*DA$203-DA$143)&lt;0,0,(DA99*DA$203-DA$143))</f>
        <v>#REF!</v>
      </c>
      <c r="DB162" s="92" t="e">
        <f t="shared" si="542"/>
        <v>#REF!</v>
      </c>
      <c r="DC162" s="92" t="e">
        <f t="shared" si="542"/>
        <v>#REF!</v>
      </c>
      <c r="DD162" s="92" t="e">
        <f t="shared" si="542"/>
        <v>#REF!</v>
      </c>
      <c r="DE162" s="92" t="e">
        <f t="shared" si="542"/>
        <v>#REF!</v>
      </c>
      <c r="DF162" s="92" t="e">
        <f t="shared" si="542"/>
        <v>#REF!</v>
      </c>
      <c r="DG162" s="92" t="e">
        <f t="shared" si="542"/>
        <v>#REF!</v>
      </c>
      <c r="DH162" s="92" t="e">
        <f t="shared" si="542"/>
        <v>#REF!</v>
      </c>
      <c r="DI162" s="92" t="e">
        <f t="shared" si="542"/>
        <v>#REF!</v>
      </c>
      <c r="DJ162" s="92" t="e">
        <f t="shared" si="542"/>
        <v>#REF!</v>
      </c>
      <c r="DK162" s="92" t="e">
        <f t="shared" si="542"/>
        <v>#REF!</v>
      </c>
      <c r="DL162" s="92" t="e">
        <f t="shared" si="542"/>
        <v>#REF!</v>
      </c>
      <c r="DM162" s="92" t="e">
        <f t="shared" si="542"/>
        <v>#REF!</v>
      </c>
      <c r="DN162" s="92" t="e">
        <f t="shared" si="542"/>
        <v>#REF!</v>
      </c>
      <c r="DO162" s="92" t="e">
        <f t="shared" si="542"/>
        <v>#REF!</v>
      </c>
      <c r="DP162" s="92" t="e">
        <f t="shared" si="542"/>
        <v>#REF!</v>
      </c>
      <c r="DQ162" s="92" t="e">
        <f t="shared" si="542"/>
        <v>#REF!</v>
      </c>
      <c r="DR162" s="92" t="e">
        <f t="shared" si="542"/>
        <v>#REF!</v>
      </c>
      <c r="DS162" s="92" t="e">
        <f t="shared" si="542"/>
        <v>#REF!</v>
      </c>
      <c r="DU162" s="92" t="e">
        <f>SUM(BO162:BZ162)</f>
        <v>#REF!</v>
      </c>
      <c r="DW162" s="92" t="e">
        <f>SUM(BQ162:DV162)</f>
        <v>#REF!</v>
      </c>
    </row>
    <row r="163" spans="1:127" s="84" customFormat="1" hidden="1" x14ac:dyDescent="0.3">
      <c r="B163" s="85" t="s">
        <v>49</v>
      </c>
      <c r="C163" s="86" t="s">
        <v>50</v>
      </c>
      <c r="D163" s="85" t="s">
        <v>51</v>
      </c>
      <c r="E163" s="86" t="s">
        <v>47</v>
      </c>
      <c r="F163" s="112" t="s">
        <v>52</v>
      </c>
      <c r="G163" s="113" t="s">
        <v>179</v>
      </c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>
        <f>SUM(I163:T163)</f>
        <v>0</v>
      </c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>
        <f>SUM(W163:AH163)</f>
        <v>0</v>
      </c>
      <c r="AK163" s="92">
        <f t="shared" ref="AK163:AR163" si="543">IF((AK100*AK$203-AK$144)&lt;0,0,(AK100*AK$203-AK$144))</f>
        <v>52633.318824676993</v>
      </c>
      <c r="AL163" s="92">
        <f t="shared" si="543"/>
        <v>34194.201241866118</v>
      </c>
      <c r="AM163" s="92">
        <f t="shared" si="543"/>
        <v>55122.526998330672</v>
      </c>
      <c r="AN163" s="92">
        <f t="shared" si="543"/>
        <v>57378.983135881426</v>
      </c>
      <c r="AO163" s="92" t="e">
        <f t="shared" si="543"/>
        <v>#REF!</v>
      </c>
      <c r="AP163" s="92">
        <f t="shared" si="543"/>
        <v>51581.618341012538</v>
      </c>
      <c r="AQ163" s="92">
        <f t="shared" si="543"/>
        <v>21621.196613121225</v>
      </c>
      <c r="AR163" s="92">
        <f t="shared" si="543"/>
        <v>52541.49679357429</v>
      </c>
      <c r="AS163" s="92">
        <v>22196.247359056862</v>
      </c>
      <c r="AT163" s="92">
        <f>IF((AT100*AT$203-AT$144)&lt;0,0,(AT100*AT$203-AT$144))</f>
        <v>48813.236751035336</v>
      </c>
      <c r="AU163" s="92" t="e">
        <f>IF((AU100*AU$203-AU$144)&lt;0,0,(AU100*AU$203-AU$144))</f>
        <v>#REF!</v>
      </c>
      <c r="AV163" s="92">
        <f>IF((AV100*AV$203-AV$144)&lt;0,0,(AV100*AV$203-AV$144))</f>
        <v>40702.531689465482</v>
      </c>
      <c r="AW163" s="92" t="e">
        <f t="shared" si="519"/>
        <v>#REF!</v>
      </c>
      <c r="AY163" s="92" t="e">
        <f t="shared" ref="AY163:BJ163" si="544">IF((AY100*AY$203-AY$144)&lt;0,0,(AY100*AY$203-AY$144))</f>
        <v>#REF!</v>
      </c>
      <c r="AZ163" s="92" t="e">
        <f t="shared" si="544"/>
        <v>#REF!</v>
      </c>
      <c r="BA163" s="92" t="e">
        <f t="shared" si="544"/>
        <v>#REF!</v>
      </c>
      <c r="BB163" s="92" t="e">
        <f t="shared" si="544"/>
        <v>#REF!</v>
      </c>
      <c r="BC163" s="92" t="e">
        <f t="shared" si="544"/>
        <v>#REF!</v>
      </c>
      <c r="BD163" s="92" t="e">
        <f t="shared" si="544"/>
        <v>#REF!</v>
      </c>
      <c r="BE163" s="92" t="e">
        <f t="shared" si="544"/>
        <v>#REF!</v>
      </c>
      <c r="BF163" s="92">
        <f t="shared" si="544"/>
        <v>48148.491930472286</v>
      </c>
      <c r="BG163" s="92" t="e">
        <f t="shared" si="544"/>
        <v>#REF!</v>
      </c>
      <c r="BH163" s="92">
        <f t="shared" si="544"/>
        <v>48702.738557143894</v>
      </c>
      <c r="BI163" s="92" t="e">
        <f t="shared" si="544"/>
        <v>#REF!</v>
      </c>
      <c r="BJ163" s="92">
        <f t="shared" si="544"/>
        <v>43929.761442403207</v>
      </c>
      <c r="BK163" s="92" t="e">
        <f t="shared" si="521"/>
        <v>#REF!</v>
      </c>
      <c r="BM163" s="92" t="e">
        <f t="shared" ref="BM163:BX163" si="545">IF((BM100*BM$203-BM$144)&lt;0,0,(BM100*BM$203-BM$144))</f>
        <v>#REF!</v>
      </c>
      <c r="BN163" s="92" t="e">
        <f t="shared" si="545"/>
        <v>#REF!</v>
      </c>
      <c r="BO163" s="92" t="e">
        <f t="shared" si="545"/>
        <v>#REF!</v>
      </c>
      <c r="BP163" s="92" t="e">
        <f t="shared" si="545"/>
        <v>#REF!</v>
      </c>
      <c r="BQ163" s="92" t="e">
        <f t="shared" si="545"/>
        <v>#REF!</v>
      </c>
      <c r="BR163" s="92" t="e">
        <f t="shared" si="545"/>
        <v>#REF!</v>
      </c>
      <c r="BS163" s="92" t="e">
        <f t="shared" si="545"/>
        <v>#REF!</v>
      </c>
      <c r="BT163" s="92">
        <f t="shared" si="545"/>
        <v>45120.849039533998</v>
      </c>
      <c r="BU163" s="92" t="e">
        <f t="shared" si="545"/>
        <v>#REF!</v>
      </c>
      <c r="BV163" s="92">
        <f t="shared" si="545"/>
        <v>50141.207875440938</v>
      </c>
      <c r="BW163" s="92" t="e">
        <f t="shared" si="545"/>
        <v>#REF!</v>
      </c>
      <c r="BX163" s="92">
        <f t="shared" si="545"/>
        <v>41925.295449161902</v>
      </c>
      <c r="BY163" s="92" t="e">
        <f t="shared" si="523"/>
        <v>#REF!</v>
      </c>
      <c r="CA163" s="92" t="e">
        <f t="shared" ref="CA163:CL163" si="546">IF((CA100*CA$203-CA$144)&lt;0,0,(CA100*CA$203-CA$144))</f>
        <v>#REF!</v>
      </c>
      <c r="CB163" s="92" t="e">
        <f t="shared" si="546"/>
        <v>#REF!</v>
      </c>
      <c r="CC163" s="92" t="e">
        <f t="shared" si="546"/>
        <v>#REF!</v>
      </c>
      <c r="CD163" s="92" t="e">
        <f t="shared" si="546"/>
        <v>#REF!</v>
      </c>
      <c r="CE163" s="92" t="e">
        <f t="shared" si="546"/>
        <v>#REF!</v>
      </c>
      <c r="CF163" s="92" t="e">
        <f t="shared" si="546"/>
        <v>#REF!</v>
      </c>
      <c r="CG163" s="92" t="e">
        <f t="shared" si="546"/>
        <v>#REF!</v>
      </c>
      <c r="CH163" s="92">
        <f t="shared" si="546"/>
        <v>45948.887754501724</v>
      </c>
      <c r="CI163" s="92" t="e">
        <f t="shared" si="546"/>
        <v>#REF!</v>
      </c>
      <c r="CJ163" s="92">
        <f t="shared" si="546"/>
        <v>45745.594181345376</v>
      </c>
      <c r="CK163" s="92" t="e">
        <f t="shared" si="546"/>
        <v>#REF!</v>
      </c>
      <c r="CL163" s="92">
        <f t="shared" si="546"/>
        <v>45628.312113866057</v>
      </c>
      <c r="CM163" s="92" t="e">
        <f t="shared" si="525"/>
        <v>#REF!</v>
      </c>
      <c r="CO163" s="92" t="e">
        <f t="shared" ref="CO163:CR163" si="547">IF((CO100*CO$203-CO$144)&lt;0,0,(CO100*CO$203-CO$144))</f>
        <v>#REF!</v>
      </c>
      <c r="CP163" s="92" t="e">
        <f t="shared" si="547"/>
        <v>#REF!</v>
      </c>
      <c r="CQ163" s="92" t="e">
        <f t="shared" si="547"/>
        <v>#REF!</v>
      </c>
      <c r="CR163" s="92" t="e">
        <f t="shared" si="547"/>
        <v>#REF!</v>
      </c>
      <c r="CS163" s="92" t="e">
        <f>SUM(CO163:CR163)</f>
        <v>#REF!</v>
      </c>
      <c r="CU163" s="92" t="e">
        <f t="shared" ref="CU163:CX163" si="548">IF((CU100*CU$203-CU$144)&lt;0,0,(CU100*CU$203-CU$144))</f>
        <v>#REF!</v>
      </c>
      <c r="CV163" s="92" t="e">
        <f t="shared" si="548"/>
        <v>#REF!</v>
      </c>
      <c r="CW163" s="92" t="e">
        <f t="shared" si="548"/>
        <v>#REF!</v>
      </c>
      <c r="CX163" s="92" t="e">
        <f t="shared" si="548"/>
        <v>#REF!</v>
      </c>
      <c r="CY163" s="92" t="e">
        <f>SUM(CU163:CX163)</f>
        <v>#REF!</v>
      </c>
      <c r="DA163" s="92" t="e">
        <f t="shared" ref="DA163:DS163" si="549">IF((DA100*DA$203-DA$144)&lt;0,0,(DA100*DA$203-DA$144))</f>
        <v>#REF!</v>
      </c>
      <c r="DB163" s="92" t="e">
        <f t="shared" si="549"/>
        <v>#REF!</v>
      </c>
      <c r="DC163" s="92" t="e">
        <f t="shared" si="549"/>
        <v>#REF!</v>
      </c>
      <c r="DD163" s="92" t="e">
        <f t="shared" si="549"/>
        <v>#REF!</v>
      </c>
      <c r="DE163" s="92" t="e">
        <f t="shared" si="549"/>
        <v>#REF!</v>
      </c>
      <c r="DF163" s="92" t="e">
        <f t="shared" si="549"/>
        <v>#REF!</v>
      </c>
      <c r="DG163" s="92" t="e">
        <f t="shared" si="549"/>
        <v>#REF!</v>
      </c>
      <c r="DH163" s="92" t="e">
        <f t="shared" si="549"/>
        <v>#REF!</v>
      </c>
      <c r="DI163" s="92" t="e">
        <f t="shared" si="549"/>
        <v>#REF!</v>
      </c>
      <c r="DJ163" s="92" t="e">
        <f t="shared" si="549"/>
        <v>#REF!</v>
      </c>
      <c r="DK163" s="92" t="e">
        <f t="shared" si="549"/>
        <v>#REF!</v>
      </c>
      <c r="DL163" s="92" t="e">
        <f t="shared" si="549"/>
        <v>#REF!</v>
      </c>
      <c r="DM163" s="92" t="e">
        <f t="shared" si="549"/>
        <v>#REF!</v>
      </c>
      <c r="DN163" s="92" t="e">
        <f t="shared" si="549"/>
        <v>#REF!</v>
      </c>
      <c r="DO163" s="92" t="e">
        <f t="shared" si="549"/>
        <v>#REF!</v>
      </c>
      <c r="DP163" s="92" t="e">
        <f t="shared" si="549"/>
        <v>#REF!</v>
      </c>
      <c r="DQ163" s="92" t="e">
        <f t="shared" si="549"/>
        <v>#REF!</v>
      </c>
      <c r="DR163" s="92" t="e">
        <f t="shared" si="549"/>
        <v>#REF!</v>
      </c>
      <c r="DS163" s="92" t="e">
        <f t="shared" si="549"/>
        <v>#REF!</v>
      </c>
      <c r="DU163" s="92" t="e">
        <f>SUM(BO163:BZ163)</f>
        <v>#REF!</v>
      </c>
      <c r="DW163" s="92" t="e">
        <f>SUM(BQ163:DV163)</f>
        <v>#REF!</v>
      </c>
    </row>
    <row r="164" spans="1:127" hidden="1" x14ac:dyDescent="0.3">
      <c r="B164" s="15"/>
      <c r="C164" s="16"/>
      <c r="D164" s="15"/>
      <c r="E164" s="16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33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33"/>
      <c r="AW164" s="33"/>
      <c r="BK164" s="33"/>
      <c r="BY164" s="33"/>
      <c r="CM164" s="33"/>
      <c r="CS164" s="33"/>
      <c r="CY164" s="33"/>
      <c r="DU164" s="33"/>
      <c r="DW164" s="33"/>
    </row>
    <row r="165" spans="1:127" s="10" customFormat="1" hidden="1" x14ac:dyDescent="0.3">
      <c r="A165" s="21"/>
      <c r="B165" s="131"/>
      <c r="C165" s="132"/>
      <c r="D165" s="131"/>
      <c r="E165" s="132"/>
      <c r="F165" s="133" t="s">
        <v>53</v>
      </c>
      <c r="G165" s="145" t="s">
        <v>179</v>
      </c>
      <c r="I165" s="146">
        <f t="shared" ref="I165:T165" si="550">SUM(I166:I167)</f>
        <v>0</v>
      </c>
      <c r="J165" s="146">
        <f t="shared" si="550"/>
        <v>0</v>
      </c>
      <c r="K165" s="146">
        <f t="shared" si="550"/>
        <v>0</v>
      </c>
      <c r="L165" s="146">
        <f t="shared" si="550"/>
        <v>0</v>
      </c>
      <c r="M165" s="146">
        <f t="shared" si="550"/>
        <v>0</v>
      </c>
      <c r="N165" s="146">
        <f t="shared" si="550"/>
        <v>0</v>
      </c>
      <c r="O165" s="146">
        <f t="shared" si="550"/>
        <v>0</v>
      </c>
      <c r="P165" s="146">
        <f t="shared" si="550"/>
        <v>0</v>
      </c>
      <c r="Q165" s="146">
        <f t="shared" si="550"/>
        <v>0</v>
      </c>
      <c r="R165" s="146">
        <f t="shared" si="550"/>
        <v>0</v>
      </c>
      <c r="S165" s="146">
        <f t="shared" si="550"/>
        <v>0</v>
      </c>
      <c r="T165" s="146">
        <f t="shared" si="550"/>
        <v>0</v>
      </c>
      <c r="U165" s="146">
        <f>SUM(I165:T165)</f>
        <v>0</v>
      </c>
      <c r="W165" s="146">
        <f>SUM(W166:W167)</f>
        <v>0</v>
      </c>
      <c r="X165" s="146">
        <f>SUM(X166:X167)</f>
        <v>0</v>
      </c>
      <c r="Y165" s="146">
        <f>SUM(Y166:Y167)</f>
        <v>0</v>
      </c>
      <c r="Z165" s="146">
        <f t="shared" ref="Z165:AH165" si="551">SUM(Z166:Z167)</f>
        <v>0</v>
      </c>
      <c r="AA165" s="146">
        <f t="shared" si="551"/>
        <v>0</v>
      </c>
      <c r="AB165" s="146">
        <f t="shared" si="551"/>
        <v>0</v>
      </c>
      <c r="AC165" s="146">
        <f t="shared" si="551"/>
        <v>0</v>
      </c>
      <c r="AD165" s="146">
        <f t="shared" si="551"/>
        <v>0</v>
      </c>
      <c r="AE165" s="146">
        <f t="shared" si="551"/>
        <v>0</v>
      </c>
      <c r="AF165" s="146">
        <f t="shared" si="551"/>
        <v>0</v>
      </c>
      <c r="AG165" s="146">
        <f t="shared" si="551"/>
        <v>0</v>
      </c>
      <c r="AH165" s="146">
        <f t="shared" si="551"/>
        <v>0</v>
      </c>
      <c r="AI165" s="146">
        <f>SUM(W165:AH165)</f>
        <v>0</v>
      </c>
      <c r="AK165" s="146">
        <f t="shared" ref="AK165:AR165" si="552">SUM(AK166:AK167)</f>
        <v>7739.8196701676461</v>
      </c>
      <c r="AL165" s="146">
        <f t="shared" si="552"/>
        <v>6557.2761753482828</v>
      </c>
      <c r="AM165" s="146">
        <f t="shared" si="552"/>
        <v>7469.7746431556516</v>
      </c>
      <c r="AN165" s="146">
        <f t="shared" si="552"/>
        <v>7517.9199289847011</v>
      </c>
      <c r="AO165" s="146">
        <f t="shared" si="552"/>
        <v>6794.7480032824515</v>
      </c>
      <c r="AP165" s="146">
        <f t="shared" si="552"/>
        <v>7120.6616652459634</v>
      </c>
      <c r="AQ165" s="146">
        <f t="shared" si="552"/>
        <v>6432.7819092924437</v>
      </c>
      <c r="AR165" s="146">
        <f t="shared" si="552"/>
        <v>6275.9854375260365</v>
      </c>
      <c r="AS165" s="146">
        <v>5692.1337164701417</v>
      </c>
      <c r="AT165" s="146">
        <f t="shared" ref="AT165:AV165" si="553">SUM(AT166:AT167)</f>
        <v>5878.590758054399</v>
      </c>
      <c r="AU165" s="146">
        <f t="shared" si="553"/>
        <v>5688.0527525632588</v>
      </c>
      <c r="AV165" s="146">
        <f t="shared" si="553"/>
        <v>6088.774247157301</v>
      </c>
      <c r="AW165" s="146">
        <f t="shared" ref="AW165:AW167" si="554">SUM(AK165:AV165)</f>
        <v>79256.518907248275</v>
      </c>
      <c r="AY165" s="146">
        <f t="shared" ref="AY165:BJ165" si="555">SUM(AY166:AY167)</f>
        <v>8615.6920612249905</v>
      </c>
      <c r="AZ165" s="146">
        <f t="shared" si="555"/>
        <v>6435.804037957465</v>
      </c>
      <c r="BA165" s="146">
        <f t="shared" si="555"/>
        <v>8442.878325292002</v>
      </c>
      <c r="BB165" s="146">
        <f t="shared" si="555"/>
        <v>9124.3359616884954</v>
      </c>
      <c r="BC165" s="146">
        <f t="shared" si="555"/>
        <v>7671.834454689425</v>
      </c>
      <c r="BD165" s="146">
        <f t="shared" si="555"/>
        <v>9185.3171027763892</v>
      </c>
      <c r="BE165" s="146">
        <f t="shared" si="555"/>
        <v>9419.9930531627542</v>
      </c>
      <c r="BF165" s="146">
        <f t="shared" si="555"/>
        <v>8331.8391481481885</v>
      </c>
      <c r="BG165" s="146">
        <f t="shared" si="555"/>
        <v>7929.6608955999354</v>
      </c>
      <c r="BH165" s="146">
        <f t="shared" si="555"/>
        <v>7933.8199516053246</v>
      </c>
      <c r="BI165" s="146">
        <f t="shared" si="555"/>
        <v>7767.9804226290207</v>
      </c>
      <c r="BJ165" s="146">
        <f t="shared" si="555"/>
        <v>7963.8465676018131</v>
      </c>
      <c r="BK165" s="146">
        <f t="shared" ref="BK165:BK167" si="556">SUM(AY165:BJ165)</f>
        <v>98823.001982375805</v>
      </c>
      <c r="BM165" s="146">
        <f t="shared" ref="BM165:BX165" si="557">SUM(BM166:BM167)</f>
        <v>8615.6920612249905</v>
      </c>
      <c r="BN165" s="146">
        <f t="shared" si="557"/>
        <v>6435.804037957465</v>
      </c>
      <c r="BO165" s="146">
        <f t="shared" si="557"/>
        <v>8442.878325292002</v>
      </c>
      <c r="BP165" s="146">
        <f t="shared" si="557"/>
        <v>9124.3359616884954</v>
      </c>
      <c r="BQ165" s="146">
        <f t="shared" si="557"/>
        <v>7671.834454689425</v>
      </c>
      <c r="BR165" s="146">
        <f t="shared" si="557"/>
        <v>9185.3171027763892</v>
      </c>
      <c r="BS165" s="146">
        <f t="shared" si="557"/>
        <v>9419.9930531627542</v>
      </c>
      <c r="BT165" s="146">
        <f t="shared" si="557"/>
        <v>8331.8391481481885</v>
      </c>
      <c r="BU165" s="146">
        <f t="shared" si="557"/>
        <v>7929.6608955999354</v>
      </c>
      <c r="BV165" s="146">
        <f t="shared" si="557"/>
        <v>7933.8199516053246</v>
      </c>
      <c r="BW165" s="146">
        <f t="shared" si="557"/>
        <v>7767.9804226290207</v>
      </c>
      <c r="BX165" s="146">
        <f t="shared" si="557"/>
        <v>7963.8465676018131</v>
      </c>
      <c r="BY165" s="146">
        <f t="shared" ref="BY165:BY167" si="558">SUM(BM165:BX165)</f>
        <v>98823.001982375805</v>
      </c>
      <c r="CA165" s="146">
        <f t="shared" ref="CA165:CL165" si="559">SUM(CA166:CA167)</f>
        <v>7358.710195618798</v>
      </c>
      <c r="CB165" s="146">
        <f t="shared" si="559"/>
        <v>6844.699943958618</v>
      </c>
      <c r="CC165" s="146">
        <f t="shared" si="559"/>
        <v>7410.8469325853839</v>
      </c>
      <c r="CD165" s="146">
        <f t="shared" si="559"/>
        <v>6926.9959555177247</v>
      </c>
      <c r="CE165" s="146">
        <f t="shared" si="559"/>
        <v>6939.5515166338682</v>
      </c>
      <c r="CF165" s="146">
        <f t="shared" si="559"/>
        <v>6857.9713981063787</v>
      </c>
      <c r="CG165" s="146">
        <f t="shared" si="559"/>
        <v>7245.7855813515635</v>
      </c>
      <c r="CH165" s="146">
        <f t="shared" si="559"/>
        <v>7119.2966808540805</v>
      </c>
      <c r="CI165" s="146">
        <f t="shared" si="559"/>
        <v>7334.8223553261287</v>
      </c>
      <c r="CJ165" s="146">
        <f t="shared" si="559"/>
        <v>6748.0088324962835</v>
      </c>
      <c r="CK165" s="146">
        <f t="shared" si="559"/>
        <v>6825.7224926283607</v>
      </c>
      <c r="CL165" s="146">
        <f t="shared" si="559"/>
        <v>6672.8529432570867</v>
      </c>
      <c r="CM165" s="146">
        <f t="shared" ref="CM165:CM167" si="560">SUM(CA165:CL165)</f>
        <v>84285.264828334271</v>
      </c>
      <c r="CO165" s="146">
        <f t="shared" ref="CO165:CR165" si="561">SUM(CO166:CO167)</f>
        <v>27320.76390555648</v>
      </c>
      <c r="CP165" s="146">
        <f t="shared" si="561"/>
        <v>20225.427915931461</v>
      </c>
      <c r="CQ165" s="146">
        <f t="shared" si="561"/>
        <v>21045.153925661383</v>
      </c>
      <c r="CR165" s="146">
        <f t="shared" si="561"/>
        <v>22035.984503673106</v>
      </c>
      <c r="CS165" s="146">
        <f>SUM(CO165:CR165)</f>
        <v>90627.330250822415</v>
      </c>
      <c r="CU165" s="146">
        <f t="shared" ref="CU165:CX165" si="562">SUM(CU166:CU167)</f>
        <v>21969.034819809734</v>
      </c>
      <c r="CV165" s="146">
        <f t="shared" si="562"/>
        <v>22875.270447934308</v>
      </c>
      <c r="CW165" s="146">
        <f t="shared" si="562"/>
        <v>22616.345947709793</v>
      </c>
      <c r="CX165" s="146">
        <f t="shared" si="562"/>
        <v>22943.635758125078</v>
      </c>
      <c r="CY165" s="146">
        <f>SUM(CU165:CX165)</f>
        <v>90404.286973578914</v>
      </c>
      <c r="DA165" s="146">
        <f t="shared" ref="DA165:DS165" si="563">SUM(DA166:DA167)</f>
        <v>83347.611216375066</v>
      </c>
      <c r="DB165" s="146">
        <f t="shared" si="563"/>
        <v>88698.80862914912</v>
      </c>
      <c r="DC165" s="146">
        <f t="shared" si="563"/>
        <v>52586.814519774423</v>
      </c>
      <c r="DD165" s="146">
        <f t="shared" si="563"/>
        <v>29815.462836276994</v>
      </c>
      <c r="DE165" s="146">
        <f t="shared" si="563"/>
        <v>21653.280664692815</v>
      </c>
      <c r="DF165" s="146">
        <f t="shared" si="563"/>
        <v>17844.862342006665</v>
      </c>
      <c r="DG165" s="146">
        <f t="shared" si="563"/>
        <v>64874.122404279384</v>
      </c>
      <c r="DH165" s="146">
        <f t="shared" si="563"/>
        <v>39487.027246978498</v>
      </c>
      <c r="DI165" s="146">
        <f t="shared" si="563"/>
        <v>39144.074235007036</v>
      </c>
      <c r="DJ165" s="146">
        <f t="shared" si="563"/>
        <v>39516.394415911112</v>
      </c>
      <c r="DK165" s="146">
        <f t="shared" si="563"/>
        <v>39638.552325893579</v>
      </c>
      <c r="DL165" s="146">
        <f t="shared" si="563"/>
        <v>37270.719511224845</v>
      </c>
      <c r="DM165" s="146">
        <f t="shared" si="563"/>
        <v>32054.017188045731</v>
      </c>
      <c r="DN165" s="146">
        <f t="shared" si="563"/>
        <v>23600.921872815092</v>
      </c>
      <c r="DO165" s="146">
        <f t="shared" si="563"/>
        <v>23600.92187363435</v>
      </c>
      <c r="DP165" s="146">
        <f t="shared" si="563"/>
        <v>3785.013544140128</v>
      </c>
      <c r="DQ165" s="146">
        <f t="shared" si="563"/>
        <v>0</v>
      </c>
      <c r="DR165" s="146">
        <f t="shared" si="563"/>
        <v>0</v>
      </c>
      <c r="DS165" s="146">
        <f t="shared" si="563"/>
        <v>0</v>
      </c>
      <c r="DU165" s="146">
        <f>SUM(BO165:BZ165)</f>
        <v>182594.50786556915</v>
      </c>
      <c r="DW165" s="146">
        <f>SUM(BQ165:DV165)</f>
        <v>1515174.1703758338</v>
      </c>
    </row>
    <row r="166" spans="1:127" hidden="1" x14ac:dyDescent="0.3">
      <c r="B166" s="15" t="s">
        <v>54</v>
      </c>
      <c r="C166" s="16" t="s">
        <v>55</v>
      </c>
      <c r="D166" s="15" t="s">
        <v>56</v>
      </c>
      <c r="E166" s="16" t="s">
        <v>57</v>
      </c>
      <c r="F166" s="60" t="s">
        <v>58</v>
      </c>
      <c r="G166" s="39" t="s">
        <v>179</v>
      </c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>
        <f>SUM(I166:T166)</f>
        <v>0</v>
      </c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0">
        <f>SUM(W166:AH166)</f>
        <v>0</v>
      </c>
      <c r="AK166" s="40">
        <f t="shared" ref="AK166:AR167" si="564">AK103*AK$203</f>
        <v>2394.1798187292761</v>
      </c>
      <c r="AL166" s="40">
        <f t="shared" si="564"/>
        <v>2310.814365948966</v>
      </c>
      <c r="AM166" s="40">
        <f t="shared" si="564"/>
        <v>2572.1794085791212</v>
      </c>
      <c r="AN166" s="40">
        <f t="shared" si="564"/>
        <v>2129.2376681116175</v>
      </c>
      <c r="AO166" s="40">
        <f t="shared" si="564"/>
        <v>2175.201797132208</v>
      </c>
      <c r="AP166" s="40">
        <f t="shared" si="564"/>
        <v>2132.7638838183288</v>
      </c>
      <c r="AQ166" s="40">
        <f t="shared" si="564"/>
        <v>2165.0953862021752</v>
      </c>
      <c r="AR166" s="40">
        <f t="shared" si="564"/>
        <v>1973.23090707496</v>
      </c>
      <c r="AS166" s="40">
        <v>1888.5699978901405</v>
      </c>
      <c r="AT166" s="40">
        <f t="shared" ref="AT166:AV167" si="565">AT103*AT$203</f>
        <v>2035.8600301783263</v>
      </c>
      <c r="AU166" s="40">
        <f t="shared" si="565"/>
        <v>2048.3983801435202</v>
      </c>
      <c r="AV166" s="40">
        <f t="shared" si="565"/>
        <v>2289.8373153695038</v>
      </c>
      <c r="AW166" s="40">
        <f t="shared" si="554"/>
        <v>26115.36895917814</v>
      </c>
      <c r="AY166" s="40">
        <f t="shared" ref="AY166:BJ167" si="566">AY103*AY$203</f>
        <v>3065.8559881817059</v>
      </c>
      <c r="AZ166" s="40">
        <f t="shared" si="566"/>
        <v>2290.1524576692545</v>
      </c>
      <c r="BA166" s="40">
        <f t="shared" si="566"/>
        <v>3004.3609830927157</v>
      </c>
      <c r="BB166" s="40">
        <f t="shared" si="566"/>
        <v>3246.8546748811023</v>
      </c>
      <c r="BC166" s="40">
        <f t="shared" si="566"/>
        <v>2729.9884253179889</v>
      </c>
      <c r="BD166" s="40">
        <f t="shared" si="566"/>
        <v>3268.5545447513227</v>
      </c>
      <c r="BE166" s="40">
        <f t="shared" si="566"/>
        <v>3352.0629457783634</v>
      </c>
      <c r="BF166" s="40">
        <f t="shared" si="566"/>
        <v>2973.0452946295172</v>
      </c>
      <c r="BG166" s="40">
        <f t="shared" si="566"/>
        <v>2837.32411490494</v>
      </c>
      <c r="BH166" s="40">
        <f t="shared" si="566"/>
        <v>2846.5906508125086</v>
      </c>
      <c r="BI166" s="40">
        <f t="shared" si="566"/>
        <v>2794.691311796284</v>
      </c>
      <c r="BJ166" s="40">
        <f t="shared" si="566"/>
        <v>2872.9389042821122</v>
      </c>
      <c r="BK166" s="40">
        <f t="shared" si="556"/>
        <v>35282.420296097815</v>
      </c>
      <c r="BM166" s="40">
        <f t="shared" ref="BM166:BX167" si="567">BM103*BM$203</f>
        <v>3065.8559881817059</v>
      </c>
      <c r="BN166" s="40">
        <f t="shared" si="567"/>
        <v>2290.1524576692545</v>
      </c>
      <c r="BO166" s="40">
        <f t="shared" si="567"/>
        <v>3004.3609830927157</v>
      </c>
      <c r="BP166" s="40">
        <f t="shared" si="567"/>
        <v>3246.8546748811023</v>
      </c>
      <c r="BQ166" s="40">
        <f t="shared" si="567"/>
        <v>2729.9884253179889</v>
      </c>
      <c r="BR166" s="40">
        <f t="shared" si="567"/>
        <v>3268.5545447513227</v>
      </c>
      <c r="BS166" s="40">
        <f t="shared" si="567"/>
        <v>3352.0629457783634</v>
      </c>
      <c r="BT166" s="40">
        <f t="shared" si="567"/>
        <v>2973.0452946295172</v>
      </c>
      <c r="BU166" s="40">
        <f t="shared" si="567"/>
        <v>2837.32411490494</v>
      </c>
      <c r="BV166" s="40">
        <f t="shared" si="567"/>
        <v>2846.5906508125086</v>
      </c>
      <c r="BW166" s="40">
        <f t="shared" si="567"/>
        <v>2794.691311796284</v>
      </c>
      <c r="BX166" s="40">
        <f t="shared" si="567"/>
        <v>2872.9389042821122</v>
      </c>
      <c r="BY166" s="40">
        <f t="shared" si="558"/>
        <v>35282.420296097815</v>
      </c>
      <c r="CA166" s="40">
        <f t="shared" ref="CA166:CL167" si="568">CA103*CA$203</f>
        <v>2600.5438719243293</v>
      </c>
      <c r="CB166" s="40">
        <f t="shared" si="568"/>
        <v>2418.8943471398084</v>
      </c>
      <c r="CC166" s="40">
        <f t="shared" si="568"/>
        <v>2618.9688225225073</v>
      </c>
      <c r="CD166" s="40">
        <f t="shared" si="568"/>
        <v>2458.3446052501918</v>
      </c>
      <c r="CE166" s="40">
        <f t="shared" si="568"/>
        <v>2462.8004900426718</v>
      </c>
      <c r="CF166" s="40">
        <f t="shared" si="568"/>
        <v>2433.8482507797089</v>
      </c>
      <c r="CG166" s="40">
        <f t="shared" si="568"/>
        <v>2582.0453281140722</v>
      </c>
      <c r="CH166" s="40">
        <f t="shared" si="568"/>
        <v>2536.9708402036958</v>
      </c>
      <c r="CI166" s="40">
        <f t="shared" si="568"/>
        <v>2613.7737009302728</v>
      </c>
      <c r="CJ166" s="40">
        <f t="shared" si="568"/>
        <v>2404.6619216641889</v>
      </c>
      <c r="CK166" s="40">
        <f t="shared" si="568"/>
        <v>2432.3552878039645</v>
      </c>
      <c r="CL166" s="40">
        <f t="shared" si="568"/>
        <v>2377.880020583681</v>
      </c>
      <c r="CM166" s="40">
        <f t="shared" si="560"/>
        <v>29941.087486959092</v>
      </c>
      <c r="CO166" s="40">
        <f t="shared" ref="CO166:CR167" si="569">CO103*CO$203</f>
        <v>9655.067703737961</v>
      </c>
      <c r="CP166" s="40">
        <f t="shared" si="569"/>
        <v>7177.869299375182</v>
      </c>
      <c r="CQ166" s="40">
        <f t="shared" si="569"/>
        <v>7499.4685894444447</v>
      </c>
      <c r="CR166" s="40">
        <f t="shared" si="569"/>
        <v>7852.5523836284992</v>
      </c>
      <c r="CS166" s="40">
        <f>SUM(CO166:CR166)</f>
        <v>32184.957976186088</v>
      </c>
      <c r="CU166" s="40">
        <f t="shared" ref="CU166:CX167" si="570">CU103*CU$203</f>
        <v>7622.6594814206464</v>
      </c>
      <c r="CV166" s="40">
        <f t="shared" si="570"/>
        <v>7937.0986754855594</v>
      </c>
      <c r="CW166" s="40">
        <f t="shared" si="570"/>
        <v>7847.2588935926924</v>
      </c>
      <c r="CX166" s="40">
        <f t="shared" si="570"/>
        <v>7960.819584674342</v>
      </c>
      <c r="CY166" s="40">
        <f>SUM(CU166:CX166)</f>
        <v>31367.83663517324</v>
      </c>
      <c r="DA166" s="40">
        <f t="shared" ref="DA166:DS167" si="571">DA103*DA$203</f>
        <v>29762.2487563674</v>
      </c>
      <c r="DB166" s="40">
        <f t="shared" si="571"/>
        <v>31673.085386465336</v>
      </c>
      <c r="DC166" s="40">
        <f t="shared" si="571"/>
        <v>18778.004938610509</v>
      </c>
      <c r="DD166" s="40">
        <f t="shared" si="571"/>
        <v>10345.157279142592</v>
      </c>
      <c r="DE166" s="40">
        <f t="shared" si="571"/>
        <v>7732.0791337498431</v>
      </c>
      <c r="DF166" s="40">
        <f t="shared" si="571"/>
        <v>6372.1470153135106</v>
      </c>
      <c r="DG166" s="40">
        <f t="shared" si="571"/>
        <v>23165.628152614074</v>
      </c>
      <c r="DH166" s="40">
        <f t="shared" si="571"/>
        <v>39487.027246978498</v>
      </c>
      <c r="DI166" s="40">
        <f t="shared" si="571"/>
        <v>39144.074235007036</v>
      </c>
      <c r="DJ166" s="40">
        <f t="shared" si="571"/>
        <v>39516.394415911112</v>
      </c>
      <c r="DK166" s="40">
        <f t="shared" si="571"/>
        <v>39638.552325893579</v>
      </c>
      <c r="DL166" s="40">
        <f t="shared" si="571"/>
        <v>37270.719511224845</v>
      </c>
      <c r="DM166" s="40">
        <f t="shared" si="571"/>
        <v>32054.017188045731</v>
      </c>
      <c r="DN166" s="40">
        <f t="shared" si="571"/>
        <v>23600.921872815092</v>
      </c>
      <c r="DO166" s="40">
        <f t="shared" si="571"/>
        <v>23600.92187363435</v>
      </c>
      <c r="DP166" s="40">
        <f t="shared" si="571"/>
        <v>3785.013544140128</v>
      </c>
      <c r="DQ166" s="40">
        <f t="shared" si="571"/>
        <v>0</v>
      </c>
      <c r="DR166" s="40">
        <f t="shared" si="571"/>
        <v>0</v>
      </c>
      <c r="DS166" s="40">
        <f t="shared" si="571"/>
        <v>0</v>
      </c>
      <c r="DU166" s="40">
        <f>SUM(BO166:BZ166)</f>
        <v>65208.83214634467</v>
      </c>
      <c r="DW166" s="40">
        <f>SUM(BQ166:DV166)</f>
        <v>717080.20570726611</v>
      </c>
    </row>
    <row r="167" spans="1:127" hidden="1" x14ac:dyDescent="0.3">
      <c r="B167" s="15" t="s">
        <v>54</v>
      </c>
      <c r="C167" s="16" t="s">
        <v>55</v>
      </c>
      <c r="D167" s="15" t="s">
        <v>56</v>
      </c>
      <c r="E167" s="16" t="s">
        <v>57</v>
      </c>
      <c r="F167" s="60" t="s">
        <v>59</v>
      </c>
      <c r="G167" s="39" t="s">
        <v>179</v>
      </c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>
        <f>SUM(I167:T167)</f>
        <v>0</v>
      </c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0">
        <f>SUM(W167:AH167)</f>
        <v>0</v>
      </c>
      <c r="AK167" s="40">
        <f t="shared" si="564"/>
        <v>5345.63985143837</v>
      </c>
      <c r="AL167" s="40">
        <f t="shared" si="564"/>
        <v>4246.4618093993167</v>
      </c>
      <c r="AM167" s="40">
        <f t="shared" si="564"/>
        <v>4897.5952345765299</v>
      </c>
      <c r="AN167" s="40">
        <f t="shared" si="564"/>
        <v>5388.6822608730836</v>
      </c>
      <c r="AO167" s="40">
        <f t="shared" si="564"/>
        <v>4619.546206150244</v>
      </c>
      <c r="AP167" s="40">
        <f t="shared" si="564"/>
        <v>4987.897781427635</v>
      </c>
      <c r="AQ167" s="40">
        <f t="shared" si="564"/>
        <v>4267.6865230902686</v>
      </c>
      <c r="AR167" s="40">
        <f t="shared" si="564"/>
        <v>4302.7545304510768</v>
      </c>
      <c r="AS167" s="40">
        <v>3803.563718580001</v>
      </c>
      <c r="AT167" s="40">
        <f t="shared" si="565"/>
        <v>3842.7307278760727</v>
      </c>
      <c r="AU167" s="40">
        <f t="shared" si="565"/>
        <v>3639.654372419739</v>
      </c>
      <c r="AV167" s="40">
        <f t="shared" si="565"/>
        <v>3798.9369317877972</v>
      </c>
      <c r="AW167" s="40">
        <f t="shared" si="554"/>
        <v>53141.149948070131</v>
      </c>
      <c r="AY167" s="40">
        <f t="shared" si="566"/>
        <v>5549.8360730432842</v>
      </c>
      <c r="AZ167" s="40">
        <f t="shared" si="566"/>
        <v>4145.6515802882104</v>
      </c>
      <c r="BA167" s="40">
        <f t="shared" si="566"/>
        <v>5438.5173421992868</v>
      </c>
      <c r="BB167" s="40">
        <f t="shared" si="566"/>
        <v>5877.4812868073923</v>
      </c>
      <c r="BC167" s="40">
        <f t="shared" si="566"/>
        <v>4941.8460293714361</v>
      </c>
      <c r="BD167" s="40">
        <f t="shared" si="566"/>
        <v>5916.7625580250669</v>
      </c>
      <c r="BE167" s="40">
        <f t="shared" si="566"/>
        <v>6067.9301073843917</v>
      </c>
      <c r="BF167" s="40">
        <f t="shared" si="566"/>
        <v>5358.7938535186713</v>
      </c>
      <c r="BG167" s="40">
        <f t="shared" si="566"/>
        <v>5092.3367806949955</v>
      </c>
      <c r="BH167" s="40">
        <f t="shared" si="566"/>
        <v>5087.2293007928156</v>
      </c>
      <c r="BI167" s="40">
        <f t="shared" si="566"/>
        <v>4973.2891108327367</v>
      </c>
      <c r="BJ167" s="40">
        <f t="shared" si="566"/>
        <v>5090.907663319701</v>
      </c>
      <c r="BK167" s="40">
        <f t="shared" si="556"/>
        <v>63540.58168627799</v>
      </c>
      <c r="BM167" s="40">
        <f t="shared" si="567"/>
        <v>5549.8360730432842</v>
      </c>
      <c r="BN167" s="40">
        <f t="shared" si="567"/>
        <v>4145.6515802882104</v>
      </c>
      <c r="BO167" s="40">
        <f t="shared" si="567"/>
        <v>5438.5173421992868</v>
      </c>
      <c r="BP167" s="40">
        <f t="shared" si="567"/>
        <v>5877.4812868073923</v>
      </c>
      <c r="BQ167" s="40">
        <f t="shared" si="567"/>
        <v>4941.8460293714361</v>
      </c>
      <c r="BR167" s="40">
        <f t="shared" si="567"/>
        <v>5916.7625580250669</v>
      </c>
      <c r="BS167" s="40">
        <f t="shared" si="567"/>
        <v>6067.9301073843917</v>
      </c>
      <c r="BT167" s="40">
        <f t="shared" si="567"/>
        <v>5358.7938535186713</v>
      </c>
      <c r="BU167" s="40">
        <f t="shared" si="567"/>
        <v>5092.3367806949955</v>
      </c>
      <c r="BV167" s="40">
        <f t="shared" si="567"/>
        <v>5087.2293007928156</v>
      </c>
      <c r="BW167" s="40">
        <f t="shared" si="567"/>
        <v>4973.2891108327367</v>
      </c>
      <c r="BX167" s="40">
        <f t="shared" si="567"/>
        <v>5090.907663319701</v>
      </c>
      <c r="BY167" s="40">
        <f t="shared" si="558"/>
        <v>63540.58168627799</v>
      </c>
      <c r="CA167" s="40">
        <f t="shared" si="568"/>
        <v>4758.1663236944687</v>
      </c>
      <c r="CB167" s="40">
        <f t="shared" si="568"/>
        <v>4425.8055968188091</v>
      </c>
      <c r="CC167" s="40">
        <f t="shared" si="568"/>
        <v>4791.8781100628767</v>
      </c>
      <c r="CD167" s="40">
        <f t="shared" si="568"/>
        <v>4468.6513502675325</v>
      </c>
      <c r="CE167" s="40">
        <f t="shared" si="568"/>
        <v>4476.751026591196</v>
      </c>
      <c r="CF167" s="40">
        <f t="shared" si="568"/>
        <v>4424.1231473266698</v>
      </c>
      <c r="CG167" s="40">
        <f t="shared" si="568"/>
        <v>4663.7402532374917</v>
      </c>
      <c r="CH167" s="40">
        <f t="shared" si="568"/>
        <v>4582.3258406503846</v>
      </c>
      <c r="CI167" s="40">
        <f t="shared" si="568"/>
        <v>4721.0486543958559</v>
      </c>
      <c r="CJ167" s="40">
        <f t="shared" si="568"/>
        <v>4343.3469108320942</v>
      </c>
      <c r="CK167" s="40">
        <f t="shared" si="568"/>
        <v>4393.3672048243961</v>
      </c>
      <c r="CL167" s="40">
        <f t="shared" si="568"/>
        <v>4294.9729226734053</v>
      </c>
      <c r="CM167" s="40">
        <f t="shared" si="560"/>
        <v>54344.17734137518</v>
      </c>
      <c r="CO167" s="40">
        <f t="shared" si="569"/>
        <v>17665.696201818519</v>
      </c>
      <c r="CP167" s="40">
        <f t="shared" si="569"/>
        <v>13047.558616556278</v>
      </c>
      <c r="CQ167" s="40">
        <f t="shared" si="569"/>
        <v>13545.68533621694</v>
      </c>
      <c r="CR167" s="40">
        <f t="shared" si="569"/>
        <v>14183.432120044607</v>
      </c>
      <c r="CS167" s="40">
        <f>SUM(CO167:CR167)</f>
        <v>58442.372274636342</v>
      </c>
      <c r="CU167" s="40">
        <f t="shared" si="570"/>
        <v>14346.375338389089</v>
      </c>
      <c r="CV167" s="40">
        <f t="shared" si="570"/>
        <v>14938.17177244875</v>
      </c>
      <c r="CW167" s="40">
        <f t="shared" si="570"/>
        <v>14769.087054117101</v>
      </c>
      <c r="CX167" s="40">
        <f t="shared" si="570"/>
        <v>14982.816173450734</v>
      </c>
      <c r="CY167" s="40">
        <f>SUM(CU167:CX167)</f>
        <v>59036.450338405673</v>
      </c>
      <c r="DA167" s="40">
        <f t="shared" si="571"/>
        <v>53585.362460007666</v>
      </c>
      <c r="DB167" s="40">
        <f t="shared" si="571"/>
        <v>57025.72324268378</v>
      </c>
      <c r="DC167" s="40">
        <f t="shared" si="571"/>
        <v>33808.809581163914</v>
      </c>
      <c r="DD167" s="40">
        <f t="shared" si="571"/>
        <v>19470.305557134401</v>
      </c>
      <c r="DE167" s="40">
        <f t="shared" si="571"/>
        <v>13921.201530942972</v>
      </c>
      <c r="DF167" s="40">
        <f t="shared" si="571"/>
        <v>11472.715326693153</v>
      </c>
      <c r="DG167" s="40">
        <f t="shared" si="571"/>
        <v>41708.49425166531</v>
      </c>
      <c r="DH167" s="40">
        <f t="shared" si="571"/>
        <v>0</v>
      </c>
      <c r="DI167" s="40">
        <f t="shared" si="571"/>
        <v>0</v>
      </c>
      <c r="DJ167" s="40">
        <f t="shared" si="571"/>
        <v>0</v>
      </c>
      <c r="DK167" s="40">
        <f t="shared" si="571"/>
        <v>0</v>
      </c>
      <c r="DL167" s="40">
        <f t="shared" si="571"/>
        <v>0</v>
      </c>
      <c r="DM167" s="40">
        <f t="shared" si="571"/>
        <v>0</v>
      </c>
      <c r="DN167" s="40">
        <f t="shared" si="571"/>
        <v>0</v>
      </c>
      <c r="DO167" s="40">
        <f t="shared" si="571"/>
        <v>0</v>
      </c>
      <c r="DP167" s="40">
        <f t="shared" si="571"/>
        <v>0</v>
      </c>
      <c r="DQ167" s="40">
        <f t="shared" si="571"/>
        <v>0</v>
      </c>
      <c r="DR167" s="40">
        <f t="shared" si="571"/>
        <v>0</v>
      </c>
      <c r="DS167" s="40">
        <f t="shared" si="571"/>
        <v>0</v>
      </c>
      <c r="DU167" s="40">
        <f>SUM(BO167:BZ167)</f>
        <v>117385.6757192245</v>
      </c>
      <c r="DW167" s="40">
        <f>SUM(BQ167:DV167)</f>
        <v>798093.96466856799</v>
      </c>
    </row>
    <row r="168" spans="1:127" hidden="1" x14ac:dyDescent="0.3">
      <c r="B168" s="15"/>
      <c r="C168" s="16"/>
      <c r="D168" s="15"/>
      <c r="E168" s="16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33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33"/>
      <c r="AW168" s="33"/>
      <c r="BK168" s="33"/>
      <c r="BY168" s="33"/>
      <c r="CM168" s="33"/>
      <c r="CS168" s="33"/>
      <c r="CY168" s="33"/>
      <c r="DU168" s="33"/>
      <c r="DW168" s="33"/>
    </row>
    <row r="169" spans="1:127" s="10" customFormat="1" hidden="1" x14ac:dyDescent="0.3">
      <c r="A169" s="21"/>
      <c r="B169" s="131"/>
      <c r="C169" s="132"/>
      <c r="D169" s="131"/>
      <c r="E169" s="132"/>
      <c r="F169" s="133" t="s">
        <v>60</v>
      </c>
      <c r="G169" s="145" t="s">
        <v>179</v>
      </c>
      <c r="I169" s="146">
        <f t="shared" ref="I169:T169" si="572">I170+I180+I184</f>
        <v>0</v>
      </c>
      <c r="J169" s="146">
        <f t="shared" si="572"/>
        <v>0</v>
      </c>
      <c r="K169" s="146">
        <f t="shared" si="572"/>
        <v>0</v>
      </c>
      <c r="L169" s="146">
        <f t="shared" si="572"/>
        <v>0</v>
      </c>
      <c r="M169" s="146">
        <f t="shared" si="572"/>
        <v>0</v>
      </c>
      <c r="N169" s="146">
        <f t="shared" si="572"/>
        <v>0</v>
      </c>
      <c r="O169" s="146">
        <f t="shared" si="572"/>
        <v>0</v>
      </c>
      <c r="P169" s="146">
        <f t="shared" si="572"/>
        <v>0</v>
      </c>
      <c r="Q169" s="146">
        <f t="shared" si="572"/>
        <v>0</v>
      </c>
      <c r="R169" s="146">
        <f t="shared" si="572"/>
        <v>0</v>
      </c>
      <c r="S169" s="146">
        <f t="shared" si="572"/>
        <v>0</v>
      </c>
      <c r="T169" s="146">
        <f t="shared" si="572"/>
        <v>0</v>
      </c>
      <c r="U169" s="146">
        <f t="shared" ref="U169:U178" si="573">SUM(I169:T169)</f>
        <v>0</v>
      </c>
      <c r="W169" s="146">
        <f>W170+W180+W184</f>
        <v>0</v>
      </c>
      <c r="X169" s="146">
        <f>X170+X180+X184</f>
        <v>0</v>
      </c>
      <c r="Y169" s="146">
        <f>Y170+Y180+Y184</f>
        <v>0</v>
      </c>
      <c r="Z169" s="146">
        <f t="shared" ref="Z169:AH169" si="574">Z170+Z180+Z184</f>
        <v>0</v>
      </c>
      <c r="AA169" s="146">
        <f t="shared" si="574"/>
        <v>0</v>
      </c>
      <c r="AB169" s="146">
        <f t="shared" si="574"/>
        <v>0</v>
      </c>
      <c r="AC169" s="146">
        <f t="shared" si="574"/>
        <v>0</v>
      </c>
      <c r="AD169" s="146">
        <f t="shared" si="574"/>
        <v>0</v>
      </c>
      <c r="AE169" s="146">
        <f t="shared" si="574"/>
        <v>0</v>
      </c>
      <c r="AF169" s="146">
        <f t="shared" si="574"/>
        <v>0</v>
      </c>
      <c r="AG169" s="146">
        <f t="shared" si="574"/>
        <v>0</v>
      </c>
      <c r="AH169" s="146">
        <f t="shared" si="574"/>
        <v>0</v>
      </c>
      <c r="AI169" s="146">
        <f t="shared" ref="AI169:AI178" si="575">SUM(W169:AH169)</f>
        <v>0</v>
      </c>
      <c r="AK169" s="146">
        <f t="shared" ref="AK169:AR169" si="576">AK170+AK180+AK184</f>
        <v>2264207.7016567974</v>
      </c>
      <c r="AL169" s="146">
        <f t="shared" si="576"/>
        <v>1707214.0140385171</v>
      </c>
      <c r="AM169" s="146">
        <f t="shared" si="576"/>
        <v>2355754.6010910817</v>
      </c>
      <c r="AN169" s="146">
        <f t="shared" si="576"/>
        <v>2253100.3910115361</v>
      </c>
      <c r="AO169" s="146" t="e">
        <f t="shared" si="576"/>
        <v>#REF!</v>
      </c>
      <c r="AP169" s="146">
        <f t="shared" si="576"/>
        <v>2273872.977215433</v>
      </c>
      <c r="AQ169" s="146">
        <f t="shared" si="576"/>
        <v>2278697.7840632899</v>
      </c>
      <c r="AR169" s="146">
        <f t="shared" si="576"/>
        <v>1955279.9868377266</v>
      </c>
      <c r="AS169" s="146">
        <v>2257502.3081517126</v>
      </c>
      <c r="AT169" s="146">
        <f t="shared" ref="AT169:AV169" si="577">AT170+AT180+AT184</f>
        <v>2040205.0521506732</v>
      </c>
      <c r="AU169" s="146" t="e">
        <f t="shared" si="577"/>
        <v>#REF!</v>
      </c>
      <c r="AV169" s="146">
        <f t="shared" si="577"/>
        <v>2257282.191241554</v>
      </c>
      <c r="AW169" s="146" t="e">
        <f t="shared" ref="AW169:AW178" si="578">SUM(AK169:AV169)</f>
        <v>#REF!</v>
      </c>
      <c r="AY169" s="146" t="e">
        <f t="shared" ref="AY169:BJ169" si="579">AY170+AY180+AY184</f>
        <v>#REF!</v>
      </c>
      <c r="AZ169" s="146" t="e">
        <f t="shared" si="579"/>
        <v>#REF!</v>
      </c>
      <c r="BA169" s="146" t="e">
        <f t="shared" si="579"/>
        <v>#REF!</v>
      </c>
      <c r="BB169" s="146" t="e">
        <f t="shared" si="579"/>
        <v>#REF!</v>
      </c>
      <c r="BC169" s="146" t="e">
        <f t="shared" si="579"/>
        <v>#REF!</v>
      </c>
      <c r="BD169" s="146" t="e">
        <f t="shared" si="579"/>
        <v>#REF!</v>
      </c>
      <c r="BE169" s="146" t="e">
        <f t="shared" si="579"/>
        <v>#REF!</v>
      </c>
      <c r="BF169" s="146" t="e">
        <f t="shared" si="579"/>
        <v>#REF!</v>
      </c>
      <c r="BG169" s="146" t="e">
        <f t="shared" si="579"/>
        <v>#REF!</v>
      </c>
      <c r="BH169" s="146">
        <f t="shared" si="579"/>
        <v>2205366.3337965789</v>
      </c>
      <c r="BI169" s="146" t="e">
        <f t="shared" si="579"/>
        <v>#REF!</v>
      </c>
      <c r="BJ169" s="146">
        <f t="shared" si="579"/>
        <v>2265393.3662133478</v>
      </c>
      <c r="BK169" s="146" t="e">
        <f t="shared" ref="BK169:BK178" si="580">SUM(AY169:BJ169)</f>
        <v>#REF!</v>
      </c>
      <c r="BM169" s="146" t="e">
        <f t="shared" ref="BM169:BX169" si="581">BM170+BM180+BM184</f>
        <v>#REF!</v>
      </c>
      <c r="BN169" s="146" t="e">
        <f t="shared" si="581"/>
        <v>#REF!</v>
      </c>
      <c r="BO169" s="146" t="e">
        <f t="shared" si="581"/>
        <v>#REF!</v>
      </c>
      <c r="BP169" s="146" t="e">
        <f t="shared" si="581"/>
        <v>#REF!</v>
      </c>
      <c r="BQ169" s="146" t="e">
        <f t="shared" si="581"/>
        <v>#REF!</v>
      </c>
      <c r="BR169" s="146" t="e">
        <f t="shared" si="581"/>
        <v>#REF!</v>
      </c>
      <c r="BS169" s="146" t="e">
        <f t="shared" si="581"/>
        <v>#REF!</v>
      </c>
      <c r="BT169" s="146" t="e">
        <f t="shared" si="581"/>
        <v>#REF!</v>
      </c>
      <c r="BU169" s="146" t="e">
        <f t="shared" si="581"/>
        <v>#REF!</v>
      </c>
      <c r="BV169" s="146">
        <f t="shared" si="581"/>
        <v>2163149.6332155438</v>
      </c>
      <c r="BW169" s="146" t="e">
        <f t="shared" si="581"/>
        <v>#REF!</v>
      </c>
      <c r="BX169" s="146">
        <f t="shared" si="581"/>
        <v>2195027.0349098602</v>
      </c>
      <c r="BY169" s="146" t="e">
        <f t="shared" ref="BY169:BY178" si="582">SUM(BM169:BX169)</f>
        <v>#REF!</v>
      </c>
      <c r="CA169" s="146" t="e">
        <f t="shared" ref="CA169:CL169" si="583">CA170+CA180+CA184</f>
        <v>#REF!</v>
      </c>
      <c r="CB169" s="146" t="e">
        <f t="shared" si="583"/>
        <v>#REF!</v>
      </c>
      <c r="CC169" s="146" t="e">
        <f t="shared" si="583"/>
        <v>#REF!</v>
      </c>
      <c r="CD169" s="146" t="e">
        <f t="shared" si="583"/>
        <v>#REF!</v>
      </c>
      <c r="CE169" s="146" t="e">
        <f t="shared" si="583"/>
        <v>#REF!</v>
      </c>
      <c r="CF169" s="146" t="e">
        <f t="shared" si="583"/>
        <v>#REF!</v>
      </c>
      <c r="CG169" s="146" t="e">
        <f t="shared" si="583"/>
        <v>#REF!</v>
      </c>
      <c r="CH169" s="146" t="e">
        <f t="shared" si="583"/>
        <v>#REF!</v>
      </c>
      <c r="CI169" s="146" t="e">
        <f t="shared" si="583"/>
        <v>#REF!</v>
      </c>
      <c r="CJ169" s="146">
        <f t="shared" si="583"/>
        <v>2182309.3814666905</v>
      </c>
      <c r="CK169" s="146" t="e">
        <f t="shared" si="583"/>
        <v>#REF!</v>
      </c>
      <c r="CL169" s="146">
        <f t="shared" si="583"/>
        <v>2046966.9303288455</v>
      </c>
      <c r="CM169" s="146" t="e">
        <f t="shared" ref="CM169:CM178" si="584">SUM(CA169:CL169)</f>
        <v>#REF!</v>
      </c>
      <c r="CO169" s="146" t="e">
        <f t="shared" ref="CO169:CR169" si="585">CO170+CO180+CO184</f>
        <v>#REF!</v>
      </c>
      <c r="CP169" s="146" t="e">
        <f t="shared" si="585"/>
        <v>#REF!</v>
      </c>
      <c r="CQ169" s="146" t="e">
        <f t="shared" si="585"/>
        <v>#REF!</v>
      </c>
      <c r="CR169" s="146" t="e">
        <f t="shared" si="585"/>
        <v>#REF!</v>
      </c>
      <c r="CS169" s="146" t="e">
        <f t="shared" ref="CS169:CS178" si="586">SUM(CO169:CR169)</f>
        <v>#REF!</v>
      </c>
      <c r="CU169" s="146" t="e">
        <f t="shared" ref="CU169:CX169" si="587">CU170+CU180+CU184</f>
        <v>#REF!</v>
      </c>
      <c r="CV169" s="146" t="e">
        <f t="shared" si="587"/>
        <v>#REF!</v>
      </c>
      <c r="CW169" s="146" t="e">
        <f t="shared" si="587"/>
        <v>#REF!</v>
      </c>
      <c r="CX169" s="146" t="e">
        <f t="shared" si="587"/>
        <v>#REF!</v>
      </c>
      <c r="CY169" s="146" t="e">
        <f t="shared" ref="CY169:CY178" si="588">SUM(CU169:CX169)</f>
        <v>#REF!</v>
      </c>
      <c r="DA169" s="146" t="e">
        <f t="shared" ref="DA169:DS169" si="589">DA170+DA180+DA184</f>
        <v>#REF!</v>
      </c>
      <c r="DB169" s="146" t="e">
        <f t="shared" si="589"/>
        <v>#REF!</v>
      </c>
      <c r="DC169" s="146" t="e">
        <f t="shared" si="589"/>
        <v>#REF!</v>
      </c>
      <c r="DD169" s="146" t="e">
        <f t="shared" si="589"/>
        <v>#REF!</v>
      </c>
      <c r="DE169" s="146" t="e">
        <f t="shared" si="589"/>
        <v>#REF!</v>
      </c>
      <c r="DF169" s="146" t="e">
        <f t="shared" si="589"/>
        <v>#REF!</v>
      </c>
      <c r="DG169" s="146" t="e">
        <f t="shared" si="589"/>
        <v>#REF!</v>
      </c>
      <c r="DH169" s="146" t="e">
        <f t="shared" si="589"/>
        <v>#REF!</v>
      </c>
      <c r="DI169" s="146" t="e">
        <f t="shared" si="589"/>
        <v>#REF!</v>
      </c>
      <c r="DJ169" s="146" t="e">
        <f t="shared" si="589"/>
        <v>#REF!</v>
      </c>
      <c r="DK169" s="146" t="e">
        <f t="shared" si="589"/>
        <v>#REF!</v>
      </c>
      <c r="DL169" s="146" t="e">
        <f t="shared" si="589"/>
        <v>#REF!</v>
      </c>
      <c r="DM169" s="146" t="e">
        <f t="shared" si="589"/>
        <v>#REF!</v>
      </c>
      <c r="DN169" s="146" t="e">
        <f t="shared" si="589"/>
        <v>#REF!</v>
      </c>
      <c r="DO169" s="146" t="e">
        <f t="shared" si="589"/>
        <v>#REF!</v>
      </c>
      <c r="DP169" s="146" t="e">
        <f t="shared" si="589"/>
        <v>#REF!</v>
      </c>
      <c r="DQ169" s="146" t="e">
        <f t="shared" si="589"/>
        <v>#REF!</v>
      </c>
      <c r="DR169" s="146" t="e">
        <f t="shared" si="589"/>
        <v>#REF!</v>
      </c>
      <c r="DS169" s="146" t="e">
        <f t="shared" si="589"/>
        <v>#REF!</v>
      </c>
      <c r="DU169" s="146" t="e">
        <f t="shared" ref="DU169:DU178" si="590">SUM(BO169:BZ169)</f>
        <v>#REF!</v>
      </c>
      <c r="DW169" s="146" t="e">
        <f t="shared" ref="DW169:DW178" si="591">SUM(BQ169:DV169)</f>
        <v>#REF!</v>
      </c>
    </row>
    <row r="170" spans="1:127" s="10" customFormat="1" hidden="1" x14ac:dyDescent="0.3">
      <c r="A170" s="21"/>
      <c r="B170" s="136"/>
      <c r="C170" s="137"/>
      <c r="D170" s="136"/>
      <c r="E170" s="137"/>
      <c r="F170" s="138" t="s">
        <v>61</v>
      </c>
      <c r="G170" s="147" t="s">
        <v>179</v>
      </c>
      <c r="I170" s="148">
        <f t="shared" ref="I170:T170" si="592">SUM(I171:I178)</f>
        <v>0</v>
      </c>
      <c r="J170" s="148">
        <f t="shared" si="592"/>
        <v>0</v>
      </c>
      <c r="K170" s="148">
        <f t="shared" si="592"/>
        <v>0</v>
      </c>
      <c r="L170" s="148">
        <f t="shared" si="592"/>
        <v>0</v>
      </c>
      <c r="M170" s="148">
        <f t="shared" si="592"/>
        <v>0</v>
      </c>
      <c r="N170" s="148">
        <f t="shared" si="592"/>
        <v>0</v>
      </c>
      <c r="O170" s="148">
        <f t="shared" si="592"/>
        <v>0</v>
      </c>
      <c r="P170" s="148">
        <f t="shared" si="592"/>
        <v>0</v>
      </c>
      <c r="Q170" s="148">
        <f t="shared" si="592"/>
        <v>0</v>
      </c>
      <c r="R170" s="148">
        <f t="shared" si="592"/>
        <v>0</v>
      </c>
      <c r="S170" s="148">
        <f t="shared" si="592"/>
        <v>0</v>
      </c>
      <c r="T170" s="148">
        <f t="shared" si="592"/>
        <v>0</v>
      </c>
      <c r="U170" s="148">
        <f t="shared" si="573"/>
        <v>0</v>
      </c>
      <c r="W170" s="148">
        <f>SUM(W171:W178)</f>
        <v>0</v>
      </c>
      <c r="X170" s="148">
        <f>SUM(X171:X178)</f>
        <v>0</v>
      </c>
      <c r="Y170" s="148">
        <f>SUM(Y171:Y178)</f>
        <v>0</v>
      </c>
      <c r="Z170" s="148">
        <f t="shared" ref="Z170:AH170" si="593">SUM(Z171:Z178)</f>
        <v>0</v>
      </c>
      <c r="AA170" s="148">
        <f t="shared" si="593"/>
        <v>0</v>
      </c>
      <c r="AB170" s="148">
        <f t="shared" si="593"/>
        <v>0</v>
      </c>
      <c r="AC170" s="148">
        <f t="shared" si="593"/>
        <v>0</v>
      </c>
      <c r="AD170" s="148">
        <f t="shared" si="593"/>
        <v>0</v>
      </c>
      <c r="AE170" s="148">
        <f t="shared" si="593"/>
        <v>0</v>
      </c>
      <c r="AF170" s="148">
        <f t="shared" si="593"/>
        <v>0</v>
      </c>
      <c r="AG170" s="148">
        <f t="shared" si="593"/>
        <v>0</v>
      </c>
      <c r="AH170" s="148">
        <f t="shared" si="593"/>
        <v>0</v>
      </c>
      <c r="AI170" s="148">
        <f t="shared" si="575"/>
        <v>0</v>
      </c>
      <c r="AK170" s="149">
        <f t="shared" ref="AK170:AR170" si="594">SUM(AK171:AK178)</f>
        <v>979007.33132460725</v>
      </c>
      <c r="AL170" s="149">
        <f t="shared" si="594"/>
        <v>754372.70312063384</v>
      </c>
      <c r="AM170" s="149">
        <f t="shared" si="594"/>
        <v>1091031.9266322816</v>
      </c>
      <c r="AN170" s="149">
        <f t="shared" si="594"/>
        <v>965871.26791574608</v>
      </c>
      <c r="AO170" s="149">
        <f t="shared" si="594"/>
        <v>1131768.3143982091</v>
      </c>
      <c r="AP170" s="149">
        <f t="shared" si="594"/>
        <v>1065959.7096528152</v>
      </c>
      <c r="AQ170" s="149">
        <f t="shared" si="594"/>
        <v>1086580.3157801025</v>
      </c>
      <c r="AR170" s="149">
        <f t="shared" si="594"/>
        <v>676756.09218296199</v>
      </c>
      <c r="AS170" s="149">
        <v>1043567.5925607479</v>
      </c>
      <c r="AT170" s="149">
        <f t="shared" ref="AT170:AV170" si="595">SUM(AT171:AT178)</f>
        <v>905939.73650852474</v>
      </c>
      <c r="AU170" s="149">
        <f t="shared" si="595"/>
        <v>1018574.1127691616</v>
      </c>
      <c r="AV170" s="149">
        <f t="shared" si="595"/>
        <v>984285.82735288294</v>
      </c>
      <c r="AW170" s="148">
        <f t="shared" si="578"/>
        <v>11703714.930198675</v>
      </c>
      <c r="AY170" s="149">
        <f t="shared" ref="AY170:BJ170" si="596">SUM(AY171:AY178)</f>
        <v>812215.65010919957</v>
      </c>
      <c r="AZ170" s="149">
        <f t="shared" si="596"/>
        <v>932971.41592883389</v>
      </c>
      <c r="BA170" s="149">
        <f t="shared" si="596"/>
        <v>1022939.5046771959</v>
      </c>
      <c r="BB170" s="149">
        <f t="shared" si="596"/>
        <v>984994.78131379909</v>
      </c>
      <c r="BC170" s="149">
        <f t="shared" si="596"/>
        <v>951969.24660970119</v>
      </c>
      <c r="BD170" s="149">
        <f t="shared" si="596"/>
        <v>1013755.3680008185</v>
      </c>
      <c r="BE170" s="149">
        <f t="shared" si="596"/>
        <v>1041009.0193949688</v>
      </c>
      <c r="BF170" s="149" t="e">
        <f t="shared" si="596"/>
        <v>#REF!</v>
      </c>
      <c r="BG170" s="149">
        <f t="shared" si="596"/>
        <v>870601.8757479937</v>
      </c>
      <c r="BH170" s="149">
        <f t="shared" si="596"/>
        <v>992514.91923851334</v>
      </c>
      <c r="BI170" s="149">
        <f t="shared" si="596"/>
        <v>975913.14154516032</v>
      </c>
      <c r="BJ170" s="149">
        <f t="shared" si="596"/>
        <v>1029162.2829209651</v>
      </c>
      <c r="BK170" s="148" t="e">
        <f t="shared" si="580"/>
        <v>#REF!</v>
      </c>
      <c r="BM170" s="149">
        <f t="shared" ref="BM170:BX170" si="597">SUM(BM171:BM178)</f>
        <v>934511.90324495733</v>
      </c>
      <c r="BN170" s="149">
        <f t="shared" si="597"/>
        <v>951351.78244663484</v>
      </c>
      <c r="BO170" s="149">
        <f t="shared" si="597"/>
        <v>1038102.0883968793</v>
      </c>
      <c r="BP170" s="149">
        <f t="shared" si="597"/>
        <v>849595.60085273557</v>
      </c>
      <c r="BQ170" s="149">
        <f t="shared" si="597"/>
        <v>1026430.0020668863</v>
      </c>
      <c r="BR170" s="149">
        <f t="shared" si="597"/>
        <v>1015970.9952964807</v>
      </c>
      <c r="BS170" s="149">
        <f t="shared" si="597"/>
        <v>837191.1069037884</v>
      </c>
      <c r="BT170" s="149" t="e">
        <f t="shared" si="597"/>
        <v>#REF!</v>
      </c>
      <c r="BU170" s="149">
        <f t="shared" si="597"/>
        <v>992399.06383762613</v>
      </c>
      <c r="BV170" s="149">
        <f t="shared" si="597"/>
        <v>938885.31014100858</v>
      </c>
      <c r="BW170" s="149">
        <f t="shared" si="597"/>
        <v>983356.24143270135</v>
      </c>
      <c r="BX170" s="149">
        <f t="shared" si="597"/>
        <v>1036466.0660840541</v>
      </c>
      <c r="BY170" s="148" t="e">
        <f t="shared" si="582"/>
        <v>#REF!</v>
      </c>
      <c r="CA170" s="149">
        <f t="shared" ref="CA170:CL170" si="598">SUM(CA171:CA178)</f>
        <v>941730.83530506294</v>
      </c>
      <c r="CB170" s="149">
        <f t="shared" si="598"/>
        <v>875950.38047216216</v>
      </c>
      <c r="CC170" s="149">
        <f t="shared" si="598"/>
        <v>948403.03349583503</v>
      </c>
      <c r="CD170" s="149">
        <f t="shared" si="598"/>
        <v>972780.54210864194</v>
      </c>
      <c r="CE170" s="149">
        <f t="shared" si="598"/>
        <v>974543.76033880562</v>
      </c>
      <c r="CF170" s="149">
        <f t="shared" si="598"/>
        <v>963087.19930772227</v>
      </c>
      <c r="CG170" s="149">
        <f t="shared" si="598"/>
        <v>1026962.580532333</v>
      </c>
      <c r="CH170" s="149" t="e">
        <f t="shared" si="598"/>
        <v>#REF!</v>
      </c>
      <c r="CI170" s="149">
        <f t="shared" si="598"/>
        <v>1039581.9761984876</v>
      </c>
      <c r="CJ170" s="149">
        <f t="shared" si="598"/>
        <v>986496.83182948187</v>
      </c>
      <c r="CK170" s="149">
        <f t="shared" si="598"/>
        <v>936391.60155574838</v>
      </c>
      <c r="CL170" s="149">
        <f t="shared" si="598"/>
        <v>915420.08354875818</v>
      </c>
      <c r="CM170" s="148" t="e">
        <f t="shared" si="584"/>
        <v>#REF!</v>
      </c>
      <c r="CO170" s="149">
        <f t="shared" ref="CO170:CR170" si="599">SUM(CO171:CO178)</f>
        <v>3899437.8025018233</v>
      </c>
      <c r="CP170" s="149">
        <f t="shared" si="599"/>
        <v>3021843.5405827337</v>
      </c>
      <c r="CQ170" s="149">
        <f t="shared" si="599"/>
        <v>2882662.2460703002</v>
      </c>
      <c r="CR170" s="149">
        <f t="shared" si="599"/>
        <v>3024886.7396586714</v>
      </c>
      <c r="CS170" s="148">
        <f t="shared" si="586"/>
        <v>12828830.328813531</v>
      </c>
      <c r="CU170" s="149">
        <f t="shared" ref="CU170:CX170" si="600">SUM(CU171:CU178)</f>
        <v>2887546.1707089921</v>
      </c>
      <c r="CV170" s="149">
        <f t="shared" si="600"/>
        <v>3006659.1512843417</v>
      </c>
      <c r="CW170" s="149">
        <f t="shared" si="600"/>
        <v>2972626.8665136034</v>
      </c>
      <c r="CX170" s="149">
        <f t="shared" si="600"/>
        <v>3015644.8892227556</v>
      </c>
      <c r="CY170" s="148">
        <f t="shared" si="588"/>
        <v>11882477.077729695</v>
      </c>
      <c r="DA170" s="149">
        <f t="shared" ref="DA170:DS170" si="601">SUM(DA171:DA178)</f>
        <v>11955896.040432934</v>
      </c>
      <c r="DB170" s="149">
        <f t="shared" si="601"/>
        <v>11967681.293877965</v>
      </c>
      <c r="DC170" s="149">
        <f t="shared" si="601"/>
        <v>12069879.626109354</v>
      </c>
      <c r="DD170" s="149">
        <f t="shared" si="601"/>
        <v>11740674.908915009</v>
      </c>
      <c r="DE170" s="149">
        <f t="shared" si="601"/>
        <v>12022954.296343358</v>
      </c>
      <c r="DF170" s="149">
        <f t="shared" si="601"/>
        <v>12016884.888705339</v>
      </c>
      <c r="DG170" s="149">
        <f t="shared" si="601"/>
        <v>12073497.990609245</v>
      </c>
      <c r="DH170" s="149">
        <f t="shared" si="601"/>
        <v>11520834.914641473</v>
      </c>
      <c r="DI170" s="149">
        <f t="shared" si="601"/>
        <v>11735177.799553987</v>
      </c>
      <c r="DJ170" s="149">
        <f t="shared" si="601"/>
        <v>11897752.48956549</v>
      </c>
      <c r="DK170" s="149">
        <f t="shared" si="601"/>
        <v>12104773.144753674</v>
      </c>
      <c r="DL170" s="149">
        <f t="shared" si="601"/>
        <v>12063410.128407558</v>
      </c>
      <c r="DM170" s="149">
        <f t="shared" si="601"/>
        <v>11959178.275343876</v>
      </c>
      <c r="DN170" s="149">
        <f t="shared" si="601"/>
        <v>11839155.878280779</v>
      </c>
      <c r="DO170" s="149">
        <f t="shared" si="601"/>
        <v>11839155.87866232</v>
      </c>
      <c r="DP170" s="149">
        <f t="shared" si="601"/>
        <v>1917002.5601118021</v>
      </c>
      <c r="DQ170" s="149">
        <f t="shared" si="601"/>
        <v>0</v>
      </c>
      <c r="DR170" s="149">
        <f t="shared" si="601"/>
        <v>0</v>
      </c>
      <c r="DS170" s="149">
        <f t="shared" si="601"/>
        <v>0</v>
      </c>
      <c r="DU170" s="148" t="e">
        <f t="shared" si="590"/>
        <v>#REF!</v>
      </c>
      <c r="DW170" s="148" t="e">
        <f t="shared" si="591"/>
        <v>#REF!</v>
      </c>
    </row>
    <row r="171" spans="1:127" hidden="1" x14ac:dyDescent="0.3">
      <c r="B171" s="15" t="s">
        <v>63</v>
      </c>
      <c r="C171" s="16" t="s">
        <v>64</v>
      </c>
      <c r="D171" s="15" t="s">
        <v>65</v>
      </c>
      <c r="E171" s="16" t="s">
        <v>66</v>
      </c>
      <c r="F171" s="68" t="s">
        <v>67</v>
      </c>
      <c r="G171" s="39" t="s">
        <v>179</v>
      </c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>
        <f t="shared" si="573"/>
        <v>0</v>
      </c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0">
        <f t="shared" si="575"/>
        <v>0</v>
      </c>
      <c r="AK171" s="40">
        <f t="shared" ref="AK171:AR173" si="602">AK108*AK$203</f>
        <v>23961.724149929978</v>
      </c>
      <c r="AL171" s="40">
        <f t="shared" si="602"/>
        <v>18218.741324498664</v>
      </c>
      <c r="AM171" s="40">
        <f t="shared" si="602"/>
        <v>24961.678826479623</v>
      </c>
      <c r="AN171" s="40">
        <f t="shared" si="602"/>
        <v>22388.223750634654</v>
      </c>
      <c r="AO171" s="40">
        <f t="shared" si="602"/>
        <v>18052.277519521394</v>
      </c>
      <c r="AP171" s="40">
        <f t="shared" si="602"/>
        <v>19001.967973270504</v>
      </c>
      <c r="AQ171" s="40">
        <f t="shared" si="602"/>
        <v>20162.4665817655</v>
      </c>
      <c r="AR171" s="40">
        <f t="shared" si="602"/>
        <v>19281.704910103545</v>
      </c>
      <c r="AS171" s="40">
        <v>19336.071058639907</v>
      </c>
      <c r="AT171" s="40">
        <f t="shared" ref="AT171:AV173" si="603">AT108*AT$203</f>
        <v>18179.559922944401</v>
      </c>
      <c r="AU171" s="40">
        <f t="shared" si="603"/>
        <v>19785.71024972777</v>
      </c>
      <c r="AV171" s="40">
        <f t="shared" si="603"/>
        <v>20102.829170788264</v>
      </c>
      <c r="AW171" s="40">
        <f t="shared" si="578"/>
        <v>243432.9554383042</v>
      </c>
      <c r="AY171" s="40">
        <f t="shared" ref="AY171:BJ173" si="604">AY108*AY$203</f>
        <v>15071.385579773229</v>
      </c>
      <c r="AZ171" s="40">
        <f t="shared" si="604"/>
        <v>17312.116483448652</v>
      </c>
      <c r="BA171" s="40">
        <f t="shared" si="604"/>
        <v>18981.55458799579</v>
      </c>
      <c r="BB171" s="40">
        <f t="shared" si="604"/>
        <v>18277.45641351381</v>
      </c>
      <c r="BC171" s="40">
        <f t="shared" si="604"/>
        <v>17664.638170678027</v>
      </c>
      <c r="BD171" s="40">
        <f t="shared" si="604"/>
        <v>18811.134743157283</v>
      </c>
      <c r="BE171" s="40">
        <f t="shared" si="604"/>
        <v>19316.850544819976</v>
      </c>
      <c r="BF171" s="40">
        <f t="shared" si="604"/>
        <v>19387.013850737392</v>
      </c>
      <c r="BG171" s="40">
        <f t="shared" si="604"/>
        <v>16154.794055135158</v>
      </c>
      <c r="BH171" s="40">
        <f t="shared" si="604"/>
        <v>18416.999277851875</v>
      </c>
      <c r="BI171" s="40">
        <f t="shared" si="604"/>
        <v>18108.938490187214</v>
      </c>
      <c r="BJ171" s="40">
        <f t="shared" si="604"/>
        <v>19097.023786695248</v>
      </c>
      <c r="BK171" s="40">
        <f t="shared" si="580"/>
        <v>216599.90598399364</v>
      </c>
      <c r="BM171" s="40">
        <f t="shared" ref="BM171:BX173" si="605">BM108*BM$203</f>
        <v>17340.701599136741</v>
      </c>
      <c r="BN171" s="40">
        <f t="shared" si="605"/>
        <v>17653.180572585679</v>
      </c>
      <c r="BO171" s="40">
        <f t="shared" si="605"/>
        <v>19262.909848257292</v>
      </c>
      <c r="BP171" s="40">
        <f t="shared" si="605"/>
        <v>15765.003894728154</v>
      </c>
      <c r="BQ171" s="40">
        <f t="shared" si="605"/>
        <v>19046.323879277166</v>
      </c>
      <c r="BR171" s="40">
        <f t="shared" si="605"/>
        <v>18852.247683137572</v>
      </c>
      <c r="BS171" s="40">
        <f t="shared" si="605"/>
        <v>15534.827449345194</v>
      </c>
      <c r="BT171" s="40">
        <f t="shared" si="605"/>
        <v>18368.642537026546</v>
      </c>
      <c r="BU171" s="40">
        <f t="shared" si="605"/>
        <v>18414.849477588814</v>
      </c>
      <c r="BV171" s="40">
        <f t="shared" si="605"/>
        <v>17421.854063533068</v>
      </c>
      <c r="BW171" s="40">
        <f t="shared" si="605"/>
        <v>18247.051845056478</v>
      </c>
      <c r="BX171" s="40">
        <f t="shared" si="605"/>
        <v>19232.551995523987</v>
      </c>
      <c r="BY171" s="40">
        <f t="shared" si="582"/>
        <v>215140.14484519669</v>
      </c>
      <c r="CA171" s="40">
        <f t="shared" ref="CA171:CL173" si="606">CA108*CA$203</f>
        <v>19281.007845308592</v>
      </c>
      <c r="CB171" s="40">
        <f t="shared" si="606"/>
        <v>17934.218064032852</v>
      </c>
      <c r="CC171" s="40">
        <f t="shared" si="606"/>
        <v>19417.614507041246</v>
      </c>
      <c r="CD171" s="40">
        <f t="shared" si="606"/>
        <v>19916.719895960949</v>
      </c>
      <c r="CE171" s="40">
        <f t="shared" si="606"/>
        <v>19952.820046082685</v>
      </c>
      <c r="CF171" s="40">
        <f t="shared" si="606"/>
        <v>19718.25828507905</v>
      </c>
      <c r="CG171" s="40">
        <f t="shared" si="606"/>
        <v>21026.043567606026</v>
      </c>
      <c r="CH171" s="40">
        <f t="shared" si="606"/>
        <v>20658.99418382029</v>
      </c>
      <c r="CI171" s="40">
        <f t="shared" si="606"/>
        <v>21284.413218169033</v>
      </c>
      <c r="CJ171" s="40">
        <f t="shared" si="606"/>
        <v>20197.547367889667</v>
      </c>
      <c r="CK171" s="40">
        <f t="shared" si="606"/>
        <v>19171.692312728494</v>
      </c>
      <c r="CL171" s="40">
        <f t="shared" si="606"/>
        <v>18742.32121425552</v>
      </c>
      <c r="CM171" s="40">
        <f t="shared" si="584"/>
        <v>237301.65050797444</v>
      </c>
      <c r="CO171" s="40">
        <f t="shared" ref="CO171:CR173" si="607">CO108*CO$203</f>
        <v>79837.133970424999</v>
      </c>
      <c r="CP171" s="40">
        <f t="shared" si="607"/>
        <v>61869.259058929259</v>
      </c>
      <c r="CQ171" s="40">
        <f t="shared" si="607"/>
        <v>59019.659650256268</v>
      </c>
      <c r="CR171" s="40">
        <f t="shared" si="607"/>
        <v>61931.565551462212</v>
      </c>
      <c r="CS171" s="40">
        <f t="shared" si="586"/>
        <v>262657.61823107273</v>
      </c>
      <c r="CU171" s="40">
        <f t="shared" ref="CU171:CX173" si="608">CU108*CU$203</f>
        <v>59119.653178920962</v>
      </c>
      <c r="CV171" s="40">
        <f t="shared" si="608"/>
        <v>61558.373699532822</v>
      </c>
      <c r="CW171" s="40">
        <f t="shared" si="608"/>
        <v>60861.596313618924</v>
      </c>
      <c r="CX171" s="40">
        <f t="shared" si="608"/>
        <v>61742.347800402444</v>
      </c>
      <c r="CY171" s="40">
        <f t="shared" si="588"/>
        <v>243281.97099247517</v>
      </c>
      <c r="DA171" s="40">
        <f t="shared" ref="DA171:DS173" si="609">DA108*DA$203</f>
        <v>244785.15167086618</v>
      </c>
      <c r="DB171" s="40">
        <f t="shared" si="609"/>
        <v>245026.44308409578</v>
      </c>
      <c r="DC171" s="40">
        <f t="shared" si="609"/>
        <v>247118.85290191011</v>
      </c>
      <c r="DD171" s="40">
        <f t="shared" si="609"/>
        <v>240378.71177349458</v>
      </c>
      <c r="DE171" s="40">
        <f t="shared" si="609"/>
        <v>246158.1031659531</v>
      </c>
      <c r="DF171" s="40">
        <f t="shared" si="609"/>
        <v>246033.83804486139</v>
      </c>
      <c r="DG171" s="40">
        <f t="shared" si="609"/>
        <v>247192.93533788231</v>
      </c>
      <c r="DH171" s="40">
        <f t="shared" si="609"/>
        <v>235877.70522747069</v>
      </c>
      <c r="DI171" s="40">
        <f t="shared" si="609"/>
        <v>240266.16389384263</v>
      </c>
      <c r="DJ171" s="40">
        <f t="shared" si="609"/>
        <v>243594.7199483389</v>
      </c>
      <c r="DK171" s="40">
        <f t="shared" si="609"/>
        <v>247833.2631999584</v>
      </c>
      <c r="DL171" s="40">
        <f t="shared" si="609"/>
        <v>246986.39633229689</v>
      </c>
      <c r="DM171" s="40">
        <f t="shared" si="609"/>
        <v>244852.3521858069</v>
      </c>
      <c r="DN171" s="40">
        <f t="shared" si="609"/>
        <v>242395.0122616695</v>
      </c>
      <c r="DO171" s="40">
        <f t="shared" si="609"/>
        <v>242395.01226948114</v>
      </c>
      <c r="DP171" s="40">
        <f t="shared" si="609"/>
        <v>39248.732244196908</v>
      </c>
      <c r="DQ171" s="40">
        <f t="shared" si="609"/>
        <v>0</v>
      </c>
      <c r="DR171" s="40">
        <f t="shared" si="609"/>
        <v>0</v>
      </c>
      <c r="DS171" s="40">
        <f t="shared" si="609"/>
        <v>0</v>
      </c>
      <c r="DU171" s="40">
        <f t="shared" si="590"/>
        <v>395286.40751867095</v>
      </c>
      <c r="DW171" s="40">
        <f t="shared" si="591"/>
        <v>5942170.7742995257</v>
      </c>
    </row>
    <row r="172" spans="1:127" hidden="1" x14ac:dyDescent="0.3">
      <c r="B172" s="15" t="s">
        <v>68</v>
      </c>
      <c r="C172" s="16" t="s">
        <v>69</v>
      </c>
      <c r="D172" s="15" t="s">
        <v>70</v>
      </c>
      <c r="E172" s="16" t="s">
        <v>71</v>
      </c>
      <c r="F172" s="68" t="s">
        <v>72</v>
      </c>
      <c r="G172" s="39" t="s">
        <v>179</v>
      </c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>
        <f t="shared" si="573"/>
        <v>0</v>
      </c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0">
        <f t="shared" si="575"/>
        <v>0</v>
      </c>
      <c r="AK172" s="40">
        <f t="shared" si="602"/>
        <v>32390.104825804301</v>
      </c>
      <c r="AL172" s="40">
        <f t="shared" si="602"/>
        <v>34611.889920907961</v>
      </c>
      <c r="AM172" s="40">
        <f t="shared" si="602"/>
        <v>37136.630561456157</v>
      </c>
      <c r="AN172" s="40">
        <f t="shared" si="602"/>
        <v>33681.212330597016</v>
      </c>
      <c r="AO172" s="40">
        <f t="shared" si="602"/>
        <v>38978.421632443911</v>
      </c>
      <c r="AP172" s="40">
        <f t="shared" si="602"/>
        <v>36000.046108338807</v>
      </c>
      <c r="AQ172" s="40">
        <f t="shared" si="602"/>
        <v>37317.65018720724</v>
      </c>
      <c r="AR172" s="40">
        <f t="shared" si="602"/>
        <v>31951.777808821647</v>
      </c>
      <c r="AS172" s="40">
        <v>34720.668946493337</v>
      </c>
      <c r="AT172" s="40">
        <f t="shared" si="603"/>
        <v>29214.970583556846</v>
      </c>
      <c r="AU172" s="40">
        <f t="shared" si="603"/>
        <v>32045.878701119698</v>
      </c>
      <c r="AV172" s="40">
        <f t="shared" si="603"/>
        <v>32299.717816349606</v>
      </c>
      <c r="AW172" s="40">
        <f t="shared" si="578"/>
        <v>410348.96942309657</v>
      </c>
      <c r="AY172" s="40">
        <f t="shared" si="604"/>
        <v>27894.83581394477</v>
      </c>
      <c r="AZ172" s="40">
        <f t="shared" si="604"/>
        <v>32042.086929671219</v>
      </c>
      <c r="BA172" s="40">
        <f t="shared" si="604"/>
        <v>35131.962215615982</v>
      </c>
      <c r="BB172" s="40">
        <f t="shared" si="604"/>
        <v>33828.783893349966</v>
      </c>
      <c r="BC172" s="40">
        <f t="shared" si="604"/>
        <v>32694.550801295296</v>
      </c>
      <c r="BD172" s="40">
        <f t="shared" si="604"/>
        <v>34816.541077589485</v>
      </c>
      <c r="BE172" s="40">
        <f t="shared" si="604"/>
        <v>35752.543887764456</v>
      </c>
      <c r="BF172" s="40">
        <f t="shared" si="604"/>
        <v>35882.405464748903</v>
      </c>
      <c r="BG172" s="40">
        <f t="shared" si="604"/>
        <v>29900.059645535704</v>
      </c>
      <c r="BH172" s="40">
        <f t="shared" si="604"/>
        <v>34087.056450250238</v>
      </c>
      <c r="BI172" s="40">
        <f t="shared" si="604"/>
        <v>33516.882921934906</v>
      </c>
      <c r="BJ172" s="40">
        <f t="shared" si="604"/>
        <v>35345.678089464491</v>
      </c>
      <c r="BK172" s="40">
        <f t="shared" si="580"/>
        <v>400893.38719116536</v>
      </c>
      <c r="BM172" s="40">
        <f t="shared" si="605"/>
        <v>32094.993618616387</v>
      </c>
      <c r="BN172" s="40">
        <f t="shared" si="605"/>
        <v>32673.344534896201</v>
      </c>
      <c r="BO172" s="40">
        <f t="shared" si="605"/>
        <v>35652.707886200995</v>
      </c>
      <c r="BP172" s="40">
        <f t="shared" si="605"/>
        <v>29178.61751475796</v>
      </c>
      <c r="BQ172" s="40">
        <f t="shared" si="605"/>
        <v>35251.840294278125</v>
      </c>
      <c r="BR172" s="40">
        <f t="shared" si="605"/>
        <v>34892.634858384125</v>
      </c>
      <c r="BS172" s="40">
        <f t="shared" si="605"/>
        <v>28752.596024019105</v>
      </c>
      <c r="BT172" s="40">
        <f t="shared" si="605"/>
        <v>33997.55549901518</v>
      </c>
      <c r="BU172" s="40">
        <f t="shared" si="605"/>
        <v>34083.077497880295</v>
      </c>
      <c r="BV172" s="40">
        <f t="shared" si="605"/>
        <v>32245.19445172829</v>
      </c>
      <c r="BW172" s="40">
        <f t="shared" si="605"/>
        <v>33772.509674856781</v>
      </c>
      <c r="BX172" s="40">
        <f t="shared" si="605"/>
        <v>35596.520131387268</v>
      </c>
      <c r="BY172" s="40">
        <f t="shared" si="582"/>
        <v>398191.59198602074</v>
      </c>
      <c r="CA172" s="40">
        <f t="shared" si="606"/>
        <v>33221.707770059176</v>
      </c>
      <c r="CB172" s="40">
        <f t="shared" si="606"/>
        <v>30901.151868613841</v>
      </c>
      <c r="CC172" s="40">
        <f t="shared" si="606"/>
        <v>33457.084812169021</v>
      </c>
      <c r="CD172" s="40">
        <f t="shared" si="606"/>
        <v>34317.057149205677</v>
      </c>
      <c r="CE172" s="40">
        <f t="shared" si="606"/>
        <v>34379.258702538449</v>
      </c>
      <c r="CF172" s="40">
        <f t="shared" si="606"/>
        <v>33975.102325412692</v>
      </c>
      <c r="CG172" s="40">
        <f t="shared" si="606"/>
        <v>36228.452400816917</v>
      </c>
      <c r="CH172" s="40">
        <f t="shared" si="606"/>
        <v>35596.016199185629</v>
      </c>
      <c r="CI172" s="40">
        <f t="shared" si="606"/>
        <v>36673.630427635937</v>
      </c>
      <c r="CJ172" s="40">
        <f t="shared" si="606"/>
        <v>34800.930621021645</v>
      </c>
      <c r="CK172" s="40">
        <f t="shared" si="606"/>
        <v>33033.354095435876</v>
      </c>
      <c r="CL172" s="40">
        <f t="shared" si="606"/>
        <v>32293.535862238637</v>
      </c>
      <c r="CM172" s="40">
        <f t="shared" si="584"/>
        <v>408877.28223433346</v>
      </c>
      <c r="CO172" s="40">
        <f t="shared" si="607"/>
        <v>137561.58159594756</v>
      </c>
      <c r="CP172" s="40">
        <f t="shared" si="607"/>
        <v>106602.43805180285</v>
      </c>
      <c r="CQ172" s="40">
        <f t="shared" si="607"/>
        <v>101692.49975520585</v>
      </c>
      <c r="CR172" s="40">
        <f t="shared" si="607"/>
        <v>106709.79385517757</v>
      </c>
      <c r="CS172" s="40">
        <f t="shared" si="586"/>
        <v>452566.31325813383</v>
      </c>
      <c r="CU172" s="40">
        <f t="shared" si="608"/>
        <v>101864.79136023231</v>
      </c>
      <c r="CV172" s="40">
        <f t="shared" si="608"/>
        <v>106066.77401169036</v>
      </c>
      <c r="CW172" s="40">
        <f t="shared" si="608"/>
        <v>104866.20737734561</v>
      </c>
      <c r="CX172" s="40">
        <f t="shared" si="608"/>
        <v>106383.7664565556</v>
      </c>
      <c r="CY172" s="40">
        <f t="shared" si="588"/>
        <v>419181.53920582391</v>
      </c>
      <c r="DA172" s="40">
        <f t="shared" si="609"/>
        <v>421771.56093206146</v>
      </c>
      <c r="DB172" s="40">
        <f t="shared" si="609"/>
        <v>422187.31268539565</v>
      </c>
      <c r="DC172" s="40">
        <f t="shared" si="609"/>
        <v>425792.59245398128</v>
      </c>
      <c r="DD172" s="40">
        <f t="shared" si="609"/>
        <v>414179.14357756992</v>
      </c>
      <c r="DE172" s="40">
        <f t="shared" si="609"/>
        <v>424137.19418724126</v>
      </c>
      <c r="DF172" s="40">
        <f t="shared" si="609"/>
        <v>423923.08195970411</v>
      </c>
      <c r="DG172" s="40">
        <f t="shared" si="609"/>
        <v>425920.23853236623</v>
      </c>
      <c r="DH172" s="40">
        <f t="shared" si="609"/>
        <v>406423.78528184094</v>
      </c>
      <c r="DI172" s="40">
        <f t="shared" si="609"/>
        <v>413985.22047988052</v>
      </c>
      <c r="DJ172" s="40">
        <f t="shared" si="609"/>
        <v>419720.41427399748</v>
      </c>
      <c r="DK172" s="40">
        <f t="shared" si="609"/>
        <v>427023.54108177597</v>
      </c>
      <c r="DL172" s="40">
        <f t="shared" si="609"/>
        <v>425564.36613494135</v>
      </c>
      <c r="DM172" s="40">
        <f t="shared" si="609"/>
        <v>421887.34927089047</v>
      </c>
      <c r="DN172" s="40">
        <f t="shared" si="609"/>
        <v>417653.28487413458</v>
      </c>
      <c r="DO172" s="40">
        <f t="shared" si="609"/>
        <v>417653.28488759429</v>
      </c>
      <c r="DP172" s="40">
        <f t="shared" si="609"/>
        <v>67626.64708314366</v>
      </c>
      <c r="DQ172" s="40">
        <f t="shared" si="609"/>
        <v>0</v>
      </c>
      <c r="DR172" s="40">
        <f t="shared" si="609"/>
        <v>0</v>
      </c>
      <c r="DS172" s="40">
        <f t="shared" si="609"/>
        <v>0</v>
      </c>
      <c r="DU172" s="40">
        <f t="shared" si="590"/>
        <v>731614.84581852891</v>
      </c>
      <c r="DW172" s="40">
        <f t="shared" si="591"/>
        <v>10335097.653329199</v>
      </c>
    </row>
    <row r="173" spans="1:127" hidden="1" x14ac:dyDescent="0.3">
      <c r="B173" s="15" t="s">
        <v>73</v>
      </c>
      <c r="C173" s="16" t="s">
        <v>74</v>
      </c>
      <c r="D173" s="15" t="s">
        <v>75</v>
      </c>
      <c r="E173" s="16" t="s">
        <v>76</v>
      </c>
      <c r="F173" s="68" t="s">
        <v>77</v>
      </c>
      <c r="G173" s="39" t="s">
        <v>179</v>
      </c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>
        <f t="shared" si="573"/>
        <v>0</v>
      </c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0">
        <f t="shared" si="575"/>
        <v>0</v>
      </c>
      <c r="AK173" s="40">
        <f t="shared" si="602"/>
        <v>129560.4193032172</v>
      </c>
      <c r="AL173" s="40">
        <f t="shared" si="602"/>
        <v>138447.55968363184</v>
      </c>
      <c r="AM173" s="40">
        <f t="shared" si="602"/>
        <v>148546.52224582463</v>
      </c>
      <c r="AN173" s="40">
        <f t="shared" si="602"/>
        <v>134724.84932238807</v>
      </c>
      <c r="AO173" s="40">
        <f t="shared" si="602"/>
        <v>155913.68652977564</v>
      </c>
      <c r="AP173" s="40">
        <f t="shared" si="602"/>
        <v>144000.18443335523</v>
      </c>
      <c r="AQ173" s="40">
        <f t="shared" si="602"/>
        <v>149270.60074882896</v>
      </c>
      <c r="AR173" s="40">
        <f t="shared" si="602"/>
        <v>127807.11123528659</v>
      </c>
      <c r="AS173" s="40">
        <v>138882.67578597335</v>
      </c>
      <c r="AT173" s="40">
        <f t="shared" si="603"/>
        <v>116859.88233422738</v>
      </c>
      <c r="AU173" s="40">
        <f t="shared" si="603"/>
        <v>128183.51480447879</v>
      </c>
      <c r="AV173" s="40">
        <f t="shared" si="603"/>
        <v>129198.87126539843</v>
      </c>
      <c r="AW173" s="40">
        <f t="shared" si="578"/>
        <v>1641395.8776923863</v>
      </c>
      <c r="AY173" s="40">
        <f t="shared" si="604"/>
        <v>111579.34325577908</v>
      </c>
      <c r="AZ173" s="40">
        <f t="shared" si="604"/>
        <v>128168.34771868488</v>
      </c>
      <c r="BA173" s="40">
        <f t="shared" si="604"/>
        <v>140527.84886246393</v>
      </c>
      <c r="BB173" s="40">
        <f t="shared" si="604"/>
        <v>135315.13557339986</v>
      </c>
      <c r="BC173" s="40">
        <f t="shared" si="604"/>
        <v>130778.20320518118</v>
      </c>
      <c r="BD173" s="40">
        <f t="shared" si="604"/>
        <v>139266.16431035794</v>
      </c>
      <c r="BE173" s="40">
        <f t="shared" si="604"/>
        <v>143010.17555105782</v>
      </c>
      <c r="BF173" s="40">
        <f t="shared" si="604"/>
        <v>143529.62185899561</v>
      </c>
      <c r="BG173" s="40">
        <f t="shared" si="604"/>
        <v>119600.23858214282</v>
      </c>
      <c r="BH173" s="40">
        <f t="shared" si="604"/>
        <v>136348.22580100095</v>
      </c>
      <c r="BI173" s="40">
        <f t="shared" si="604"/>
        <v>134067.53168773963</v>
      </c>
      <c r="BJ173" s="40">
        <f t="shared" si="604"/>
        <v>141382.71235785796</v>
      </c>
      <c r="BK173" s="40">
        <f t="shared" si="580"/>
        <v>1603573.5487646614</v>
      </c>
      <c r="BM173" s="40">
        <f t="shared" si="605"/>
        <v>128379.97447446555</v>
      </c>
      <c r="BN173" s="40">
        <f t="shared" si="605"/>
        <v>130693.37813958481</v>
      </c>
      <c r="BO173" s="40">
        <f t="shared" si="605"/>
        <v>142610.83154480398</v>
      </c>
      <c r="BP173" s="40">
        <f t="shared" si="605"/>
        <v>116714.47005903184</v>
      </c>
      <c r="BQ173" s="40">
        <f t="shared" si="605"/>
        <v>141007.3611771125</v>
      </c>
      <c r="BR173" s="40">
        <f t="shared" si="605"/>
        <v>139570.5394335365</v>
      </c>
      <c r="BS173" s="40">
        <f t="shared" si="605"/>
        <v>115010.38409607642</v>
      </c>
      <c r="BT173" s="40">
        <f t="shared" si="605"/>
        <v>135990.22199606072</v>
      </c>
      <c r="BU173" s="40">
        <f t="shared" si="605"/>
        <v>136332.30999152118</v>
      </c>
      <c r="BV173" s="40">
        <f t="shared" si="605"/>
        <v>128980.77780691316</v>
      </c>
      <c r="BW173" s="40">
        <f t="shared" si="605"/>
        <v>135090.03869942712</v>
      </c>
      <c r="BX173" s="40">
        <f t="shared" si="605"/>
        <v>142386.08052554907</v>
      </c>
      <c r="BY173" s="40">
        <f t="shared" si="582"/>
        <v>1592766.3679440829</v>
      </c>
      <c r="CA173" s="40">
        <f t="shared" si="606"/>
        <v>132886.83108023671</v>
      </c>
      <c r="CB173" s="40">
        <f t="shared" si="606"/>
        <v>123604.60747445536</v>
      </c>
      <c r="CC173" s="40">
        <f t="shared" si="606"/>
        <v>133828.33924867609</v>
      </c>
      <c r="CD173" s="40">
        <f t="shared" si="606"/>
        <v>137268.22859682271</v>
      </c>
      <c r="CE173" s="40">
        <f t="shared" si="606"/>
        <v>137517.0348101538</v>
      </c>
      <c r="CF173" s="40">
        <f t="shared" si="606"/>
        <v>135900.40930165077</v>
      </c>
      <c r="CG173" s="40">
        <f t="shared" si="606"/>
        <v>144913.80960326767</v>
      </c>
      <c r="CH173" s="40">
        <f t="shared" si="606"/>
        <v>142384.06479674252</v>
      </c>
      <c r="CI173" s="40">
        <f t="shared" si="606"/>
        <v>146694.52171054375</v>
      </c>
      <c r="CJ173" s="40">
        <f t="shared" si="606"/>
        <v>139203.72248408658</v>
      </c>
      <c r="CK173" s="40">
        <f t="shared" si="606"/>
        <v>132133.4163817435</v>
      </c>
      <c r="CL173" s="40">
        <f t="shared" si="606"/>
        <v>129174.14344895455</v>
      </c>
      <c r="CM173" s="40">
        <f t="shared" si="584"/>
        <v>1635509.1289373338</v>
      </c>
      <c r="CO173" s="40">
        <f t="shared" si="607"/>
        <v>550246.32638379023</v>
      </c>
      <c r="CP173" s="40">
        <f t="shared" si="607"/>
        <v>426409.75220721139</v>
      </c>
      <c r="CQ173" s="40">
        <f t="shared" si="607"/>
        <v>406769.99902082339</v>
      </c>
      <c r="CR173" s="40">
        <f t="shared" si="607"/>
        <v>426839.17542071029</v>
      </c>
      <c r="CS173" s="40">
        <f t="shared" si="586"/>
        <v>1810265.2530325353</v>
      </c>
      <c r="CU173" s="40">
        <f t="shared" si="608"/>
        <v>407459.16544092924</v>
      </c>
      <c r="CV173" s="40">
        <f t="shared" si="608"/>
        <v>424267.09604676143</v>
      </c>
      <c r="CW173" s="40">
        <f t="shared" si="608"/>
        <v>419464.82950938243</v>
      </c>
      <c r="CX173" s="40">
        <f t="shared" si="608"/>
        <v>425535.06582622242</v>
      </c>
      <c r="CY173" s="40">
        <f t="shared" si="588"/>
        <v>1676726.1568232956</v>
      </c>
      <c r="DA173" s="40">
        <f t="shared" si="609"/>
        <v>1687086.2437282458</v>
      </c>
      <c r="DB173" s="40">
        <f t="shared" si="609"/>
        <v>1688749.2507415826</v>
      </c>
      <c r="DC173" s="40">
        <f t="shared" si="609"/>
        <v>1703170.3698159251</v>
      </c>
      <c r="DD173" s="40">
        <f t="shared" si="609"/>
        <v>1656716.5743102797</v>
      </c>
      <c r="DE173" s="40">
        <f t="shared" si="609"/>
        <v>1696548.776748965</v>
      </c>
      <c r="DF173" s="40">
        <f t="shared" si="609"/>
        <v>1695692.3278388164</v>
      </c>
      <c r="DG173" s="40">
        <f t="shared" si="609"/>
        <v>1703680.9541294649</v>
      </c>
      <c r="DH173" s="40">
        <f t="shared" si="609"/>
        <v>1625695.1411273638</v>
      </c>
      <c r="DI173" s="40">
        <f t="shared" si="609"/>
        <v>1655940.8819195221</v>
      </c>
      <c r="DJ173" s="40">
        <f t="shared" si="609"/>
        <v>1678881.6570959899</v>
      </c>
      <c r="DK173" s="40">
        <f t="shared" si="609"/>
        <v>1708094.1643271039</v>
      </c>
      <c r="DL173" s="40">
        <f t="shared" si="609"/>
        <v>1702257.4645397654</v>
      </c>
      <c r="DM173" s="40">
        <f t="shared" si="609"/>
        <v>1687549.3970835619</v>
      </c>
      <c r="DN173" s="40">
        <f t="shared" si="609"/>
        <v>1670613.1394965383</v>
      </c>
      <c r="DO173" s="40">
        <f t="shared" si="609"/>
        <v>1670613.1395503771</v>
      </c>
      <c r="DP173" s="40">
        <f t="shared" si="609"/>
        <v>270506.58833257464</v>
      </c>
      <c r="DQ173" s="40">
        <f t="shared" si="609"/>
        <v>0</v>
      </c>
      <c r="DR173" s="40">
        <f t="shared" si="609"/>
        <v>0</v>
      </c>
      <c r="DS173" s="40">
        <f t="shared" si="609"/>
        <v>0</v>
      </c>
      <c r="DU173" s="40">
        <f t="shared" si="590"/>
        <v>2926459.3832741156</v>
      </c>
      <c r="DW173" s="40">
        <f t="shared" si="591"/>
        <v>41340390.613316797</v>
      </c>
    </row>
    <row r="174" spans="1:127" s="84" customFormat="1" hidden="1" x14ac:dyDescent="0.3">
      <c r="B174" s="85" t="s">
        <v>78</v>
      </c>
      <c r="C174" s="86" t="s">
        <v>79</v>
      </c>
      <c r="D174" s="85" t="s">
        <v>80</v>
      </c>
      <c r="E174" s="86" t="s">
        <v>81</v>
      </c>
      <c r="F174" s="91" t="s">
        <v>82</v>
      </c>
      <c r="G174" s="113" t="s">
        <v>179</v>
      </c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>
        <f t="shared" si="573"/>
        <v>0</v>
      </c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>
        <f t="shared" si="575"/>
        <v>0</v>
      </c>
      <c r="AK174" s="92">
        <f t="shared" ref="AK174:AR174" si="610">AK111*AK$203-AK$145</f>
        <v>667567.88757252251</v>
      </c>
      <c r="AL174" s="92">
        <f t="shared" si="610"/>
        <v>425992.54147877463</v>
      </c>
      <c r="AM174" s="92">
        <f t="shared" si="610"/>
        <v>731749.2835546491</v>
      </c>
      <c r="AN174" s="92">
        <f t="shared" si="610"/>
        <v>646219.82107035432</v>
      </c>
      <c r="AO174" s="92">
        <f t="shared" si="610"/>
        <v>768283.5007143775</v>
      </c>
      <c r="AP174" s="92">
        <f t="shared" si="610"/>
        <v>722535.67434217921</v>
      </c>
      <c r="AQ174" s="92">
        <f t="shared" si="610"/>
        <v>734678.89631518803</v>
      </c>
      <c r="AR174" s="92">
        <f t="shared" si="610"/>
        <v>371700.72355801007</v>
      </c>
      <c r="AS174" s="92">
        <v>716933.26158736192</v>
      </c>
      <c r="AT174" s="92">
        <f>AT111*AT$203-AT$145</f>
        <v>622398.00421572931</v>
      </c>
      <c r="AU174" s="92">
        <f>AU111*AU$203-AU$145</f>
        <v>705196.9971803294</v>
      </c>
      <c r="AV174" s="92">
        <f>AV111*AV$203-AV$145</f>
        <v>672087.3689095286</v>
      </c>
      <c r="AW174" s="92">
        <f t="shared" si="578"/>
        <v>7785343.9604990054</v>
      </c>
      <c r="AY174" s="92">
        <f t="shared" ref="AY174:BJ174" si="611">AY111*AY$203-AY$145</f>
        <v>549170.35466792947</v>
      </c>
      <c r="AZ174" s="92">
        <f t="shared" si="611"/>
        <v>630817.98942410538</v>
      </c>
      <c r="BA174" s="92">
        <f t="shared" si="611"/>
        <v>691648.88722826738</v>
      </c>
      <c r="BB174" s="92">
        <f t="shared" si="611"/>
        <v>665992.99499761232</v>
      </c>
      <c r="BC174" s="92">
        <f t="shared" si="611"/>
        <v>643663.1561129404</v>
      </c>
      <c r="BD174" s="92">
        <f t="shared" si="611"/>
        <v>685439.1378898907</v>
      </c>
      <c r="BE174" s="92">
        <f t="shared" si="611"/>
        <v>703866.3836590522</v>
      </c>
      <c r="BF174" s="92" t="e">
        <f t="shared" si="611"/>
        <v>#REF!</v>
      </c>
      <c r="BG174" s="92">
        <f t="shared" si="611"/>
        <v>588647.5356819462</v>
      </c>
      <c r="BH174" s="92">
        <f t="shared" si="611"/>
        <v>671077.65054532525</v>
      </c>
      <c r="BI174" s="92">
        <f t="shared" si="611"/>
        <v>659852.54777520383</v>
      </c>
      <c r="BJ174" s="92">
        <f t="shared" si="611"/>
        <v>695856.34781424736</v>
      </c>
      <c r="BK174" s="92" t="e">
        <f t="shared" si="580"/>
        <v>#REF!</v>
      </c>
      <c r="BM174" s="92">
        <f t="shared" ref="BM174:BX174" si="612">BM111*BM$203-BM$145</f>
        <v>631859.57236533926</v>
      </c>
      <c r="BN174" s="92">
        <f t="shared" si="612"/>
        <v>643245.66475657432</v>
      </c>
      <c r="BO174" s="92">
        <f t="shared" si="612"/>
        <v>701900.89539617347</v>
      </c>
      <c r="BP174" s="92">
        <f t="shared" si="612"/>
        <v>574444.3823286097</v>
      </c>
      <c r="BQ174" s="92">
        <f t="shared" si="612"/>
        <v>694008.94725568255</v>
      </c>
      <c r="BR174" s="92">
        <f t="shared" si="612"/>
        <v>686937.20903344359</v>
      </c>
      <c r="BS174" s="92">
        <f t="shared" si="612"/>
        <v>566057.22512411163</v>
      </c>
      <c r="BT174" s="92" t="e">
        <f t="shared" si="612"/>
        <v>#REF!</v>
      </c>
      <c r="BU174" s="92">
        <f t="shared" si="612"/>
        <v>670999.31623646675</v>
      </c>
      <c r="BV174" s="92">
        <f t="shared" si="612"/>
        <v>634816.60159260023</v>
      </c>
      <c r="BW174" s="92">
        <f t="shared" si="612"/>
        <v>664885.11493211612</v>
      </c>
      <c r="BX174" s="92">
        <f t="shared" si="612"/>
        <v>700794.717555771</v>
      </c>
      <c r="BY174" s="92" t="e">
        <f t="shared" si="582"/>
        <v>#REF!</v>
      </c>
      <c r="CA174" s="92">
        <f t="shared" ref="CA174:CL174" si="613">CA111*CA$203-CA$145</f>
        <v>627412.70913577382</v>
      </c>
      <c r="CB174" s="92">
        <f t="shared" si="613"/>
        <v>583587.56098553375</v>
      </c>
      <c r="CC174" s="92">
        <f t="shared" si="613"/>
        <v>631857.95164650353</v>
      </c>
      <c r="CD174" s="92">
        <f t="shared" si="613"/>
        <v>648099.06656740059</v>
      </c>
      <c r="CE174" s="92">
        <f t="shared" si="613"/>
        <v>649273.7817674462</v>
      </c>
      <c r="CF174" s="92">
        <f t="shared" si="613"/>
        <v>641641.03605665837</v>
      </c>
      <c r="CG174" s="92">
        <f t="shared" si="613"/>
        <v>684196.96018993913</v>
      </c>
      <c r="CH174" s="92" t="e">
        <f t="shared" si="613"/>
        <v>#REF!</v>
      </c>
      <c r="CI174" s="92">
        <f t="shared" si="613"/>
        <v>692604.42538671533</v>
      </c>
      <c r="CJ174" s="92">
        <f t="shared" si="613"/>
        <v>657237.31942099391</v>
      </c>
      <c r="CK174" s="92">
        <f t="shared" si="613"/>
        <v>623855.53230160812</v>
      </c>
      <c r="CL174" s="92">
        <f t="shared" si="613"/>
        <v>609883.60270752932</v>
      </c>
      <c r="CM174" s="92" t="e">
        <f t="shared" si="584"/>
        <v>#REF!</v>
      </c>
      <c r="CO174" s="92">
        <f t="shared" ref="CO174:CR174" si="614">CO111*CO$203-CO$145</f>
        <v>2597936.4209536402</v>
      </c>
      <c r="CP174" s="92">
        <f t="shared" si="614"/>
        <v>2013253.6509408047</v>
      </c>
      <c r="CQ174" s="92">
        <f t="shared" si="614"/>
        <v>1920526.3983359963</v>
      </c>
      <c r="CR174" s="92">
        <f t="shared" si="614"/>
        <v>2015281.1323665935</v>
      </c>
      <c r="CS174" s="92">
        <f t="shared" si="586"/>
        <v>8546997.6025970336</v>
      </c>
      <c r="CU174" s="92">
        <f t="shared" ref="CU174:CX174" si="615">CU111*CU$203-CU$145</f>
        <v>1923780.2329497728</v>
      </c>
      <c r="CV174" s="92">
        <f t="shared" si="615"/>
        <v>2003137.3008446645</v>
      </c>
      <c r="CW174" s="92">
        <f t="shared" si="615"/>
        <v>1980463.8498057888</v>
      </c>
      <c r="CX174" s="92">
        <f t="shared" si="615"/>
        <v>2009123.9012321287</v>
      </c>
      <c r="CY174" s="92">
        <f t="shared" si="588"/>
        <v>7916505.2848323556</v>
      </c>
      <c r="DA174" s="92">
        <f t="shared" ref="DA174:DS174" si="616">DA111*DA$203-DA$145</f>
        <v>7965419.4634539532</v>
      </c>
      <c r="DB174" s="92">
        <f t="shared" si="616"/>
        <v>7973271.1950895693</v>
      </c>
      <c r="DC174" s="92">
        <f t="shared" si="616"/>
        <v>8041359.1562039377</v>
      </c>
      <c r="DD174" s="92">
        <f t="shared" si="616"/>
        <v>7822031.9177491497</v>
      </c>
      <c r="DE174" s="92">
        <f t="shared" si="616"/>
        <v>8010095.9255951224</v>
      </c>
      <c r="DF174" s="92">
        <f t="shared" si="616"/>
        <v>8006052.2823944781</v>
      </c>
      <c r="DG174" s="92">
        <f t="shared" si="616"/>
        <v>8043769.8321512537</v>
      </c>
      <c r="DH174" s="92">
        <f t="shared" si="616"/>
        <v>7675567.1305587934</v>
      </c>
      <c r="DI174" s="92">
        <f t="shared" si="616"/>
        <v>7818369.5588804409</v>
      </c>
      <c r="DJ174" s="92">
        <f t="shared" si="616"/>
        <v>7926682.277199774</v>
      </c>
      <c r="DK174" s="92">
        <f t="shared" si="616"/>
        <v>8064606.3901726762</v>
      </c>
      <c r="DL174" s="92">
        <f t="shared" si="616"/>
        <v>8037048.9595663641</v>
      </c>
      <c r="DM174" s="92">
        <f t="shared" si="616"/>
        <v>7967606.1985806925</v>
      </c>
      <c r="DN174" s="92">
        <f t="shared" si="616"/>
        <v>7887643.2468802361</v>
      </c>
      <c r="DO174" s="92">
        <f t="shared" si="616"/>
        <v>7887643.2471344303</v>
      </c>
      <c r="DP174" s="92">
        <f t="shared" si="616"/>
        <v>1277171.4852793815</v>
      </c>
      <c r="DQ174" s="92">
        <f t="shared" si="616"/>
        <v>0</v>
      </c>
      <c r="DR174" s="92">
        <f t="shared" si="616"/>
        <v>0</v>
      </c>
      <c r="DS174" s="92">
        <f t="shared" si="616"/>
        <v>0</v>
      </c>
      <c r="DU174" s="92" t="e">
        <f t="shared" si="590"/>
        <v>#REF!</v>
      </c>
      <c r="DW174" s="92" t="e">
        <f t="shared" si="591"/>
        <v>#REF!</v>
      </c>
    </row>
    <row r="175" spans="1:127" hidden="1" x14ac:dyDescent="0.3">
      <c r="B175" s="15" t="s">
        <v>83</v>
      </c>
      <c r="C175" s="16" t="s">
        <v>84</v>
      </c>
      <c r="D175" s="15" t="s">
        <v>85</v>
      </c>
      <c r="E175" s="16" t="s">
        <v>86</v>
      </c>
      <c r="F175" s="68" t="s">
        <v>87</v>
      </c>
      <c r="G175" s="39" t="s">
        <v>179</v>
      </c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>
        <f t="shared" si="573"/>
        <v>0</v>
      </c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0">
        <f t="shared" si="575"/>
        <v>0</v>
      </c>
      <c r="AK175" s="40">
        <f t="shared" ref="AK175:AR178" si="617">AK112*AK$203</f>
        <v>63868.679696417545</v>
      </c>
      <c r="AL175" s="40">
        <f t="shared" si="617"/>
        <v>65259.982822814913</v>
      </c>
      <c r="AM175" s="40">
        <f t="shared" si="617"/>
        <v>70908.042872972583</v>
      </c>
      <c r="AN175" s="40">
        <f t="shared" si="617"/>
        <v>63681.669291184044</v>
      </c>
      <c r="AO175" s="40">
        <f t="shared" si="617"/>
        <v>73305.502792553089</v>
      </c>
      <c r="AP175" s="40">
        <f t="shared" si="617"/>
        <v>68747.476622275775</v>
      </c>
      <c r="AQ175" s="40">
        <f t="shared" si="617"/>
        <v>70973.493031395381</v>
      </c>
      <c r="AR175" s="40">
        <f t="shared" si="617"/>
        <v>64715.237502055126</v>
      </c>
      <c r="AS175" s="40">
        <v>68330.323297793366</v>
      </c>
      <c r="AT175" s="40">
        <f t="shared" ref="AT175:AV178" si="618">AT112*AT$203</f>
        <v>60541.597322103589</v>
      </c>
      <c r="AU175" s="40">
        <f t="shared" si="618"/>
        <v>66087.239970041672</v>
      </c>
      <c r="AV175" s="40">
        <f t="shared" si="618"/>
        <v>63506.226605312528</v>
      </c>
      <c r="AW175" s="40">
        <f t="shared" si="578"/>
        <v>799925.47182691959</v>
      </c>
      <c r="AY175" s="40">
        <f t="shared" ref="AY175:BJ178" si="619">AY112*AY$203</f>
        <v>53052.481207179961</v>
      </c>
      <c r="AZ175" s="40">
        <f t="shared" si="619"/>
        <v>60940.032987231774</v>
      </c>
      <c r="BA175" s="40">
        <f t="shared" si="619"/>
        <v>66816.588477053549</v>
      </c>
      <c r="BB175" s="40">
        <f t="shared" si="619"/>
        <v>64338.106656520307</v>
      </c>
      <c r="BC175" s="40">
        <f t="shared" si="619"/>
        <v>62180.937487210802</v>
      </c>
      <c r="BD175" s="40">
        <f t="shared" si="619"/>
        <v>66216.69700936001</v>
      </c>
      <c r="BE175" s="40">
        <f t="shared" si="619"/>
        <v>67996.857029941719</v>
      </c>
      <c r="BF175" s="40">
        <f t="shared" si="619"/>
        <v>68243.837471714316</v>
      </c>
      <c r="BG175" s="40">
        <f t="shared" si="619"/>
        <v>56866.165587730655</v>
      </c>
      <c r="BH175" s="40">
        <f t="shared" si="619"/>
        <v>64829.308686267774</v>
      </c>
      <c r="BI175" s="40">
        <f t="shared" si="619"/>
        <v>63744.910104482282</v>
      </c>
      <c r="BJ175" s="40">
        <f t="shared" si="619"/>
        <v>67223.049280646315</v>
      </c>
      <c r="BK175" s="40">
        <f t="shared" si="580"/>
        <v>762448.97198533942</v>
      </c>
      <c r="BM175" s="40">
        <f t="shared" ref="BM175:BX178" si="620">BM112*BM$203</f>
        <v>61040.654877954461</v>
      </c>
      <c r="BN175" s="40">
        <f t="shared" si="620"/>
        <v>62140.605826644081</v>
      </c>
      <c r="BO175" s="40">
        <f t="shared" si="620"/>
        <v>67806.981469028819</v>
      </c>
      <c r="BP175" s="40">
        <f t="shared" si="620"/>
        <v>55494.073085002216</v>
      </c>
      <c r="BQ175" s="40">
        <f t="shared" si="620"/>
        <v>67044.581556410441</v>
      </c>
      <c r="BR175" s="40">
        <f t="shared" si="620"/>
        <v>66361.417842367126</v>
      </c>
      <c r="BS175" s="40">
        <f t="shared" si="620"/>
        <v>54683.833609780813</v>
      </c>
      <c r="BT175" s="40">
        <f t="shared" si="620"/>
        <v>64659.089095620504</v>
      </c>
      <c r="BU175" s="40">
        <f t="shared" si="620"/>
        <v>64821.741217606592</v>
      </c>
      <c r="BV175" s="40">
        <f t="shared" si="620"/>
        <v>61326.318035433527</v>
      </c>
      <c r="BW175" s="40">
        <f t="shared" si="620"/>
        <v>64231.080146704247</v>
      </c>
      <c r="BX175" s="40">
        <f t="shared" si="620"/>
        <v>67700.119402293203</v>
      </c>
      <c r="BY175" s="40">
        <f t="shared" si="582"/>
        <v>757310.49616484612</v>
      </c>
      <c r="CA175" s="40">
        <f t="shared" ref="CA175:CL178" si="621">CA112*CA$203</f>
        <v>62720.178348408139</v>
      </c>
      <c r="CB175" s="40">
        <f t="shared" si="621"/>
        <v>58339.136861514009</v>
      </c>
      <c r="CC175" s="40">
        <f t="shared" si="621"/>
        <v>63164.553157867987</v>
      </c>
      <c r="CD175" s="40">
        <f t="shared" si="621"/>
        <v>64788.118650857097</v>
      </c>
      <c r="CE175" s="40">
        <f t="shared" si="621"/>
        <v>64905.550678902793</v>
      </c>
      <c r="CF175" s="40">
        <f t="shared" si="621"/>
        <v>64142.532707959726</v>
      </c>
      <c r="CG175" s="40">
        <f t="shared" si="621"/>
        <v>68396.694462345069</v>
      </c>
      <c r="CH175" s="40">
        <f t="shared" si="621"/>
        <v>67202.700714797465</v>
      </c>
      <c r="CI175" s="40">
        <f t="shared" si="621"/>
        <v>69237.158337114495</v>
      </c>
      <c r="CJ175" s="40">
        <f t="shared" si="621"/>
        <v>65701.636723450356</v>
      </c>
      <c r="CK175" s="40">
        <f t="shared" si="621"/>
        <v>62364.580251323023</v>
      </c>
      <c r="CL175" s="40">
        <f t="shared" si="621"/>
        <v>60967.857004803045</v>
      </c>
      <c r="CM175" s="40">
        <f t="shared" si="584"/>
        <v>771930.69789934321</v>
      </c>
      <c r="CO175" s="40">
        <f t="shared" ref="CO175:CR178" si="622">CO112*CO$203</f>
        <v>259706.30382110435</v>
      </c>
      <c r="CP175" s="40">
        <f t="shared" si="622"/>
        <v>201257.6828759546</v>
      </c>
      <c r="CQ175" s="40">
        <f t="shared" si="622"/>
        <v>191988.07495050703</v>
      </c>
      <c r="CR175" s="40">
        <f t="shared" si="622"/>
        <v>201460.36285800138</v>
      </c>
      <c r="CS175" s="40">
        <f t="shared" si="586"/>
        <v>854412.42450556741</v>
      </c>
      <c r="CU175" s="40">
        <f t="shared" ref="CU175:CX178" si="623">CU112*CU$203</f>
        <v>192313.34902341099</v>
      </c>
      <c r="CV175" s="40">
        <f t="shared" si="623"/>
        <v>200246.38796109884</v>
      </c>
      <c r="CW175" s="40">
        <f t="shared" si="623"/>
        <v>197979.80510068627</v>
      </c>
      <c r="CX175" s="40">
        <f t="shared" si="623"/>
        <v>200844.84674036017</v>
      </c>
      <c r="CY175" s="40">
        <f t="shared" si="588"/>
        <v>791384.38882555626</v>
      </c>
      <c r="DA175" s="40">
        <f t="shared" ref="DA175:DS178" si="624">DA112*DA$203</f>
        <v>796274.16227489954</v>
      </c>
      <c r="DB175" s="40">
        <f t="shared" si="624"/>
        <v>797059.07147638511</v>
      </c>
      <c r="DC175" s="40">
        <f t="shared" si="624"/>
        <v>803865.57858452923</v>
      </c>
      <c r="DD175" s="40">
        <f t="shared" si="624"/>
        <v>781940.22815371538</v>
      </c>
      <c r="DE175" s="40">
        <f t="shared" si="624"/>
        <v>800740.30654113495</v>
      </c>
      <c r="DF175" s="40">
        <f t="shared" si="624"/>
        <v>800336.07816158712</v>
      </c>
      <c r="DG175" s="40">
        <f t="shared" si="624"/>
        <v>804106.56513637037</v>
      </c>
      <c r="DH175" s="40">
        <f t="shared" si="624"/>
        <v>767298.67333568446</v>
      </c>
      <c r="DI175" s="40">
        <f t="shared" si="624"/>
        <v>781574.11538921995</v>
      </c>
      <c r="DJ175" s="40">
        <f t="shared" si="624"/>
        <v>792401.7459288484</v>
      </c>
      <c r="DK175" s="40">
        <f t="shared" si="624"/>
        <v>806189.52044830634</v>
      </c>
      <c r="DL175" s="40">
        <f t="shared" si="624"/>
        <v>803434.70382236887</v>
      </c>
      <c r="DM175" s="40">
        <f t="shared" si="624"/>
        <v>796492.76227319846</v>
      </c>
      <c r="DN175" s="40">
        <f t="shared" si="624"/>
        <v>788499.15532375348</v>
      </c>
      <c r="DO175" s="40">
        <f t="shared" si="624"/>
        <v>788499.1553491645</v>
      </c>
      <c r="DP175" s="40">
        <f t="shared" si="624"/>
        <v>127674.21216022789</v>
      </c>
      <c r="DQ175" s="40">
        <f t="shared" si="624"/>
        <v>0</v>
      </c>
      <c r="DR175" s="40">
        <f t="shared" si="624"/>
        <v>0</v>
      </c>
      <c r="DS175" s="40">
        <f t="shared" si="624"/>
        <v>0</v>
      </c>
      <c r="DU175" s="40">
        <f t="shared" si="590"/>
        <v>1391439.7316250936</v>
      </c>
      <c r="DW175" s="40">
        <f t="shared" si="591"/>
        <v>19531419.465516489</v>
      </c>
    </row>
    <row r="176" spans="1:127" hidden="1" x14ac:dyDescent="0.3">
      <c r="B176" s="15" t="s">
        <v>88</v>
      </c>
      <c r="C176" s="16" t="s">
        <v>89</v>
      </c>
      <c r="D176" s="15"/>
      <c r="E176" s="16"/>
      <c r="F176" s="68" t="s">
        <v>90</v>
      </c>
      <c r="G176" s="39" t="s">
        <v>179</v>
      </c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>
        <f t="shared" si="573"/>
        <v>0</v>
      </c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0">
        <f t="shared" si="575"/>
        <v>0</v>
      </c>
      <c r="AK176" s="40">
        <f t="shared" si="617"/>
        <v>0</v>
      </c>
      <c r="AL176" s="40">
        <f t="shared" si="617"/>
        <v>0</v>
      </c>
      <c r="AM176" s="40">
        <f t="shared" si="617"/>
        <v>0</v>
      </c>
      <c r="AN176" s="40">
        <f t="shared" si="617"/>
        <v>0</v>
      </c>
      <c r="AO176" s="40">
        <f t="shared" si="617"/>
        <v>0</v>
      </c>
      <c r="AP176" s="40">
        <f t="shared" si="617"/>
        <v>0</v>
      </c>
      <c r="AQ176" s="40">
        <f t="shared" si="617"/>
        <v>0</v>
      </c>
      <c r="AR176" s="40">
        <f t="shared" si="617"/>
        <v>0</v>
      </c>
      <c r="AS176" s="40">
        <v>0</v>
      </c>
      <c r="AT176" s="40">
        <f t="shared" si="618"/>
        <v>0</v>
      </c>
      <c r="AU176" s="40">
        <f t="shared" si="618"/>
        <v>0</v>
      </c>
      <c r="AV176" s="40">
        <f t="shared" si="618"/>
        <v>0</v>
      </c>
      <c r="AW176" s="40">
        <f t="shared" si="578"/>
        <v>0</v>
      </c>
      <c r="AY176" s="40">
        <f t="shared" si="619"/>
        <v>0</v>
      </c>
      <c r="AZ176" s="40">
        <f t="shared" si="619"/>
        <v>0</v>
      </c>
      <c r="BA176" s="40">
        <f t="shared" si="619"/>
        <v>0</v>
      </c>
      <c r="BB176" s="40">
        <f t="shared" si="619"/>
        <v>0</v>
      </c>
      <c r="BC176" s="40">
        <f t="shared" si="619"/>
        <v>0</v>
      </c>
      <c r="BD176" s="40">
        <f t="shared" si="619"/>
        <v>0</v>
      </c>
      <c r="BE176" s="40">
        <f t="shared" si="619"/>
        <v>0</v>
      </c>
      <c r="BF176" s="40">
        <f t="shared" si="619"/>
        <v>0</v>
      </c>
      <c r="BG176" s="40">
        <f t="shared" si="619"/>
        <v>0</v>
      </c>
      <c r="BH176" s="40">
        <f t="shared" si="619"/>
        <v>0</v>
      </c>
      <c r="BI176" s="40">
        <f t="shared" si="619"/>
        <v>0</v>
      </c>
      <c r="BJ176" s="40">
        <f t="shared" si="619"/>
        <v>0</v>
      </c>
      <c r="BK176" s="40">
        <f t="shared" si="580"/>
        <v>0</v>
      </c>
      <c r="BM176" s="40">
        <f t="shared" si="620"/>
        <v>0</v>
      </c>
      <c r="BN176" s="40">
        <f t="shared" si="620"/>
        <v>0</v>
      </c>
      <c r="BO176" s="40">
        <f t="shared" si="620"/>
        <v>0</v>
      </c>
      <c r="BP176" s="40">
        <f t="shared" si="620"/>
        <v>0</v>
      </c>
      <c r="BQ176" s="40">
        <f t="shared" si="620"/>
        <v>0</v>
      </c>
      <c r="BR176" s="40">
        <f t="shared" si="620"/>
        <v>0</v>
      </c>
      <c r="BS176" s="40">
        <f t="shared" si="620"/>
        <v>0</v>
      </c>
      <c r="BT176" s="40">
        <f t="shared" si="620"/>
        <v>0</v>
      </c>
      <c r="BU176" s="40">
        <f t="shared" si="620"/>
        <v>0</v>
      </c>
      <c r="BV176" s="40">
        <f t="shared" si="620"/>
        <v>0</v>
      </c>
      <c r="BW176" s="40">
        <f t="shared" si="620"/>
        <v>0</v>
      </c>
      <c r="BX176" s="40">
        <f t="shared" si="620"/>
        <v>0</v>
      </c>
      <c r="BY176" s="40">
        <f t="shared" si="582"/>
        <v>0</v>
      </c>
      <c r="CA176" s="40">
        <f t="shared" si="621"/>
        <v>0</v>
      </c>
      <c r="CB176" s="40">
        <f t="shared" si="621"/>
        <v>0</v>
      </c>
      <c r="CC176" s="40">
        <f t="shared" si="621"/>
        <v>0</v>
      </c>
      <c r="CD176" s="40">
        <f t="shared" si="621"/>
        <v>0</v>
      </c>
      <c r="CE176" s="40">
        <f t="shared" si="621"/>
        <v>0</v>
      </c>
      <c r="CF176" s="40">
        <f t="shared" si="621"/>
        <v>0</v>
      </c>
      <c r="CG176" s="40">
        <f t="shared" si="621"/>
        <v>0</v>
      </c>
      <c r="CH176" s="40">
        <f t="shared" si="621"/>
        <v>0</v>
      </c>
      <c r="CI176" s="40">
        <f t="shared" si="621"/>
        <v>0</v>
      </c>
      <c r="CJ176" s="40">
        <f t="shared" si="621"/>
        <v>0</v>
      </c>
      <c r="CK176" s="40">
        <f t="shared" si="621"/>
        <v>0</v>
      </c>
      <c r="CL176" s="40">
        <f t="shared" si="621"/>
        <v>0</v>
      </c>
      <c r="CM176" s="40">
        <f t="shared" si="584"/>
        <v>0</v>
      </c>
      <c r="CO176" s="40">
        <f t="shared" si="622"/>
        <v>0</v>
      </c>
      <c r="CP176" s="40">
        <f t="shared" si="622"/>
        <v>0</v>
      </c>
      <c r="CQ176" s="40">
        <f t="shared" si="622"/>
        <v>0</v>
      </c>
      <c r="CR176" s="40">
        <f t="shared" si="622"/>
        <v>0</v>
      </c>
      <c r="CS176" s="40">
        <f t="shared" si="586"/>
        <v>0</v>
      </c>
      <c r="CU176" s="40">
        <f t="shared" si="623"/>
        <v>0</v>
      </c>
      <c r="CV176" s="40">
        <f t="shared" si="623"/>
        <v>0</v>
      </c>
      <c r="CW176" s="40">
        <f t="shared" si="623"/>
        <v>0</v>
      </c>
      <c r="CX176" s="40">
        <f t="shared" si="623"/>
        <v>0</v>
      </c>
      <c r="CY176" s="40">
        <f t="shared" si="588"/>
        <v>0</v>
      </c>
      <c r="DA176" s="40">
        <f t="shared" si="624"/>
        <v>0</v>
      </c>
      <c r="DB176" s="40">
        <f t="shared" si="624"/>
        <v>0</v>
      </c>
      <c r="DC176" s="40">
        <f t="shared" si="624"/>
        <v>0</v>
      </c>
      <c r="DD176" s="40">
        <f t="shared" si="624"/>
        <v>0</v>
      </c>
      <c r="DE176" s="40">
        <f t="shared" si="624"/>
        <v>0</v>
      </c>
      <c r="DF176" s="40">
        <f t="shared" si="624"/>
        <v>0</v>
      </c>
      <c r="DG176" s="40">
        <f t="shared" si="624"/>
        <v>0</v>
      </c>
      <c r="DH176" s="40">
        <f t="shared" si="624"/>
        <v>0</v>
      </c>
      <c r="DI176" s="40">
        <f t="shared" si="624"/>
        <v>0</v>
      </c>
      <c r="DJ176" s="40">
        <f t="shared" si="624"/>
        <v>0</v>
      </c>
      <c r="DK176" s="40">
        <f t="shared" si="624"/>
        <v>0</v>
      </c>
      <c r="DL176" s="40">
        <f t="shared" si="624"/>
        <v>0</v>
      </c>
      <c r="DM176" s="40">
        <f t="shared" si="624"/>
        <v>0</v>
      </c>
      <c r="DN176" s="40">
        <f t="shared" si="624"/>
        <v>0</v>
      </c>
      <c r="DO176" s="40">
        <f t="shared" si="624"/>
        <v>0</v>
      </c>
      <c r="DP176" s="40">
        <f t="shared" si="624"/>
        <v>0</v>
      </c>
      <c r="DQ176" s="40">
        <f t="shared" si="624"/>
        <v>0</v>
      </c>
      <c r="DR176" s="40">
        <f t="shared" si="624"/>
        <v>0</v>
      </c>
      <c r="DS176" s="40">
        <f t="shared" si="624"/>
        <v>0</v>
      </c>
      <c r="DU176" s="40">
        <f t="shared" si="590"/>
        <v>0</v>
      </c>
      <c r="DW176" s="40">
        <f t="shared" si="591"/>
        <v>0</v>
      </c>
    </row>
    <row r="177" spans="1:127" hidden="1" x14ac:dyDescent="0.3">
      <c r="B177" s="15" t="s">
        <v>91</v>
      </c>
      <c r="C177" s="16" t="s">
        <v>92</v>
      </c>
      <c r="D177" s="15" t="s">
        <v>93</v>
      </c>
      <c r="E177" s="16" t="s">
        <v>94</v>
      </c>
      <c r="F177" s="68" t="s">
        <v>95</v>
      </c>
      <c r="G177" s="39" t="s">
        <v>179</v>
      </c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>
        <f t="shared" si="573"/>
        <v>0</v>
      </c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0">
        <f t="shared" si="575"/>
        <v>0</v>
      </c>
      <c r="AK177" s="40">
        <f t="shared" si="617"/>
        <v>38574.00173386481</v>
      </c>
      <c r="AL177" s="40">
        <f t="shared" si="617"/>
        <v>42249.058809536262</v>
      </c>
      <c r="AM177" s="40">
        <f t="shared" si="617"/>
        <v>46572.977274991623</v>
      </c>
      <c r="AN177" s="40">
        <f t="shared" si="617"/>
        <v>35462.583444180505</v>
      </c>
      <c r="AO177" s="40">
        <f t="shared" si="617"/>
        <v>43755.79145488685</v>
      </c>
      <c r="AP177" s="40">
        <f t="shared" si="617"/>
        <v>42601.441376092378</v>
      </c>
      <c r="AQ177" s="40">
        <f t="shared" si="617"/>
        <v>41299.824861205023</v>
      </c>
      <c r="AR177" s="40">
        <f t="shared" si="617"/>
        <v>33603.61107529451</v>
      </c>
      <c r="AS177" s="40">
        <v>32984.925882194089</v>
      </c>
      <c r="AT177" s="40">
        <f t="shared" si="618"/>
        <v>31307.364237006266</v>
      </c>
      <c r="AU177" s="40">
        <f t="shared" si="618"/>
        <v>35407.438386919646</v>
      </c>
      <c r="AV177" s="40">
        <f t="shared" si="618"/>
        <v>37297.804287278166</v>
      </c>
      <c r="AW177" s="40">
        <f t="shared" si="578"/>
        <v>461116.82282345014</v>
      </c>
      <c r="AY177" s="40">
        <f t="shared" si="619"/>
        <v>30871.499889961458</v>
      </c>
      <c r="AZ177" s="40">
        <f t="shared" si="619"/>
        <v>35461.305086046814</v>
      </c>
      <c r="BA177" s="40">
        <f t="shared" si="619"/>
        <v>38880.901644573707</v>
      </c>
      <c r="BB177" s="40">
        <f t="shared" si="619"/>
        <v>37438.660876398135</v>
      </c>
      <c r="BC177" s="40">
        <f t="shared" si="619"/>
        <v>36183.393521174912</v>
      </c>
      <c r="BD177" s="40">
        <f t="shared" si="619"/>
        <v>38531.821847408937</v>
      </c>
      <c r="BE177" s="40">
        <f t="shared" si="619"/>
        <v>39567.705723695275</v>
      </c>
      <c r="BF177" s="40">
        <f t="shared" si="619"/>
        <v>39711.424858173254</v>
      </c>
      <c r="BG177" s="40">
        <f t="shared" si="619"/>
        <v>33090.701598449785</v>
      </c>
      <c r="BH177" s="40">
        <f t="shared" si="619"/>
        <v>37724.49375475265</v>
      </c>
      <c r="BI177" s="40">
        <f t="shared" si="619"/>
        <v>37093.476883599527</v>
      </c>
      <c r="BJ177" s="40">
        <f t="shared" si="619"/>
        <v>39117.423186410473</v>
      </c>
      <c r="BK177" s="40">
        <f t="shared" si="580"/>
        <v>443672.80887064489</v>
      </c>
      <c r="BM177" s="40">
        <f t="shared" si="620"/>
        <v>35519.857459426712</v>
      </c>
      <c r="BN177" s="40">
        <f t="shared" si="620"/>
        <v>36159.924329415808</v>
      </c>
      <c r="BO177" s="40">
        <f t="shared" si="620"/>
        <v>39457.216200407245</v>
      </c>
      <c r="BP177" s="40">
        <f t="shared" si="620"/>
        <v>32292.274218935159</v>
      </c>
      <c r="BQ177" s="40">
        <f t="shared" si="620"/>
        <v>39013.571939423666</v>
      </c>
      <c r="BR177" s="40">
        <f t="shared" si="620"/>
        <v>38616.03561231857</v>
      </c>
      <c r="BS177" s="40">
        <f t="shared" si="620"/>
        <v>31820.791881050554</v>
      </c>
      <c r="BT177" s="40">
        <f t="shared" si="620"/>
        <v>37625.442137290789</v>
      </c>
      <c r="BU177" s="40">
        <f t="shared" si="620"/>
        <v>37720.090207498601</v>
      </c>
      <c r="BV177" s="40">
        <f t="shared" si="620"/>
        <v>35686.086256535025</v>
      </c>
      <c r="BW177" s="40">
        <f t="shared" si="620"/>
        <v>37376.381623650152</v>
      </c>
      <c r="BX177" s="40">
        <f t="shared" si="620"/>
        <v>39395.03263789702</v>
      </c>
      <c r="BY177" s="40">
        <f t="shared" si="582"/>
        <v>440682.70450384932</v>
      </c>
      <c r="CA177" s="40">
        <f t="shared" si="621"/>
        <v>36867.108629589995</v>
      </c>
      <c r="CB177" s="40">
        <f t="shared" si="621"/>
        <v>34291.919325904513</v>
      </c>
      <c r="CC177" s="40">
        <f t="shared" si="621"/>
        <v>37128.313473134978</v>
      </c>
      <c r="CD177" s="40">
        <f t="shared" si="621"/>
        <v>38082.650131184397</v>
      </c>
      <c r="CE177" s="40">
        <f t="shared" si="621"/>
        <v>38151.677028883947</v>
      </c>
      <c r="CF177" s="40">
        <f t="shared" si="621"/>
        <v>37703.172780939618</v>
      </c>
      <c r="CG177" s="40">
        <f t="shared" si="621"/>
        <v>40203.781797953867</v>
      </c>
      <c r="CH177" s="40">
        <f t="shared" si="621"/>
        <v>39501.948698096203</v>
      </c>
      <c r="CI177" s="40">
        <f t="shared" si="621"/>
        <v>40697.808980055415</v>
      </c>
      <c r="CJ177" s="40">
        <f t="shared" si="621"/>
        <v>38619.61878950525</v>
      </c>
      <c r="CK177" s="40">
        <f t="shared" si="621"/>
        <v>36658.087003393593</v>
      </c>
      <c r="CL177" s="40">
        <f t="shared" si="621"/>
        <v>35837.088897028472</v>
      </c>
      <c r="CM177" s="40">
        <f t="shared" si="584"/>
        <v>453743.17553567025</v>
      </c>
      <c r="CO177" s="40">
        <f t="shared" si="622"/>
        <v>152656.14299715977</v>
      </c>
      <c r="CP177" s="40">
        <f t="shared" si="622"/>
        <v>118299.86859907756</v>
      </c>
      <c r="CQ177" s="40">
        <f t="shared" si="622"/>
        <v>112851.16530549298</v>
      </c>
      <c r="CR177" s="40">
        <f t="shared" si="622"/>
        <v>118419.00449938787</v>
      </c>
      <c r="CS177" s="40">
        <f t="shared" si="586"/>
        <v>502226.18140111817</v>
      </c>
      <c r="CU177" s="40">
        <f t="shared" si="623"/>
        <v>113042.36237947966</v>
      </c>
      <c r="CV177" s="40">
        <f t="shared" si="623"/>
        <v>117705.42642011195</v>
      </c>
      <c r="CW177" s="40">
        <f t="shared" si="623"/>
        <v>116373.12222817214</v>
      </c>
      <c r="CX177" s="40">
        <f t="shared" si="623"/>
        <v>118057.20228246356</v>
      </c>
      <c r="CY177" s="40">
        <f t="shared" si="588"/>
        <v>465178.11331022729</v>
      </c>
      <c r="DA177" s="40">
        <f t="shared" si="624"/>
        <v>468052.3367846827</v>
      </c>
      <c r="DB177" s="40">
        <f t="shared" si="624"/>
        <v>468513.70876348647</v>
      </c>
      <c r="DC177" s="40">
        <f t="shared" si="624"/>
        <v>472514.59402165789</v>
      </c>
      <c r="DD177" s="40">
        <f t="shared" si="624"/>
        <v>459626.80738966784</v>
      </c>
      <c r="DE177" s="40">
        <f t="shared" si="624"/>
        <v>470677.54975687916</v>
      </c>
      <c r="DF177" s="40">
        <f t="shared" si="624"/>
        <v>470439.94310504268</v>
      </c>
      <c r="DG177" s="40">
        <f t="shared" si="624"/>
        <v>472656.24663839064</v>
      </c>
      <c r="DH177" s="40">
        <f t="shared" si="624"/>
        <v>451020.45762797043</v>
      </c>
      <c r="DI177" s="40">
        <f t="shared" si="624"/>
        <v>459411.6052104847</v>
      </c>
      <c r="DJ177" s="40">
        <f t="shared" si="624"/>
        <v>465776.1188617071</v>
      </c>
      <c r="DK177" s="40">
        <f t="shared" si="624"/>
        <v>473880.61400751938</v>
      </c>
      <c r="DL177" s="40">
        <f t="shared" si="624"/>
        <v>472261.3245463373</v>
      </c>
      <c r="DM177" s="40">
        <f t="shared" si="624"/>
        <v>468180.83051821368</v>
      </c>
      <c r="DN177" s="40">
        <f t="shared" si="624"/>
        <v>463482.16441891814</v>
      </c>
      <c r="DO177" s="40">
        <f t="shared" si="624"/>
        <v>463482.16443385475</v>
      </c>
      <c r="DP177" s="40">
        <f t="shared" si="624"/>
        <v>75047.28418917043</v>
      </c>
      <c r="DQ177" s="40">
        <f t="shared" si="624"/>
        <v>0</v>
      </c>
      <c r="DR177" s="40">
        <f t="shared" si="624"/>
        <v>0</v>
      </c>
      <c r="DS177" s="40">
        <f t="shared" si="624"/>
        <v>0</v>
      </c>
      <c r="DU177" s="40">
        <f t="shared" si="590"/>
        <v>809685.62721885601</v>
      </c>
      <c r="DW177" s="40">
        <f t="shared" si="591"/>
        <v>11464940.454786384</v>
      </c>
    </row>
    <row r="178" spans="1:127" hidden="1" x14ac:dyDescent="0.3">
      <c r="B178" s="15" t="s">
        <v>96</v>
      </c>
      <c r="C178" s="16" t="s">
        <v>97</v>
      </c>
      <c r="D178" s="15" t="s">
        <v>98</v>
      </c>
      <c r="E178" s="16" t="s">
        <v>99</v>
      </c>
      <c r="F178" s="68" t="s">
        <v>100</v>
      </c>
      <c r="G178" s="39" t="s">
        <v>179</v>
      </c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>
        <f t="shared" si="573"/>
        <v>0</v>
      </c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0">
        <f t="shared" si="575"/>
        <v>0</v>
      </c>
      <c r="AK178" s="40">
        <f t="shared" si="617"/>
        <v>23084.514042850889</v>
      </c>
      <c r="AL178" s="40">
        <f t="shared" si="617"/>
        <v>29592.929080469545</v>
      </c>
      <c r="AM178" s="40">
        <f t="shared" si="617"/>
        <v>31156.791295907893</v>
      </c>
      <c r="AN178" s="40">
        <f t="shared" si="617"/>
        <v>29712.908706407405</v>
      </c>
      <c r="AO178" s="40">
        <f t="shared" si="617"/>
        <v>33479.133754650917</v>
      </c>
      <c r="AP178" s="40">
        <f t="shared" si="617"/>
        <v>33072.918797303348</v>
      </c>
      <c r="AQ178" s="40">
        <f t="shared" si="617"/>
        <v>32877.384054512491</v>
      </c>
      <c r="AR178" s="40">
        <f t="shared" si="617"/>
        <v>27695.926093390437</v>
      </c>
      <c r="AS178" s="40">
        <v>32379.666002291968</v>
      </c>
      <c r="AT178" s="40">
        <f t="shared" si="618"/>
        <v>27438.357892956934</v>
      </c>
      <c r="AU178" s="40">
        <f t="shared" si="618"/>
        <v>31867.333476544598</v>
      </c>
      <c r="AV178" s="40">
        <f t="shared" si="618"/>
        <v>29793.00929822728</v>
      </c>
      <c r="AW178" s="40">
        <f t="shared" si="578"/>
        <v>362150.8724955137</v>
      </c>
      <c r="AY178" s="40">
        <f t="shared" si="619"/>
        <v>24575.749694631726</v>
      </c>
      <c r="AZ178" s="40">
        <f t="shared" si="619"/>
        <v>28229.537299645126</v>
      </c>
      <c r="BA178" s="40">
        <f t="shared" si="619"/>
        <v>30951.76166122557</v>
      </c>
      <c r="BB178" s="40">
        <f t="shared" si="619"/>
        <v>29803.642903004762</v>
      </c>
      <c r="BC178" s="40">
        <f t="shared" si="619"/>
        <v>28804.367311220525</v>
      </c>
      <c r="BD178" s="40">
        <f t="shared" si="619"/>
        <v>30673.871123054345</v>
      </c>
      <c r="BE178" s="40">
        <f t="shared" si="619"/>
        <v>31498.502998637308</v>
      </c>
      <c r="BF178" s="40">
        <f t="shared" si="619"/>
        <v>31612.912907059294</v>
      </c>
      <c r="BG178" s="40">
        <f t="shared" si="619"/>
        <v>26342.380597053238</v>
      </c>
      <c r="BH178" s="40">
        <f t="shared" si="619"/>
        <v>30031.184723064533</v>
      </c>
      <c r="BI178" s="40">
        <f t="shared" si="619"/>
        <v>29528.853682012927</v>
      </c>
      <c r="BJ178" s="40">
        <f t="shared" si="619"/>
        <v>31140.048405643152</v>
      </c>
      <c r="BK178" s="40">
        <f t="shared" si="580"/>
        <v>353192.81330625253</v>
      </c>
      <c r="BM178" s="40">
        <f t="shared" si="620"/>
        <v>28276.148850018126</v>
      </c>
      <c r="BN178" s="40">
        <f t="shared" si="620"/>
        <v>28785.684286933953</v>
      </c>
      <c r="BO178" s="40">
        <f t="shared" si="620"/>
        <v>31410.546052007419</v>
      </c>
      <c r="BP178" s="40">
        <f t="shared" si="620"/>
        <v>25706.77975167051</v>
      </c>
      <c r="BQ178" s="40">
        <f t="shared" si="620"/>
        <v>31057.37596470182</v>
      </c>
      <c r="BR178" s="40">
        <f t="shared" si="620"/>
        <v>30740.910833293201</v>
      </c>
      <c r="BS178" s="40">
        <f t="shared" si="620"/>
        <v>25331.448719404743</v>
      </c>
      <c r="BT178" s="40">
        <f t="shared" si="620"/>
        <v>29952.33310373058</v>
      </c>
      <c r="BU178" s="40">
        <f t="shared" si="620"/>
        <v>30027.679209063921</v>
      </c>
      <c r="BV178" s="40">
        <f t="shared" si="620"/>
        <v>28408.477934265251</v>
      </c>
      <c r="BW178" s="40">
        <f t="shared" si="620"/>
        <v>29754.064510890399</v>
      </c>
      <c r="BX178" s="40">
        <f t="shared" si="620"/>
        <v>31361.043835632474</v>
      </c>
      <c r="BY178" s="40">
        <f t="shared" si="582"/>
        <v>350812.4930516124</v>
      </c>
      <c r="CA178" s="40">
        <f t="shared" si="621"/>
        <v>29341.292495686583</v>
      </c>
      <c r="CB178" s="40">
        <f t="shared" si="621"/>
        <v>27291.785892107851</v>
      </c>
      <c r="CC178" s="40">
        <f t="shared" si="621"/>
        <v>29549.176650442136</v>
      </c>
      <c r="CD178" s="40">
        <f t="shared" si="621"/>
        <v>30308.701117210592</v>
      </c>
      <c r="CE178" s="40">
        <f t="shared" si="621"/>
        <v>30363.63730479778</v>
      </c>
      <c r="CF178" s="40">
        <f t="shared" si="621"/>
        <v>30006.687850021975</v>
      </c>
      <c r="CG178" s="40">
        <f t="shared" si="621"/>
        <v>31996.838510404326</v>
      </c>
      <c r="CH178" s="40">
        <f t="shared" si="621"/>
        <v>31438.273137866538</v>
      </c>
      <c r="CI178" s="40">
        <f t="shared" si="621"/>
        <v>32390.01813825361</v>
      </c>
      <c r="CJ178" s="40">
        <f t="shared" si="621"/>
        <v>30736.056422534508</v>
      </c>
      <c r="CK178" s="40">
        <f t="shared" si="621"/>
        <v>29174.939209515665</v>
      </c>
      <c r="CL178" s="40">
        <f t="shared" si="621"/>
        <v>28521.534413948655</v>
      </c>
      <c r="CM178" s="40">
        <f t="shared" si="584"/>
        <v>361118.94114279025</v>
      </c>
      <c r="CO178" s="40">
        <f t="shared" si="622"/>
        <v>121493.89277975594</v>
      </c>
      <c r="CP178" s="40">
        <f t="shared" si="622"/>
        <v>94150.888848953531</v>
      </c>
      <c r="CQ178" s="40">
        <f t="shared" si="622"/>
        <v>89814.449052018652</v>
      </c>
      <c r="CR178" s="40">
        <f t="shared" si="622"/>
        <v>94245.705107338843</v>
      </c>
      <c r="CS178" s="40">
        <f t="shared" si="586"/>
        <v>399704.93578806694</v>
      </c>
      <c r="CU178" s="40">
        <f t="shared" si="623"/>
        <v>89966.616376245962</v>
      </c>
      <c r="CV178" s="40">
        <f t="shared" si="623"/>
        <v>93677.79230048148</v>
      </c>
      <c r="CW178" s="40">
        <f t="shared" si="623"/>
        <v>92617.456178609413</v>
      </c>
      <c r="CX178" s="40">
        <f t="shared" si="623"/>
        <v>93957.758884622468</v>
      </c>
      <c r="CY178" s="40">
        <f t="shared" si="588"/>
        <v>370219.62373995932</v>
      </c>
      <c r="DA178" s="40">
        <f t="shared" si="624"/>
        <v>372507.12158822495</v>
      </c>
      <c r="DB178" s="40">
        <f t="shared" si="624"/>
        <v>372874.31203745189</v>
      </c>
      <c r="DC178" s="40">
        <f t="shared" si="624"/>
        <v>376058.48212741304</v>
      </c>
      <c r="DD178" s="40">
        <f t="shared" si="624"/>
        <v>365801.5259611322</v>
      </c>
      <c r="DE178" s="40">
        <f t="shared" si="624"/>
        <v>374596.44034806034</v>
      </c>
      <c r="DF178" s="40">
        <f t="shared" si="624"/>
        <v>374407.3372008485</v>
      </c>
      <c r="DG178" s="40">
        <f t="shared" si="624"/>
        <v>376171.21868351492</v>
      </c>
      <c r="DH178" s="40">
        <f t="shared" si="624"/>
        <v>358952.02148234943</v>
      </c>
      <c r="DI178" s="40">
        <f t="shared" si="624"/>
        <v>365630.25378059421</v>
      </c>
      <c r="DJ178" s="40">
        <f t="shared" si="624"/>
        <v>370695.55625683512</v>
      </c>
      <c r="DK178" s="40">
        <f t="shared" si="624"/>
        <v>377145.65151633404</v>
      </c>
      <c r="DL178" s="40">
        <f t="shared" si="624"/>
        <v>375856.91346548533</v>
      </c>
      <c r="DM178" s="40">
        <f t="shared" si="624"/>
        <v>372609.38543151342</v>
      </c>
      <c r="DN178" s="40">
        <f t="shared" si="624"/>
        <v>368869.87502552668</v>
      </c>
      <c r="DO178" s="40">
        <f t="shared" si="624"/>
        <v>368869.87503741425</v>
      </c>
      <c r="DP178" s="40">
        <f t="shared" si="624"/>
        <v>59727.610823107119</v>
      </c>
      <c r="DQ178" s="40">
        <f t="shared" si="624"/>
        <v>0</v>
      </c>
      <c r="DR178" s="40">
        <f t="shared" si="624"/>
        <v>0</v>
      </c>
      <c r="DS178" s="40">
        <f t="shared" si="624"/>
        <v>0</v>
      </c>
      <c r="DU178" s="40">
        <f t="shared" si="590"/>
        <v>644563.15296627278</v>
      </c>
      <c r="DW178" s="40">
        <f t="shared" si="591"/>
        <v>9124869.5622363053</v>
      </c>
    </row>
    <row r="179" spans="1:127" hidden="1" x14ac:dyDescent="0.3">
      <c r="B179" s="15"/>
      <c r="C179" s="16"/>
      <c r="D179" s="15"/>
      <c r="E179" s="16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W179" s="40"/>
      <c r="BK179" s="40"/>
      <c r="BY179" s="40"/>
      <c r="CM179" s="40"/>
      <c r="CS179" s="40"/>
      <c r="CY179" s="40"/>
      <c r="DU179" s="40"/>
      <c r="DW179" s="40"/>
    </row>
    <row r="180" spans="1:127" s="10" customFormat="1" hidden="1" x14ac:dyDescent="0.3">
      <c r="A180" s="21"/>
      <c r="B180" s="136"/>
      <c r="C180" s="137"/>
      <c r="D180" s="136"/>
      <c r="E180" s="137"/>
      <c r="F180" s="138" t="s">
        <v>101</v>
      </c>
      <c r="G180" s="147" t="s">
        <v>179</v>
      </c>
      <c r="I180" s="148">
        <f t="shared" ref="I180:T180" si="625">SUM(I181:I182)</f>
        <v>0</v>
      </c>
      <c r="J180" s="148">
        <f t="shared" si="625"/>
        <v>0</v>
      </c>
      <c r="K180" s="148">
        <f t="shared" si="625"/>
        <v>0</v>
      </c>
      <c r="L180" s="148">
        <f t="shared" si="625"/>
        <v>0</v>
      </c>
      <c r="M180" s="148">
        <f t="shared" si="625"/>
        <v>0</v>
      </c>
      <c r="N180" s="148">
        <f t="shared" si="625"/>
        <v>0</v>
      </c>
      <c r="O180" s="148">
        <f t="shared" si="625"/>
        <v>0</v>
      </c>
      <c r="P180" s="148">
        <f t="shared" si="625"/>
        <v>0</v>
      </c>
      <c r="Q180" s="148">
        <f t="shared" si="625"/>
        <v>0</v>
      </c>
      <c r="R180" s="148">
        <f t="shared" si="625"/>
        <v>0</v>
      </c>
      <c r="S180" s="148">
        <f t="shared" si="625"/>
        <v>0</v>
      </c>
      <c r="T180" s="148">
        <f t="shared" si="625"/>
        <v>0</v>
      </c>
      <c r="U180" s="148">
        <f>SUM(I180:T180)</f>
        <v>0</v>
      </c>
      <c r="W180" s="148">
        <f>SUM(W181:W182)</f>
        <v>0</v>
      </c>
      <c r="X180" s="148">
        <f>SUM(X181:X182)</f>
        <v>0</v>
      </c>
      <c r="Y180" s="148">
        <f>SUM(Y181:Y182)</f>
        <v>0</v>
      </c>
      <c r="Z180" s="148">
        <f t="shared" ref="Z180:AH180" si="626">SUM(Z181:Z182)</f>
        <v>0</v>
      </c>
      <c r="AA180" s="148">
        <f t="shared" si="626"/>
        <v>0</v>
      </c>
      <c r="AB180" s="148">
        <f t="shared" si="626"/>
        <v>0</v>
      </c>
      <c r="AC180" s="148">
        <f t="shared" si="626"/>
        <v>0</v>
      </c>
      <c r="AD180" s="148">
        <f t="shared" si="626"/>
        <v>0</v>
      </c>
      <c r="AE180" s="148">
        <f t="shared" si="626"/>
        <v>0</v>
      </c>
      <c r="AF180" s="148">
        <f t="shared" si="626"/>
        <v>0</v>
      </c>
      <c r="AG180" s="148">
        <f t="shared" si="626"/>
        <v>0</v>
      </c>
      <c r="AH180" s="148">
        <f t="shared" si="626"/>
        <v>0</v>
      </c>
      <c r="AI180" s="148">
        <f>SUM(W180:AH180)</f>
        <v>0</v>
      </c>
      <c r="AK180" s="149">
        <f t="shared" ref="AK180:AR180" si="627">SUM(AK181:AK182)</f>
        <v>351661.67655994289</v>
      </c>
      <c r="AL180" s="149">
        <f t="shared" si="627"/>
        <v>325179.68242261099</v>
      </c>
      <c r="AM180" s="149">
        <f t="shared" si="627"/>
        <v>385300.83515551523</v>
      </c>
      <c r="AN180" s="149">
        <f t="shared" si="627"/>
        <v>359891.07256691286</v>
      </c>
      <c r="AO180" s="149" t="e">
        <f t="shared" si="627"/>
        <v>#REF!</v>
      </c>
      <c r="AP180" s="149">
        <f t="shared" si="627"/>
        <v>349857.85154932982</v>
      </c>
      <c r="AQ180" s="149">
        <f t="shared" si="627"/>
        <v>268595.70942583983</v>
      </c>
      <c r="AR180" s="149">
        <f t="shared" si="627"/>
        <v>329627.96324027586</v>
      </c>
      <c r="AS180" s="149">
        <v>253460.50117490051</v>
      </c>
      <c r="AT180" s="149">
        <f t="shared" ref="AT180:AV180" si="628">SUM(AT181:AT182)</f>
        <v>316928.61854380259</v>
      </c>
      <c r="AU180" s="149" t="e">
        <f t="shared" si="628"/>
        <v>#REF!</v>
      </c>
      <c r="AV180" s="149">
        <f t="shared" si="628"/>
        <v>342979.08457469509</v>
      </c>
      <c r="AW180" s="148" t="e">
        <f t="shared" ref="AW180:AW182" si="629">SUM(AK180:AV180)</f>
        <v>#REF!</v>
      </c>
      <c r="AY180" s="149" t="e">
        <f t="shared" ref="AY180:BJ180" si="630">SUM(AY181:AY182)</f>
        <v>#REF!</v>
      </c>
      <c r="AZ180" s="149" t="e">
        <f t="shared" si="630"/>
        <v>#REF!</v>
      </c>
      <c r="BA180" s="149" t="e">
        <f t="shared" si="630"/>
        <v>#REF!</v>
      </c>
      <c r="BB180" s="149" t="e">
        <f t="shared" si="630"/>
        <v>#REF!</v>
      </c>
      <c r="BC180" s="149" t="e">
        <f t="shared" si="630"/>
        <v>#REF!</v>
      </c>
      <c r="BD180" s="149" t="e">
        <f t="shared" si="630"/>
        <v>#REF!</v>
      </c>
      <c r="BE180" s="149" t="e">
        <f t="shared" si="630"/>
        <v>#REF!</v>
      </c>
      <c r="BF180" s="149">
        <f t="shared" si="630"/>
        <v>339671.69970229728</v>
      </c>
      <c r="BG180" s="149" t="e">
        <f t="shared" si="630"/>
        <v>#REF!</v>
      </c>
      <c r="BH180" s="149">
        <f t="shared" si="630"/>
        <v>330221.74971740047</v>
      </c>
      <c r="BI180" s="149" t="e">
        <f t="shared" si="630"/>
        <v>#REF!</v>
      </c>
      <c r="BJ180" s="149">
        <f t="shared" si="630"/>
        <v>333718.69591818319</v>
      </c>
      <c r="BK180" s="148" t="e">
        <f t="shared" ref="BK180:BK182" si="631">SUM(AY180:BJ180)</f>
        <v>#REF!</v>
      </c>
      <c r="BM180" s="149" t="e">
        <f t="shared" ref="BM180:BX180" si="632">SUM(BM181:BM182)</f>
        <v>#REF!</v>
      </c>
      <c r="BN180" s="149" t="e">
        <f t="shared" si="632"/>
        <v>#REF!</v>
      </c>
      <c r="BO180" s="149" t="e">
        <f t="shared" si="632"/>
        <v>#REF!</v>
      </c>
      <c r="BP180" s="149" t="e">
        <f t="shared" si="632"/>
        <v>#REF!</v>
      </c>
      <c r="BQ180" s="149" t="e">
        <f t="shared" si="632"/>
        <v>#REF!</v>
      </c>
      <c r="BR180" s="149" t="e">
        <f t="shared" si="632"/>
        <v>#REF!</v>
      </c>
      <c r="BS180" s="149" t="e">
        <f t="shared" si="632"/>
        <v>#REF!</v>
      </c>
      <c r="BT180" s="149">
        <f t="shared" si="632"/>
        <v>356641.40358640649</v>
      </c>
      <c r="BU180" s="149" t="e">
        <f t="shared" si="632"/>
        <v>#REF!</v>
      </c>
      <c r="BV180" s="149">
        <f t="shared" si="632"/>
        <v>332143.65630655119</v>
      </c>
      <c r="BW180" s="149" t="e">
        <f t="shared" si="632"/>
        <v>#REF!</v>
      </c>
      <c r="BX180" s="149">
        <f t="shared" si="632"/>
        <v>348245.80985625664</v>
      </c>
      <c r="BY180" s="148" t="e">
        <f t="shared" ref="BY180:BY182" si="633">SUM(BM180:BX180)</f>
        <v>#REF!</v>
      </c>
      <c r="CA180" s="149" t="e">
        <f t="shared" ref="CA180:CL180" si="634">SUM(CA181:CA182)</f>
        <v>#REF!</v>
      </c>
      <c r="CB180" s="149" t="e">
        <f t="shared" si="634"/>
        <v>#REF!</v>
      </c>
      <c r="CC180" s="149" t="e">
        <f t="shared" si="634"/>
        <v>#REF!</v>
      </c>
      <c r="CD180" s="149" t="e">
        <f t="shared" si="634"/>
        <v>#REF!</v>
      </c>
      <c r="CE180" s="149" t="e">
        <f t="shared" si="634"/>
        <v>#REF!</v>
      </c>
      <c r="CF180" s="149" t="e">
        <f t="shared" si="634"/>
        <v>#REF!</v>
      </c>
      <c r="CG180" s="149" t="e">
        <f t="shared" si="634"/>
        <v>#REF!</v>
      </c>
      <c r="CH180" s="149">
        <f t="shared" si="634"/>
        <v>355668.73660103756</v>
      </c>
      <c r="CI180" s="149" t="e">
        <f t="shared" si="634"/>
        <v>#REF!</v>
      </c>
      <c r="CJ180" s="149">
        <f t="shared" si="634"/>
        <v>337240.9054053647</v>
      </c>
      <c r="CK180" s="149" t="e">
        <f t="shared" si="634"/>
        <v>#REF!</v>
      </c>
      <c r="CL180" s="149">
        <f t="shared" si="634"/>
        <v>336376.29076143325</v>
      </c>
      <c r="CM180" s="148" t="e">
        <f t="shared" ref="CM180:CM182" si="635">SUM(CA180:CL180)</f>
        <v>#REF!</v>
      </c>
      <c r="CO180" s="149" t="e">
        <f t="shared" ref="CO180:CR180" si="636">SUM(CO181:CO182)</f>
        <v>#REF!</v>
      </c>
      <c r="CP180" s="149" t="e">
        <f t="shared" si="636"/>
        <v>#REF!</v>
      </c>
      <c r="CQ180" s="149" t="e">
        <f t="shared" si="636"/>
        <v>#REF!</v>
      </c>
      <c r="CR180" s="149" t="e">
        <f t="shared" si="636"/>
        <v>#REF!</v>
      </c>
      <c r="CS180" s="148" t="e">
        <f>SUM(CO180:CR180)</f>
        <v>#REF!</v>
      </c>
      <c r="CU180" s="149" t="e">
        <f t="shared" ref="CU180:CX180" si="637">SUM(CU181:CU182)</f>
        <v>#REF!</v>
      </c>
      <c r="CV180" s="149" t="e">
        <f t="shared" si="637"/>
        <v>#REF!</v>
      </c>
      <c r="CW180" s="149" t="e">
        <f t="shared" si="637"/>
        <v>#REF!</v>
      </c>
      <c r="CX180" s="149" t="e">
        <f t="shared" si="637"/>
        <v>#REF!</v>
      </c>
      <c r="CY180" s="148" t="e">
        <f>SUM(CU180:CX180)</f>
        <v>#REF!</v>
      </c>
      <c r="DA180" s="149" t="e">
        <f t="shared" ref="DA180:DS180" si="638">SUM(DA181:DA182)</f>
        <v>#REF!</v>
      </c>
      <c r="DB180" s="149" t="e">
        <f t="shared" si="638"/>
        <v>#REF!</v>
      </c>
      <c r="DC180" s="149" t="e">
        <f t="shared" si="638"/>
        <v>#REF!</v>
      </c>
      <c r="DD180" s="149" t="e">
        <f t="shared" si="638"/>
        <v>#REF!</v>
      </c>
      <c r="DE180" s="149" t="e">
        <f t="shared" si="638"/>
        <v>#REF!</v>
      </c>
      <c r="DF180" s="149" t="e">
        <f t="shared" si="638"/>
        <v>#REF!</v>
      </c>
      <c r="DG180" s="149" t="e">
        <f t="shared" si="638"/>
        <v>#REF!</v>
      </c>
      <c r="DH180" s="149" t="e">
        <f t="shared" si="638"/>
        <v>#REF!</v>
      </c>
      <c r="DI180" s="149" t="e">
        <f t="shared" si="638"/>
        <v>#REF!</v>
      </c>
      <c r="DJ180" s="149" t="e">
        <f t="shared" si="638"/>
        <v>#REF!</v>
      </c>
      <c r="DK180" s="149" t="e">
        <f t="shared" si="638"/>
        <v>#REF!</v>
      </c>
      <c r="DL180" s="149" t="e">
        <f t="shared" si="638"/>
        <v>#REF!</v>
      </c>
      <c r="DM180" s="149" t="e">
        <f t="shared" si="638"/>
        <v>#REF!</v>
      </c>
      <c r="DN180" s="149" t="e">
        <f t="shared" si="638"/>
        <v>#REF!</v>
      </c>
      <c r="DO180" s="149" t="e">
        <f t="shared" si="638"/>
        <v>#REF!</v>
      </c>
      <c r="DP180" s="149" t="e">
        <f t="shared" si="638"/>
        <v>#REF!</v>
      </c>
      <c r="DQ180" s="149" t="e">
        <f t="shared" si="638"/>
        <v>#REF!</v>
      </c>
      <c r="DR180" s="149" t="e">
        <f t="shared" si="638"/>
        <v>#REF!</v>
      </c>
      <c r="DS180" s="149" t="e">
        <f t="shared" si="638"/>
        <v>#REF!</v>
      </c>
      <c r="DU180" s="148" t="e">
        <f>SUM(BO180:BZ180)</f>
        <v>#REF!</v>
      </c>
      <c r="DW180" s="148" t="e">
        <f>SUM(BQ180:DV180)</f>
        <v>#REF!</v>
      </c>
    </row>
    <row r="181" spans="1:127" hidden="1" x14ac:dyDescent="0.3">
      <c r="B181" s="15" t="s">
        <v>103</v>
      </c>
      <c r="C181" s="16" t="s">
        <v>104</v>
      </c>
      <c r="D181" s="15" t="s">
        <v>105</v>
      </c>
      <c r="E181" s="16" t="s">
        <v>106</v>
      </c>
      <c r="F181" s="68" t="s">
        <v>107</v>
      </c>
      <c r="G181" s="39" t="s">
        <v>179</v>
      </c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>
        <f>SUM(I181:T181)</f>
        <v>0</v>
      </c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0">
        <f>SUM(W181:AH181)</f>
        <v>0</v>
      </c>
      <c r="AK181" s="40">
        <f t="shared" ref="AK181:AR181" si="639">AK118*AK$203</f>
        <v>55958.023753160989</v>
      </c>
      <c r="AL181" s="40">
        <f t="shared" si="639"/>
        <v>50960.87440482292</v>
      </c>
      <c r="AM181" s="40">
        <f t="shared" si="639"/>
        <v>59457.698716857347</v>
      </c>
      <c r="AN181" s="40">
        <f t="shared" si="639"/>
        <v>57959.59006910077</v>
      </c>
      <c r="AO181" s="40">
        <f t="shared" si="639"/>
        <v>59649.088619654904</v>
      </c>
      <c r="AP181" s="40">
        <f t="shared" si="639"/>
        <v>57362.672346170795</v>
      </c>
      <c r="AQ181" s="40">
        <f t="shared" si="639"/>
        <v>58817.387347242242</v>
      </c>
      <c r="AR181" s="40">
        <f t="shared" si="639"/>
        <v>57353.375660911654</v>
      </c>
      <c r="AS181" s="40">
        <v>57416.193370844012</v>
      </c>
      <c r="AT181" s="40">
        <f>AT118*AT$203</f>
        <v>53994.235414859766</v>
      </c>
      <c r="AU181" s="40">
        <f>AU118*AU$203</f>
        <v>54079.740761421686</v>
      </c>
      <c r="AV181" s="40">
        <f>AV118*AV$203</f>
        <v>55159.65834404729</v>
      </c>
      <c r="AW181" s="40">
        <f t="shared" si="629"/>
        <v>678168.53880909435</v>
      </c>
      <c r="AY181" s="40">
        <f t="shared" ref="AY181:BJ181" si="640">AY118*AY$203</f>
        <v>54742.965691791302</v>
      </c>
      <c r="AZ181" s="40">
        <f t="shared" si="640"/>
        <v>53068.333845200737</v>
      </c>
      <c r="BA181" s="40">
        <f t="shared" si="640"/>
        <v>54711.438358173022</v>
      </c>
      <c r="BB181" s="40">
        <f t="shared" si="640"/>
        <v>52180.775806265905</v>
      </c>
      <c r="BC181" s="40">
        <f t="shared" si="640"/>
        <v>57506.8747757729</v>
      </c>
      <c r="BD181" s="40">
        <f t="shared" si="640"/>
        <v>53758.798650695739</v>
      </c>
      <c r="BE181" s="40">
        <f t="shared" si="640"/>
        <v>53248.985687253997</v>
      </c>
      <c r="BF181" s="40">
        <f t="shared" si="640"/>
        <v>56667.124652010389</v>
      </c>
      <c r="BG181" s="40">
        <f t="shared" si="640"/>
        <v>52703.963849389816</v>
      </c>
      <c r="BH181" s="40">
        <f t="shared" si="640"/>
        <v>54843.965764414337</v>
      </c>
      <c r="BI181" s="40">
        <f t="shared" si="640"/>
        <v>54064.086392557278</v>
      </c>
      <c r="BJ181" s="40">
        <f t="shared" si="640"/>
        <v>55492.716692185066</v>
      </c>
      <c r="BK181" s="40">
        <f t="shared" si="631"/>
        <v>652990.03016571037</v>
      </c>
      <c r="BM181" s="40">
        <f t="shared" ref="BM181:BX181" si="641">BM118*BM$203</f>
        <v>54138.849875521373</v>
      </c>
      <c r="BN181" s="40">
        <f t="shared" si="641"/>
        <v>53211.783762636835</v>
      </c>
      <c r="BO181" s="40">
        <f t="shared" si="641"/>
        <v>58288.68479465985</v>
      </c>
      <c r="BP181" s="40">
        <f t="shared" si="641"/>
        <v>59328.843958914047</v>
      </c>
      <c r="BQ181" s="40">
        <f t="shared" si="641"/>
        <v>58913.703632567303</v>
      </c>
      <c r="BR181" s="40">
        <f t="shared" si="641"/>
        <v>58833.971667376609</v>
      </c>
      <c r="BS181" s="40">
        <f t="shared" si="641"/>
        <v>58406.996172347594</v>
      </c>
      <c r="BT181" s="40">
        <f t="shared" si="641"/>
        <v>59498.165112994713</v>
      </c>
      <c r="BU181" s="40">
        <f t="shared" si="641"/>
        <v>56862.405127864949</v>
      </c>
      <c r="BV181" s="40">
        <f t="shared" si="641"/>
        <v>55163.160303441487</v>
      </c>
      <c r="BW181" s="40">
        <f t="shared" si="641"/>
        <v>56837.053495820765</v>
      </c>
      <c r="BX181" s="40">
        <f t="shared" si="641"/>
        <v>57908.371038138306</v>
      </c>
      <c r="BY181" s="40">
        <f t="shared" si="633"/>
        <v>687391.98894228379</v>
      </c>
      <c r="CA181" s="40">
        <f t="shared" ref="CA181:CL181" si="642">CA118*CA$203</f>
        <v>56303.858461780641</v>
      </c>
      <c r="CB181" s="40">
        <f t="shared" si="642"/>
        <v>52371.000707087464</v>
      </c>
      <c r="CC181" s="40">
        <f t="shared" si="642"/>
        <v>56702.773404860396</v>
      </c>
      <c r="CD181" s="40">
        <f t="shared" si="642"/>
        <v>58223.045119770155</v>
      </c>
      <c r="CE181" s="40">
        <f t="shared" si="642"/>
        <v>58328.577590997731</v>
      </c>
      <c r="CF181" s="40">
        <f t="shared" si="642"/>
        <v>57642.87733183724</v>
      </c>
      <c r="CG181" s="40">
        <f t="shared" si="642"/>
        <v>60078.112938639213</v>
      </c>
      <c r="CH181" s="40">
        <f t="shared" si="642"/>
        <v>59029.335775107058</v>
      </c>
      <c r="CI181" s="40">
        <f t="shared" si="642"/>
        <v>58854.539457939492</v>
      </c>
      <c r="CJ181" s="40">
        <f t="shared" si="642"/>
        <v>56003.577007536049</v>
      </c>
      <c r="CK181" s="40">
        <f t="shared" si="642"/>
        <v>53512.728194436029</v>
      </c>
      <c r="CL181" s="40">
        <f t="shared" si="642"/>
        <v>55859.995632865452</v>
      </c>
      <c r="CM181" s="40">
        <f t="shared" si="635"/>
        <v>682910.42162285699</v>
      </c>
      <c r="CO181" s="40">
        <f t="shared" ref="CO181:CR181" si="643">CO118*CO$203</f>
        <v>125810.20806554853</v>
      </c>
      <c r="CP181" s="40">
        <f t="shared" si="643"/>
        <v>129655.74916909623</v>
      </c>
      <c r="CQ181" s="40">
        <f t="shared" si="643"/>
        <v>126231.01818621843</v>
      </c>
      <c r="CR181" s="40">
        <f t="shared" si="643"/>
        <v>142709.5661351131</v>
      </c>
      <c r="CS181" s="40">
        <f>SUM(CO181:CR181)</f>
        <v>524406.54155597626</v>
      </c>
      <c r="CU181" s="40">
        <f t="shared" ref="CU181:CX181" si="644">CU118*CU$203</f>
        <v>150763.87724682566</v>
      </c>
      <c r="CV181" s="40">
        <f t="shared" si="644"/>
        <v>156982.9759972211</v>
      </c>
      <c r="CW181" s="40">
        <f t="shared" si="644"/>
        <v>155206.0903994595</v>
      </c>
      <c r="CX181" s="40">
        <f t="shared" si="644"/>
        <v>157452.13721973641</v>
      </c>
      <c r="CY181" s="40">
        <f>SUM(CU181:CX181)</f>
        <v>620405.08086324274</v>
      </c>
      <c r="DA181" s="40">
        <f t="shared" ref="DA181:DS181" si="645">DA118*DA$203</f>
        <v>750137.6956172483</v>
      </c>
      <c r="DB181" s="40">
        <f t="shared" si="645"/>
        <v>683798.29469135741</v>
      </c>
      <c r="DC181" s="40">
        <f t="shared" si="645"/>
        <v>683240.11792641389</v>
      </c>
      <c r="DD181" s="40">
        <f t="shared" si="645"/>
        <v>637925.40887578973</v>
      </c>
      <c r="DE181" s="40">
        <f t="shared" si="645"/>
        <v>646405.91205828683</v>
      </c>
      <c r="DF181" s="40">
        <f t="shared" si="645"/>
        <v>558947.46235678811</v>
      </c>
      <c r="DG181" s="40">
        <f t="shared" si="645"/>
        <v>432030.95215277048</v>
      </c>
      <c r="DH181" s="40">
        <f t="shared" si="645"/>
        <v>415102.705964469</v>
      </c>
      <c r="DI181" s="40">
        <f t="shared" si="645"/>
        <v>421570.11546627484</v>
      </c>
      <c r="DJ181" s="40">
        <f t="shared" si="645"/>
        <v>428765.61214455398</v>
      </c>
      <c r="DK181" s="40">
        <f t="shared" si="645"/>
        <v>433771.41351974546</v>
      </c>
      <c r="DL181" s="40">
        <f t="shared" si="645"/>
        <v>434553.5202716979</v>
      </c>
      <c r="DM181" s="40">
        <f t="shared" si="645"/>
        <v>424083.86795951892</v>
      </c>
      <c r="DN181" s="40">
        <f t="shared" si="645"/>
        <v>407451.1555995915</v>
      </c>
      <c r="DO181" s="40">
        <f t="shared" si="645"/>
        <v>408867.09329397051</v>
      </c>
      <c r="DP181" s="40">
        <f t="shared" si="645"/>
        <v>136596.24176855446</v>
      </c>
      <c r="DQ181" s="40">
        <f t="shared" si="645"/>
        <v>0</v>
      </c>
      <c r="DR181" s="40">
        <f t="shared" si="645"/>
        <v>0</v>
      </c>
      <c r="DS181" s="40">
        <f t="shared" si="645"/>
        <v>0</v>
      </c>
      <c r="DU181" s="40">
        <f>SUM(BO181:BZ181)</f>
        <v>1267433.3442464094</v>
      </c>
      <c r="DW181" s="40">
        <f>SUM(BQ181:DV181)</f>
        <v>13975940.817490429</v>
      </c>
    </row>
    <row r="182" spans="1:127" s="84" customFormat="1" hidden="1" x14ac:dyDescent="0.3">
      <c r="B182" s="85" t="s">
        <v>108</v>
      </c>
      <c r="C182" s="86" t="s">
        <v>109</v>
      </c>
      <c r="D182" s="85" t="s">
        <v>110</v>
      </c>
      <c r="E182" s="86" t="s">
        <v>111</v>
      </c>
      <c r="F182" s="91" t="s">
        <v>112</v>
      </c>
      <c r="G182" s="113" t="s">
        <v>179</v>
      </c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>
        <f>SUM(I182:T182)</f>
        <v>0</v>
      </c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>
        <f>SUM(W182:AH182)</f>
        <v>0</v>
      </c>
      <c r="AK182" s="92">
        <f t="shared" ref="AK182:AR182" si="646">AK119*AK$203-AK$146</f>
        <v>295703.65280678193</v>
      </c>
      <c r="AL182" s="92">
        <f t="shared" si="646"/>
        <v>274218.80801778805</v>
      </c>
      <c r="AM182" s="92">
        <f t="shared" si="646"/>
        <v>325843.13643865788</v>
      </c>
      <c r="AN182" s="92">
        <f t="shared" si="646"/>
        <v>301931.48249781207</v>
      </c>
      <c r="AO182" s="92" t="e">
        <f t="shared" si="646"/>
        <v>#REF!</v>
      </c>
      <c r="AP182" s="92">
        <f t="shared" si="646"/>
        <v>292495.179203159</v>
      </c>
      <c r="AQ182" s="92">
        <f t="shared" si="646"/>
        <v>209778.32207859756</v>
      </c>
      <c r="AR182" s="92">
        <f t="shared" si="646"/>
        <v>272274.58757936419</v>
      </c>
      <c r="AS182" s="92">
        <v>196044.3078040565</v>
      </c>
      <c r="AT182" s="92">
        <f>AT119*AT$203-AT$146</f>
        <v>262934.38312894281</v>
      </c>
      <c r="AU182" s="92" t="e">
        <f>AU119*AU$203-AU$146</f>
        <v>#REF!</v>
      </c>
      <c r="AV182" s="92">
        <f>AV119*AV$203-AV$146</f>
        <v>287819.42623064783</v>
      </c>
      <c r="AW182" s="92" t="e">
        <f t="shared" si="629"/>
        <v>#REF!</v>
      </c>
      <c r="AY182" s="92" t="e">
        <f t="shared" ref="AY182:BJ182" si="647">AY119*AY$203-AY$146</f>
        <v>#REF!</v>
      </c>
      <c r="AZ182" s="92" t="e">
        <f t="shared" si="647"/>
        <v>#REF!</v>
      </c>
      <c r="BA182" s="92" t="e">
        <f t="shared" si="647"/>
        <v>#REF!</v>
      </c>
      <c r="BB182" s="92" t="e">
        <f t="shared" si="647"/>
        <v>#REF!</v>
      </c>
      <c r="BC182" s="92" t="e">
        <f t="shared" si="647"/>
        <v>#REF!</v>
      </c>
      <c r="BD182" s="92" t="e">
        <f t="shared" si="647"/>
        <v>#REF!</v>
      </c>
      <c r="BE182" s="92" t="e">
        <f t="shared" si="647"/>
        <v>#REF!</v>
      </c>
      <c r="BF182" s="92">
        <f t="shared" si="647"/>
        <v>283004.57505028689</v>
      </c>
      <c r="BG182" s="92" t="e">
        <f t="shared" si="647"/>
        <v>#REF!</v>
      </c>
      <c r="BH182" s="92">
        <f t="shared" si="647"/>
        <v>275377.78395298612</v>
      </c>
      <c r="BI182" s="92" t="e">
        <f t="shared" si="647"/>
        <v>#REF!</v>
      </c>
      <c r="BJ182" s="92">
        <f t="shared" si="647"/>
        <v>278225.9792259981</v>
      </c>
      <c r="BK182" s="92" t="e">
        <f t="shared" si="631"/>
        <v>#REF!</v>
      </c>
      <c r="BM182" s="92" t="e">
        <f t="shared" ref="BM182:BX182" si="648">BM119*BM$203-BM$146</f>
        <v>#REF!</v>
      </c>
      <c r="BN182" s="92" t="e">
        <f t="shared" si="648"/>
        <v>#REF!</v>
      </c>
      <c r="BO182" s="92" t="e">
        <f t="shared" si="648"/>
        <v>#REF!</v>
      </c>
      <c r="BP182" s="92" t="e">
        <f t="shared" si="648"/>
        <v>#REF!</v>
      </c>
      <c r="BQ182" s="92" t="e">
        <f t="shared" si="648"/>
        <v>#REF!</v>
      </c>
      <c r="BR182" s="92" t="e">
        <f t="shared" si="648"/>
        <v>#REF!</v>
      </c>
      <c r="BS182" s="92" t="e">
        <f t="shared" si="648"/>
        <v>#REF!</v>
      </c>
      <c r="BT182" s="92">
        <f t="shared" si="648"/>
        <v>297143.23847341177</v>
      </c>
      <c r="BU182" s="92" t="e">
        <f t="shared" si="648"/>
        <v>#REF!</v>
      </c>
      <c r="BV182" s="92">
        <f t="shared" si="648"/>
        <v>276980.49600310967</v>
      </c>
      <c r="BW182" s="92" t="e">
        <f t="shared" si="648"/>
        <v>#REF!</v>
      </c>
      <c r="BX182" s="92">
        <f t="shared" si="648"/>
        <v>290337.43881811836</v>
      </c>
      <c r="BY182" s="92" t="e">
        <f t="shared" si="633"/>
        <v>#REF!</v>
      </c>
      <c r="CA182" s="92" t="e">
        <f t="shared" ref="CA182:CL182" si="649">CA119*CA$203-CA$146</f>
        <v>#REF!</v>
      </c>
      <c r="CB182" s="92" t="e">
        <f t="shared" si="649"/>
        <v>#REF!</v>
      </c>
      <c r="CC182" s="92" t="e">
        <f t="shared" si="649"/>
        <v>#REF!</v>
      </c>
      <c r="CD182" s="92" t="e">
        <f t="shared" si="649"/>
        <v>#REF!</v>
      </c>
      <c r="CE182" s="92" t="e">
        <f t="shared" si="649"/>
        <v>#REF!</v>
      </c>
      <c r="CF182" s="92" t="e">
        <f t="shared" si="649"/>
        <v>#REF!</v>
      </c>
      <c r="CG182" s="92" t="e">
        <f t="shared" si="649"/>
        <v>#REF!</v>
      </c>
      <c r="CH182" s="92">
        <f t="shared" si="649"/>
        <v>296639.40082593047</v>
      </c>
      <c r="CI182" s="92" t="e">
        <f t="shared" si="649"/>
        <v>#REF!</v>
      </c>
      <c r="CJ182" s="92">
        <f t="shared" si="649"/>
        <v>281237.32839782868</v>
      </c>
      <c r="CK182" s="92" t="e">
        <f t="shared" si="649"/>
        <v>#REF!</v>
      </c>
      <c r="CL182" s="92">
        <f t="shared" si="649"/>
        <v>280516.29512856778</v>
      </c>
      <c r="CM182" s="92" t="e">
        <f t="shared" si="635"/>
        <v>#REF!</v>
      </c>
      <c r="CO182" s="92" t="e">
        <f t="shared" ref="CO182:CR182" si="650">CO119*CO$203-CO$146</f>
        <v>#REF!</v>
      </c>
      <c r="CP182" s="92" t="e">
        <f t="shared" si="650"/>
        <v>#REF!</v>
      </c>
      <c r="CQ182" s="92" t="e">
        <f t="shared" si="650"/>
        <v>#REF!</v>
      </c>
      <c r="CR182" s="92" t="e">
        <f t="shared" si="650"/>
        <v>#REF!</v>
      </c>
      <c r="CS182" s="92" t="e">
        <f>SUM(CO182:CR182)</f>
        <v>#REF!</v>
      </c>
      <c r="CU182" s="92" t="e">
        <f t="shared" ref="CU182:CX182" si="651">CU119*CU$203-CU$146</f>
        <v>#REF!</v>
      </c>
      <c r="CV182" s="92" t="e">
        <f t="shared" si="651"/>
        <v>#REF!</v>
      </c>
      <c r="CW182" s="92" t="e">
        <f t="shared" si="651"/>
        <v>#REF!</v>
      </c>
      <c r="CX182" s="92" t="e">
        <f t="shared" si="651"/>
        <v>#REF!</v>
      </c>
      <c r="CY182" s="92" t="e">
        <f>SUM(CU182:CX182)</f>
        <v>#REF!</v>
      </c>
      <c r="DA182" s="92" t="e">
        <f t="shared" ref="DA182:DS182" si="652">DA119*DA$203-DA$146</f>
        <v>#REF!</v>
      </c>
      <c r="DB182" s="92" t="e">
        <f t="shared" si="652"/>
        <v>#REF!</v>
      </c>
      <c r="DC182" s="92" t="e">
        <f t="shared" si="652"/>
        <v>#REF!</v>
      </c>
      <c r="DD182" s="92" t="e">
        <f t="shared" si="652"/>
        <v>#REF!</v>
      </c>
      <c r="DE182" s="92" t="e">
        <f t="shared" si="652"/>
        <v>#REF!</v>
      </c>
      <c r="DF182" s="92" t="e">
        <f t="shared" si="652"/>
        <v>#REF!</v>
      </c>
      <c r="DG182" s="92" t="e">
        <f t="shared" si="652"/>
        <v>#REF!</v>
      </c>
      <c r="DH182" s="92" t="e">
        <f t="shared" si="652"/>
        <v>#REF!</v>
      </c>
      <c r="DI182" s="92" t="e">
        <f t="shared" si="652"/>
        <v>#REF!</v>
      </c>
      <c r="DJ182" s="92" t="e">
        <f t="shared" si="652"/>
        <v>#REF!</v>
      </c>
      <c r="DK182" s="92" t="e">
        <f t="shared" si="652"/>
        <v>#REF!</v>
      </c>
      <c r="DL182" s="92" t="e">
        <f t="shared" si="652"/>
        <v>#REF!</v>
      </c>
      <c r="DM182" s="92" t="e">
        <f t="shared" si="652"/>
        <v>#REF!</v>
      </c>
      <c r="DN182" s="92" t="e">
        <f t="shared" si="652"/>
        <v>#REF!</v>
      </c>
      <c r="DO182" s="92" t="e">
        <f t="shared" si="652"/>
        <v>#REF!</v>
      </c>
      <c r="DP182" s="92" t="e">
        <f t="shared" si="652"/>
        <v>#REF!</v>
      </c>
      <c r="DQ182" s="92" t="e">
        <f t="shared" si="652"/>
        <v>#REF!</v>
      </c>
      <c r="DR182" s="92" t="e">
        <f t="shared" si="652"/>
        <v>#REF!</v>
      </c>
      <c r="DS182" s="92" t="e">
        <f t="shared" si="652"/>
        <v>#REF!</v>
      </c>
      <c r="DU182" s="92" t="e">
        <f>SUM(BO182:BZ182)</f>
        <v>#REF!</v>
      </c>
      <c r="DW182" s="92" t="e">
        <f>SUM(BQ182:DV182)</f>
        <v>#REF!</v>
      </c>
    </row>
    <row r="183" spans="1:127" hidden="1" x14ac:dyDescent="0.3">
      <c r="B183" s="15"/>
      <c r="C183" s="16"/>
      <c r="D183" s="15"/>
      <c r="E183" s="16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W183" s="40"/>
      <c r="BK183" s="40"/>
      <c r="BY183" s="40"/>
      <c r="CM183" s="40"/>
      <c r="CS183" s="40"/>
      <c r="CY183" s="40"/>
      <c r="DU183" s="40"/>
      <c r="DW183" s="40"/>
    </row>
    <row r="184" spans="1:127" s="10" customFormat="1" hidden="1" x14ac:dyDescent="0.3">
      <c r="A184" s="21"/>
      <c r="B184" s="136"/>
      <c r="C184" s="137"/>
      <c r="D184" s="136"/>
      <c r="E184" s="137"/>
      <c r="F184" s="138" t="s">
        <v>113</v>
      </c>
      <c r="G184" s="147" t="s">
        <v>179</v>
      </c>
      <c r="I184" s="148">
        <f>SUM(I186:I196)</f>
        <v>0</v>
      </c>
      <c r="J184" s="148">
        <f t="shared" ref="J184:T184" si="653">SUM(J186:J196)</f>
        <v>0</v>
      </c>
      <c r="K184" s="148">
        <f t="shared" si="653"/>
        <v>0</v>
      </c>
      <c r="L184" s="148">
        <f t="shared" si="653"/>
        <v>0</v>
      </c>
      <c r="M184" s="148">
        <f t="shared" si="653"/>
        <v>0</v>
      </c>
      <c r="N184" s="148">
        <f t="shared" si="653"/>
        <v>0</v>
      </c>
      <c r="O184" s="148">
        <f t="shared" si="653"/>
        <v>0</v>
      </c>
      <c r="P184" s="148">
        <f t="shared" si="653"/>
        <v>0</v>
      </c>
      <c r="Q184" s="148">
        <f t="shared" si="653"/>
        <v>0</v>
      </c>
      <c r="R184" s="148">
        <f t="shared" si="653"/>
        <v>0</v>
      </c>
      <c r="S184" s="148">
        <f t="shared" si="653"/>
        <v>0</v>
      </c>
      <c r="T184" s="148">
        <f t="shared" si="653"/>
        <v>0</v>
      </c>
      <c r="U184" s="148">
        <f t="shared" ref="U184:U196" si="654">SUM(I184:T184)</f>
        <v>0</v>
      </c>
      <c r="W184" s="148">
        <f>SUM(W186:W196)</f>
        <v>0</v>
      </c>
      <c r="X184" s="148">
        <f>SUM(X186:X196)</f>
        <v>0</v>
      </c>
      <c r="Y184" s="148">
        <f>SUM(Y186:Y196)</f>
        <v>0</v>
      </c>
      <c r="Z184" s="148">
        <f t="shared" ref="Z184:AH184" si="655">SUM(Z186:Z196)</f>
        <v>0</v>
      </c>
      <c r="AA184" s="148">
        <f t="shared" si="655"/>
        <v>0</v>
      </c>
      <c r="AB184" s="148">
        <f t="shared" si="655"/>
        <v>0</v>
      </c>
      <c r="AC184" s="148">
        <f t="shared" si="655"/>
        <v>0</v>
      </c>
      <c r="AD184" s="148">
        <f t="shared" si="655"/>
        <v>0</v>
      </c>
      <c r="AE184" s="148">
        <f t="shared" si="655"/>
        <v>0</v>
      </c>
      <c r="AF184" s="148">
        <f t="shared" si="655"/>
        <v>0</v>
      </c>
      <c r="AG184" s="148">
        <f t="shared" si="655"/>
        <v>0</v>
      </c>
      <c r="AH184" s="148">
        <f t="shared" si="655"/>
        <v>0</v>
      </c>
      <c r="AI184" s="148">
        <f t="shared" ref="AI184:AI196" si="656">SUM(W184:AH184)</f>
        <v>0</v>
      </c>
      <c r="AK184" s="149">
        <f t="shared" ref="AK184:AR184" si="657">SUM(AK186:AK196)</f>
        <v>933538.69377224741</v>
      </c>
      <c r="AL184" s="149">
        <f t="shared" si="657"/>
        <v>627661.62849527237</v>
      </c>
      <c r="AM184" s="149">
        <f t="shared" si="657"/>
        <v>879421.83930328488</v>
      </c>
      <c r="AN184" s="149">
        <f t="shared" si="657"/>
        <v>927338.05052887718</v>
      </c>
      <c r="AO184" s="149">
        <f t="shared" si="657"/>
        <v>849016.92406623997</v>
      </c>
      <c r="AP184" s="149">
        <f t="shared" si="657"/>
        <v>858055.41601328785</v>
      </c>
      <c r="AQ184" s="149">
        <f t="shared" si="657"/>
        <v>923521.75885734742</v>
      </c>
      <c r="AR184" s="149">
        <f t="shared" si="657"/>
        <v>948895.93141448882</v>
      </c>
      <c r="AS184" s="149">
        <v>960474.21441606455</v>
      </c>
      <c r="AT184" s="149">
        <f t="shared" ref="AT184:AV184" si="658">SUM(AT186:AT196)</f>
        <v>817336.69709834585</v>
      </c>
      <c r="AU184" s="149">
        <f t="shared" si="658"/>
        <v>922232.31855228089</v>
      </c>
      <c r="AV184" s="149">
        <f t="shared" si="658"/>
        <v>930017.27931397595</v>
      </c>
      <c r="AW184" s="148">
        <f t="shared" ref="AW184:AW196" si="659">SUM(AK184:AV184)</f>
        <v>10577510.751831714</v>
      </c>
      <c r="AY184" s="149">
        <f t="shared" ref="AY184:BJ184" si="660">SUM(AY186:AY196)</f>
        <v>870403.72613742424</v>
      </c>
      <c r="AZ184" s="149">
        <f t="shared" si="660"/>
        <v>676374.6515653932</v>
      </c>
      <c r="BA184" s="149">
        <f t="shared" si="660"/>
        <v>897919.38055837736</v>
      </c>
      <c r="BB184" s="149">
        <f t="shared" si="660"/>
        <v>886403.01010842598</v>
      </c>
      <c r="BC184" s="149">
        <f t="shared" si="660"/>
        <v>734729.89342271059</v>
      </c>
      <c r="BD184" s="149">
        <f t="shared" si="660"/>
        <v>874802.89605033747</v>
      </c>
      <c r="BE184" s="149">
        <f t="shared" si="660"/>
        <v>903560.40406459861</v>
      </c>
      <c r="BF184" s="149">
        <f t="shared" si="660"/>
        <v>871870.97348873992</v>
      </c>
      <c r="BG184" s="149">
        <f t="shared" si="660"/>
        <v>699496.05725907139</v>
      </c>
      <c r="BH184" s="149">
        <f t="shared" si="660"/>
        <v>882629.66484066518</v>
      </c>
      <c r="BI184" s="149">
        <f t="shared" si="660"/>
        <v>836774.82841832377</v>
      </c>
      <c r="BJ184" s="149">
        <f t="shared" si="660"/>
        <v>902512.38737419946</v>
      </c>
      <c r="BK184" s="148">
        <f t="shared" ref="BK184:BK196" si="661">SUM(AY184:BJ184)</f>
        <v>10037477.873288268</v>
      </c>
      <c r="BM184" s="149">
        <f t="shared" ref="BM184:BX184" si="662">SUM(BM186:BM196)</f>
        <v>888830.88779945357</v>
      </c>
      <c r="BN184" s="149">
        <f t="shared" si="662"/>
        <v>817864.28278481122</v>
      </c>
      <c r="BO184" s="149">
        <f t="shared" si="662"/>
        <v>747977.66793160024</v>
      </c>
      <c r="BP184" s="149">
        <f t="shared" si="662"/>
        <v>867454.3117822709</v>
      </c>
      <c r="BQ184" s="149">
        <f t="shared" si="662"/>
        <v>871754.00461308088</v>
      </c>
      <c r="BR184" s="149">
        <f t="shared" si="662"/>
        <v>728680.21101091336</v>
      </c>
      <c r="BS184" s="149">
        <f t="shared" si="662"/>
        <v>902447.75240800576</v>
      </c>
      <c r="BT184" s="149">
        <f t="shared" si="662"/>
        <v>873260.87417180045</v>
      </c>
      <c r="BU184" s="149">
        <f t="shared" si="662"/>
        <v>706792.59279404255</v>
      </c>
      <c r="BV184" s="149">
        <f t="shared" si="662"/>
        <v>892120.6667679844</v>
      </c>
      <c r="BW184" s="149">
        <f t="shared" si="662"/>
        <v>829910.58849027753</v>
      </c>
      <c r="BX184" s="149">
        <f t="shared" si="662"/>
        <v>810315.15896954946</v>
      </c>
      <c r="BY184" s="148">
        <f t="shared" ref="BY184:BY196" si="663">SUM(BM184:BX184)</f>
        <v>9937408.9995237906</v>
      </c>
      <c r="CA184" s="149">
        <f t="shared" ref="CA184:CL184" si="664">SUM(CA186:CA196)</f>
        <v>874228.42374645732</v>
      </c>
      <c r="CB184" s="149">
        <f t="shared" si="664"/>
        <v>813163.0522135573</v>
      </c>
      <c r="CC184" s="149">
        <f t="shared" si="664"/>
        <v>880422.36482661008</v>
      </c>
      <c r="CD184" s="149">
        <f t="shared" si="664"/>
        <v>883046.86396959587</v>
      </c>
      <c r="CE184" s="149">
        <f t="shared" si="664"/>
        <v>884647.43497327273</v>
      </c>
      <c r="CF184" s="149">
        <f t="shared" si="664"/>
        <v>874247.67896207073</v>
      </c>
      <c r="CG184" s="149">
        <f t="shared" si="664"/>
        <v>882238.59681125241</v>
      </c>
      <c r="CH184" s="149">
        <f t="shared" si="664"/>
        <v>866837.45240334945</v>
      </c>
      <c r="CI184" s="149">
        <f t="shared" si="664"/>
        <v>893079.61296526203</v>
      </c>
      <c r="CJ184" s="149">
        <f t="shared" si="664"/>
        <v>858571.64423184399</v>
      </c>
      <c r="CK184" s="149">
        <f t="shared" si="664"/>
        <v>813387.25667211413</v>
      </c>
      <c r="CL184" s="149">
        <f t="shared" si="664"/>
        <v>795170.55601865402</v>
      </c>
      <c r="CM184" s="148">
        <f t="shared" ref="CM184:CM196" si="665">SUM(CA184:CL184)</f>
        <v>10319040.937794041</v>
      </c>
      <c r="CO184" s="149">
        <f t="shared" ref="CO184:CR184" si="666">SUM(CO186:CO196)</f>
        <v>3126435.0279132882</v>
      </c>
      <c r="CP184" s="149">
        <f t="shared" si="666"/>
        <v>2557053.5238632644</v>
      </c>
      <c r="CQ184" s="149">
        <f t="shared" si="666"/>
        <v>2686603.8006365485</v>
      </c>
      <c r="CR184" s="149">
        <f t="shared" si="666"/>
        <v>2784672.5389829455</v>
      </c>
      <c r="CS184" s="148">
        <f t="shared" ref="CS184:CS196" si="667">SUM(CO184:CR184)</f>
        <v>11154764.891396046</v>
      </c>
      <c r="CU184" s="149">
        <f t="shared" ref="CU184:CX184" si="668">SUM(CU186:CU196)</f>
        <v>2463167.5730473408</v>
      </c>
      <c r="CV184" s="149">
        <f t="shared" si="668"/>
        <v>2564774.6864706315</v>
      </c>
      <c r="CW184" s="149">
        <f t="shared" si="668"/>
        <v>2535744.0787060428</v>
      </c>
      <c r="CX184" s="149">
        <f t="shared" si="668"/>
        <v>2572439.8031480107</v>
      </c>
      <c r="CY184" s="148">
        <f t="shared" ref="CY184:CY196" si="669">SUM(CU184:CX184)</f>
        <v>10136126.141372025</v>
      </c>
      <c r="DA184" s="149">
        <f t="shared" ref="DA184:DS184" si="670">SUM(DA186:DA196)</f>
        <v>11574151.765854325</v>
      </c>
      <c r="DB184" s="149">
        <f t="shared" si="670"/>
        <v>8424541.1620183103</v>
      </c>
      <c r="DC184" s="149">
        <f t="shared" si="670"/>
        <v>8712300.1268444415</v>
      </c>
      <c r="DD184" s="149">
        <f t="shared" si="670"/>
        <v>8327164.2234633192</v>
      </c>
      <c r="DE184" s="149">
        <f t="shared" si="670"/>
        <v>8326197.3543981072</v>
      </c>
      <c r="DF184" s="149">
        <f t="shared" si="670"/>
        <v>3886365.1855475954</v>
      </c>
      <c r="DG184" s="149">
        <f t="shared" si="670"/>
        <v>0</v>
      </c>
      <c r="DH184" s="149">
        <f t="shared" si="670"/>
        <v>0</v>
      </c>
      <c r="DI184" s="149">
        <f t="shared" si="670"/>
        <v>0</v>
      </c>
      <c r="DJ184" s="149">
        <f t="shared" si="670"/>
        <v>0</v>
      </c>
      <c r="DK184" s="149">
        <f t="shared" si="670"/>
        <v>0</v>
      </c>
      <c r="DL184" s="149">
        <f t="shared" si="670"/>
        <v>0</v>
      </c>
      <c r="DM184" s="149">
        <f t="shared" si="670"/>
        <v>0</v>
      </c>
      <c r="DN184" s="149">
        <f t="shared" si="670"/>
        <v>0</v>
      </c>
      <c r="DO184" s="149">
        <f t="shared" si="670"/>
        <v>0</v>
      </c>
      <c r="DP184" s="149">
        <f t="shared" si="670"/>
        <v>0</v>
      </c>
      <c r="DQ184" s="149">
        <f t="shared" si="670"/>
        <v>0</v>
      </c>
      <c r="DR184" s="149">
        <f t="shared" si="670"/>
        <v>0</v>
      </c>
      <c r="DS184" s="149">
        <f t="shared" si="670"/>
        <v>0</v>
      </c>
      <c r="DU184" s="148">
        <f t="shared" ref="DU184:DU196" si="671">SUM(BO184:BZ184)</f>
        <v>18168122.828463316</v>
      </c>
      <c r="DW184" s="148">
        <f t="shared" ref="DW184:DW196" si="672">SUM(BQ184:DV184)</f>
        <v>147191397.43646306</v>
      </c>
    </row>
    <row r="185" spans="1:127" s="70" customFormat="1" hidden="1" x14ac:dyDescent="0.3">
      <c r="A185" s="10"/>
      <c r="B185" s="71"/>
      <c r="C185" s="72"/>
      <c r="D185" s="71"/>
      <c r="E185" s="72"/>
      <c r="F185" s="73" t="s">
        <v>115</v>
      </c>
      <c r="G185" s="98" t="s">
        <v>179</v>
      </c>
      <c r="I185" s="99">
        <f t="shared" ref="I185:T185" si="673">SUM(I186:I195)</f>
        <v>0</v>
      </c>
      <c r="J185" s="99">
        <f t="shared" si="673"/>
        <v>0</v>
      </c>
      <c r="K185" s="99">
        <f t="shared" si="673"/>
        <v>0</v>
      </c>
      <c r="L185" s="99">
        <f t="shared" si="673"/>
        <v>0</v>
      </c>
      <c r="M185" s="99">
        <f t="shared" si="673"/>
        <v>0</v>
      </c>
      <c r="N185" s="99">
        <f t="shared" si="673"/>
        <v>0</v>
      </c>
      <c r="O185" s="99">
        <f t="shared" si="673"/>
        <v>0</v>
      </c>
      <c r="P185" s="99">
        <f t="shared" si="673"/>
        <v>0</v>
      </c>
      <c r="Q185" s="99">
        <f t="shared" si="673"/>
        <v>0</v>
      </c>
      <c r="R185" s="99">
        <f t="shared" si="673"/>
        <v>0</v>
      </c>
      <c r="S185" s="99">
        <f t="shared" si="673"/>
        <v>0</v>
      </c>
      <c r="T185" s="99">
        <f t="shared" si="673"/>
        <v>0</v>
      </c>
      <c r="U185" s="99">
        <f t="shared" si="654"/>
        <v>0</v>
      </c>
      <c r="W185" s="99">
        <f>SUM(W186:W195)</f>
        <v>0</v>
      </c>
      <c r="X185" s="99">
        <f>SUM(X186:X195)</f>
        <v>0</v>
      </c>
      <c r="Y185" s="99">
        <f>SUM(Y186:Y195)</f>
        <v>0</v>
      </c>
      <c r="Z185" s="99">
        <f t="shared" ref="Z185:AH185" si="674">SUM(Z186:Z195)</f>
        <v>0</v>
      </c>
      <c r="AA185" s="99">
        <f t="shared" si="674"/>
        <v>0</v>
      </c>
      <c r="AB185" s="99">
        <f t="shared" si="674"/>
        <v>0</v>
      </c>
      <c r="AC185" s="99">
        <f t="shared" si="674"/>
        <v>0</v>
      </c>
      <c r="AD185" s="99">
        <f t="shared" si="674"/>
        <v>0</v>
      </c>
      <c r="AE185" s="99">
        <f t="shared" si="674"/>
        <v>0</v>
      </c>
      <c r="AF185" s="99">
        <f t="shared" si="674"/>
        <v>0</v>
      </c>
      <c r="AG185" s="99">
        <f t="shared" si="674"/>
        <v>0</v>
      </c>
      <c r="AH185" s="99">
        <f t="shared" si="674"/>
        <v>0</v>
      </c>
      <c r="AI185" s="99">
        <f t="shared" si="656"/>
        <v>0</v>
      </c>
      <c r="AK185" s="33">
        <f t="shared" ref="AK185:AR196" si="675">AK122*AK$203</f>
        <v>486553.97958039993</v>
      </c>
      <c r="AL185" s="33">
        <f t="shared" si="675"/>
        <v>342830.29700632667</v>
      </c>
      <c r="AM185" s="33">
        <f t="shared" si="675"/>
        <v>451338.03411502857</v>
      </c>
      <c r="AN185" s="33">
        <f t="shared" si="675"/>
        <v>465255.88379817898</v>
      </c>
      <c r="AO185" s="33">
        <f t="shared" si="675"/>
        <v>398665.08066648297</v>
      </c>
      <c r="AP185" s="33">
        <f t="shared" si="675"/>
        <v>420823.36376968637</v>
      </c>
      <c r="AQ185" s="33">
        <f t="shared" si="675"/>
        <v>439440.59724198998</v>
      </c>
      <c r="AR185" s="33">
        <f t="shared" si="675"/>
        <v>423602.52479221829</v>
      </c>
      <c r="AS185" s="33">
        <v>417491.78656135121</v>
      </c>
      <c r="AT185" s="33">
        <f t="shared" ref="AT185:AV196" si="676">AT122*AT$203</f>
        <v>357147.89047411259</v>
      </c>
      <c r="AU185" s="33">
        <f t="shared" si="676"/>
        <v>403094.97178400256</v>
      </c>
      <c r="AV185" s="33">
        <f t="shared" si="676"/>
        <v>408831.3251248672</v>
      </c>
      <c r="AW185" s="99">
        <f t="shared" si="659"/>
        <v>5015075.7349146446</v>
      </c>
      <c r="AY185" s="33">
        <f t="shared" ref="AY185:BJ196" si="677">AY122*AY$203</f>
        <v>377215.17923807719</v>
      </c>
      <c r="AZ185" s="33">
        <f t="shared" si="677"/>
        <v>291404.96702395234</v>
      </c>
      <c r="BA185" s="33">
        <f t="shared" si="677"/>
        <v>385877.02040940232</v>
      </c>
      <c r="BB185" s="33">
        <f t="shared" si="677"/>
        <v>378226.92476187542</v>
      </c>
      <c r="BC185" s="33">
        <f t="shared" si="677"/>
        <v>311657.75332258502</v>
      </c>
      <c r="BD185" s="33">
        <f t="shared" si="677"/>
        <v>372162.67293680843</v>
      </c>
      <c r="BE185" s="33">
        <f t="shared" si="677"/>
        <v>385296.62881084415</v>
      </c>
      <c r="BF185" s="33">
        <f t="shared" si="677"/>
        <v>372732.12541332375</v>
      </c>
      <c r="BG185" s="33">
        <f t="shared" si="677"/>
        <v>300652.40329584497</v>
      </c>
      <c r="BH185" s="33">
        <f t="shared" si="677"/>
        <v>378326.44080175954</v>
      </c>
      <c r="BI185" s="33">
        <f t="shared" si="677"/>
        <v>359055.06610283197</v>
      </c>
      <c r="BJ185" s="33">
        <f t="shared" si="677"/>
        <v>382982.20616493095</v>
      </c>
      <c r="BK185" s="99">
        <f t="shared" si="661"/>
        <v>4295589.3882822357</v>
      </c>
      <c r="BM185" s="33">
        <f t="shared" ref="BM185:BX196" si="678">BM122*BM$203</f>
        <v>386494.47214383422</v>
      </c>
      <c r="BN185" s="33">
        <f t="shared" si="678"/>
        <v>352408.76360041252</v>
      </c>
      <c r="BO185" s="33">
        <f t="shared" si="678"/>
        <v>321261.16609536891</v>
      </c>
      <c r="BP185" s="33">
        <f t="shared" si="678"/>
        <v>371973.41598293855</v>
      </c>
      <c r="BQ185" s="33">
        <f t="shared" si="678"/>
        <v>374204.97296008066</v>
      </c>
      <c r="BR185" s="33">
        <f t="shared" si="678"/>
        <v>311671.7199757644</v>
      </c>
      <c r="BS185" s="33">
        <f t="shared" si="678"/>
        <v>385048.79650436359</v>
      </c>
      <c r="BT185" s="33">
        <f t="shared" si="678"/>
        <v>371984.39778014971</v>
      </c>
      <c r="BU185" s="33">
        <f t="shared" si="678"/>
        <v>311474.7633494513</v>
      </c>
      <c r="BV185" s="33">
        <f t="shared" si="678"/>
        <v>379701.13648936333</v>
      </c>
      <c r="BW185" s="33">
        <f t="shared" si="678"/>
        <v>352568.15462344501</v>
      </c>
      <c r="BX185" s="33">
        <f t="shared" si="678"/>
        <v>344005.06269647653</v>
      </c>
      <c r="BY185" s="99">
        <f t="shared" si="663"/>
        <v>4262796.8222016487</v>
      </c>
      <c r="CA185" s="33">
        <f t="shared" ref="CA185:CL196" si="679">CA122*CA$203</f>
        <v>365771.28749960213</v>
      </c>
      <c r="CB185" s="33">
        <f t="shared" si="679"/>
        <v>340221.94712067599</v>
      </c>
      <c r="CC185" s="33">
        <f t="shared" si="679"/>
        <v>368362.79075212189</v>
      </c>
      <c r="CD185" s="33">
        <f t="shared" si="679"/>
        <v>367972.7199950763</v>
      </c>
      <c r="CE185" s="33">
        <f t="shared" si="679"/>
        <v>368639.69078654773</v>
      </c>
      <c r="CF185" s="33">
        <f t="shared" si="679"/>
        <v>364306.02893589099</v>
      </c>
      <c r="CG185" s="33">
        <f t="shared" si="679"/>
        <v>376436.9083515596</v>
      </c>
      <c r="CH185" s="33">
        <f t="shared" si="679"/>
        <v>369865.48968211852</v>
      </c>
      <c r="CI185" s="33">
        <f t="shared" si="679"/>
        <v>381062.59421381354</v>
      </c>
      <c r="CJ185" s="33">
        <f t="shared" si="679"/>
        <v>358472.74562560016</v>
      </c>
      <c r="CK185" s="33">
        <f t="shared" si="679"/>
        <v>360628.41447907442</v>
      </c>
      <c r="CL185" s="33">
        <f t="shared" si="679"/>
        <v>352551.7451929393</v>
      </c>
      <c r="CM185" s="99">
        <f t="shared" si="665"/>
        <v>4374292.3626350202</v>
      </c>
      <c r="CO185" s="33">
        <f t="shared" ref="CO185:CR196" si="680">CO122*CO$203</f>
        <v>1478270.3429293849</v>
      </c>
      <c r="CP185" s="33">
        <f t="shared" si="680"/>
        <v>1130426.387384159</v>
      </c>
      <c r="CQ185" s="33">
        <f t="shared" si="680"/>
        <v>1132779.8799459699</v>
      </c>
      <c r="CR185" s="33">
        <f t="shared" si="680"/>
        <v>1131695.5582116633</v>
      </c>
      <c r="CS185" s="99">
        <f t="shared" si="667"/>
        <v>4873172.168471178</v>
      </c>
      <c r="CU185" s="33">
        <f t="shared" ref="CU185:CX196" si="681">CU122*CU$203</f>
        <v>1134158.0353251756</v>
      </c>
      <c r="CV185" s="33">
        <f t="shared" si="681"/>
        <v>1180942.7224070425</v>
      </c>
      <c r="CW185" s="33">
        <f t="shared" si="681"/>
        <v>1167575.6671458171</v>
      </c>
      <c r="CX185" s="33">
        <f t="shared" si="681"/>
        <v>1184472.1021238267</v>
      </c>
      <c r="CY185" s="99">
        <f t="shared" si="669"/>
        <v>4667148.5270018615</v>
      </c>
      <c r="DA185" s="33">
        <f t="shared" ref="DA185:DS196" si="682">DA122*DA$203</f>
        <v>4591613.7450053133</v>
      </c>
      <c r="DB185" s="33">
        <f t="shared" si="682"/>
        <v>4586264.1251382353</v>
      </c>
      <c r="DC185" s="33">
        <f t="shared" si="682"/>
        <v>4606332.7529293848</v>
      </c>
      <c r="DD185" s="33">
        <f t="shared" si="682"/>
        <v>4981567.7262721499</v>
      </c>
      <c r="DE185" s="33">
        <f t="shared" si="682"/>
        <v>4981567.7277009739</v>
      </c>
      <c r="DF185" s="33">
        <f t="shared" si="682"/>
        <v>2448149.8615516317</v>
      </c>
      <c r="DG185" s="33">
        <f t="shared" si="682"/>
        <v>0</v>
      </c>
      <c r="DH185" s="33">
        <f t="shared" si="682"/>
        <v>0</v>
      </c>
      <c r="DI185" s="33">
        <f t="shared" si="682"/>
        <v>0</v>
      </c>
      <c r="DJ185" s="33">
        <f t="shared" si="682"/>
        <v>0</v>
      </c>
      <c r="DK185" s="33">
        <f t="shared" si="682"/>
        <v>0</v>
      </c>
      <c r="DL185" s="33">
        <f t="shared" si="682"/>
        <v>0</v>
      </c>
      <c r="DM185" s="33">
        <f t="shared" si="682"/>
        <v>0</v>
      </c>
      <c r="DN185" s="33">
        <f t="shared" si="682"/>
        <v>0</v>
      </c>
      <c r="DO185" s="33">
        <f t="shared" si="682"/>
        <v>0</v>
      </c>
      <c r="DP185" s="33">
        <f t="shared" si="682"/>
        <v>0</v>
      </c>
      <c r="DQ185" s="33">
        <f t="shared" si="682"/>
        <v>0</v>
      </c>
      <c r="DR185" s="33">
        <f t="shared" si="682"/>
        <v>0</v>
      </c>
      <c r="DS185" s="33">
        <f t="shared" si="682"/>
        <v>0</v>
      </c>
      <c r="DU185" s="99">
        <f t="shared" si="671"/>
        <v>7786690.4086590502</v>
      </c>
      <c r="DW185" s="99">
        <f t="shared" si="672"/>
        <v>68904868.290053606</v>
      </c>
    </row>
    <row r="186" spans="1:127" hidden="1" x14ac:dyDescent="0.3">
      <c r="B186" s="15" t="s">
        <v>116</v>
      </c>
      <c r="C186" s="16" t="s">
        <v>64</v>
      </c>
      <c r="D186" s="15" t="s">
        <v>117</v>
      </c>
      <c r="E186" s="16" t="s">
        <v>118</v>
      </c>
      <c r="F186" s="77" t="s">
        <v>119</v>
      </c>
      <c r="G186" s="39" t="s">
        <v>179</v>
      </c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>
        <f t="shared" si="654"/>
        <v>0</v>
      </c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0">
        <f t="shared" si="656"/>
        <v>0</v>
      </c>
      <c r="AK186" s="40">
        <f t="shared" si="675"/>
        <v>15875.671340606161</v>
      </c>
      <c r="AL186" s="40">
        <f t="shared" si="675"/>
        <v>12746.891073064249</v>
      </c>
      <c r="AM186" s="40">
        <f t="shared" si="675"/>
        <v>15494.293721271655</v>
      </c>
      <c r="AN186" s="40">
        <f t="shared" si="675"/>
        <v>14151.67287256021</v>
      </c>
      <c r="AO186" s="40">
        <f t="shared" si="675"/>
        <v>12619.060509163039</v>
      </c>
      <c r="AP186" s="40">
        <f t="shared" si="675"/>
        <v>12382.745440550183</v>
      </c>
      <c r="AQ186" s="40">
        <f t="shared" si="675"/>
        <v>13629.557719209106</v>
      </c>
      <c r="AR186" s="40">
        <f t="shared" si="675"/>
        <v>13105.644290213906</v>
      </c>
      <c r="AS186" s="40">
        <v>13219.627706029241</v>
      </c>
      <c r="AT186" s="40">
        <f t="shared" si="676"/>
        <v>11666.677972438129</v>
      </c>
      <c r="AU186" s="40">
        <f t="shared" si="676"/>
        <v>12992.039359902416</v>
      </c>
      <c r="AV186" s="40">
        <f t="shared" si="676"/>
        <v>12868.967261912325</v>
      </c>
      <c r="AW186" s="40">
        <f t="shared" si="659"/>
        <v>160752.84926692062</v>
      </c>
      <c r="AY186" s="40">
        <f t="shared" si="677"/>
        <v>8827.2044332255573</v>
      </c>
      <c r="AZ186" s="40">
        <f t="shared" si="677"/>
        <v>6819.1614716392232</v>
      </c>
      <c r="BA186" s="40">
        <f t="shared" si="677"/>
        <v>9029.8999953231778</v>
      </c>
      <c r="BB186" s="40">
        <f t="shared" si="677"/>
        <v>8850.8802688348405</v>
      </c>
      <c r="BC186" s="40">
        <f t="shared" si="677"/>
        <v>7293.0964955732052</v>
      </c>
      <c r="BD186" s="40">
        <f t="shared" si="677"/>
        <v>8708.970840103606</v>
      </c>
      <c r="BE186" s="40">
        <f t="shared" si="677"/>
        <v>9016.3182637975606</v>
      </c>
      <c r="BF186" s="40">
        <f t="shared" si="677"/>
        <v>8722.2965854656031</v>
      </c>
      <c r="BG186" s="40">
        <f t="shared" si="677"/>
        <v>7035.5605323029558</v>
      </c>
      <c r="BH186" s="40">
        <f t="shared" si="677"/>
        <v>8853.2090415799266</v>
      </c>
      <c r="BI186" s="40">
        <f t="shared" si="677"/>
        <v>8402.2400097389309</v>
      </c>
      <c r="BJ186" s="40">
        <f t="shared" si="677"/>
        <v>8962.1585083984573</v>
      </c>
      <c r="BK186" s="40">
        <f t="shared" si="661"/>
        <v>100520.99644598305</v>
      </c>
      <c r="BM186" s="40">
        <f t="shared" si="678"/>
        <v>9044.3489703047508</v>
      </c>
      <c r="BN186" s="40">
        <f t="shared" si="678"/>
        <v>8246.7100254142897</v>
      </c>
      <c r="BO186" s="40">
        <f t="shared" si="678"/>
        <v>7517.825754807257</v>
      </c>
      <c r="BP186" s="40">
        <f t="shared" si="678"/>
        <v>8704.542042127885</v>
      </c>
      <c r="BQ186" s="40">
        <f t="shared" si="678"/>
        <v>8756.7626597642502</v>
      </c>
      <c r="BR186" s="40">
        <f t="shared" si="678"/>
        <v>7293.4233289289368</v>
      </c>
      <c r="BS186" s="40">
        <f t="shared" si="678"/>
        <v>9010.5187452339633</v>
      </c>
      <c r="BT186" s="40">
        <f t="shared" si="678"/>
        <v>8704.7990269322199</v>
      </c>
      <c r="BU186" s="40">
        <f t="shared" si="678"/>
        <v>7288.8143510811842</v>
      </c>
      <c r="BV186" s="40">
        <f t="shared" si="678"/>
        <v>8885.3782662979302</v>
      </c>
      <c r="BW186" s="40">
        <f t="shared" si="678"/>
        <v>8250.439931373985</v>
      </c>
      <c r="BX186" s="40">
        <f t="shared" si="678"/>
        <v>8050.0551982555271</v>
      </c>
      <c r="BY186" s="40">
        <f t="shared" si="663"/>
        <v>99753.618300522183</v>
      </c>
      <c r="CA186" s="40">
        <f t="shared" si="679"/>
        <v>8559.4061646318551</v>
      </c>
      <c r="CB186" s="40">
        <f t="shared" si="679"/>
        <v>7961.5265906592904</v>
      </c>
      <c r="CC186" s="40">
        <f t="shared" si="679"/>
        <v>8620.0498774473526</v>
      </c>
      <c r="CD186" s="40">
        <f t="shared" si="679"/>
        <v>8610.9218399096808</v>
      </c>
      <c r="CE186" s="40">
        <f t="shared" si="679"/>
        <v>8626.5296092979679</v>
      </c>
      <c r="CF186" s="40">
        <f t="shared" si="679"/>
        <v>8525.1176799649911</v>
      </c>
      <c r="CG186" s="40">
        <f t="shared" si="679"/>
        <v>8808.9921326665117</v>
      </c>
      <c r="CH186" s="40">
        <f t="shared" si="679"/>
        <v>8655.2145033339948</v>
      </c>
      <c r="CI186" s="40">
        <f t="shared" si="679"/>
        <v>8917.2377097200952</v>
      </c>
      <c r="CJ186" s="40">
        <f t="shared" si="679"/>
        <v>8388.6131405642536</v>
      </c>
      <c r="CK186" s="40">
        <f t="shared" si="679"/>
        <v>8439.0579018233057</v>
      </c>
      <c r="CL186" s="40">
        <f t="shared" si="679"/>
        <v>8250.0559346376958</v>
      </c>
      <c r="CM186" s="40">
        <f t="shared" si="665"/>
        <v>102362.723084657</v>
      </c>
      <c r="CO186" s="40">
        <f t="shared" si="680"/>
        <v>34592.973037217933</v>
      </c>
      <c r="CP186" s="40">
        <f t="shared" si="680"/>
        <v>26453.083988581286</v>
      </c>
      <c r="CQ186" s="40">
        <f t="shared" si="680"/>
        <v>26508.158018256185</v>
      </c>
      <c r="CR186" s="40">
        <f t="shared" si="680"/>
        <v>26482.7838282794</v>
      </c>
      <c r="CS186" s="40">
        <f t="shared" si="667"/>
        <v>114036.99887233481</v>
      </c>
      <c r="CU186" s="40">
        <f t="shared" si="681"/>
        <v>26540.408203144219</v>
      </c>
      <c r="CV186" s="40">
        <f t="shared" si="681"/>
        <v>27635.215676295968</v>
      </c>
      <c r="CW186" s="40">
        <f t="shared" si="681"/>
        <v>27322.41349877122</v>
      </c>
      <c r="CX186" s="40">
        <f t="shared" si="681"/>
        <v>27717.806616420548</v>
      </c>
      <c r="CY186" s="40">
        <f t="shared" si="669"/>
        <v>109215.84399463196</v>
      </c>
      <c r="DA186" s="40">
        <f t="shared" si="682"/>
        <v>107448.25615829563</v>
      </c>
      <c r="DB186" s="40">
        <f t="shared" si="682"/>
        <v>107323.06981690254</v>
      </c>
      <c r="DC186" s="40">
        <f t="shared" si="682"/>
        <v>107792.69535149689</v>
      </c>
      <c r="DD186" s="40">
        <f t="shared" si="682"/>
        <v>107385.6586647682</v>
      </c>
      <c r="DE186" s="40">
        <f t="shared" si="682"/>
        <v>107385.65869870632</v>
      </c>
      <c r="DF186" s="40">
        <f t="shared" si="682"/>
        <v>47210.675288969789</v>
      </c>
      <c r="DG186" s="40">
        <f t="shared" si="682"/>
        <v>0</v>
      </c>
      <c r="DH186" s="40">
        <f t="shared" si="682"/>
        <v>0</v>
      </c>
      <c r="DI186" s="40">
        <f t="shared" si="682"/>
        <v>0</v>
      </c>
      <c r="DJ186" s="40">
        <f t="shared" si="682"/>
        <v>0</v>
      </c>
      <c r="DK186" s="40">
        <f t="shared" si="682"/>
        <v>0</v>
      </c>
      <c r="DL186" s="40">
        <f t="shared" si="682"/>
        <v>0</v>
      </c>
      <c r="DM186" s="40">
        <f t="shared" si="682"/>
        <v>0</v>
      </c>
      <c r="DN186" s="40">
        <f t="shared" si="682"/>
        <v>0</v>
      </c>
      <c r="DO186" s="40">
        <f t="shared" si="682"/>
        <v>0</v>
      </c>
      <c r="DP186" s="40">
        <f t="shared" si="682"/>
        <v>0</v>
      </c>
      <c r="DQ186" s="40">
        <f t="shared" si="682"/>
        <v>0</v>
      </c>
      <c r="DR186" s="40">
        <f t="shared" si="682"/>
        <v>0</v>
      </c>
      <c r="DS186" s="40">
        <f t="shared" si="682"/>
        <v>0</v>
      </c>
      <c r="DU186" s="40">
        <f t="shared" si="671"/>
        <v>182216.17760532533</v>
      </c>
      <c r="DW186" s="40">
        <f t="shared" si="672"/>
        <v>1583987.1332961025</v>
      </c>
    </row>
    <row r="187" spans="1:127" hidden="1" x14ac:dyDescent="0.3">
      <c r="B187" s="15" t="s">
        <v>120</v>
      </c>
      <c r="C187" s="16" t="s">
        <v>121</v>
      </c>
      <c r="D187" s="15" t="s">
        <v>122</v>
      </c>
      <c r="E187" s="16" t="s">
        <v>123</v>
      </c>
      <c r="F187" s="77" t="s">
        <v>124</v>
      </c>
      <c r="G187" s="39" t="s">
        <v>179</v>
      </c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>
        <f t="shared" si="654"/>
        <v>0</v>
      </c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0">
        <f t="shared" si="656"/>
        <v>0</v>
      </c>
      <c r="AK187" s="40">
        <f t="shared" si="675"/>
        <v>57040.89608641198</v>
      </c>
      <c r="AL187" s="40">
        <f t="shared" si="675"/>
        <v>38626.464053991331</v>
      </c>
      <c r="AM187" s="40">
        <f t="shared" si="675"/>
        <v>52967.348218921688</v>
      </c>
      <c r="AN187" s="40">
        <f t="shared" si="675"/>
        <v>54932.278767534444</v>
      </c>
      <c r="AO187" s="40">
        <f t="shared" si="675"/>
        <v>45240.197494182445</v>
      </c>
      <c r="AP187" s="40">
        <f t="shared" si="675"/>
        <v>49716.892889906892</v>
      </c>
      <c r="AQ187" s="40">
        <f t="shared" si="675"/>
        <v>51336.308607470215</v>
      </c>
      <c r="AR187" s="40">
        <f t="shared" si="675"/>
        <v>48786.593685698659</v>
      </c>
      <c r="AS187" s="40">
        <v>48345.850031034992</v>
      </c>
      <c r="AT187" s="40">
        <f t="shared" si="676"/>
        <v>40694.210020696126</v>
      </c>
      <c r="AU187" s="40">
        <f t="shared" si="676"/>
        <v>45737.080932537057</v>
      </c>
      <c r="AV187" s="40">
        <f t="shared" si="676"/>
        <v>45904.7102130653</v>
      </c>
      <c r="AW187" s="40">
        <f t="shared" si="659"/>
        <v>579328.83100145101</v>
      </c>
      <c r="AY187" s="40">
        <f t="shared" si="677"/>
        <v>21995.704493167723</v>
      </c>
      <c r="AZ187" s="40">
        <f t="shared" si="677"/>
        <v>16992.045642083573</v>
      </c>
      <c r="BA187" s="40">
        <f t="shared" si="677"/>
        <v>22500.783051130456</v>
      </c>
      <c r="BB187" s="40">
        <f t="shared" si="677"/>
        <v>22054.700145486648</v>
      </c>
      <c r="BC187" s="40">
        <f t="shared" si="677"/>
        <v>18173.001041301057</v>
      </c>
      <c r="BD187" s="40">
        <f t="shared" si="677"/>
        <v>21701.08900134937</v>
      </c>
      <c r="BE187" s="40">
        <f t="shared" si="677"/>
        <v>22466.939974831173</v>
      </c>
      <c r="BF187" s="40">
        <f t="shared" si="677"/>
        <v>21734.294209108066</v>
      </c>
      <c r="BG187" s="40">
        <f t="shared" si="677"/>
        <v>17531.270696512183</v>
      </c>
      <c r="BH187" s="40">
        <f t="shared" si="677"/>
        <v>22060.503001591336</v>
      </c>
      <c r="BI187" s="40">
        <f t="shared" si="677"/>
        <v>20936.774460468161</v>
      </c>
      <c r="BJ187" s="40">
        <f t="shared" si="677"/>
        <v>22331.984227041201</v>
      </c>
      <c r="BK187" s="40">
        <f t="shared" si="661"/>
        <v>250479.08994407096</v>
      </c>
      <c r="BM187" s="40">
        <f t="shared" si="678"/>
        <v>22536.78713218783</v>
      </c>
      <c r="BN187" s="40">
        <f t="shared" si="678"/>
        <v>20549.223497883093</v>
      </c>
      <c r="BO187" s="40">
        <f t="shared" si="678"/>
        <v>18732.983356707162</v>
      </c>
      <c r="BP187" s="40">
        <f t="shared" si="678"/>
        <v>21690.053284178579</v>
      </c>
      <c r="BQ187" s="40">
        <f t="shared" si="678"/>
        <v>21820.17707168901</v>
      </c>
      <c r="BR187" s="40">
        <f t="shared" si="678"/>
        <v>18173.815447488829</v>
      </c>
      <c r="BS187" s="40">
        <f t="shared" si="678"/>
        <v>22452.488684222408</v>
      </c>
      <c r="BT187" s="40">
        <f t="shared" si="678"/>
        <v>21690.693641140751</v>
      </c>
      <c r="BU187" s="40">
        <f t="shared" si="678"/>
        <v>18162.330756551673</v>
      </c>
      <c r="BV187" s="40">
        <f t="shared" si="678"/>
        <v>22140.66255448536</v>
      </c>
      <c r="BW187" s="40">
        <f t="shared" si="678"/>
        <v>20558.517709872558</v>
      </c>
      <c r="BX187" s="40">
        <f t="shared" si="678"/>
        <v>20059.197295583104</v>
      </c>
      <c r="BY187" s="40">
        <f t="shared" si="663"/>
        <v>248566.93043199039</v>
      </c>
      <c r="CA187" s="40">
        <f t="shared" si="679"/>
        <v>21328.402447052475</v>
      </c>
      <c r="CB187" s="40">
        <f t="shared" si="679"/>
        <v>19838.600944087157</v>
      </c>
      <c r="CC187" s="40">
        <f t="shared" si="679"/>
        <v>21479.514976115181</v>
      </c>
      <c r="CD187" s="40">
        <f t="shared" si="679"/>
        <v>21456.769653085674</v>
      </c>
      <c r="CE187" s="40">
        <f t="shared" si="679"/>
        <v>21495.661228086483</v>
      </c>
      <c r="CF187" s="40">
        <f t="shared" si="679"/>
        <v>21242.962103854799</v>
      </c>
      <c r="CG187" s="40">
        <f t="shared" si="679"/>
        <v>21950.322924827731</v>
      </c>
      <c r="CH187" s="40">
        <f t="shared" si="679"/>
        <v>21567.138495595937</v>
      </c>
      <c r="CI187" s="40">
        <f t="shared" si="679"/>
        <v>22220.050191662202</v>
      </c>
      <c r="CJ187" s="40">
        <f t="shared" si="679"/>
        <v>20902.818909783848</v>
      </c>
      <c r="CK187" s="40">
        <f t="shared" si="679"/>
        <v>21028.51760298575</v>
      </c>
      <c r="CL187" s="40">
        <f t="shared" si="679"/>
        <v>20557.5608634778</v>
      </c>
      <c r="CM187" s="40">
        <f t="shared" si="665"/>
        <v>255068.32034061506</v>
      </c>
      <c r="CO187" s="40">
        <f t="shared" si="680"/>
        <v>86199.069957273503</v>
      </c>
      <c r="CP187" s="40">
        <f t="shared" si="680"/>
        <v>65916.02389491332</v>
      </c>
      <c r="CQ187" s="40">
        <f t="shared" si="680"/>
        <v>66053.257839265774</v>
      </c>
      <c r="CR187" s="40">
        <f t="shared" si="680"/>
        <v>65990.030212817917</v>
      </c>
      <c r="CS187" s="40">
        <f t="shared" si="667"/>
        <v>284158.3819042705</v>
      </c>
      <c r="CU187" s="40">
        <f t="shared" si="681"/>
        <v>66133.619129412997</v>
      </c>
      <c r="CV187" s="40">
        <f t="shared" si="681"/>
        <v>68861.669877361739</v>
      </c>
      <c r="CW187" s="40">
        <f t="shared" si="681"/>
        <v>68082.226701019725</v>
      </c>
      <c r="CX187" s="40">
        <f t="shared" si="681"/>
        <v>69067.470697602796</v>
      </c>
      <c r="CY187" s="40">
        <f t="shared" si="669"/>
        <v>272144.98640539724</v>
      </c>
      <c r="DA187" s="40">
        <f t="shared" si="682"/>
        <v>267740.49571892008</v>
      </c>
      <c r="DB187" s="40">
        <f t="shared" si="682"/>
        <v>267428.55530871515</v>
      </c>
      <c r="DC187" s="40">
        <f t="shared" si="682"/>
        <v>268598.77228505502</v>
      </c>
      <c r="DD187" s="40">
        <f t="shared" si="682"/>
        <v>267584.5147421502</v>
      </c>
      <c r="DE187" s="40">
        <f t="shared" si="682"/>
        <v>267584.5148267175</v>
      </c>
      <c r="DF187" s="40">
        <f t="shared" si="682"/>
        <v>117639.96975876325</v>
      </c>
      <c r="DG187" s="40">
        <f t="shared" si="682"/>
        <v>0</v>
      </c>
      <c r="DH187" s="40">
        <f t="shared" si="682"/>
        <v>0</v>
      </c>
      <c r="DI187" s="40">
        <f t="shared" si="682"/>
        <v>0</v>
      </c>
      <c r="DJ187" s="40">
        <f t="shared" si="682"/>
        <v>0</v>
      </c>
      <c r="DK187" s="40">
        <f t="shared" si="682"/>
        <v>0</v>
      </c>
      <c r="DL187" s="40">
        <f t="shared" si="682"/>
        <v>0</v>
      </c>
      <c r="DM187" s="40">
        <f t="shared" si="682"/>
        <v>0</v>
      </c>
      <c r="DN187" s="40">
        <f t="shared" si="682"/>
        <v>0</v>
      </c>
      <c r="DO187" s="40">
        <f t="shared" si="682"/>
        <v>0</v>
      </c>
      <c r="DP187" s="40">
        <f t="shared" si="682"/>
        <v>0</v>
      </c>
      <c r="DQ187" s="40">
        <f t="shared" si="682"/>
        <v>0</v>
      </c>
      <c r="DR187" s="40">
        <f t="shared" si="682"/>
        <v>0</v>
      </c>
      <c r="DS187" s="40">
        <f t="shared" si="682"/>
        <v>0</v>
      </c>
      <c r="DU187" s="40">
        <f t="shared" si="671"/>
        <v>454047.85023390985</v>
      </c>
      <c r="DW187" s="40">
        <f t="shared" si="672"/>
        <v>3946992.8637678204</v>
      </c>
    </row>
    <row r="188" spans="1:127" hidden="1" x14ac:dyDescent="0.3">
      <c r="B188" s="15" t="s">
        <v>125</v>
      </c>
      <c r="C188" s="16" t="s">
        <v>126</v>
      </c>
      <c r="D188" s="15" t="s">
        <v>127</v>
      </c>
      <c r="E188" s="16" t="s">
        <v>128</v>
      </c>
      <c r="F188" s="77" t="s">
        <v>129</v>
      </c>
      <c r="G188" s="39" t="s">
        <v>179</v>
      </c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>
        <f t="shared" si="654"/>
        <v>0</v>
      </c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0">
        <f t="shared" si="656"/>
        <v>0</v>
      </c>
      <c r="AK188" s="40">
        <f t="shared" si="675"/>
        <v>228163.58434564792</v>
      </c>
      <c r="AL188" s="40">
        <f t="shared" si="675"/>
        <v>154505.85621596532</v>
      </c>
      <c r="AM188" s="40">
        <f t="shared" si="675"/>
        <v>211869.39287568675</v>
      </c>
      <c r="AN188" s="40">
        <f t="shared" si="675"/>
        <v>219729.11507013778</v>
      </c>
      <c r="AO188" s="40">
        <f t="shared" si="675"/>
        <v>180960.78997672978</v>
      </c>
      <c r="AP188" s="40">
        <f t="shared" si="675"/>
        <v>198867.57155962757</v>
      </c>
      <c r="AQ188" s="40">
        <f t="shared" si="675"/>
        <v>205345.23442988086</v>
      </c>
      <c r="AR188" s="40">
        <f t="shared" si="675"/>
        <v>195146.37474279464</v>
      </c>
      <c r="AS188" s="40">
        <v>193383.40012413997</v>
      </c>
      <c r="AT188" s="40">
        <f t="shared" si="676"/>
        <v>162776.8400827845</v>
      </c>
      <c r="AU188" s="40">
        <f t="shared" si="676"/>
        <v>182948.32373014823</v>
      </c>
      <c r="AV188" s="40">
        <f t="shared" si="676"/>
        <v>183618.8408522612</v>
      </c>
      <c r="AW188" s="40">
        <f t="shared" si="659"/>
        <v>2317315.324005804</v>
      </c>
      <c r="AY188" s="40">
        <f t="shared" si="677"/>
        <v>87982.817972670891</v>
      </c>
      <c r="AZ188" s="40">
        <f t="shared" si="677"/>
        <v>67968.18256833429</v>
      </c>
      <c r="BA188" s="40">
        <f t="shared" si="677"/>
        <v>90003.132204521826</v>
      </c>
      <c r="BB188" s="40">
        <f t="shared" si="677"/>
        <v>88218.800581946591</v>
      </c>
      <c r="BC188" s="40">
        <f t="shared" si="677"/>
        <v>72692.004165204227</v>
      </c>
      <c r="BD188" s="40">
        <f t="shared" si="677"/>
        <v>86804.35600539748</v>
      </c>
      <c r="BE188" s="40">
        <f t="shared" si="677"/>
        <v>89867.759899324694</v>
      </c>
      <c r="BF188" s="40">
        <f t="shared" si="677"/>
        <v>86937.176836432263</v>
      </c>
      <c r="BG188" s="40">
        <f t="shared" si="677"/>
        <v>70125.082786048733</v>
      </c>
      <c r="BH188" s="40">
        <f t="shared" si="677"/>
        <v>88242.012006365345</v>
      </c>
      <c r="BI188" s="40">
        <f t="shared" si="677"/>
        <v>83747.097841872644</v>
      </c>
      <c r="BJ188" s="40">
        <f t="shared" si="677"/>
        <v>89327.936908164804</v>
      </c>
      <c r="BK188" s="40">
        <f t="shared" si="661"/>
        <v>1001916.3597762838</v>
      </c>
      <c r="BM188" s="40">
        <f t="shared" si="678"/>
        <v>90147.148528751321</v>
      </c>
      <c r="BN188" s="40">
        <f t="shared" si="678"/>
        <v>82196.893991532372</v>
      </c>
      <c r="BO188" s="40">
        <f t="shared" si="678"/>
        <v>74931.933426828647</v>
      </c>
      <c r="BP188" s="40">
        <f t="shared" si="678"/>
        <v>86760.213136714316</v>
      </c>
      <c r="BQ188" s="40">
        <f t="shared" si="678"/>
        <v>87280.708286756038</v>
      </c>
      <c r="BR188" s="40">
        <f t="shared" si="678"/>
        <v>72695.261789955315</v>
      </c>
      <c r="BS188" s="40">
        <f t="shared" si="678"/>
        <v>89809.954736889631</v>
      </c>
      <c r="BT188" s="40">
        <f t="shared" si="678"/>
        <v>86762.774564563006</v>
      </c>
      <c r="BU188" s="40">
        <f t="shared" si="678"/>
        <v>72649.323026206694</v>
      </c>
      <c r="BV188" s="40">
        <f t="shared" si="678"/>
        <v>88562.650217941438</v>
      </c>
      <c r="BW188" s="40">
        <f t="shared" si="678"/>
        <v>82234.070839490232</v>
      </c>
      <c r="BX188" s="40">
        <f t="shared" si="678"/>
        <v>80236.789182332417</v>
      </c>
      <c r="BY188" s="40">
        <f t="shared" si="663"/>
        <v>994267.72172796156</v>
      </c>
      <c r="CA188" s="40">
        <f t="shared" si="679"/>
        <v>85313.609788209898</v>
      </c>
      <c r="CB188" s="40">
        <f t="shared" si="679"/>
        <v>79354.403776348627</v>
      </c>
      <c r="CC188" s="40">
        <f t="shared" si="679"/>
        <v>85918.059904460722</v>
      </c>
      <c r="CD188" s="40">
        <f t="shared" si="679"/>
        <v>85827.078612342695</v>
      </c>
      <c r="CE188" s="40">
        <f t="shared" si="679"/>
        <v>85982.644912345932</v>
      </c>
      <c r="CF188" s="40">
        <f t="shared" si="679"/>
        <v>84971.848415419197</v>
      </c>
      <c r="CG188" s="40">
        <f t="shared" si="679"/>
        <v>87801.291699310925</v>
      </c>
      <c r="CH188" s="40">
        <f t="shared" si="679"/>
        <v>86268.553982383746</v>
      </c>
      <c r="CI188" s="40">
        <f t="shared" si="679"/>
        <v>88880.200766648806</v>
      </c>
      <c r="CJ188" s="40">
        <f t="shared" si="679"/>
        <v>83611.275639135391</v>
      </c>
      <c r="CK188" s="40">
        <f t="shared" si="679"/>
        <v>84114.070411943001</v>
      </c>
      <c r="CL188" s="40">
        <f t="shared" si="679"/>
        <v>82230.2434539112</v>
      </c>
      <c r="CM188" s="40">
        <f t="shared" si="665"/>
        <v>1020273.2813624602</v>
      </c>
      <c r="CO188" s="40">
        <f t="shared" si="680"/>
        <v>344796.27982909401</v>
      </c>
      <c r="CP188" s="40">
        <f t="shared" si="680"/>
        <v>263664.09557965328</v>
      </c>
      <c r="CQ188" s="40">
        <f t="shared" si="680"/>
        <v>264213.0313570631</v>
      </c>
      <c r="CR188" s="40">
        <f t="shared" si="680"/>
        <v>263960.12085127167</v>
      </c>
      <c r="CS188" s="40">
        <f t="shared" si="667"/>
        <v>1136633.527617082</v>
      </c>
      <c r="CU188" s="40">
        <f t="shared" si="681"/>
        <v>264534.47651765199</v>
      </c>
      <c r="CV188" s="40">
        <f t="shared" si="681"/>
        <v>275446.67950944696</v>
      </c>
      <c r="CW188" s="40">
        <f t="shared" si="681"/>
        <v>272328.9068040789</v>
      </c>
      <c r="CX188" s="40">
        <f t="shared" si="681"/>
        <v>276269.88279041118</v>
      </c>
      <c r="CY188" s="40">
        <f t="shared" si="669"/>
        <v>1088579.945621589</v>
      </c>
      <c r="DA188" s="40">
        <f t="shared" si="682"/>
        <v>1070961.9828756803</v>
      </c>
      <c r="DB188" s="40">
        <f t="shared" si="682"/>
        <v>1069714.2212348606</v>
      </c>
      <c r="DC188" s="40">
        <f t="shared" si="682"/>
        <v>1074395.0891402201</v>
      </c>
      <c r="DD188" s="40">
        <f t="shared" si="682"/>
        <v>1070338.0589686008</v>
      </c>
      <c r="DE188" s="40">
        <f t="shared" si="682"/>
        <v>1070338.05930687</v>
      </c>
      <c r="DF188" s="40">
        <f t="shared" si="682"/>
        <v>470559.87903505302</v>
      </c>
      <c r="DG188" s="40">
        <f t="shared" si="682"/>
        <v>0</v>
      </c>
      <c r="DH188" s="40">
        <f t="shared" si="682"/>
        <v>0</v>
      </c>
      <c r="DI188" s="40">
        <f t="shared" si="682"/>
        <v>0</v>
      </c>
      <c r="DJ188" s="40">
        <f t="shared" si="682"/>
        <v>0</v>
      </c>
      <c r="DK188" s="40">
        <f t="shared" si="682"/>
        <v>0</v>
      </c>
      <c r="DL188" s="40">
        <f t="shared" si="682"/>
        <v>0</v>
      </c>
      <c r="DM188" s="40">
        <f t="shared" si="682"/>
        <v>0</v>
      </c>
      <c r="DN188" s="40">
        <f t="shared" si="682"/>
        <v>0</v>
      </c>
      <c r="DO188" s="40">
        <f t="shared" si="682"/>
        <v>0</v>
      </c>
      <c r="DP188" s="40">
        <f t="shared" si="682"/>
        <v>0</v>
      </c>
      <c r="DQ188" s="40">
        <f t="shared" si="682"/>
        <v>0</v>
      </c>
      <c r="DR188" s="40">
        <f t="shared" si="682"/>
        <v>0</v>
      </c>
      <c r="DS188" s="40">
        <f t="shared" si="682"/>
        <v>0</v>
      </c>
      <c r="DU188" s="40">
        <f t="shared" si="671"/>
        <v>1816191.4009356394</v>
      </c>
      <c r="DW188" s="40">
        <f t="shared" si="672"/>
        <v>15787971.455071282</v>
      </c>
    </row>
    <row r="189" spans="1:127" hidden="1" x14ac:dyDescent="0.3">
      <c r="B189" s="15" t="s">
        <v>130</v>
      </c>
      <c r="C189" s="16" t="s">
        <v>131</v>
      </c>
      <c r="D189" s="15" t="s">
        <v>132</v>
      </c>
      <c r="E189" s="16" t="s">
        <v>133</v>
      </c>
      <c r="F189" s="77" t="s">
        <v>134</v>
      </c>
      <c r="G189" s="39" t="s">
        <v>179</v>
      </c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>
        <f t="shared" si="654"/>
        <v>0</v>
      </c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0">
        <f t="shared" si="656"/>
        <v>0</v>
      </c>
      <c r="AK189" s="40">
        <f t="shared" si="675"/>
        <v>40804.023857599823</v>
      </c>
      <c r="AL189" s="40">
        <f t="shared" si="675"/>
        <v>30218.868203792626</v>
      </c>
      <c r="AM189" s="40">
        <f t="shared" si="675"/>
        <v>38141.174193710212</v>
      </c>
      <c r="AN189" s="40">
        <f t="shared" si="675"/>
        <v>41289.452929884057</v>
      </c>
      <c r="AO189" s="40">
        <f t="shared" si="675"/>
        <v>35806.57687498501</v>
      </c>
      <c r="AP189" s="40">
        <f t="shared" si="675"/>
        <v>34853.835533606281</v>
      </c>
      <c r="AQ189" s="40">
        <f t="shared" si="675"/>
        <v>38068.984981344642</v>
      </c>
      <c r="AR189" s="40">
        <f t="shared" si="675"/>
        <v>37902.437730696911</v>
      </c>
      <c r="AS189" s="40">
        <v>35191.015462290328</v>
      </c>
      <c r="AT189" s="40">
        <f t="shared" si="676"/>
        <v>30595.28838358093</v>
      </c>
      <c r="AU189" s="40">
        <f t="shared" si="676"/>
        <v>37462.777292696257</v>
      </c>
      <c r="AV189" s="40">
        <f t="shared" si="676"/>
        <v>38479.687700701812</v>
      </c>
      <c r="AW189" s="40">
        <f t="shared" si="659"/>
        <v>438814.12314488884</v>
      </c>
      <c r="AY189" s="40">
        <f t="shared" si="677"/>
        <v>173676.23714263024</v>
      </c>
      <c r="AZ189" s="40">
        <f t="shared" si="677"/>
        <v>134167.76668324371</v>
      </c>
      <c r="BA189" s="40">
        <f t="shared" si="677"/>
        <v>177664.29505801277</v>
      </c>
      <c r="BB189" s="40">
        <f t="shared" si="677"/>
        <v>174142.06186334824</v>
      </c>
      <c r="BC189" s="40">
        <f t="shared" si="677"/>
        <v>143492.49142816264</v>
      </c>
      <c r="BD189" s="40">
        <f t="shared" si="677"/>
        <v>171349.97793875565</v>
      </c>
      <c r="BE189" s="40">
        <f t="shared" si="677"/>
        <v>177397.07296713514</v>
      </c>
      <c r="BF189" s="40">
        <f t="shared" si="677"/>
        <v>171612.16347315672</v>
      </c>
      <c r="BG189" s="40">
        <f t="shared" si="677"/>
        <v>138425.44246968106</v>
      </c>
      <c r="BH189" s="40">
        <f t="shared" si="677"/>
        <v>174187.88072826594</v>
      </c>
      <c r="BI189" s="40">
        <f t="shared" si="677"/>
        <v>165315.01445327705</v>
      </c>
      <c r="BJ189" s="40">
        <f t="shared" si="677"/>
        <v>176331.47370596067</v>
      </c>
      <c r="BK189" s="40">
        <f t="shared" si="661"/>
        <v>1977761.8779116299</v>
      </c>
      <c r="BM189" s="40">
        <f t="shared" si="678"/>
        <v>177948.58026114255</v>
      </c>
      <c r="BN189" s="40">
        <f t="shared" si="678"/>
        <v>162254.94456991926</v>
      </c>
      <c r="BO189" s="40">
        <f t="shared" si="678"/>
        <v>147914.06480565364</v>
      </c>
      <c r="BP189" s="40">
        <f t="shared" si="678"/>
        <v>171262.84084191982</v>
      </c>
      <c r="BQ189" s="40">
        <f t="shared" si="678"/>
        <v>172290.28735014959</v>
      </c>
      <c r="BR189" s="40">
        <f t="shared" si="678"/>
        <v>143498.9219110891</v>
      </c>
      <c r="BS189" s="40">
        <f t="shared" si="678"/>
        <v>177282.96678901458</v>
      </c>
      <c r="BT189" s="40">
        <f t="shared" si="678"/>
        <v>171267.89704676441</v>
      </c>
      <c r="BU189" s="40">
        <f t="shared" si="678"/>
        <v>143408.23975506486</v>
      </c>
      <c r="BV189" s="40">
        <f t="shared" si="678"/>
        <v>174820.81383218148</v>
      </c>
      <c r="BW189" s="40">
        <f t="shared" si="678"/>
        <v>162328.33088796324</v>
      </c>
      <c r="BX189" s="40">
        <f t="shared" si="678"/>
        <v>158385.73879189155</v>
      </c>
      <c r="BY189" s="40">
        <f t="shared" si="663"/>
        <v>1962663.6268427542</v>
      </c>
      <c r="CA189" s="40">
        <f t="shared" si="679"/>
        <v>168407.27617605269</v>
      </c>
      <c r="CB189" s="40">
        <f t="shared" si="679"/>
        <v>156643.92850947435</v>
      </c>
      <c r="CC189" s="40">
        <f t="shared" si="679"/>
        <v>169600.44802653234</v>
      </c>
      <c r="CD189" s="40">
        <f t="shared" si="679"/>
        <v>169420.8528643231</v>
      </c>
      <c r="CE189" s="40">
        <f t="shared" si="679"/>
        <v>169727.93747735693</v>
      </c>
      <c r="CF189" s="40">
        <f t="shared" si="679"/>
        <v>167732.64639498084</v>
      </c>
      <c r="CG189" s="40">
        <f t="shared" si="679"/>
        <v>173317.90808672889</v>
      </c>
      <c r="CH189" s="40">
        <f t="shared" si="679"/>
        <v>170292.31598435744</v>
      </c>
      <c r="CI189" s="40">
        <f t="shared" si="679"/>
        <v>175447.65195436127</v>
      </c>
      <c r="CJ189" s="40">
        <f t="shared" si="679"/>
        <v>165046.90427409226</v>
      </c>
      <c r="CK189" s="40">
        <f t="shared" si="679"/>
        <v>166039.41060894661</v>
      </c>
      <c r="CL189" s="40">
        <f t="shared" si="679"/>
        <v>162320.77570911378</v>
      </c>
      <c r="CM189" s="40">
        <f t="shared" si="665"/>
        <v>2013998.0560663203</v>
      </c>
      <c r="CO189" s="40">
        <f t="shared" si="680"/>
        <v>680620.62390517152</v>
      </c>
      <c r="CP189" s="40">
        <f t="shared" si="680"/>
        <v>520467.39403269498</v>
      </c>
      <c r="CQ189" s="40">
        <f t="shared" si="680"/>
        <v>521550.98174277623</v>
      </c>
      <c r="CR189" s="40">
        <f t="shared" si="680"/>
        <v>521051.74170941726</v>
      </c>
      <c r="CS189" s="40">
        <f t="shared" si="667"/>
        <v>2243690.7413900602</v>
      </c>
      <c r="CU189" s="40">
        <f t="shared" si="681"/>
        <v>522185.50774711627</v>
      </c>
      <c r="CV189" s="40">
        <f t="shared" si="681"/>
        <v>543725.96755757823</v>
      </c>
      <c r="CW189" s="40">
        <f t="shared" si="681"/>
        <v>537571.54963585944</v>
      </c>
      <c r="CX189" s="40">
        <f t="shared" si="681"/>
        <v>545350.95356661628</v>
      </c>
      <c r="CY189" s="40">
        <f t="shared" si="669"/>
        <v>2148833.97850717</v>
      </c>
      <c r="DA189" s="40">
        <f t="shared" si="682"/>
        <v>2114056.4896027022</v>
      </c>
      <c r="DB189" s="40">
        <f t="shared" si="682"/>
        <v>2111593.4342968832</v>
      </c>
      <c r="DC189" s="40">
        <f t="shared" si="682"/>
        <v>2120833.3693557614</v>
      </c>
      <c r="DD189" s="40">
        <f t="shared" si="682"/>
        <v>2112824.8768976103</v>
      </c>
      <c r="DE189" s="40">
        <f t="shared" si="682"/>
        <v>2112824.8775653467</v>
      </c>
      <c r="DF189" s="40">
        <f t="shared" si="682"/>
        <v>928875.33070928219</v>
      </c>
      <c r="DG189" s="40">
        <f t="shared" si="682"/>
        <v>0</v>
      </c>
      <c r="DH189" s="40">
        <f t="shared" si="682"/>
        <v>0</v>
      </c>
      <c r="DI189" s="40">
        <f t="shared" si="682"/>
        <v>0</v>
      </c>
      <c r="DJ189" s="40">
        <f t="shared" si="682"/>
        <v>0</v>
      </c>
      <c r="DK189" s="40">
        <f t="shared" si="682"/>
        <v>0</v>
      </c>
      <c r="DL189" s="40">
        <f t="shared" si="682"/>
        <v>0</v>
      </c>
      <c r="DM189" s="40">
        <f t="shared" si="682"/>
        <v>0</v>
      </c>
      <c r="DN189" s="40">
        <f t="shared" si="682"/>
        <v>0</v>
      </c>
      <c r="DO189" s="40">
        <f t="shared" si="682"/>
        <v>0</v>
      </c>
      <c r="DP189" s="40">
        <f t="shared" si="682"/>
        <v>0</v>
      </c>
      <c r="DQ189" s="40">
        <f t="shared" si="682"/>
        <v>0</v>
      </c>
      <c r="DR189" s="40">
        <f t="shared" si="682"/>
        <v>0</v>
      </c>
      <c r="DS189" s="40">
        <f t="shared" si="682"/>
        <v>0</v>
      </c>
      <c r="DU189" s="40">
        <f t="shared" si="671"/>
        <v>3585123.7288544467</v>
      </c>
      <c r="DW189" s="40">
        <f t="shared" si="672"/>
        <v>31165124.482416008</v>
      </c>
    </row>
    <row r="190" spans="1:127" hidden="1" x14ac:dyDescent="0.3">
      <c r="B190" s="15" t="s">
        <v>135</v>
      </c>
      <c r="C190" s="16" t="s">
        <v>136</v>
      </c>
      <c r="D190" s="15" t="s">
        <v>137</v>
      </c>
      <c r="E190" s="16" t="s">
        <v>138</v>
      </c>
      <c r="F190" s="77" t="s">
        <v>139</v>
      </c>
      <c r="G190" s="39" t="s">
        <v>179</v>
      </c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>
        <f t="shared" si="654"/>
        <v>0</v>
      </c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0">
        <f t="shared" si="656"/>
        <v>0</v>
      </c>
      <c r="AK190" s="40">
        <f t="shared" si="675"/>
        <v>10665.962226706148</v>
      </c>
      <c r="AL190" s="40">
        <f t="shared" si="675"/>
        <v>7756.1999052955161</v>
      </c>
      <c r="AM190" s="40">
        <f t="shared" si="675"/>
        <v>10125.733488565804</v>
      </c>
      <c r="AN190" s="40">
        <f t="shared" si="675"/>
        <v>10509.329030288298</v>
      </c>
      <c r="AO190" s="40">
        <f t="shared" si="675"/>
        <v>9359.1992791842222</v>
      </c>
      <c r="AP190" s="40">
        <f t="shared" si="675"/>
        <v>9947.9823400585683</v>
      </c>
      <c r="AQ190" s="40">
        <f t="shared" si="675"/>
        <v>9941.7130047915325</v>
      </c>
      <c r="AR190" s="40">
        <f t="shared" si="675"/>
        <v>9803.2439162598166</v>
      </c>
      <c r="AS190" s="40">
        <v>9372.9307151788216</v>
      </c>
      <c r="AT190" s="40">
        <f t="shared" si="676"/>
        <v>8251.4632302222526</v>
      </c>
      <c r="AU190" s="40">
        <f t="shared" si="676"/>
        <v>8936.1289377477733</v>
      </c>
      <c r="AV190" s="40">
        <f t="shared" si="676"/>
        <v>9105.2135857991088</v>
      </c>
      <c r="AW190" s="40">
        <f t="shared" si="659"/>
        <v>113775.09966009784</v>
      </c>
      <c r="AY190" s="40">
        <f t="shared" si="677"/>
        <v>18430.066152162075</v>
      </c>
      <c r="AZ190" s="40">
        <f t="shared" si="677"/>
        <v>14237.531029816852</v>
      </c>
      <c r="BA190" s="40">
        <f t="shared" si="677"/>
        <v>18853.268384133462</v>
      </c>
      <c r="BB190" s="40">
        <f t="shared" si="677"/>
        <v>18479.498248109056</v>
      </c>
      <c r="BC190" s="40">
        <f t="shared" si="677"/>
        <v>15227.046329819716</v>
      </c>
      <c r="BD190" s="40">
        <f t="shared" si="677"/>
        <v>18183.209635002069</v>
      </c>
      <c r="BE190" s="40">
        <f t="shared" si="677"/>
        <v>18824.911477666465</v>
      </c>
      <c r="BF190" s="40">
        <f t="shared" si="677"/>
        <v>18211.032075323499</v>
      </c>
      <c r="BG190" s="40">
        <f t="shared" si="677"/>
        <v>14689.344402155502</v>
      </c>
      <c r="BH190" s="40">
        <f t="shared" si="677"/>
        <v>18484.360425718052</v>
      </c>
      <c r="BI190" s="40">
        <f t="shared" si="677"/>
        <v>17542.79515980872</v>
      </c>
      <c r="BJ190" s="40">
        <f t="shared" si="677"/>
        <v>18711.832882700062</v>
      </c>
      <c r="BK190" s="40">
        <f t="shared" si="661"/>
        <v>209874.89620241549</v>
      </c>
      <c r="BM190" s="40">
        <f t="shared" si="678"/>
        <v>18883.435983259071</v>
      </c>
      <c r="BN190" s="40">
        <f t="shared" si="678"/>
        <v>17218.068580580686</v>
      </c>
      <c r="BO190" s="40">
        <f t="shared" si="678"/>
        <v>15696.252084069651</v>
      </c>
      <c r="BP190" s="40">
        <f t="shared" si="678"/>
        <v>18173.962875137775</v>
      </c>
      <c r="BQ190" s="40">
        <f t="shared" si="678"/>
        <v>18282.992800163913</v>
      </c>
      <c r="BR190" s="40">
        <f t="shared" si="678"/>
        <v>15227.728715779214</v>
      </c>
      <c r="BS190" s="40">
        <f t="shared" si="678"/>
        <v>18812.802829726301</v>
      </c>
      <c r="BT190" s="40">
        <f t="shared" si="678"/>
        <v>18174.499426316554</v>
      </c>
      <c r="BU190" s="40">
        <f t="shared" si="678"/>
        <v>15218.105763544396</v>
      </c>
      <c r="BV190" s="40">
        <f t="shared" si="678"/>
        <v>18551.525624405982</v>
      </c>
      <c r="BW190" s="40">
        <f t="shared" si="678"/>
        <v>17225.856143913854</v>
      </c>
      <c r="BX190" s="40">
        <f t="shared" si="678"/>
        <v>16807.47862527888</v>
      </c>
      <c r="BY190" s="40">
        <f t="shared" si="663"/>
        <v>208272.70945217626</v>
      </c>
      <c r="CA190" s="40">
        <f t="shared" si="679"/>
        <v>17870.937852488954</v>
      </c>
      <c r="CB190" s="40">
        <f t="shared" si="679"/>
        <v>16622.642292700453</v>
      </c>
      <c r="CC190" s="40">
        <f t="shared" si="679"/>
        <v>17997.554115583014</v>
      </c>
      <c r="CD190" s="40">
        <f t="shared" si="679"/>
        <v>17978.495948647909</v>
      </c>
      <c r="CE190" s="40">
        <f t="shared" si="679"/>
        <v>18011.082961273456</v>
      </c>
      <c r="CF190" s="40">
        <f t="shared" si="679"/>
        <v>17799.347911930981</v>
      </c>
      <c r="CG190" s="40">
        <f t="shared" si="679"/>
        <v>18392.041213844921</v>
      </c>
      <c r="CH190" s="40">
        <f t="shared" si="679"/>
        <v>18070.97332618467</v>
      </c>
      <c r="CI190" s="40">
        <f t="shared" si="679"/>
        <v>18618.044039639626</v>
      </c>
      <c r="CJ190" s="40">
        <f t="shared" si="679"/>
        <v>17514.344011742993</v>
      </c>
      <c r="CK190" s="40">
        <f t="shared" si="679"/>
        <v>17619.666177335414</v>
      </c>
      <c r="CL190" s="40">
        <f t="shared" si="679"/>
        <v>17225.054408176842</v>
      </c>
      <c r="CM190" s="40">
        <f t="shared" si="665"/>
        <v>213720.18425954922</v>
      </c>
      <c r="CO190" s="40">
        <f t="shared" si="680"/>
        <v>72225.673065432507</v>
      </c>
      <c r="CP190" s="40">
        <f t="shared" si="680"/>
        <v>55230.632928720202</v>
      </c>
      <c r="CQ190" s="40">
        <f t="shared" si="680"/>
        <v>55345.620410640746</v>
      </c>
      <c r="CR190" s="40">
        <f t="shared" si="680"/>
        <v>55292.642369476387</v>
      </c>
      <c r="CS190" s="40">
        <f t="shared" si="667"/>
        <v>238094.56877426984</v>
      </c>
      <c r="CU190" s="40">
        <f t="shared" si="681"/>
        <v>55412.954643738231</v>
      </c>
      <c r="CV190" s="40">
        <f t="shared" si="681"/>
        <v>57698.771666183136</v>
      </c>
      <c r="CW190" s="40">
        <f t="shared" si="681"/>
        <v>57045.680999944336</v>
      </c>
      <c r="CX190" s="40">
        <f t="shared" si="681"/>
        <v>57871.210913691211</v>
      </c>
      <c r="CY190" s="40">
        <f t="shared" si="669"/>
        <v>228028.6182235569</v>
      </c>
      <c r="DA190" s="40">
        <f t="shared" si="682"/>
        <v>224338.12243863806</v>
      </c>
      <c r="DB190" s="40">
        <f t="shared" si="682"/>
        <v>224076.74947841332</v>
      </c>
      <c r="DC190" s="40">
        <f t="shared" si="682"/>
        <v>225057.26711962032</v>
      </c>
      <c r="DD190" s="40">
        <f t="shared" si="682"/>
        <v>224207.42693301148</v>
      </c>
      <c r="DE190" s="40">
        <f t="shared" si="682"/>
        <v>224207.42700386993</v>
      </c>
      <c r="DF190" s="40">
        <f t="shared" si="682"/>
        <v>98569.810549410133</v>
      </c>
      <c r="DG190" s="40">
        <f t="shared" si="682"/>
        <v>0</v>
      </c>
      <c r="DH190" s="40">
        <f t="shared" si="682"/>
        <v>0</v>
      </c>
      <c r="DI190" s="40">
        <f t="shared" si="682"/>
        <v>0</v>
      </c>
      <c r="DJ190" s="40">
        <f t="shared" si="682"/>
        <v>0</v>
      </c>
      <c r="DK190" s="40">
        <f t="shared" si="682"/>
        <v>0</v>
      </c>
      <c r="DL190" s="40">
        <f t="shared" si="682"/>
        <v>0</v>
      </c>
      <c r="DM190" s="40">
        <f t="shared" si="682"/>
        <v>0</v>
      </c>
      <c r="DN190" s="40">
        <f t="shared" si="682"/>
        <v>0</v>
      </c>
      <c r="DO190" s="40">
        <f t="shared" si="682"/>
        <v>0</v>
      </c>
      <c r="DP190" s="40">
        <f t="shared" si="682"/>
        <v>0</v>
      </c>
      <c r="DQ190" s="40">
        <f t="shared" si="682"/>
        <v>0</v>
      </c>
      <c r="DR190" s="40">
        <f t="shared" si="682"/>
        <v>0</v>
      </c>
      <c r="DS190" s="40">
        <f t="shared" si="682"/>
        <v>0</v>
      </c>
      <c r="DU190" s="40">
        <f t="shared" si="671"/>
        <v>380443.91434051283</v>
      </c>
      <c r="DW190" s="40">
        <f t="shared" si="672"/>
        <v>3307161.1597595331</v>
      </c>
    </row>
    <row r="191" spans="1:127" hidden="1" x14ac:dyDescent="0.3">
      <c r="B191" s="15" t="s">
        <v>140</v>
      </c>
      <c r="C191" s="16" t="s">
        <v>141</v>
      </c>
      <c r="D191" s="15" t="s">
        <v>142</v>
      </c>
      <c r="E191" s="16" t="s">
        <v>143</v>
      </c>
      <c r="F191" s="77" t="s">
        <v>144</v>
      </c>
      <c r="G191" s="39" t="s">
        <v>179</v>
      </c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>
        <f t="shared" si="654"/>
        <v>0</v>
      </c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0">
        <f t="shared" si="656"/>
        <v>0</v>
      </c>
      <c r="AK191" s="40">
        <f t="shared" si="675"/>
        <v>22486.805942480623</v>
      </c>
      <c r="AL191" s="40">
        <f t="shared" si="675"/>
        <v>16524.772821934355</v>
      </c>
      <c r="AM191" s="40">
        <f t="shared" si="675"/>
        <v>20877.110538973971</v>
      </c>
      <c r="AN191" s="40">
        <f t="shared" si="675"/>
        <v>21920.786491777839</v>
      </c>
      <c r="AO191" s="40">
        <f t="shared" si="675"/>
        <v>20079.481905987512</v>
      </c>
      <c r="AP191" s="40">
        <f t="shared" si="675"/>
        <v>19229.164412009464</v>
      </c>
      <c r="AQ191" s="40">
        <f t="shared" si="675"/>
        <v>20375.368217297146</v>
      </c>
      <c r="AR191" s="40">
        <f t="shared" si="675"/>
        <v>19748.487150757868</v>
      </c>
      <c r="AS191" s="40">
        <v>19124.142107375454</v>
      </c>
      <c r="AT191" s="40">
        <f t="shared" si="676"/>
        <v>16471.737321375022</v>
      </c>
      <c r="AU191" s="40">
        <f t="shared" si="676"/>
        <v>18256.472165263331</v>
      </c>
      <c r="AV191" s="40">
        <f t="shared" si="676"/>
        <v>19162.691440070783</v>
      </c>
      <c r="AW191" s="40">
        <f t="shared" si="659"/>
        <v>234257.02051530333</v>
      </c>
      <c r="AY191" s="40">
        <f t="shared" si="677"/>
        <v>5582.3818176813666</v>
      </c>
      <c r="AZ191" s="40">
        <f t="shared" si="677"/>
        <v>4312.4823152194685</v>
      </c>
      <c r="BA191" s="40">
        <f t="shared" si="677"/>
        <v>5710.5678168771483</v>
      </c>
      <c r="BB191" s="40">
        <f t="shared" si="677"/>
        <v>5597.3545709718874</v>
      </c>
      <c r="BC191" s="40">
        <f t="shared" si="677"/>
        <v>4612.201924115474</v>
      </c>
      <c r="BD191" s="40">
        <f t="shared" si="677"/>
        <v>5507.610120087189</v>
      </c>
      <c r="BE191" s="40">
        <f t="shared" si="677"/>
        <v>5701.9786410293736</v>
      </c>
      <c r="BF191" s="40">
        <f t="shared" si="677"/>
        <v>5516.0374086108195</v>
      </c>
      <c r="BG191" s="40">
        <f t="shared" si="677"/>
        <v>4449.3344965358492</v>
      </c>
      <c r="BH191" s="40">
        <f t="shared" si="677"/>
        <v>5598.8273020871602</v>
      </c>
      <c r="BI191" s="40">
        <f t="shared" si="677"/>
        <v>5313.6315367992547</v>
      </c>
      <c r="BJ191" s="40">
        <f t="shared" si="677"/>
        <v>5667.7276574844573</v>
      </c>
      <c r="BK191" s="40">
        <f t="shared" si="661"/>
        <v>63570.135607499447</v>
      </c>
      <c r="BM191" s="40">
        <f t="shared" si="678"/>
        <v>5719.7054431586548</v>
      </c>
      <c r="BN191" s="40">
        <f t="shared" si="678"/>
        <v>5215.2733574723843</v>
      </c>
      <c r="BO191" s="40">
        <f t="shared" si="678"/>
        <v>4754.322177491179</v>
      </c>
      <c r="BP191" s="40">
        <f t="shared" si="678"/>
        <v>5504.8093192809019</v>
      </c>
      <c r="BQ191" s="40">
        <f t="shared" si="678"/>
        <v>5537.8339794217809</v>
      </c>
      <c r="BR191" s="40">
        <f t="shared" si="678"/>
        <v>4612.4086156672838</v>
      </c>
      <c r="BS191" s="40">
        <f t="shared" si="678"/>
        <v>5698.3109875581495</v>
      </c>
      <c r="BT191" s="40">
        <f t="shared" si="678"/>
        <v>5504.9718381519651</v>
      </c>
      <c r="BU191" s="40">
        <f t="shared" si="678"/>
        <v>4609.493867931461</v>
      </c>
      <c r="BV191" s="40">
        <f t="shared" si="678"/>
        <v>5619.1713302008347</v>
      </c>
      <c r="BW191" s="40">
        <f t="shared" si="678"/>
        <v>5217.6321743966528</v>
      </c>
      <c r="BX191" s="40">
        <f t="shared" si="678"/>
        <v>5090.9075585612118</v>
      </c>
      <c r="BY191" s="40">
        <f t="shared" si="663"/>
        <v>63084.840649292455</v>
      </c>
      <c r="CA191" s="40">
        <f t="shared" si="679"/>
        <v>5413.0244410948408</v>
      </c>
      <c r="CB191" s="40">
        <f t="shared" si="679"/>
        <v>5034.9214880982099</v>
      </c>
      <c r="CC191" s="40">
        <f t="shared" si="679"/>
        <v>5451.3759217180459</v>
      </c>
      <c r="CD191" s="40">
        <f t="shared" si="679"/>
        <v>5445.603291077522</v>
      </c>
      <c r="CE191" s="40">
        <f t="shared" si="679"/>
        <v>5455.4737465208991</v>
      </c>
      <c r="CF191" s="40">
        <f t="shared" si="679"/>
        <v>5391.3401791285414</v>
      </c>
      <c r="CG191" s="40">
        <f t="shared" si="679"/>
        <v>5570.8642396907298</v>
      </c>
      <c r="CH191" s="40">
        <f t="shared" si="679"/>
        <v>5473.6142611221139</v>
      </c>
      <c r="CI191" s="40">
        <f t="shared" si="679"/>
        <v>5639.3194505969032</v>
      </c>
      <c r="CJ191" s="40">
        <f t="shared" si="679"/>
        <v>5305.0138156069925</v>
      </c>
      <c r="CK191" s="40">
        <f t="shared" si="679"/>
        <v>5336.9154125599143</v>
      </c>
      <c r="CL191" s="40">
        <f t="shared" si="679"/>
        <v>5217.389332349102</v>
      </c>
      <c r="CM191" s="40">
        <f t="shared" si="665"/>
        <v>64734.855579563817</v>
      </c>
      <c r="CO191" s="40">
        <f t="shared" si="680"/>
        <v>21876.822403210415</v>
      </c>
      <c r="CP191" s="40">
        <f t="shared" si="680"/>
        <v>16729.103330112128</v>
      </c>
      <c r="CQ191" s="40">
        <f t="shared" si="680"/>
        <v>16763.932506688849</v>
      </c>
      <c r="CR191" s="40">
        <f t="shared" si="680"/>
        <v>16747.885702988278</v>
      </c>
      <c r="CS191" s="40">
        <f t="shared" si="667"/>
        <v>72117.743942999659</v>
      </c>
      <c r="CU191" s="40">
        <f t="shared" si="681"/>
        <v>16784.327734543571</v>
      </c>
      <c r="CV191" s="40">
        <f t="shared" si="681"/>
        <v>17476.691141125597</v>
      </c>
      <c r="CW191" s="40">
        <f t="shared" si="681"/>
        <v>17278.872998184139</v>
      </c>
      <c r="CX191" s="40">
        <f t="shared" si="681"/>
        <v>17528.922191844358</v>
      </c>
      <c r="CY191" s="40">
        <f t="shared" si="669"/>
        <v>69068.814065697661</v>
      </c>
      <c r="DA191" s="40">
        <f t="shared" si="682"/>
        <v>67950.979957134594</v>
      </c>
      <c r="DB191" s="40">
        <f t="shared" si="682"/>
        <v>67871.811296059474</v>
      </c>
      <c r="DC191" s="40">
        <f t="shared" si="682"/>
        <v>68168.805555710976</v>
      </c>
      <c r="DD191" s="40">
        <f t="shared" si="682"/>
        <v>460540.36882181984</v>
      </c>
      <c r="DE191" s="40">
        <f t="shared" si="682"/>
        <v>460540.36882182007</v>
      </c>
      <c r="DF191" s="40">
        <f t="shared" si="682"/>
        <v>460540.36882182001</v>
      </c>
      <c r="DG191" s="40">
        <f t="shared" si="682"/>
        <v>0</v>
      </c>
      <c r="DH191" s="40">
        <f t="shared" si="682"/>
        <v>0</v>
      </c>
      <c r="DI191" s="40">
        <f t="shared" si="682"/>
        <v>0</v>
      </c>
      <c r="DJ191" s="40">
        <f t="shared" si="682"/>
        <v>0</v>
      </c>
      <c r="DK191" s="40">
        <f t="shared" si="682"/>
        <v>0</v>
      </c>
      <c r="DL191" s="40">
        <f t="shared" si="682"/>
        <v>0</v>
      </c>
      <c r="DM191" s="40">
        <f t="shared" si="682"/>
        <v>0</v>
      </c>
      <c r="DN191" s="40">
        <f t="shared" si="682"/>
        <v>0</v>
      </c>
      <c r="DO191" s="40">
        <f t="shared" si="682"/>
        <v>0</v>
      </c>
      <c r="DP191" s="40">
        <f t="shared" si="682"/>
        <v>0</v>
      </c>
      <c r="DQ191" s="40">
        <f t="shared" si="682"/>
        <v>0</v>
      </c>
      <c r="DR191" s="40">
        <f t="shared" si="682"/>
        <v>0</v>
      </c>
      <c r="DS191" s="40">
        <f t="shared" si="682"/>
        <v>0</v>
      </c>
      <c r="DU191" s="40">
        <f t="shared" si="671"/>
        <v>115234.70249795387</v>
      </c>
      <c r="DW191" s="40">
        <f t="shared" si="672"/>
        <v>2217665.8039500229</v>
      </c>
    </row>
    <row r="192" spans="1:127" hidden="1" x14ac:dyDescent="0.3">
      <c r="B192" s="15" t="s">
        <v>145</v>
      </c>
      <c r="C192" s="16" t="s">
        <v>146</v>
      </c>
      <c r="D192" s="15" t="s">
        <v>147</v>
      </c>
      <c r="E192" s="16" t="s">
        <v>148</v>
      </c>
      <c r="F192" s="77" t="s">
        <v>149</v>
      </c>
      <c r="G192" s="39" t="s">
        <v>179</v>
      </c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>
        <f t="shared" si="654"/>
        <v>0</v>
      </c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0">
        <f t="shared" si="656"/>
        <v>0</v>
      </c>
      <c r="AK192" s="40">
        <f t="shared" si="675"/>
        <v>12936.407086015774</v>
      </c>
      <c r="AL192" s="40">
        <f t="shared" si="675"/>
        <v>9524.2468089141057</v>
      </c>
      <c r="AM192" s="40">
        <f t="shared" si="675"/>
        <v>11602.308218972139</v>
      </c>
      <c r="AN192" s="40">
        <f t="shared" si="675"/>
        <v>12446.591183129611</v>
      </c>
      <c r="AO192" s="40">
        <f t="shared" si="675"/>
        <v>11421.964977583833</v>
      </c>
      <c r="AP192" s="40">
        <f t="shared" si="675"/>
        <v>11062.017144480145</v>
      </c>
      <c r="AQ192" s="40">
        <f t="shared" si="675"/>
        <v>11931.086715594109</v>
      </c>
      <c r="AR192" s="40">
        <f t="shared" si="675"/>
        <v>11448.197250710018</v>
      </c>
      <c r="AS192" s="40">
        <v>11245.741269500859</v>
      </c>
      <c r="AT192" s="40">
        <f t="shared" si="676"/>
        <v>9390.5090650125803</v>
      </c>
      <c r="AU192" s="40">
        <f t="shared" si="676"/>
        <v>10555.816038429295</v>
      </c>
      <c r="AV192" s="40">
        <f t="shared" si="676"/>
        <v>11124.753571841256</v>
      </c>
      <c r="AW192" s="40">
        <f t="shared" si="659"/>
        <v>134689.63933018371</v>
      </c>
      <c r="AY192" s="40">
        <f t="shared" si="677"/>
        <v>12752.550671444329</v>
      </c>
      <c r="AZ192" s="40">
        <f t="shared" si="677"/>
        <v>9851.5563859058984</v>
      </c>
      <c r="BA192" s="40">
        <f t="shared" si="677"/>
        <v>13045.382387995191</v>
      </c>
      <c r="BB192" s="40">
        <f t="shared" si="677"/>
        <v>12786.754851893545</v>
      </c>
      <c r="BC192" s="40">
        <f t="shared" si="677"/>
        <v>10536.244324585685</v>
      </c>
      <c r="BD192" s="40">
        <f t="shared" si="677"/>
        <v>12581.740093898472</v>
      </c>
      <c r="BE192" s="40">
        <f t="shared" si="677"/>
        <v>13025.761032129174</v>
      </c>
      <c r="BF192" s="40">
        <f t="shared" si="677"/>
        <v>12600.991629789496</v>
      </c>
      <c r="BG192" s="40">
        <f t="shared" si="677"/>
        <v>10164.185373627077</v>
      </c>
      <c r="BH192" s="40">
        <f t="shared" si="677"/>
        <v>12790.11920044338</v>
      </c>
      <c r="BI192" s="40">
        <f t="shared" si="677"/>
        <v>12138.609940257023</v>
      </c>
      <c r="BJ192" s="40">
        <f t="shared" si="677"/>
        <v>12947.517118067279</v>
      </c>
      <c r="BK192" s="40">
        <f t="shared" si="661"/>
        <v>145221.41301003654</v>
      </c>
      <c r="BM192" s="40">
        <f t="shared" si="678"/>
        <v>13066.256639520325</v>
      </c>
      <c r="BN192" s="40">
        <f t="shared" si="678"/>
        <v>11913.917737755924</v>
      </c>
      <c r="BO192" s="40">
        <f t="shared" si="678"/>
        <v>10860.907844890175</v>
      </c>
      <c r="BP192" s="40">
        <f t="shared" si="678"/>
        <v>12575.341865441638</v>
      </c>
      <c r="BQ192" s="40">
        <f t="shared" si="678"/>
        <v>12650.78433168783</v>
      </c>
      <c r="BR192" s="40">
        <f t="shared" si="678"/>
        <v>10536.716496603634</v>
      </c>
      <c r="BS192" s="40">
        <f t="shared" si="678"/>
        <v>13017.382540964534</v>
      </c>
      <c r="BT192" s="40">
        <f t="shared" si="678"/>
        <v>12575.713128140249</v>
      </c>
      <c r="BU192" s="40">
        <f t="shared" si="678"/>
        <v>10530.057964563095</v>
      </c>
      <c r="BV192" s="40">
        <f t="shared" si="678"/>
        <v>12836.593672784054</v>
      </c>
      <c r="BW192" s="40">
        <f t="shared" si="678"/>
        <v>11919.306285750998</v>
      </c>
      <c r="BX192" s="40">
        <f t="shared" si="678"/>
        <v>11629.812994618142</v>
      </c>
      <c r="BY192" s="40">
        <f t="shared" si="663"/>
        <v>144112.79150272062</v>
      </c>
      <c r="CA192" s="40">
        <f t="shared" si="679"/>
        <v>12365.665897697416</v>
      </c>
      <c r="CB192" s="40">
        <f t="shared" si="679"/>
        <v>11501.916834199108</v>
      </c>
      <c r="CC192" s="40">
        <f t="shared" si="679"/>
        <v>12453.277103083487</v>
      </c>
      <c r="CD192" s="40">
        <f t="shared" si="679"/>
        <v>12440.089942628489</v>
      </c>
      <c r="CE192" s="40">
        <f t="shared" si="679"/>
        <v>12462.638289786186</v>
      </c>
      <c r="CF192" s="40">
        <f t="shared" si="679"/>
        <v>12316.129757295439</v>
      </c>
      <c r="CG192" s="40">
        <f t="shared" si="679"/>
        <v>12726.239591024734</v>
      </c>
      <c r="CH192" s="40">
        <f t="shared" si="679"/>
        <v>12504.078993631512</v>
      </c>
      <c r="CI192" s="40">
        <f t="shared" si="679"/>
        <v>12882.620608002173</v>
      </c>
      <c r="CJ192" s="40">
        <f t="shared" si="679"/>
        <v>12118.923374599939</v>
      </c>
      <c r="CK192" s="40">
        <f t="shared" si="679"/>
        <v>12191.800283584123</v>
      </c>
      <c r="CL192" s="40">
        <f t="shared" si="679"/>
        <v>11918.751530519683</v>
      </c>
      <c r="CM192" s="40">
        <f t="shared" si="665"/>
        <v>147882.13220605228</v>
      </c>
      <c r="CO192" s="40">
        <f t="shared" si="680"/>
        <v>49976.030901986116</v>
      </c>
      <c r="CP192" s="40">
        <f t="shared" si="680"/>
        <v>38216.436079195482</v>
      </c>
      <c r="CQ192" s="40">
        <f t="shared" si="680"/>
        <v>38296.000833747472</v>
      </c>
      <c r="CR192" s="40">
        <f t="shared" si="680"/>
        <v>38259.343062210224</v>
      </c>
      <c r="CS192" s="40">
        <f t="shared" si="667"/>
        <v>164747.8108771393</v>
      </c>
      <c r="CU192" s="40">
        <f t="shared" si="681"/>
        <v>38342.592268222477</v>
      </c>
      <c r="CV192" s="40">
        <f t="shared" si="681"/>
        <v>39924.246786644217</v>
      </c>
      <c r="CW192" s="40">
        <f t="shared" si="681"/>
        <v>39472.345434500632</v>
      </c>
      <c r="CX192" s="40">
        <f t="shared" si="681"/>
        <v>40043.564873917305</v>
      </c>
      <c r="CY192" s="40">
        <f t="shared" si="669"/>
        <v>157782.74936328462</v>
      </c>
      <c r="DA192" s="40">
        <f t="shared" si="682"/>
        <v>155229.13755791369</v>
      </c>
      <c r="DB192" s="40">
        <f t="shared" si="682"/>
        <v>155048.28243282117</v>
      </c>
      <c r="DC192" s="40">
        <f t="shared" si="682"/>
        <v>155726.74450672267</v>
      </c>
      <c r="DD192" s="40">
        <f t="shared" si="682"/>
        <v>155138.70375022833</v>
      </c>
      <c r="DE192" s="40">
        <f t="shared" si="682"/>
        <v>155138.70379925828</v>
      </c>
      <c r="DF192" s="40">
        <f t="shared" si="682"/>
        <v>68204.665861091198</v>
      </c>
      <c r="DG192" s="40">
        <f t="shared" si="682"/>
        <v>0</v>
      </c>
      <c r="DH192" s="40">
        <f t="shared" si="682"/>
        <v>0</v>
      </c>
      <c r="DI192" s="40">
        <f t="shared" si="682"/>
        <v>0</v>
      </c>
      <c r="DJ192" s="40">
        <f t="shared" si="682"/>
        <v>0</v>
      </c>
      <c r="DK192" s="40">
        <f t="shared" si="682"/>
        <v>0</v>
      </c>
      <c r="DL192" s="40">
        <f t="shared" si="682"/>
        <v>0</v>
      </c>
      <c r="DM192" s="40">
        <f t="shared" si="682"/>
        <v>0</v>
      </c>
      <c r="DN192" s="40">
        <f t="shared" si="682"/>
        <v>0</v>
      </c>
      <c r="DO192" s="40">
        <f t="shared" si="682"/>
        <v>0</v>
      </c>
      <c r="DP192" s="40">
        <f t="shared" si="682"/>
        <v>0</v>
      </c>
      <c r="DQ192" s="40">
        <f t="shared" si="682"/>
        <v>0</v>
      </c>
      <c r="DR192" s="40">
        <f t="shared" si="682"/>
        <v>0</v>
      </c>
      <c r="DS192" s="40">
        <f t="shared" si="682"/>
        <v>0</v>
      </c>
      <c r="DU192" s="40">
        <f t="shared" si="671"/>
        <v>263245.40862816497</v>
      </c>
      <c r="DW192" s="40">
        <f t="shared" si="672"/>
        <v>2288366.1903469856</v>
      </c>
    </row>
    <row r="193" spans="1:127" hidden="1" x14ac:dyDescent="0.3">
      <c r="B193" s="15" t="s">
        <v>150</v>
      </c>
      <c r="C193" s="16" t="s">
        <v>151</v>
      </c>
      <c r="D193" s="15" t="s">
        <v>152</v>
      </c>
      <c r="E193" s="16" t="s">
        <v>153</v>
      </c>
      <c r="F193" s="77" t="s">
        <v>154</v>
      </c>
      <c r="G193" s="39" t="s">
        <v>179</v>
      </c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>
        <f t="shared" si="654"/>
        <v>0</v>
      </c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0">
        <f t="shared" si="656"/>
        <v>0</v>
      </c>
      <c r="AK193" s="40">
        <f t="shared" si="675"/>
        <v>51915.477694454967</v>
      </c>
      <c r="AL193" s="40">
        <f t="shared" si="675"/>
        <v>36948.196717263992</v>
      </c>
      <c r="AM193" s="40">
        <f t="shared" si="675"/>
        <v>45596.17758074739</v>
      </c>
      <c r="AN193" s="40">
        <f t="shared" si="675"/>
        <v>46527.92652641677</v>
      </c>
      <c r="AO193" s="40">
        <f t="shared" si="675"/>
        <v>40901.111504528148</v>
      </c>
      <c r="AP193" s="40">
        <f t="shared" si="675"/>
        <v>41813.177508693174</v>
      </c>
      <c r="AQ193" s="40">
        <f t="shared" si="675"/>
        <v>44758.445283420449</v>
      </c>
      <c r="AR193" s="40">
        <f t="shared" si="675"/>
        <v>42225.1912002264</v>
      </c>
      <c r="AS193" s="40">
        <v>41833.54363099546</v>
      </c>
      <c r="AT193" s="40">
        <f t="shared" si="676"/>
        <v>36318.789615807509</v>
      </c>
      <c r="AU193" s="40">
        <f t="shared" si="676"/>
        <v>42280.35185278127</v>
      </c>
      <c r="AV193" s="40">
        <f t="shared" si="676"/>
        <v>43583.496140399329</v>
      </c>
      <c r="AW193" s="40">
        <f t="shared" si="659"/>
        <v>514701.88525573479</v>
      </c>
      <c r="AY193" s="40">
        <f t="shared" si="677"/>
        <v>22274.608959445653</v>
      </c>
      <c r="AZ193" s="40">
        <f t="shared" si="677"/>
        <v>17207.503956785313</v>
      </c>
      <c r="BA193" s="40">
        <f t="shared" si="677"/>
        <v>22786.091889029249</v>
      </c>
      <c r="BB193" s="40">
        <f t="shared" si="677"/>
        <v>22334.352673774945</v>
      </c>
      <c r="BC193" s="40">
        <f t="shared" si="677"/>
        <v>18403.433813193707</v>
      </c>
      <c r="BD193" s="40">
        <f t="shared" si="677"/>
        <v>21976.257757478605</v>
      </c>
      <c r="BE193" s="40">
        <f t="shared" si="677"/>
        <v>22751.819684163736</v>
      </c>
      <c r="BF193" s="40">
        <f t="shared" si="677"/>
        <v>22009.88400566137</v>
      </c>
      <c r="BG193" s="40">
        <f t="shared" si="677"/>
        <v>17753.566358754026</v>
      </c>
      <c r="BH193" s="40">
        <f t="shared" si="677"/>
        <v>22340.229109813634</v>
      </c>
      <c r="BI193" s="40">
        <f t="shared" si="677"/>
        <v>21202.251745284939</v>
      </c>
      <c r="BJ193" s="40">
        <f t="shared" si="677"/>
        <v>22615.152704036554</v>
      </c>
      <c r="BK193" s="40">
        <f t="shared" si="661"/>
        <v>253655.15265742174</v>
      </c>
      <c r="BM193" s="40">
        <f t="shared" si="678"/>
        <v>22822.55250008839</v>
      </c>
      <c r="BN193" s="40">
        <f t="shared" si="678"/>
        <v>20809.786655288808</v>
      </c>
      <c r="BO193" s="40">
        <f t="shared" si="678"/>
        <v>18970.516677202468</v>
      </c>
      <c r="BP193" s="40">
        <f t="shared" si="678"/>
        <v>21965.082107949271</v>
      </c>
      <c r="BQ193" s="40">
        <f t="shared" si="678"/>
        <v>22096.855858774896</v>
      </c>
      <c r="BR193" s="40">
        <f t="shared" si="678"/>
        <v>18404.258546012446</v>
      </c>
      <c r="BS193" s="40">
        <f t="shared" si="678"/>
        <v>22737.185151890877</v>
      </c>
      <c r="BT193" s="40">
        <f t="shared" si="678"/>
        <v>21965.730584606667</v>
      </c>
      <c r="BU193" s="40">
        <f t="shared" si="678"/>
        <v>18392.628229751164</v>
      </c>
      <c r="BV193" s="40">
        <f t="shared" si="678"/>
        <v>22421.405081950965</v>
      </c>
      <c r="BW193" s="40">
        <f t="shared" si="678"/>
        <v>20819.198717435578</v>
      </c>
      <c r="BX193" s="40">
        <f t="shared" si="678"/>
        <v>20313.546944507791</v>
      </c>
      <c r="BY193" s="40">
        <f t="shared" si="663"/>
        <v>251718.74705545936</v>
      </c>
      <c r="CA193" s="40">
        <f t="shared" si="679"/>
        <v>21598.845555746888</v>
      </c>
      <c r="CB193" s="40">
        <f t="shared" si="679"/>
        <v>20090.153441972823</v>
      </c>
      <c r="CC193" s="40">
        <f t="shared" si="679"/>
        <v>21751.874184349806</v>
      </c>
      <c r="CD193" s="40">
        <f t="shared" si="679"/>
        <v>21728.840451727345</v>
      </c>
      <c r="CE193" s="40">
        <f t="shared" si="679"/>
        <v>21768.225170013091</v>
      </c>
      <c r="CF193" s="40">
        <f t="shared" si="679"/>
        <v>21512.321833140952</v>
      </c>
      <c r="CG193" s="40">
        <f t="shared" si="679"/>
        <v>22228.651955019915</v>
      </c>
      <c r="CH193" s="40">
        <f t="shared" si="679"/>
        <v>21840.608765808229</v>
      </c>
      <c r="CI193" s="40">
        <f t="shared" si="679"/>
        <v>22501.799350517256</v>
      </c>
      <c r="CJ193" s="40">
        <f t="shared" si="679"/>
        <v>21167.865639864638</v>
      </c>
      <c r="CK193" s="40">
        <f t="shared" si="679"/>
        <v>21295.158186400502</v>
      </c>
      <c r="CL193" s="40">
        <f t="shared" si="679"/>
        <v>20818.229738274935</v>
      </c>
      <c r="CM193" s="40">
        <f t="shared" si="665"/>
        <v>258302.57427283638</v>
      </c>
      <c r="CO193" s="40">
        <f t="shared" si="680"/>
        <v>87292.069984053946</v>
      </c>
      <c r="CP193" s="40">
        <f t="shared" si="680"/>
        <v>66751.835881262028</v>
      </c>
      <c r="CQ193" s="40">
        <f t="shared" si="680"/>
        <v>66890.809945373636</v>
      </c>
      <c r="CR193" s="40">
        <f t="shared" si="680"/>
        <v>66826.780595688688</v>
      </c>
      <c r="CS193" s="40">
        <f t="shared" si="667"/>
        <v>287761.49640637828</v>
      </c>
      <c r="CU193" s="40">
        <f t="shared" si="681"/>
        <v>66972.190212782749</v>
      </c>
      <c r="CV193" s="40">
        <f t="shared" si="681"/>
        <v>69734.83251191696</v>
      </c>
      <c r="CW193" s="40">
        <f t="shared" si="681"/>
        <v>68945.506033898506</v>
      </c>
      <c r="CX193" s="40">
        <f t="shared" si="681"/>
        <v>69943.242876578239</v>
      </c>
      <c r="CY193" s="40">
        <f t="shared" si="669"/>
        <v>275595.77163517644</v>
      </c>
      <c r="DA193" s="40">
        <f t="shared" si="682"/>
        <v>271135.43222039327</v>
      </c>
      <c r="DB193" s="40">
        <f t="shared" si="682"/>
        <v>270819.53642091475</v>
      </c>
      <c r="DC193" s="40">
        <f t="shared" si="682"/>
        <v>272004.59169176419</v>
      </c>
      <c r="DD193" s="40">
        <f t="shared" si="682"/>
        <v>270977.47341240232</v>
      </c>
      <c r="DE193" s="40">
        <f t="shared" si="682"/>
        <v>270977.47349804192</v>
      </c>
      <c r="DF193" s="40">
        <f t="shared" si="682"/>
        <v>119131.6388702805</v>
      </c>
      <c r="DG193" s="40">
        <f t="shared" si="682"/>
        <v>0</v>
      </c>
      <c r="DH193" s="40">
        <f t="shared" si="682"/>
        <v>0</v>
      </c>
      <c r="DI193" s="40">
        <f t="shared" si="682"/>
        <v>0</v>
      </c>
      <c r="DJ193" s="40">
        <f t="shared" si="682"/>
        <v>0</v>
      </c>
      <c r="DK193" s="40">
        <f t="shared" si="682"/>
        <v>0</v>
      </c>
      <c r="DL193" s="40">
        <f t="shared" si="682"/>
        <v>0</v>
      </c>
      <c r="DM193" s="40">
        <f t="shared" si="682"/>
        <v>0</v>
      </c>
      <c r="DN193" s="40">
        <f t="shared" si="682"/>
        <v>0</v>
      </c>
      <c r="DO193" s="40">
        <f t="shared" si="682"/>
        <v>0</v>
      </c>
      <c r="DP193" s="40">
        <f t="shared" si="682"/>
        <v>0</v>
      </c>
      <c r="DQ193" s="40">
        <f t="shared" si="682"/>
        <v>0</v>
      </c>
      <c r="DR193" s="40">
        <f t="shared" si="682"/>
        <v>0</v>
      </c>
      <c r="DS193" s="40">
        <f t="shared" si="682"/>
        <v>0</v>
      </c>
      <c r="DU193" s="40">
        <f t="shared" si="671"/>
        <v>459805.15495554154</v>
      </c>
      <c r="DW193" s="40">
        <f t="shared" si="672"/>
        <v>3997040.5418685102</v>
      </c>
    </row>
    <row r="194" spans="1:127" hidden="1" x14ac:dyDescent="0.3">
      <c r="B194" s="15" t="s">
        <v>155</v>
      </c>
      <c r="C194" s="16" t="s">
        <v>156</v>
      </c>
      <c r="D194" s="15" t="s">
        <v>157</v>
      </c>
      <c r="E194" s="16" t="s">
        <v>158</v>
      </c>
      <c r="F194" s="77" t="s">
        <v>159</v>
      </c>
      <c r="G194" s="39" t="s">
        <v>179</v>
      </c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>
        <f t="shared" si="654"/>
        <v>0</v>
      </c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0">
        <f t="shared" si="656"/>
        <v>0</v>
      </c>
      <c r="AK194" s="40">
        <f t="shared" si="675"/>
        <v>34007.665324285896</v>
      </c>
      <c r="AL194" s="40">
        <f t="shared" si="675"/>
        <v>26627.040269875877</v>
      </c>
      <c r="AM194" s="40">
        <f t="shared" si="675"/>
        <v>31284.51545777118</v>
      </c>
      <c r="AN194" s="40">
        <f t="shared" si="675"/>
        <v>31155.248571248772</v>
      </c>
      <c r="AO194" s="40">
        <f t="shared" si="675"/>
        <v>28252.139396819453</v>
      </c>
      <c r="AP194" s="40">
        <f t="shared" si="675"/>
        <v>28412.460246991755</v>
      </c>
      <c r="AQ194" s="40">
        <f t="shared" si="675"/>
        <v>29459.087734360495</v>
      </c>
      <c r="AR194" s="40">
        <f t="shared" si="675"/>
        <v>29135.152943241523</v>
      </c>
      <c r="AS194" s="40">
        <v>27877.242510526201</v>
      </c>
      <c r="AT194" s="40">
        <f t="shared" si="676"/>
        <v>24345.498795170795</v>
      </c>
      <c r="AU194" s="40">
        <f t="shared" si="676"/>
        <v>26915.591452447097</v>
      </c>
      <c r="AV194" s="40">
        <f t="shared" si="676"/>
        <v>27423.117583704417</v>
      </c>
      <c r="AW194" s="40">
        <f t="shared" si="659"/>
        <v>344894.76028644346</v>
      </c>
      <c r="AY194" s="40">
        <f t="shared" si="677"/>
        <v>15187.236019494472</v>
      </c>
      <c r="AZ194" s="40">
        <f t="shared" si="677"/>
        <v>11732.39109938509</v>
      </c>
      <c r="BA194" s="40">
        <f t="shared" si="677"/>
        <v>15535.974441150782</v>
      </c>
      <c r="BB194" s="40">
        <f t="shared" si="677"/>
        <v>15227.970377249181</v>
      </c>
      <c r="BC194" s="40">
        <f t="shared" si="677"/>
        <v>12547.797961301396</v>
      </c>
      <c r="BD194" s="40">
        <f t="shared" si="677"/>
        <v>14983.81471009133</v>
      </c>
      <c r="BE194" s="40">
        <f t="shared" si="677"/>
        <v>15512.607024683506</v>
      </c>
      <c r="BF194" s="40">
        <f t="shared" si="677"/>
        <v>15006.741701471135</v>
      </c>
      <c r="BG194" s="40">
        <f t="shared" si="677"/>
        <v>12104.70643812661</v>
      </c>
      <c r="BH194" s="40">
        <f t="shared" si="677"/>
        <v>15231.97703888061</v>
      </c>
      <c r="BI194" s="40">
        <f t="shared" si="677"/>
        <v>14456.083246473056</v>
      </c>
      <c r="BJ194" s="40">
        <f t="shared" si="677"/>
        <v>15419.424976592692</v>
      </c>
      <c r="BK194" s="40">
        <f t="shared" si="661"/>
        <v>172946.72503489984</v>
      </c>
      <c r="BM194" s="40">
        <f t="shared" si="678"/>
        <v>15560.833953009254</v>
      </c>
      <c r="BN194" s="40">
        <f t="shared" si="678"/>
        <v>14188.493365903871</v>
      </c>
      <c r="BO194" s="40">
        <f t="shared" si="678"/>
        <v>12934.445435741563</v>
      </c>
      <c r="BP194" s="40">
        <f t="shared" si="678"/>
        <v>14976.194947725033</v>
      </c>
      <c r="BQ194" s="40">
        <f t="shared" si="678"/>
        <v>15066.040702530718</v>
      </c>
      <c r="BR194" s="40">
        <f t="shared" si="678"/>
        <v>12548.360279230032</v>
      </c>
      <c r="BS194" s="40">
        <f t="shared" si="678"/>
        <v>15502.62893276425</v>
      </c>
      <c r="BT194" s="40">
        <f t="shared" si="678"/>
        <v>14976.637090977334</v>
      </c>
      <c r="BU194" s="40">
        <f t="shared" si="678"/>
        <v>12540.430516765377</v>
      </c>
      <c r="BV194" s="40">
        <f t="shared" si="678"/>
        <v>15287.324302224542</v>
      </c>
      <c r="BW194" s="40">
        <f t="shared" si="678"/>
        <v>14194.910682118643</v>
      </c>
      <c r="BX194" s="40">
        <f t="shared" si="678"/>
        <v>13850.148049781896</v>
      </c>
      <c r="BY194" s="40">
        <f t="shared" si="663"/>
        <v>171626.44825877249</v>
      </c>
      <c r="CA194" s="40">
        <f t="shared" si="679"/>
        <v>14726.488164212464</v>
      </c>
      <c r="CB194" s="40">
        <f t="shared" si="679"/>
        <v>13697.834271596297</v>
      </c>
      <c r="CC194" s="40">
        <f t="shared" si="679"/>
        <v>14830.825883656315</v>
      </c>
      <c r="CD194" s="40">
        <f t="shared" si="679"/>
        <v>14815.121063231216</v>
      </c>
      <c r="CE194" s="40">
        <f t="shared" si="679"/>
        <v>14841.974284908683</v>
      </c>
      <c r="CF194" s="40">
        <f t="shared" si="679"/>
        <v>14667.494706733854</v>
      </c>
      <c r="CG194" s="40">
        <f t="shared" si="679"/>
        <v>15155.901692852269</v>
      </c>
      <c r="CH194" s="40">
        <f t="shared" si="679"/>
        <v>14891.326745159815</v>
      </c>
      <c r="CI194" s="40">
        <f t="shared" si="679"/>
        <v>15342.138585768371</v>
      </c>
      <c r="CJ194" s="40">
        <f t="shared" si="679"/>
        <v>14432.63817052312</v>
      </c>
      <c r="CK194" s="40">
        <f t="shared" si="679"/>
        <v>14519.428558236881</v>
      </c>
      <c r="CL194" s="40">
        <f t="shared" si="679"/>
        <v>14194.250014394354</v>
      </c>
      <c r="CM194" s="40">
        <f t="shared" si="665"/>
        <v>176115.42214127365</v>
      </c>
      <c r="CO194" s="40">
        <f t="shared" si="680"/>
        <v>59517.330781956385</v>
      </c>
      <c r="CP194" s="40">
        <f t="shared" si="680"/>
        <v>45512.623279224383</v>
      </c>
      <c r="CQ194" s="40">
        <f t="shared" si="680"/>
        <v>45607.378339395989</v>
      </c>
      <c r="CR194" s="40">
        <f t="shared" si="680"/>
        <v>45563.721957027592</v>
      </c>
      <c r="CS194" s="40">
        <f t="shared" si="667"/>
        <v>196201.05435760433</v>
      </c>
      <c r="CU194" s="40">
        <f t="shared" si="681"/>
        <v>45662.864894994877</v>
      </c>
      <c r="CV194" s="40">
        <f t="shared" si="681"/>
        <v>47546.484971593265</v>
      </c>
      <c r="CW194" s="40">
        <f t="shared" si="681"/>
        <v>47008.307734007278</v>
      </c>
      <c r="CX194" s="40">
        <f t="shared" si="681"/>
        <v>47688.582972181393</v>
      </c>
      <c r="CY194" s="40">
        <f t="shared" si="669"/>
        <v>187906.24057277682</v>
      </c>
      <c r="DA194" s="40">
        <f t="shared" si="682"/>
        <v>184865.09953444489</v>
      </c>
      <c r="DB194" s="40">
        <f t="shared" si="682"/>
        <v>184649.71599738792</v>
      </c>
      <c r="DC194" s="40">
        <f t="shared" si="682"/>
        <v>185457.70836786245</v>
      </c>
      <c r="DD194" s="40">
        <f t="shared" si="682"/>
        <v>184757.40032847077</v>
      </c>
      <c r="DE194" s="40">
        <f t="shared" si="682"/>
        <v>184757.40038686144</v>
      </c>
      <c r="DF194" s="40">
        <f t="shared" si="682"/>
        <v>81226.131520701645</v>
      </c>
      <c r="DG194" s="40">
        <f t="shared" si="682"/>
        <v>0</v>
      </c>
      <c r="DH194" s="40">
        <f t="shared" si="682"/>
        <v>0</v>
      </c>
      <c r="DI194" s="40">
        <f t="shared" si="682"/>
        <v>0</v>
      </c>
      <c r="DJ194" s="40">
        <f t="shared" si="682"/>
        <v>0</v>
      </c>
      <c r="DK194" s="40">
        <f t="shared" si="682"/>
        <v>0</v>
      </c>
      <c r="DL194" s="40">
        <f t="shared" si="682"/>
        <v>0</v>
      </c>
      <c r="DM194" s="40">
        <f t="shared" si="682"/>
        <v>0</v>
      </c>
      <c r="DN194" s="40">
        <f t="shared" si="682"/>
        <v>0</v>
      </c>
      <c r="DO194" s="40">
        <f t="shared" si="682"/>
        <v>0</v>
      </c>
      <c r="DP194" s="40">
        <f t="shared" si="682"/>
        <v>0</v>
      </c>
      <c r="DQ194" s="40">
        <f t="shared" si="682"/>
        <v>0</v>
      </c>
      <c r="DR194" s="40">
        <f t="shared" si="682"/>
        <v>0</v>
      </c>
      <c r="DS194" s="40">
        <f t="shared" si="682"/>
        <v>0</v>
      </c>
      <c r="DU194" s="40">
        <f t="shared" si="671"/>
        <v>313503.56919863191</v>
      </c>
      <c r="DW194" s="40">
        <f t="shared" si="672"/>
        <v>2725255.388292836</v>
      </c>
    </row>
    <row r="195" spans="1:127" hidden="1" x14ac:dyDescent="0.3">
      <c r="B195" s="15" t="s">
        <v>160</v>
      </c>
      <c r="C195" s="16" t="s">
        <v>161</v>
      </c>
      <c r="D195" s="15" t="s">
        <v>162</v>
      </c>
      <c r="E195" s="16" t="s">
        <v>163</v>
      </c>
      <c r="F195" s="77" t="s">
        <v>164</v>
      </c>
      <c r="G195" s="39" t="s">
        <v>179</v>
      </c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>
        <f t="shared" si="654"/>
        <v>0</v>
      </c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0">
        <f t="shared" si="656"/>
        <v>0</v>
      </c>
      <c r="AK195" s="40">
        <f t="shared" si="675"/>
        <v>12657.485676190707</v>
      </c>
      <c r="AL195" s="40">
        <f t="shared" si="675"/>
        <v>9351.7609362293133</v>
      </c>
      <c r="AM195" s="40">
        <f t="shared" si="675"/>
        <v>13379.979820407782</v>
      </c>
      <c r="AN195" s="40">
        <f t="shared" si="675"/>
        <v>12593.482355201313</v>
      </c>
      <c r="AO195" s="40">
        <f t="shared" si="675"/>
        <v>14024.558747319541</v>
      </c>
      <c r="AP195" s="40">
        <f t="shared" si="675"/>
        <v>14537.516693762294</v>
      </c>
      <c r="AQ195" s="40">
        <f t="shared" si="675"/>
        <v>14594.81054862141</v>
      </c>
      <c r="AR195" s="40">
        <f t="shared" si="675"/>
        <v>16301.201881618579</v>
      </c>
      <c r="AS195" s="40">
        <v>17898.293004279883</v>
      </c>
      <c r="AT195" s="40">
        <f t="shared" si="676"/>
        <v>16636.875987024712</v>
      </c>
      <c r="AU195" s="40">
        <f t="shared" si="676"/>
        <v>17010.390022049807</v>
      </c>
      <c r="AV195" s="40">
        <f t="shared" si="676"/>
        <v>17559.84677511167</v>
      </c>
      <c r="AW195" s="40">
        <f t="shared" si="659"/>
        <v>176546.20244781702</v>
      </c>
      <c r="AY195" s="40">
        <f t="shared" si="677"/>
        <v>10506.371576154859</v>
      </c>
      <c r="AZ195" s="40">
        <f t="shared" si="677"/>
        <v>8116.3458715389606</v>
      </c>
      <c r="BA195" s="40">
        <f t="shared" si="677"/>
        <v>10747.625181228215</v>
      </c>
      <c r="BB195" s="40">
        <f t="shared" si="677"/>
        <v>10534.551180260416</v>
      </c>
      <c r="BC195" s="40">
        <f t="shared" si="677"/>
        <v>8680.4358393278635</v>
      </c>
      <c r="BD195" s="40">
        <f t="shared" si="677"/>
        <v>10365.646834644682</v>
      </c>
      <c r="BE195" s="40">
        <f t="shared" si="677"/>
        <v>10731.459846083309</v>
      </c>
      <c r="BF195" s="40">
        <f t="shared" si="677"/>
        <v>10381.507488304795</v>
      </c>
      <c r="BG195" s="40">
        <f t="shared" si="677"/>
        <v>8373.9097421010101</v>
      </c>
      <c r="BH195" s="40">
        <f t="shared" si="677"/>
        <v>10537.322947014134</v>
      </c>
      <c r="BI195" s="40">
        <f t="shared" si="677"/>
        <v>10000.56770885217</v>
      </c>
      <c r="BJ195" s="40">
        <f t="shared" si="677"/>
        <v>10666.997476484745</v>
      </c>
      <c r="BK195" s="40">
        <f t="shared" si="661"/>
        <v>119642.74169199515</v>
      </c>
      <c r="BM195" s="40">
        <f t="shared" si="678"/>
        <v>10764.822732412094</v>
      </c>
      <c r="BN195" s="40">
        <f t="shared" si="678"/>
        <v>9815.4518186618789</v>
      </c>
      <c r="BO195" s="40">
        <f t="shared" si="678"/>
        <v>8947.9145319771305</v>
      </c>
      <c r="BP195" s="40">
        <f t="shared" si="678"/>
        <v>10360.375562463258</v>
      </c>
      <c r="BQ195" s="40">
        <f t="shared" si="678"/>
        <v>10422.529919142575</v>
      </c>
      <c r="BR195" s="40">
        <f t="shared" si="678"/>
        <v>8680.8248450096471</v>
      </c>
      <c r="BS195" s="40">
        <f t="shared" si="678"/>
        <v>10724.557106098879</v>
      </c>
      <c r="BT195" s="40">
        <f t="shared" si="678"/>
        <v>10360.681432556579</v>
      </c>
      <c r="BU195" s="40">
        <f t="shared" si="678"/>
        <v>8675.3391179914215</v>
      </c>
      <c r="BV195" s="40">
        <f t="shared" si="678"/>
        <v>10575.611606890641</v>
      </c>
      <c r="BW195" s="40">
        <f t="shared" si="678"/>
        <v>9819.8912511292183</v>
      </c>
      <c r="BX195" s="40">
        <f t="shared" si="678"/>
        <v>9581.388055666026</v>
      </c>
      <c r="BY195" s="40">
        <f t="shared" si="663"/>
        <v>118729.38797999933</v>
      </c>
      <c r="CA195" s="40">
        <f t="shared" si="679"/>
        <v>10187.631012414653</v>
      </c>
      <c r="CB195" s="40">
        <f t="shared" si="679"/>
        <v>9476.0189715396027</v>
      </c>
      <c r="CC195" s="40">
        <f t="shared" si="679"/>
        <v>10259.810759175591</v>
      </c>
      <c r="CD195" s="40">
        <f t="shared" si="679"/>
        <v>10248.946328102615</v>
      </c>
      <c r="CE195" s="40">
        <f t="shared" si="679"/>
        <v>10267.523106958108</v>
      </c>
      <c r="CF195" s="40">
        <f t="shared" si="679"/>
        <v>10146.8199534414</v>
      </c>
      <c r="CG195" s="40">
        <f t="shared" si="679"/>
        <v>10484.694815592962</v>
      </c>
      <c r="CH195" s="40">
        <f t="shared" si="679"/>
        <v>10301.664624541043</v>
      </c>
      <c r="CI195" s="40">
        <f t="shared" si="679"/>
        <v>10613.531556896878</v>
      </c>
      <c r="CJ195" s="40">
        <f t="shared" si="679"/>
        <v>9984.3486496866281</v>
      </c>
      <c r="CK195" s="40">
        <f t="shared" si="679"/>
        <v>10044.389335258964</v>
      </c>
      <c r="CL195" s="40">
        <f t="shared" si="679"/>
        <v>9819.4342080839342</v>
      </c>
      <c r="CM195" s="40">
        <f t="shared" si="665"/>
        <v>121834.81332169237</v>
      </c>
      <c r="CO195" s="40">
        <f t="shared" si="680"/>
        <v>41173.469063988879</v>
      </c>
      <c r="CP195" s="40">
        <f t="shared" si="680"/>
        <v>31485.15838980184</v>
      </c>
      <c r="CQ195" s="40">
        <f t="shared" si="680"/>
        <v>31550.708952761808</v>
      </c>
      <c r="CR195" s="40">
        <f t="shared" si="680"/>
        <v>31520.507922485835</v>
      </c>
      <c r="CS195" s="40">
        <f t="shared" si="667"/>
        <v>135729.84432903834</v>
      </c>
      <c r="CU195" s="40">
        <f t="shared" si="681"/>
        <v>31589.093973568393</v>
      </c>
      <c r="CV195" s="40">
        <f t="shared" si="681"/>
        <v>32892.162708896227</v>
      </c>
      <c r="CW195" s="40">
        <f t="shared" si="681"/>
        <v>32519.857305552981</v>
      </c>
      <c r="CX195" s="40">
        <f t="shared" si="681"/>
        <v>32990.464624563516</v>
      </c>
      <c r="CY195" s="40">
        <f t="shared" si="669"/>
        <v>129991.57861258113</v>
      </c>
      <c r="DA195" s="40">
        <f t="shared" si="682"/>
        <v>127887.7489411916</v>
      </c>
      <c r="DB195" s="40">
        <f t="shared" si="682"/>
        <v>127738.74885527714</v>
      </c>
      <c r="DC195" s="40">
        <f t="shared" si="682"/>
        <v>128297.70955517062</v>
      </c>
      <c r="DD195" s="40">
        <f t="shared" si="682"/>
        <v>127813.24375308701</v>
      </c>
      <c r="DE195" s="40">
        <f t="shared" si="682"/>
        <v>127813.24379348106</v>
      </c>
      <c r="DF195" s="40">
        <f t="shared" si="682"/>
        <v>56191.391136260376</v>
      </c>
      <c r="DG195" s="40">
        <f t="shared" si="682"/>
        <v>0</v>
      </c>
      <c r="DH195" s="40">
        <f t="shared" si="682"/>
        <v>0</v>
      </c>
      <c r="DI195" s="40">
        <f t="shared" si="682"/>
        <v>0</v>
      </c>
      <c r="DJ195" s="40">
        <f t="shared" si="682"/>
        <v>0</v>
      </c>
      <c r="DK195" s="40">
        <f t="shared" si="682"/>
        <v>0</v>
      </c>
      <c r="DL195" s="40">
        <f t="shared" si="682"/>
        <v>0</v>
      </c>
      <c r="DM195" s="40">
        <f t="shared" si="682"/>
        <v>0</v>
      </c>
      <c r="DN195" s="40">
        <f t="shared" si="682"/>
        <v>0</v>
      </c>
      <c r="DO195" s="40">
        <f t="shared" si="682"/>
        <v>0</v>
      </c>
      <c r="DP195" s="40">
        <f t="shared" si="682"/>
        <v>0</v>
      </c>
      <c r="DQ195" s="40">
        <f t="shared" si="682"/>
        <v>0</v>
      </c>
      <c r="DR195" s="40">
        <f t="shared" si="682"/>
        <v>0</v>
      </c>
      <c r="DS195" s="40">
        <f t="shared" si="682"/>
        <v>0</v>
      </c>
      <c r="DU195" s="40">
        <f t="shared" si="671"/>
        <v>216878.5014089247</v>
      </c>
      <c r="DW195" s="40">
        <f t="shared" si="672"/>
        <v>1885303.2712845006</v>
      </c>
    </row>
    <row r="196" spans="1:127" s="10" customFormat="1" hidden="1" x14ac:dyDescent="0.3">
      <c r="B196" s="31" t="s">
        <v>165</v>
      </c>
      <c r="C196" s="30" t="s">
        <v>166</v>
      </c>
      <c r="D196" s="31" t="s">
        <v>167</v>
      </c>
      <c r="E196" s="30" t="s">
        <v>168</v>
      </c>
      <c r="F196" s="100" t="s">
        <v>169</v>
      </c>
      <c r="G196" s="32" t="s">
        <v>179</v>
      </c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>
        <f t="shared" si="654"/>
        <v>0</v>
      </c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3">
        <f t="shared" si="656"/>
        <v>0</v>
      </c>
      <c r="AK196" s="33">
        <f t="shared" si="675"/>
        <v>446984.71419184742</v>
      </c>
      <c r="AL196" s="33">
        <f t="shared" si="675"/>
        <v>284831.33148894564</v>
      </c>
      <c r="AM196" s="33">
        <f t="shared" si="675"/>
        <v>428083.80518825626</v>
      </c>
      <c r="AN196" s="33">
        <f t="shared" si="675"/>
        <v>462082.16673069802</v>
      </c>
      <c r="AO196" s="33">
        <f t="shared" si="675"/>
        <v>450351.84339975694</v>
      </c>
      <c r="AP196" s="33">
        <f t="shared" si="675"/>
        <v>437232.05224360153</v>
      </c>
      <c r="AQ196" s="33">
        <f t="shared" si="675"/>
        <v>484081.1616153575</v>
      </c>
      <c r="AR196" s="33">
        <f t="shared" si="675"/>
        <v>525293.40662227047</v>
      </c>
      <c r="AS196" s="33">
        <v>542982.42785471329</v>
      </c>
      <c r="AT196" s="33">
        <f t="shared" si="676"/>
        <v>460188.80662423332</v>
      </c>
      <c r="AU196" s="33">
        <f t="shared" si="676"/>
        <v>519137.34676827834</v>
      </c>
      <c r="AV196" s="33">
        <f t="shared" si="676"/>
        <v>521185.95418910874</v>
      </c>
      <c r="AW196" s="33">
        <f t="shared" si="659"/>
        <v>5562435.0169170685</v>
      </c>
      <c r="AY196" s="33">
        <f t="shared" si="677"/>
        <v>493188.54689934704</v>
      </c>
      <c r="AZ196" s="33">
        <f t="shared" si="677"/>
        <v>384969.68454144086</v>
      </c>
      <c r="BA196" s="33">
        <f t="shared" si="677"/>
        <v>512042.3601489751</v>
      </c>
      <c r="BB196" s="33">
        <f t="shared" si="677"/>
        <v>508176.08534655074</v>
      </c>
      <c r="BC196" s="33">
        <f t="shared" si="677"/>
        <v>423072.14010012557</v>
      </c>
      <c r="BD196" s="33">
        <f t="shared" si="677"/>
        <v>502640.22311352903</v>
      </c>
      <c r="BE196" s="33">
        <f t="shared" si="677"/>
        <v>518263.77525375446</v>
      </c>
      <c r="BF196" s="33">
        <f t="shared" si="677"/>
        <v>499138.84807541617</v>
      </c>
      <c r="BG196" s="33">
        <f t="shared" si="677"/>
        <v>398843.65396322636</v>
      </c>
      <c r="BH196" s="33">
        <f t="shared" si="677"/>
        <v>504303.22403890564</v>
      </c>
      <c r="BI196" s="33">
        <f t="shared" si="677"/>
        <v>477719.7623154918</v>
      </c>
      <c r="BJ196" s="33">
        <f t="shared" si="677"/>
        <v>519530.18120926851</v>
      </c>
      <c r="BK196" s="33">
        <f t="shared" si="661"/>
        <v>5741888.4850060306</v>
      </c>
      <c r="BM196" s="33">
        <f t="shared" si="678"/>
        <v>502336.41565561929</v>
      </c>
      <c r="BN196" s="33">
        <f t="shared" si="678"/>
        <v>465455.51918439858</v>
      </c>
      <c r="BO196" s="33">
        <f t="shared" si="678"/>
        <v>426716.50183623133</v>
      </c>
      <c r="BP196" s="33">
        <f t="shared" si="678"/>
        <v>495480.89579933247</v>
      </c>
      <c r="BQ196" s="33">
        <f t="shared" si="678"/>
        <v>497549.03165300027</v>
      </c>
      <c r="BR196" s="33">
        <f t="shared" si="678"/>
        <v>417008.49103514885</v>
      </c>
      <c r="BS196" s="33">
        <f t="shared" si="678"/>
        <v>517398.95590364223</v>
      </c>
      <c r="BT196" s="33">
        <f t="shared" si="678"/>
        <v>501276.47639165074</v>
      </c>
      <c r="BU196" s="33">
        <f t="shared" si="678"/>
        <v>395317.82944459119</v>
      </c>
      <c r="BV196" s="33">
        <f t="shared" si="678"/>
        <v>512419.53027862113</v>
      </c>
      <c r="BW196" s="33">
        <f t="shared" si="678"/>
        <v>477342.43386683246</v>
      </c>
      <c r="BX196" s="33">
        <f t="shared" si="678"/>
        <v>466310.09627307294</v>
      </c>
      <c r="BY196" s="33">
        <f t="shared" si="663"/>
        <v>5674612.1773221418</v>
      </c>
      <c r="CA196" s="33">
        <f t="shared" si="679"/>
        <v>508457.13624685525</v>
      </c>
      <c r="CB196" s="33">
        <f t="shared" si="679"/>
        <v>472941.10509288142</v>
      </c>
      <c r="CC196" s="33">
        <f t="shared" si="679"/>
        <v>512059.57407448825</v>
      </c>
      <c r="CD196" s="33">
        <f t="shared" si="679"/>
        <v>515074.14397451963</v>
      </c>
      <c r="CE196" s="33">
        <f t="shared" si="679"/>
        <v>516007.74418672494</v>
      </c>
      <c r="CF196" s="33">
        <f t="shared" si="679"/>
        <v>509941.65002617985</v>
      </c>
      <c r="CG196" s="33">
        <f t="shared" si="679"/>
        <v>505801.68845969293</v>
      </c>
      <c r="CH196" s="33">
        <f t="shared" si="679"/>
        <v>496971.96272123093</v>
      </c>
      <c r="CI196" s="33">
        <f t="shared" si="679"/>
        <v>512017.01875144837</v>
      </c>
      <c r="CJ196" s="33">
        <f t="shared" si="679"/>
        <v>500098.89860624401</v>
      </c>
      <c r="CK196" s="33">
        <f t="shared" si="679"/>
        <v>452758.84219303977</v>
      </c>
      <c r="CL196" s="33">
        <f t="shared" si="679"/>
        <v>442618.81082571455</v>
      </c>
      <c r="CM196" s="33">
        <f t="shared" si="665"/>
        <v>5944748.5751590198</v>
      </c>
      <c r="CO196" s="33">
        <f t="shared" si="680"/>
        <v>1648164.6849839028</v>
      </c>
      <c r="CP196" s="33">
        <f t="shared" si="680"/>
        <v>1426627.1364791053</v>
      </c>
      <c r="CQ196" s="33">
        <f t="shared" si="680"/>
        <v>1553823.9206905791</v>
      </c>
      <c r="CR196" s="33">
        <f t="shared" si="680"/>
        <v>1652976.9807712822</v>
      </c>
      <c r="CS196" s="33">
        <f t="shared" si="667"/>
        <v>6281592.7229248695</v>
      </c>
      <c r="CU196" s="33">
        <f t="shared" si="681"/>
        <v>1329009.5377221652</v>
      </c>
      <c r="CV196" s="33">
        <f t="shared" si="681"/>
        <v>1383831.964063589</v>
      </c>
      <c r="CW196" s="33">
        <f t="shared" si="681"/>
        <v>1368168.4115602258</v>
      </c>
      <c r="CX196" s="33">
        <f t="shared" si="681"/>
        <v>1387967.701024184</v>
      </c>
      <c r="CY196" s="33">
        <f t="shared" si="669"/>
        <v>5468977.6143701635</v>
      </c>
      <c r="DA196" s="33">
        <f t="shared" si="682"/>
        <v>6982538.0208490128</v>
      </c>
      <c r="DB196" s="33">
        <f t="shared" si="682"/>
        <v>3838277.0368800769</v>
      </c>
      <c r="DC196" s="33">
        <f t="shared" si="682"/>
        <v>4105967.3739150553</v>
      </c>
      <c r="DD196" s="33">
        <f t="shared" si="682"/>
        <v>3345596.4971911698</v>
      </c>
      <c r="DE196" s="33">
        <f t="shared" si="682"/>
        <v>3344629.6266971347</v>
      </c>
      <c r="DF196" s="33">
        <f t="shared" si="682"/>
        <v>1438215.3239959637</v>
      </c>
      <c r="DG196" s="33">
        <f t="shared" si="682"/>
        <v>0</v>
      </c>
      <c r="DH196" s="33">
        <f t="shared" si="682"/>
        <v>0</v>
      </c>
      <c r="DI196" s="33">
        <f t="shared" si="682"/>
        <v>0</v>
      </c>
      <c r="DJ196" s="33">
        <f t="shared" si="682"/>
        <v>0</v>
      </c>
      <c r="DK196" s="33">
        <f t="shared" si="682"/>
        <v>0</v>
      </c>
      <c r="DL196" s="33">
        <f t="shared" si="682"/>
        <v>0</v>
      </c>
      <c r="DM196" s="33">
        <f t="shared" si="682"/>
        <v>0</v>
      </c>
      <c r="DN196" s="33">
        <f t="shared" si="682"/>
        <v>0</v>
      </c>
      <c r="DO196" s="33">
        <f t="shared" si="682"/>
        <v>0</v>
      </c>
      <c r="DP196" s="33">
        <f t="shared" si="682"/>
        <v>0</v>
      </c>
      <c r="DQ196" s="33">
        <f t="shared" si="682"/>
        <v>0</v>
      </c>
      <c r="DR196" s="33">
        <f t="shared" si="682"/>
        <v>0</v>
      </c>
      <c r="DS196" s="33">
        <f t="shared" si="682"/>
        <v>0</v>
      </c>
      <c r="DU196" s="33">
        <f t="shared" si="671"/>
        <v>10381432.419804266</v>
      </c>
      <c r="DW196" s="33">
        <f t="shared" si="672"/>
        <v>78286529.146409482</v>
      </c>
    </row>
    <row r="197" spans="1:127" hidden="1" x14ac:dyDescent="0.3">
      <c r="B197" s="15"/>
      <c r="C197" s="16"/>
      <c r="D197" s="15"/>
      <c r="E197" s="16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33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33"/>
      <c r="AW197" s="33"/>
      <c r="BK197" s="33"/>
      <c r="BY197" s="33"/>
      <c r="CM197" s="33"/>
      <c r="CS197" s="33"/>
      <c r="CY197" s="33"/>
      <c r="DU197" s="33"/>
      <c r="DW197" s="33"/>
    </row>
    <row r="198" spans="1:127" s="10" customFormat="1" hidden="1" x14ac:dyDescent="0.3">
      <c r="A198" s="21"/>
      <c r="B198" s="127"/>
      <c r="C198" s="128"/>
      <c r="D198" s="127"/>
      <c r="E198" s="128"/>
      <c r="F198" s="129" t="s">
        <v>170</v>
      </c>
      <c r="G198" s="143" t="s">
        <v>179</v>
      </c>
      <c r="I198" s="144">
        <f t="shared" ref="I198:T198" si="683">I150+I160+I165+I169</f>
        <v>0</v>
      </c>
      <c r="J198" s="144">
        <f t="shared" si="683"/>
        <v>0</v>
      </c>
      <c r="K198" s="144">
        <f t="shared" si="683"/>
        <v>0</v>
      </c>
      <c r="L198" s="144">
        <f t="shared" si="683"/>
        <v>0</v>
      </c>
      <c r="M198" s="144">
        <f t="shared" si="683"/>
        <v>0</v>
      </c>
      <c r="N198" s="144">
        <f t="shared" si="683"/>
        <v>0</v>
      </c>
      <c r="O198" s="144">
        <f t="shared" si="683"/>
        <v>0</v>
      </c>
      <c r="P198" s="144">
        <f t="shared" si="683"/>
        <v>0</v>
      </c>
      <c r="Q198" s="144">
        <f t="shared" si="683"/>
        <v>0</v>
      </c>
      <c r="R198" s="144">
        <f t="shared" si="683"/>
        <v>0</v>
      </c>
      <c r="S198" s="144">
        <f t="shared" si="683"/>
        <v>0</v>
      </c>
      <c r="T198" s="144">
        <f t="shared" si="683"/>
        <v>0</v>
      </c>
      <c r="U198" s="144">
        <f>SUM(I198:T198)</f>
        <v>0</v>
      </c>
      <c r="W198" s="144">
        <f t="shared" ref="W198:AH198" si="684">W150+W160+W165+W169</f>
        <v>0</v>
      </c>
      <c r="X198" s="144">
        <f t="shared" si="684"/>
        <v>0</v>
      </c>
      <c r="Y198" s="144">
        <f t="shared" si="684"/>
        <v>0</v>
      </c>
      <c r="Z198" s="144">
        <f t="shared" si="684"/>
        <v>0</v>
      </c>
      <c r="AA198" s="144">
        <f t="shared" si="684"/>
        <v>0</v>
      </c>
      <c r="AB198" s="144">
        <f t="shared" si="684"/>
        <v>0</v>
      </c>
      <c r="AC198" s="144">
        <f t="shared" si="684"/>
        <v>0</v>
      </c>
      <c r="AD198" s="144">
        <f t="shared" si="684"/>
        <v>0</v>
      </c>
      <c r="AE198" s="144">
        <f t="shared" si="684"/>
        <v>0</v>
      </c>
      <c r="AF198" s="144">
        <f t="shared" si="684"/>
        <v>0</v>
      </c>
      <c r="AG198" s="144">
        <f t="shared" si="684"/>
        <v>0</v>
      </c>
      <c r="AH198" s="144">
        <f t="shared" si="684"/>
        <v>0</v>
      </c>
      <c r="AI198" s="144">
        <f>SUM(W198:AH198)</f>
        <v>0</v>
      </c>
      <c r="AK198" s="144">
        <f t="shared" ref="AK198:AR198" si="685">AK150+AK160+AK165+AK169</f>
        <v>2583509.0804295167</v>
      </c>
      <c r="AL198" s="144">
        <f t="shared" si="685"/>
        <v>1983971.8104760151</v>
      </c>
      <c r="AM198" s="144">
        <f t="shared" si="685"/>
        <v>2687910.8330255989</v>
      </c>
      <c r="AN198" s="144">
        <f t="shared" si="685"/>
        <v>2593389.6760319523</v>
      </c>
      <c r="AO198" s="144" t="e">
        <f t="shared" si="685"/>
        <v>#REF!</v>
      </c>
      <c r="AP198" s="144">
        <f t="shared" si="685"/>
        <v>2578396.9377822694</v>
      </c>
      <c r="AQ198" s="144">
        <f t="shared" si="685"/>
        <v>2509834.0308852242</v>
      </c>
      <c r="AR198" s="144">
        <f t="shared" si="685"/>
        <v>2264804.2187524829</v>
      </c>
      <c r="AS198" s="144">
        <v>2494357.2504461338</v>
      </c>
      <c r="AT198" s="33">
        <f>AT150+AT160+AT165+AT169</f>
        <v>2340538.7139460137</v>
      </c>
      <c r="AU198" s="33" t="e">
        <f t="shared" ref="AU198:AV198" si="686">AU150+AU160+AU165+AU169</f>
        <v>#REF!</v>
      </c>
      <c r="AV198" s="33">
        <f t="shared" si="686"/>
        <v>2508596.1750038294</v>
      </c>
      <c r="AW198" s="144" t="e">
        <f t="shared" ref="AW198" si="687">SUM(AK198:AV198)</f>
        <v>#REF!</v>
      </c>
      <c r="AY198" s="33" t="e">
        <f t="shared" ref="AY198:BJ198" si="688">AY150+AY160+AY165+AY169</f>
        <v>#REF!</v>
      </c>
      <c r="AZ198" s="33" t="e">
        <f t="shared" si="688"/>
        <v>#REF!</v>
      </c>
      <c r="BA198" s="33" t="e">
        <f t="shared" si="688"/>
        <v>#REF!</v>
      </c>
      <c r="BB198" s="33" t="e">
        <f t="shared" si="688"/>
        <v>#REF!</v>
      </c>
      <c r="BC198" s="33" t="e">
        <f t="shared" si="688"/>
        <v>#REF!</v>
      </c>
      <c r="BD198" s="33" t="e">
        <f t="shared" si="688"/>
        <v>#REF!</v>
      </c>
      <c r="BE198" s="33" t="e">
        <f t="shared" si="688"/>
        <v>#REF!</v>
      </c>
      <c r="BF198" s="33" t="e">
        <f t="shared" si="688"/>
        <v>#REF!</v>
      </c>
      <c r="BG198" s="33" t="e">
        <f t="shared" si="688"/>
        <v>#REF!</v>
      </c>
      <c r="BH198" s="33">
        <f t="shared" si="688"/>
        <v>2500861.6196917836</v>
      </c>
      <c r="BI198" s="33" t="e">
        <f t="shared" si="688"/>
        <v>#REF!</v>
      </c>
      <c r="BJ198" s="33">
        <f t="shared" si="688"/>
        <v>2556454.4982632715</v>
      </c>
      <c r="BK198" s="144" t="e">
        <f t="shared" ref="BK198" si="689">SUM(AY198:BJ198)</f>
        <v>#REF!</v>
      </c>
      <c r="BM198" s="33" t="e">
        <f t="shared" ref="BM198:BX198" si="690">BM150+BM160+BM165+BM169</f>
        <v>#REF!</v>
      </c>
      <c r="BN198" s="33" t="e">
        <f t="shared" si="690"/>
        <v>#REF!</v>
      </c>
      <c r="BO198" s="33" t="e">
        <f t="shared" si="690"/>
        <v>#REF!</v>
      </c>
      <c r="BP198" s="33" t="e">
        <f t="shared" si="690"/>
        <v>#REF!</v>
      </c>
      <c r="BQ198" s="33" t="e">
        <f t="shared" si="690"/>
        <v>#REF!</v>
      </c>
      <c r="BR198" s="33" t="e">
        <f t="shared" si="690"/>
        <v>#REF!</v>
      </c>
      <c r="BS198" s="33" t="e">
        <f t="shared" si="690"/>
        <v>#REF!</v>
      </c>
      <c r="BT198" s="33" t="e">
        <f t="shared" si="690"/>
        <v>#REF!</v>
      </c>
      <c r="BU198" s="33" t="e">
        <f t="shared" si="690"/>
        <v>#REF!</v>
      </c>
      <c r="BV198" s="33">
        <f t="shared" si="690"/>
        <v>2459388.6604049029</v>
      </c>
      <c r="BW198" s="33" t="e">
        <f t="shared" si="690"/>
        <v>#REF!</v>
      </c>
      <c r="BX198" s="33">
        <f t="shared" si="690"/>
        <v>2481550.1964094755</v>
      </c>
      <c r="BY198" s="144" t="e">
        <f t="shared" ref="BY198" si="691">SUM(BM198:BX198)</f>
        <v>#REF!</v>
      </c>
      <c r="CA198" s="33" t="e">
        <f t="shared" ref="CA198:CL198" si="692">CA150+CA160+CA165+CA169</f>
        <v>#REF!</v>
      </c>
      <c r="CB198" s="33" t="e">
        <f t="shared" si="692"/>
        <v>#REF!</v>
      </c>
      <c r="CC198" s="33" t="e">
        <f t="shared" si="692"/>
        <v>#REF!</v>
      </c>
      <c r="CD198" s="33" t="e">
        <f t="shared" si="692"/>
        <v>#REF!</v>
      </c>
      <c r="CE198" s="33" t="e">
        <f t="shared" si="692"/>
        <v>#REF!</v>
      </c>
      <c r="CF198" s="33" t="e">
        <f t="shared" si="692"/>
        <v>#REF!</v>
      </c>
      <c r="CG198" s="33" t="e">
        <f t="shared" si="692"/>
        <v>#REF!</v>
      </c>
      <c r="CH198" s="33" t="e">
        <f t="shared" si="692"/>
        <v>#REF!</v>
      </c>
      <c r="CI198" s="33" t="e">
        <f t="shared" si="692"/>
        <v>#REF!</v>
      </c>
      <c r="CJ198" s="33">
        <f t="shared" si="692"/>
        <v>2469220.8984223083</v>
      </c>
      <c r="CK198" s="33" t="e">
        <f t="shared" si="692"/>
        <v>#REF!</v>
      </c>
      <c r="CL198" s="33">
        <f t="shared" si="692"/>
        <v>2331642.4857856072</v>
      </c>
      <c r="CM198" s="144" t="e">
        <f t="shared" ref="CM198" si="693">SUM(CA198:CL198)</f>
        <v>#REF!</v>
      </c>
      <c r="CO198" s="33" t="e">
        <f t="shared" ref="CO198:CR198" si="694">CO150+CO160+CO165+CO169</f>
        <v>#REF!</v>
      </c>
      <c r="CP198" s="33" t="e">
        <f t="shared" si="694"/>
        <v>#REF!</v>
      </c>
      <c r="CQ198" s="33" t="e">
        <f t="shared" si="694"/>
        <v>#REF!</v>
      </c>
      <c r="CR198" s="33" t="e">
        <f t="shared" si="694"/>
        <v>#REF!</v>
      </c>
      <c r="CS198" s="144" t="e">
        <f>SUM(CO198:CR198)</f>
        <v>#REF!</v>
      </c>
      <c r="CU198" s="33" t="e">
        <f t="shared" ref="CU198:CX198" si="695">CU150+CU160+CU165+CU169</f>
        <v>#REF!</v>
      </c>
      <c r="CV198" s="33" t="e">
        <f t="shared" si="695"/>
        <v>#REF!</v>
      </c>
      <c r="CW198" s="33" t="e">
        <f t="shared" si="695"/>
        <v>#REF!</v>
      </c>
      <c r="CX198" s="33" t="e">
        <f t="shared" si="695"/>
        <v>#REF!</v>
      </c>
      <c r="CY198" s="144" t="e">
        <f>SUM(CU198:CX198)</f>
        <v>#REF!</v>
      </c>
      <c r="DA198" s="33" t="e">
        <f t="shared" ref="DA198:DS198" si="696">DA150+DA160+DA165+DA169</f>
        <v>#REF!</v>
      </c>
      <c r="DB198" s="33" t="e">
        <f t="shared" si="696"/>
        <v>#REF!</v>
      </c>
      <c r="DC198" s="33" t="e">
        <f t="shared" si="696"/>
        <v>#REF!</v>
      </c>
      <c r="DD198" s="33" t="e">
        <f t="shared" si="696"/>
        <v>#REF!</v>
      </c>
      <c r="DE198" s="33" t="e">
        <f t="shared" si="696"/>
        <v>#REF!</v>
      </c>
      <c r="DF198" s="33" t="e">
        <f t="shared" si="696"/>
        <v>#REF!</v>
      </c>
      <c r="DG198" s="33" t="e">
        <f t="shared" si="696"/>
        <v>#REF!</v>
      </c>
      <c r="DH198" s="33" t="e">
        <f t="shared" si="696"/>
        <v>#REF!</v>
      </c>
      <c r="DI198" s="33" t="e">
        <f t="shared" si="696"/>
        <v>#REF!</v>
      </c>
      <c r="DJ198" s="33" t="e">
        <f t="shared" si="696"/>
        <v>#REF!</v>
      </c>
      <c r="DK198" s="33" t="e">
        <f t="shared" si="696"/>
        <v>#REF!</v>
      </c>
      <c r="DL198" s="33" t="e">
        <f t="shared" si="696"/>
        <v>#REF!</v>
      </c>
      <c r="DM198" s="33" t="e">
        <f t="shared" si="696"/>
        <v>#REF!</v>
      </c>
      <c r="DN198" s="33" t="e">
        <f t="shared" si="696"/>
        <v>#REF!</v>
      </c>
      <c r="DO198" s="33" t="e">
        <f t="shared" si="696"/>
        <v>#REF!</v>
      </c>
      <c r="DP198" s="33" t="e">
        <f t="shared" si="696"/>
        <v>#REF!</v>
      </c>
      <c r="DQ198" s="33" t="e">
        <f t="shared" si="696"/>
        <v>#REF!</v>
      </c>
      <c r="DR198" s="33" t="e">
        <f t="shared" si="696"/>
        <v>#REF!</v>
      </c>
      <c r="DS198" s="33" t="e">
        <f t="shared" si="696"/>
        <v>#REF!</v>
      </c>
      <c r="DU198" s="144" t="e">
        <f>SUM(BO198:BZ198)</f>
        <v>#REF!</v>
      </c>
      <c r="DW198" s="144" t="e">
        <f>SUM(BQ198:DV198)</f>
        <v>#REF!</v>
      </c>
    </row>
    <row r="199" spans="1:127" hidden="1" x14ac:dyDescent="0.3">
      <c r="B199" s="15"/>
      <c r="C199" s="15"/>
      <c r="D199" s="15"/>
      <c r="E199" s="15"/>
      <c r="N199" s="101"/>
    </row>
    <row r="200" spans="1:127" hidden="1" outlineLevel="1" x14ac:dyDescent="0.3">
      <c r="B200" s="15"/>
      <c r="C200" s="15"/>
      <c r="D200" s="15"/>
      <c r="E200" s="15"/>
      <c r="N200" s="101"/>
    </row>
    <row r="201" spans="1:127" hidden="1" outlineLevel="1" x14ac:dyDescent="0.3">
      <c r="B201" s="15"/>
      <c r="C201" s="15"/>
      <c r="D201" s="15"/>
      <c r="E201" s="15"/>
      <c r="N201" s="101"/>
    </row>
    <row r="202" spans="1:127" s="10" customFormat="1" hidden="1" collapsed="1" x14ac:dyDescent="0.3">
      <c r="B202" s="114"/>
      <c r="C202" s="114"/>
      <c r="D202" s="114"/>
      <c r="E202" s="31"/>
      <c r="F202" s="115" t="s">
        <v>199</v>
      </c>
      <c r="G202" s="114" t="s">
        <v>180</v>
      </c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>
        <f t="shared" ref="W202:AI202" si="697">IFERROR(W198/W135,0)</f>
        <v>0</v>
      </c>
      <c r="X202" s="116">
        <f t="shared" si="697"/>
        <v>0</v>
      </c>
      <c r="Y202" s="116">
        <f t="shared" si="697"/>
        <v>0</v>
      </c>
      <c r="Z202" s="116">
        <f t="shared" si="697"/>
        <v>0</v>
      </c>
      <c r="AA202" s="116">
        <f t="shared" si="697"/>
        <v>0</v>
      </c>
      <c r="AB202" s="116">
        <f t="shared" si="697"/>
        <v>0</v>
      </c>
      <c r="AC202" s="116">
        <f t="shared" si="697"/>
        <v>0</v>
      </c>
      <c r="AD202" s="116">
        <f t="shared" si="697"/>
        <v>0</v>
      </c>
      <c r="AE202" s="116">
        <f t="shared" si="697"/>
        <v>0</v>
      </c>
      <c r="AF202" s="116">
        <f t="shared" si="697"/>
        <v>0</v>
      </c>
      <c r="AG202" s="116">
        <f t="shared" si="697"/>
        <v>0</v>
      </c>
      <c r="AH202" s="116">
        <f t="shared" si="697"/>
        <v>0</v>
      </c>
      <c r="AI202" s="116">
        <f t="shared" si="697"/>
        <v>0</v>
      </c>
      <c r="AJ202" s="116"/>
      <c r="AK202" s="117">
        <v>8.5002571552520209E-2</v>
      </c>
      <c r="AL202" s="117">
        <v>8.252969232555217E-2</v>
      </c>
      <c r="AM202" s="117">
        <v>8.2225761079473464E-2</v>
      </c>
      <c r="AN202" s="117">
        <v>8.4970842708870217E-2</v>
      </c>
      <c r="AO202" s="117">
        <v>8.1357711881631142E-2</v>
      </c>
      <c r="AP202" s="117">
        <v>7.8541739537493022E-2</v>
      </c>
      <c r="AQ202" s="117">
        <v>7.6946566434046265E-2</v>
      </c>
      <c r="AR202" s="117">
        <v>7.5837509813114073E-2</v>
      </c>
      <c r="AS202" s="117">
        <v>7.0110402417857862E-2</v>
      </c>
      <c r="AT202" s="117">
        <v>7.3361267642401293E-2</v>
      </c>
      <c r="AU202" s="117">
        <v>7.2435021319789225E-2</v>
      </c>
      <c r="AV202" s="117">
        <v>7.3173184805223654E-2</v>
      </c>
      <c r="AW202" s="116">
        <f>IFERROR(AW198/AW135,0)</f>
        <v>0</v>
      </c>
      <c r="AX202" s="116"/>
      <c r="AY202" s="117">
        <v>7.365246801872187E-2</v>
      </c>
      <c r="AZ202" s="117">
        <v>7.584792103449578E-2</v>
      </c>
      <c r="BA202" s="117">
        <v>7.4174298509385603E-2</v>
      </c>
      <c r="BB202" s="117">
        <v>7.5247703212026423E-2</v>
      </c>
      <c r="BC202" s="117">
        <v>7.2952348850621601E-2</v>
      </c>
      <c r="BD202" s="117">
        <v>7.4497891974401376E-2</v>
      </c>
      <c r="BE202" s="117">
        <v>7.4266215054937287E-2</v>
      </c>
      <c r="BF202" s="117">
        <v>7.2969757716952355E-2</v>
      </c>
      <c r="BG202" s="117">
        <v>7.5178804052990336E-2</v>
      </c>
      <c r="BH202" s="117">
        <v>7.3361267642401293E-2</v>
      </c>
      <c r="BI202" s="117">
        <v>7.2435021319789225E-2</v>
      </c>
      <c r="BJ202" s="117">
        <v>7.3173184805223654E-2</v>
      </c>
      <c r="BK202" s="116">
        <f>IFERROR(BK198/BK135,0)</f>
        <v>0</v>
      </c>
      <c r="BL202" s="116"/>
      <c r="BM202" s="117">
        <v>7.365246801872187E-2</v>
      </c>
      <c r="BN202" s="117">
        <v>7.584792103449578E-2</v>
      </c>
      <c r="BO202" s="117">
        <v>7.4174298509385603E-2</v>
      </c>
      <c r="BP202" s="117">
        <v>7.5247703212026423E-2</v>
      </c>
      <c r="BQ202" s="117">
        <v>7.2952348850621601E-2</v>
      </c>
      <c r="BR202" s="117">
        <v>7.4497891974401376E-2</v>
      </c>
      <c r="BS202" s="117">
        <v>7.4266215054937287E-2</v>
      </c>
      <c r="BT202" s="117">
        <v>7.2969757716952355E-2</v>
      </c>
      <c r="BU202" s="117">
        <v>7.5178804052990336E-2</v>
      </c>
      <c r="BV202" s="117">
        <v>7.3361267642401293E-2</v>
      </c>
      <c r="BW202" s="117">
        <v>7.2435021319789225E-2</v>
      </c>
      <c r="BX202" s="117">
        <v>7.3173184805223654E-2</v>
      </c>
      <c r="BY202" s="116">
        <f>IFERROR(BY198/BY135,0)</f>
        <v>0</v>
      </c>
      <c r="BZ202" s="116"/>
      <c r="CA202" s="117">
        <v>7.365246801872187E-2</v>
      </c>
      <c r="CB202" s="117">
        <v>7.584792103449578E-2</v>
      </c>
      <c r="CC202" s="117">
        <v>7.4174298509385603E-2</v>
      </c>
      <c r="CD202" s="117">
        <v>7.5247703212026423E-2</v>
      </c>
      <c r="CE202" s="117">
        <v>7.2952348850621601E-2</v>
      </c>
      <c r="CF202" s="117">
        <v>7.4497891974401376E-2</v>
      </c>
      <c r="CG202" s="117">
        <v>7.4266215054937287E-2</v>
      </c>
      <c r="CH202" s="117">
        <v>7.2969757716952355E-2</v>
      </c>
      <c r="CI202" s="117">
        <v>7.5178804052990336E-2</v>
      </c>
      <c r="CJ202" s="117">
        <v>7.3361267642401293E-2</v>
      </c>
      <c r="CK202" s="117">
        <v>7.2435021319789225E-2</v>
      </c>
      <c r="CL202" s="117">
        <v>7.3173184805223654E-2</v>
      </c>
      <c r="CM202" s="116">
        <f>IFERROR(CM198/CM135,0)</f>
        <v>0</v>
      </c>
      <c r="CN202" s="116"/>
      <c r="CO202" s="117">
        <v>7.365246801872187E-2</v>
      </c>
      <c r="CP202" s="117">
        <v>7.584792103449578E-2</v>
      </c>
      <c r="CQ202" s="117">
        <v>7.4174298509385603E-2</v>
      </c>
      <c r="CR202" s="117">
        <v>7.5247703212026423E-2</v>
      </c>
      <c r="CS202" s="116">
        <f>IFERROR(CS198/CS135,0)</f>
        <v>0</v>
      </c>
      <c r="CT202" s="116"/>
      <c r="CU202" s="117">
        <v>7.365246801872187E-2</v>
      </c>
      <c r="CV202" s="117">
        <v>7.584792103449578E-2</v>
      </c>
      <c r="CW202" s="117">
        <v>7.4174298509385603E-2</v>
      </c>
      <c r="CX202" s="117">
        <v>7.5247703212026423E-2</v>
      </c>
      <c r="CY202" s="116">
        <f>IFERROR(CY198/CY135,0)</f>
        <v>0</v>
      </c>
      <c r="CZ202" s="116"/>
      <c r="DA202" s="117">
        <v>7.365246801872187E-2</v>
      </c>
      <c r="DB202" s="117">
        <v>7.365246801872187E-2</v>
      </c>
      <c r="DC202" s="117">
        <v>7.365246801872187E-2</v>
      </c>
      <c r="DD202" s="117">
        <v>7.365246801872187E-2</v>
      </c>
      <c r="DE202" s="117">
        <v>7.365246801872187E-2</v>
      </c>
      <c r="DF202" s="117">
        <v>7.365246801872187E-2</v>
      </c>
      <c r="DG202" s="117">
        <v>7.365246801872187E-2</v>
      </c>
      <c r="DH202" s="117">
        <v>7.365246801872187E-2</v>
      </c>
      <c r="DI202" s="117">
        <v>7.365246801872187E-2</v>
      </c>
      <c r="DJ202" s="117">
        <v>7.365246801872187E-2</v>
      </c>
      <c r="DK202" s="117">
        <v>7.365246801872187E-2</v>
      </c>
      <c r="DL202" s="117">
        <v>7.365246801872187E-2</v>
      </c>
      <c r="DM202" s="117">
        <v>7.365246801872187E-2</v>
      </c>
      <c r="DN202" s="117">
        <v>7.365246801872187E-2</v>
      </c>
      <c r="DO202" s="117">
        <v>7.365246801872187E-2</v>
      </c>
      <c r="DP202" s="117">
        <v>7.365246801872187E-2</v>
      </c>
      <c r="DQ202" s="117">
        <v>7.365246801872187E-2</v>
      </c>
      <c r="DR202" s="117">
        <v>7.365246801872187E-2</v>
      </c>
      <c r="DS202" s="117">
        <v>7.365246801872187E-2</v>
      </c>
      <c r="DT202" s="116"/>
      <c r="DU202" s="116">
        <f>IFERROR(DU198/DU135,0)</f>
        <v>0</v>
      </c>
      <c r="DV202" s="116"/>
      <c r="DW202" s="116">
        <f>IFERROR(DW198/DW135,0)</f>
        <v>0</v>
      </c>
    </row>
    <row r="203" spans="1:127" hidden="1" x14ac:dyDescent="0.3">
      <c r="B203" s="15"/>
      <c r="C203" s="15"/>
      <c r="D203" s="15"/>
      <c r="E203" s="15"/>
      <c r="F203" s="12" t="s">
        <v>194</v>
      </c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9">
        <v>8.5002571552520209E-2</v>
      </c>
      <c r="AL203" s="120">
        <v>8.252969232555217E-2</v>
      </c>
      <c r="AM203" s="120">
        <v>8.2225761079473464E-2</v>
      </c>
      <c r="AN203" s="120">
        <v>8.4970842708870217E-2</v>
      </c>
      <c r="AO203" s="120">
        <v>8.1357711881631142E-2</v>
      </c>
      <c r="AP203" s="120">
        <v>7.8541739537493022E-2</v>
      </c>
      <c r="AQ203" s="120">
        <v>7.6946566434046265E-2</v>
      </c>
      <c r="AR203" s="120">
        <v>7.5837509813114073E-2</v>
      </c>
      <c r="AS203" s="120">
        <v>7.4326542812662072E-2</v>
      </c>
      <c r="AT203" s="120">
        <v>7.3361267642401293E-2</v>
      </c>
      <c r="AU203" s="120">
        <v>7.2435021319789225E-2</v>
      </c>
      <c r="AV203" s="120">
        <v>7.3173184805223654E-2</v>
      </c>
      <c r="AW203" s="118"/>
      <c r="AX203" s="118"/>
      <c r="AY203" s="119">
        <v>7.365246801872187E-2</v>
      </c>
      <c r="AZ203" s="120">
        <v>7.584792103449578E-2</v>
      </c>
      <c r="BA203" s="120">
        <v>7.4174298509385603E-2</v>
      </c>
      <c r="BB203" s="120">
        <v>7.5247703212026423E-2</v>
      </c>
      <c r="BC203" s="120">
        <v>7.2952348850621601E-2</v>
      </c>
      <c r="BD203" s="120">
        <v>7.4497891974401376E-2</v>
      </c>
      <c r="BE203" s="120">
        <v>7.4266215054937287E-2</v>
      </c>
      <c r="BF203" s="120">
        <v>7.2969757716952355E-2</v>
      </c>
      <c r="BG203" s="120">
        <v>7.5178804052990336E-2</v>
      </c>
      <c r="BH203" s="120">
        <v>7.3361267642401293E-2</v>
      </c>
      <c r="BI203" s="120">
        <v>7.2435021319789225E-2</v>
      </c>
      <c r="BJ203" s="120">
        <v>7.3173184805223654E-2</v>
      </c>
      <c r="BK203" s="118"/>
      <c r="BL203" s="118"/>
      <c r="BM203" s="119">
        <v>7.365246801872187E-2</v>
      </c>
      <c r="BN203" s="120">
        <v>7.584792103449578E-2</v>
      </c>
      <c r="BO203" s="120">
        <v>7.4174298509385603E-2</v>
      </c>
      <c r="BP203" s="120">
        <v>7.5247703212026423E-2</v>
      </c>
      <c r="BQ203" s="120">
        <v>7.2952348850621601E-2</v>
      </c>
      <c r="BR203" s="120">
        <v>7.4497891974401376E-2</v>
      </c>
      <c r="BS203" s="120">
        <v>7.4266215054937287E-2</v>
      </c>
      <c r="BT203" s="120">
        <v>7.2969757716952355E-2</v>
      </c>
      <c r="BU203" s="120">
        <v>7.5178804052990336E-2</v>
      </c>
      <c r="BV203" s="120">
        <v>7.3361267642401293E-2</v>
      </c>
      <c r="BW203" s="120">
        <v>7.2435021319789225E-2</v>
      </c>
      <c r="BX203" s="120">
        <v>7.3173184805223654E-2</v>
      </c>
      <c r="BY203" s="118"/>
      <c r="BZ203" s="118"/>
      <c r="CA203" s="119">
        <v>7.365246801872187E-2</v>
      </c>
      <c r="CB203" s="120">
        <v>7.584792103449578E-2</v>
      </c>
      <c r="CC203" s="120">
        <v>7.4174298509385603E-2</v>
      </c>
      <c r="CD203" s="120">
        <v>7.5247703212026423E-2</v>
      </c>
      <c r="CE203" s="120">
        <v>7.2952348850621601E-2</v>
      </c>
      <c r="CF203" s="120">
        <v>7.4497891974401376E-2</v>
      </c>
      <c r="CG203" s="120">
        <v>7.4266215054937287E-2</v>
      </c>
      <c r="CH203" s="120">
        <v>7.2969757716952355E-2</v>
      </c>
      <c r="CI203" s="120">
        <v>7.5178804052990336E-2</v>
      </c>
      <c r="CJ203" s="120">
        <v>7.3361267642401293E-2</v>
      </c>
      <c r="CK203" s="120">
        <v>7.2435021319789225E-2</v>
      </c>
      <c r="CL203" s="120">
        <v>7.3173184805223654E-2</v>
      </c>
      <c r="CM203" s="118"/>
      <c r="CN203" s="118"/>
      <c r="CO203" s="119">
        <v>7.365246801872187E-2</v>
      </c>
      <c r="CP203" s="120">
        <v>7.584792103449578E-2</v>
      </c>
      <c r="CQ203" s="120">
        <v>7.4174298509385603E-2</v>
      </c>
      <c r="CR203" s="120">
        <v>7.5247703212026423E-2</v>
      </c>
      <c r="CS203" s="118"/>
      <c r="CT203" s="118"/>
      <c r="CU203" s="119">
        <v>7.365246801872187E-2</v>
      </c>
      <c r="CV203" s="120">
        <v>7.584792103449578E-2</v>
      </c>
      <c r="CW203" s="120">
        <v>7.4174298509385603E-2</v>
      </c>
      <c r="CX203" s="120">
        <v>7.5247703212026423E-2</v>
      </c>
      <c r="CY203" s="118"/>
      <c r="CZ203" s="118"/>
      <c r="DA203" s="119">
        <v>7.365246801872187E-2</v>
      </c>
      <c r="DB203" s="119">
        <v>7.365246801872187E-2</v>
      </c>
      <c r="DC203" s="119">
        <v>7.365246801872187E-2</v>
      </c>
      <c r="DD203" s="119">
        <v>7.365246801872187E-2</v>
      </c>
      <c r="DE203" s="119">
        <v>7.365246801872187E-2</v>
      </c>
      <c r="DF203" s="119">
        <v>7.365246801872187E-2</v>
      </c>
      <c r="DG203" s="119">
        <v>7.365246801872187E-2</v>
      </c>
      <c r="DH203" s="119">
        <v>7.365246801872187E-2</v>
      </c>
      <c r="DI203" s="119">
        <v>7.365246801872187E-2</v>
      </c>
      <c r="DJ203" s="119">
        <v>7.365246801872187E-2</v>
      </c>
      <c r="DK203" s="119">
        <v>7.365246801872187E-2</v>
      </c>
      <c r="DL203" s="119">
        <v>7.365246801872187E-2</v>
      </c>
      <c r="DM203" s="119">
        <v>7.365246801872187E-2</v>
      </c>
      <c r="DN203" s="119">
        <v>7.365246801872187E-2</v>
      </c>
      <c r="DO203" s="119">
        <v>7.365246801872187E-2</v>
      </c>
      <c r="DP203" s="119">
        <v>7.365246801872187E-2</v>
      </c>
      <c r="DQ203" s="119">
        <v>7.365246801872187E-2</v>
      </c>
      <c r="DR203" s="119">
        <v>7.365246801872187E-2</v>
      </c>
      <c r="DS203" s="119">
        <v>7.365246801872187E-2</v>
      </c>
      <c r="DT203" s="118"/>
      <c r="DU203" s="118"/>
      <c r="DV203" s="118"/>
      <c r="DW203" s="118"/>
    </row>
    <row r="204" spans="1:127" hidden="1" x14ac:dyDescent="0.3">
      <c r="B204" s="15"/>
      <c r="C204" s="15"/>
      <c r="D204" s="15"/>
      <c r="E204" s="15"/>
      <c r="N204" s="101"/>
    </row>
    <row r="205" spans="1:127" hidden="1" x14ac:dyDescent="0.3">
      <c r="B205" s="15"/>
      <c r="C205" s="15"/>
      <c r="D205" s="15"/>
      <c r="E205" s="15"/>
      <c r="N205" s="101"/>
    </row>
    <row r="206" spans="1:127" x14ac:dyDescent="0.3">
      <c r="B206" s="15"/>
      <c r="C206" s="15"/>
      <c r="D206" s="15"/>
      <c r="E206" s="15"/>
      <c r="N206" s="101"/>
    </row>
    <row r="207" spans="1:127" x14ac:dyDescent="0.3"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21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  <c r="DK207" s="121"/>
      <c r="DL207" s="121"/>
      <c r="DM207" s="121"/>
      <c r="DN207" s="121"/>
      <c r="DO207" s="121"/>
      <c r="DP207" s="121"/>
      <c r="DQ207" s="121"/>
      <c r="DR207" s="121"/>
      <c r="DS207" s="121"/>
      <c r="DT207" s="121"/>
      <c r="DU207" s="121"/>
      <c r="DV207" s="121"/>
      <c r="DW207" s="121"/>
    </row>
    <row r="210" spans="37:123" x14ac:dyDescent="0.3">
      <c r="AN210" s="15" t="s">
        <v>186</v>
      </c>
      <c r="AO210" s="15" t="s">
        <v>183</v>
      </c>
      <c r="AP210" s="15" t="s">
        <v>184</v>
      </c>
      <c r="BB210" s="15" t="s">
        <v>186</v>
      </c>
      <c r="BC210" s="15" t="s">
        <v>183</v>
      </c>
      <c r="BD210" s="15" t="s">
        <v>184</v>
      </c>
      <c r="BP210" s="15" t="s">
        <v>186</v>
      </c>
      <c r="BQ210" s="15" t="s">
        <v>183</v>
      </c>
      <c r="BR210" s="15" t="s">
        <v>184</v>
      </c>
      <c r="CD210" s="15" t="s">
        <v>186</v>
      </c>
      <c r="CE210" s="15" t="s">
        <v>183</v>
      </c>
      <c r="CF210" s="15" t="s">
        <v>184</v>
      </c>
      <c r="CR210" s="15" t="s">
        <v>186</v>
      </c>
      <c r="CX210" s="15" t="s">
        <v>186</v>
      </c>
    </row>
    <row r="211" spans="37:123" x14ac:dyDescent="0.3">
      <c r="AK211" s="12" t="s">
        <v>188</v>
      </c>
      <c r="AN211" s="15" t="s">
        <v>179</v>
      </c>
      <c r="AO211" s="24">
        <v>30000</v>
      </c>
      <c r="AP211" s="155">
        <f>AO211*6</f>
        <v>180000</v>
      </c>
      <c r="AY211" s="12" t="s">
        <v>188</v>
      </c>
      <c r="BB211" s="15" t="s">
        <v>179</v>
      </c>
      <c r="BC211" s="24">
        <v>30000</v>
      </c>
      <c r="BD211" s="155">
        <f>BC211*6</f>
        <v>180000</v>
      </c>
      <c r="BM211" s="12" t="s">
        <v>188</v>
      </c>
      <c r="BP211" s="15" t="s">
        <v>179</v>
      </c>
      <c r="BQ211" s="24">
        <v>30000</v>
      </c>
      <c r="BR211" s="155">
        <f>BQ211*6</f>
        <v>180000</v>
      </c>
      <c r="CA211" s="12" t="s">
        <v>188</v>
      </c>
      <c r="CD211" s="15" t="s">
        <v>179</v>
      </c>
      <c r="CE211" s="24">
        <v>30000</v>
      </c>
      <c r="CF211" s="155">
        <f>CE211*6</f>
        <v>180000</v>
      </c>
      <c r="CO211" s="12" t="s">
        <v>188</v>
      </c>
      <c r="CR211" s="15" t="s">
        <v>179</v>
      </c>
      <c r="CU211" s="12" t="s">
        <v>188</v>
      </c>
      <c r="CX211" s="15" t="s">
        <v>179</v>
      </c>
      <c r="DA211" s="12" t="s">
        <v>188</v>
      </c>
      <c r="DB211" s="12" t="s">
        <v>188</v>
      </c>
      <c r="DC211" s="12" t="s">
        <v>188</v>
      </c>
      <c r="DD211" s="12" t="s">
        <v>188</v>
      </c>
      <c r="DE211" s="12" t="s">
        <v>188</v>
      </c>
      <c r="DF211" s="12" t="s">
        <v>188</v>
      </c>
      <c r="DG211" s="12" t="s">
        <v>188</v>
      </c>
      <c r="DH211" s="12" t="s">
        <v>188</v>
      </c>
      <c r="DI211" s="12" t="s">
        <v>188</v>
      </c>
      <c r="DJ211" s="12" t="s">
        <v>188</v>
      </c>
      <c r="DK211" s="12" t="s">
        <v>188</v>
      </c>
      <c r="DL211" s="12" t="s">
        <v>188</v>
      </c>
      <c r="DM211" s="12" t="s">
        <v>188</v>
      </c>
      <c r="DN211" s="12" t="s">
        <v>188</v>
      </c>
      <c r="DO211" s="12" t="s">
        <v>188</v>
      </c>
      <c r="DP211" s="12" t="s">
        <v>188</v>
      </c>
      <c r="DQ211" s="12" t="s">
        <v>188</v>
      </c>
      <c r="DR211" s="12" t="s">
        <v>188</v>
      </c>
      <c r="DS211" s="12" t="s">
        <v>188</v>
      </c>
    </row>
    <row r="212" spans="37:123" x14ac:dyDescent="0.3">
      <c r="AK212" s="12" t="s">
        <v>189</v>
      </c>
      <c r="AN212" s="15" t="s">
        <v>179</v>
      </c>
      <c r="AO212" s="24">
        <v>30000</v>
      </c>
      <c r="AP212" s="155">
        <f t="shared" ref="AP212:AP213" si="698">AO212*6</f>
        <v>180000</v>
      </c>
      <c r="AY212" s="12" t="s">
        <v>189</v>
      </c>
      <c r="BB212" s="15" t="s">
        <v>179</v>
      </c>
      <c r="BC212" s="24">
        <v>30000</v>
      </c>
      <c r="BD212" s="155">
        <f t="shared" ref="BD212:BD213" si="699">BC212*6</f>
        <v>180000</v>
      </c>
      <c r="BM212" s="12" t="s">
        <v>189</v>
      </c>
      <c r="BP212" s="15" t="s">
        <v>179</v>
      </c>
      <c r="BQ212" s="24">
        <v>30000</v>
      </c>
      <c r="BR212" s="155">
        <f t="shared" ref="BR212:BR213" si="700">BQ212*6</f>
        <v>180000</v>
      </c>
      <c r="CA212" s="12" t="s">
        <v>189</v>
      </c>
      <c r="CD212" s="15" t="s">
        <v>179</v>
      </c>
      <c r="CE212" s="24">
        <v>30000</v>
      </c>
      <c r="CF212" s="155">
        <f t="shared" ref="CF212:CF213" si="701">CE212*6</f>
        <v>180000</v>
      </c>
      <c r="CO212" s="12" t="s">
        <v>189</v>
      </c>
      <c r="CR212" s="15" t="s">
        <v>179</v>
      </c>
      <c r="CU212" s="12" t="s">
        <v>189</v>
      </c>
      <c r="CX212" s="15" t="s">
        <v>179</v>
      </c>
      <c r="DA212" s="12" t="s">
        <v>189</v>
      </c>
      <c r="DB212" s="12" t="s">
        <v>189</v>
      </c>
      <c r="DC212" s="12" t="s">
        <v>189</v>
      </c>
      <c r="DD212" s="12" t="s">
        <v>189</v>
      </c>
      <c r="DE212" s="12" t="s">
        <v>189</v>
      </c>
      <c r="DF212" s="12" t="s">
        <v>189</v>
      </c>
      <c r="DG212" s="12" t="s">
        <v>189</v>
      </c>
      <c r="DH212" s="12" t="s">
        <v>189</v>
      </c>
      <c r="DI212" s="12" t="s">
        <v>189</v>
      </c>
      <c r="DJ212" s="12" t="s">
        <v>189</v>
      </c>
      <c r="DK212" s="12" t="s">
        <v>189</v>
      </c>
      <c r="DL212" s="12" t="s">
        <v>189</v>
      </c>
      <c r="DM212" s="12" t="s">
        <v>189</v>
      </c>
      <c r="DN212" s="12" t="s">
        <v>189</v>
      </c>
      <c r="DO212" s="12" t="s">
        <v>189</v>
      </c>
      <c r="DP212" s="12" t="s">
        <v>189</v>
      </c>
      <c r="DQ212" s="12" t="s">
        <v>189</v>
      </c>
      <c r="DR212" s="12" t="s">
        <v>189</v>
      </c>
      <c r="DS212" s="12" t="s">
        <v>189</v>
      </c>
    </row>
    <row r="213" spans="37:123" x14ac:dyDescent="0.3">
      <c r="AK213" s="12" t="s">
        <v>190</v>
      </c>
      <c r="AN213" s="15" t="s">
        <v>179</v>
      </c>
      <c r="AO213" s="24">
        <v>90000</v>
      </c>
      <c r="AP213" s="155">
        <f t="shared" si="698"/>
        <v>540000</v>
      </c>
      <c r="AY213" s="12" t="s">
        <v>190</v>
      </c>
      <c r="BB213" s="15" t="s">
        <v>179</v>
      </c>
      <c r="BC213" s="24">
        <v>90000</v>
      </c>
      <c r="BD213" s="155">
        <f t="shared" si="699"/>
        <v>540000</v>
      </c>
      <c r="BM213" s="12" t="s">
        <v>190</v>
      </c>
      <c r="BP213" s="15" t="s">
        <v>179</v>
      </c>
      <c r="BQ213" s="24">
        <v>90000</v>
      </c>
      <c r="BR213" s="155">
        <f t="shared" si="700"/>
        <v>540000</v>
      </c>
      <c r="CA213" s="12" t="s">
        <v>190</v>
      </c>
      <c r="CD213" s="15" t="s">
        <v>179</v>
      </c>
      <c r="CE213" s="24">
        <v>90000</v>
      </c>
      <c r="CF213" s="155">
        <f t="shared" si="701"/>
        <v>540000</v>
      </c>
      <c r="CO213" s="12" t="s">
        <v>190</v>
      </c>
      <c r="CR213" s="15" t="s">
        <v>179</v>
      </c>
      <c r="CU213" s="12" t="s">
        <v>190</v>
      </c>
      <c r="CX213" s="15" t="s">
        <v>179</v>
      </c>
      <c r="DA213" s="12" t="s">
        <v>190</v>
      </c>
      <c r="DB213" s="12" t="s">
        <v>190</v>
      </c>
      <c r="DC213" s="12" t="s">
        <v>190</v>
      </c>
      <c r="DD213" s="12" t="s">
        <v>190</v>
      </c>
      <c r="DE213" s="12" t="s">
        <v>190</v>
      </c>
      <c r="DF213" s="12" t="s">
        <v>190</v>
      </c>
      <c r="DG213" s="12" t="s">
        <v>190</v>
      </c>
      <c r="DH213" s="12" t="s">
        <v>190</v>
      </c>
      <c r="DI213" s="12" t="s">
        <v>190</v>
      </c>
      <c r="DJ213" s="12" t="s">
        <v>190</v>
      </c>
      <c r="DK213" s="12" t="s">
        <v>190</v>
      </c>
      <c r="DL213" s="12" t="s">
        <v>190</v>
      </c>
      <c r="DM213" s="12" t="s">
        <v>190</v>
      </c>
      <c r="DN213" s="12" t="s">
        <v>190</v>
      </c>
      <c r="DO213" s="12" t="s">
        <v>190</v>
      </c>
      <c r="DP213" s="12" t="s">
        <v>190</v>
      </c>
      <c r="DQ213" s="12" t="s">
        <v>190</v>
      </c>
      <c r="DR213" s="12" t="s">
        <v>190</v>
      </c>
      <c r="DS213" s="12" t="s">
        <v>190</v>
      </c>
    </row>
    <row r="214" spans="37:123" x14ac:dyDescent="0.3">
      <c r="AK214" s="12" t="s">
        <v>191</v>
      </c>
      <c r="AN214" s="15" t="s">
        <v>179</v>
      </c>
      <c r="AO214" s="24">
        <v>300000</v>
      </c>
      <c r="AP214" s="15"/>
      <c r="AY214" s="12" t="s">
        <v>191</v>
      </c>
      <c r="BB214" s="15" t="s">
        <v>179</v>
      </c>
      <c r="BC214" s="24">
        <v>300000</v>
      </c>
      <c r="BD214" s="15"/>
      <c r="BM214" s="12" t="s">
        <v>191</v>
      </c>
      <c r="BP214" s="15" t="s">
        <v>179</v>
      </c>
      <c r="BQ214" s="24">
        <v>300000</v>
      </c>
      <c r="BR214" s="15"/>
      <c r="CA214" s="12" t="s">
        <v>191</v>
      </c>
      <c r="CD214" s="15" t="s">
        <v>179</v>
      </c>
      <c r="CE214" s="24">
        <v>300000</v>
      </c>
      <c r="CF214" s="15"/>
      <c r="CO214" s="12" t="s">
        <v>191</v>
      </c>
      <c r="CR214" s="15" t="s">
        <v>179</v>
      </c>
      <c r="CU214" s="12" t="s">
        <v>191</v>
      </c>
      <c r="CX214" s="15" t="s">
        <v>179</v>
      </c>
      <c r="DA214" s="12" t="s">
        <v>191</v>
      </c>
      <c r="DB214" s="12" t="s">
        <v>191</v>
      </c>
      <c r="DC214" s="12" t="s">
        <v>191</v>
      </c>
      <c r="DD214" s="12" t="s">
        <v>191</v>
      </c>
      <c r="DE214" s="12" t="s">
        <v>191</v>
      </c>
      <c r="DF214" s="12" t="s">
        <v>191</v>
      </c>
      <c r="DG214" s="12" t="s">
        <v>191</v>
      </c>
      <c r="DH214" s="12" t="s">
        <v>191</v>
      </c>
      <c r="DI214" s="12" t="s">
        <v>191</v>
      </c>
      <c r="DJ214" s="12" t="s">
        <v>191</v>
      </c>
      <c r="DK214" s="12" t="s">
        <v>191</v>
      </c>
      <c r="DL214" s="12" t="s">
        <v>191</v>
      </c>
      <c r="DM214" s="12" t="s">
        <v>191</v>
      </c>
      <c r="DN214" s="12" t="s">
        <v>191</v>
      </c>
      <c r="DO214" s="12" t="s">
        <v>191</v>
      </c>
      <c r="DP214" s="12" t="s">
        <v>191</v>
      </c>
      <c r="DQ214" s="12" t="s">
        <v>191</v>
      </c>
      <c r="DR214" s="12" t="s">
        <v>191</v>
      </c>
      <c r="DS214" s="12" t="s">
        <v>191</v>
      </c>
    </row>
    <row r="215" spans="37:123" x14ac:dyDescent="0.3">
      <c r="AK215" s="12" t="s">
        <v>185</v>
      </c>
      <c r="AN215" s="15" t="s">
        <v>187</v>
      </c>
      <c r="AO215" s="9">
        <v>1.4999999999999999E-2</v>
      </c>
      <c r="AP215" s="15"/>
      <c r="AY215" s="12" t="s">
        <v>185</v>
      </c>
      <c r="BB215" s="15" t="s">
        <v>187</v>
      </c>
      <c r="BC215" s="9">
        <v>1.4999999999999999E-2</v>
      </c>
      <c r="BD215" s="15"/>
      <c r="BM215" s="12" t="s">
        <v>185</v>
      </c>
      <c r="BP215" s="15" t="s">
        <v>187</v>
      </c>
      <c r="BQ215" s="9">
        <v>1.4999999999999999E-2</v>
      </c>
      <c r="BR215" s="15"/>
      <c r="CA215" s="12" t="s">
        <v>185</v>
      </c>
      <c r="CD215" s="15" t="s">
        <v>187</v>
      </c>
      <c r="CE215" s="9">
        <v>1.4999999999999999E-2</v>
      </c>
      <c r="CF215" s="15"/>
      <c r="CO215" s="12" t="s">
        <v>185</v>
      </c>
      <c r="CR215" s="15" t="s">
        <v>187</v>
      </c>
      <c r="CU215" s="12" t="s">
        <v>185</v>
      </c>
      <c r="CX215" s="15" t="s">
        <v>187</v>
      </c>
      <c r="DA215" s="12" t="s">
        <v>185</v>
      </c>
      <c r="DB215" s="12" t="s">
        <v>185</v>
      </c>
      <c r="DC215" s="12" t="s">
        <v>185</v>
      </c>
      <c r="DD215" s="12" t="s">
        <v>185</v>
      </c>
      <c r="DE215" s="12" t="s">
        <v>185</v>
      </c>
      <c r="DF215" s="12" t="s">
        <v>185</v>
      </c>
      <c r="DG215" s="12" t="s">
        <v>185</v>
      </c>
      <c r="DH215" s="12" t="s">
        <v>185</v>
      </c>
      <c r="DI215" s="12" t="s">
        <v>185</v>
      </c>
      <c r="DJ215" s="12" t="s">
        <v>185</v>
      </c>
      <c r="DK215" s="12" t="s">
        <v>185</v>
      </c>
      <c r="DL215" s="12" t="s">
        <v>185</v>
      </c>
      <c r="DM215" s="12" t="s">
        <v>185</v>
      </c>
      <c r="DN215" s="12" t="s">
        <v>185</v>
      </c>
      <c r="DO215" s="12" t="s">
        <v>185</v>
      </c>
      <c r="DP215" s="12" t="s">
        <v>185</v>
      </c>
      <c r="DQ215" s="12" t="s">
        <v>185</v>
      </c>
      <c r="DR215" s="12" t="s">
        <v>185</v>
      </c>
      <c r="DS215" s="12" t="s">
        <v>185</v>
      </c>
    </row>
    <row r="216" spans="37:123" x14ac:dyDescent="0.3">
      <c r="AK216" s="12" t="s">
        <v>192</v>
      </c>
      <c r="AN216" s="15" t="s">
        <v>180</v>
      </c>
      <c r="AO216" s="118">
        <v>7.6999999999999999E-2</v>
      </c>
      <c r="AP216" s="15"/>
      <c r="AY216" s="12" t="s">
        <v>192</v>
      </c>
      <c r="BB216" s="15" t="s">
        <v>180</v>
      </c>
      <c r="BC216" s="118">
        <v>7.6999999999999999E-2</v>
      </c>
      <c r="BD216" s="15"/>
      <c r="BM216" s="12" t="s">
        <v>192</v>
      </c>
      <c r="BP216" s="15" t="s">
        <v>180</v>
      </c>
      <c r="BQ216" s="118">
        <v>7.6999999999999999E-2</v>
      </c>
      <c r="BR216" s="15"/>
      <c r="CA216" s="12" t="s">
        <v>192</v>
      </c>
      <c r="CD216" s="15" t="s">
        <v>180</v>
      </c>
      <c r="CE216" s="118">
        <v>7.6999999999999999E-2</v>
      </c>
      <c r="CF216" s="15"/>
      <c r="CO216" s="12" t="s">
        <v>192</v>
      </c>
      <c r="CR216" s="15" t="s">
        <v>180</v>
      </c>
      <c r="CU216" s="12" t="s">
        <v>192</v>
      </c>
      <c r="CX216" s="15" t="s">
        <v>180</v>
      </c>
      <c r="DA216" s="12" t="s">
        <v>192</v>
      </c>
      <c r="DB216" s="12" t="s">
        <v>192</v>
      </c>
      <c r="DC216" s="12" t="s">
        <v>192</v>
      </c>
      <c r="DD216" s="12" t="s">
        <v>192</v>
      </c>
      <c r="DE216" s="12" t="s">
        <v>192</v>
      </c>
      <c r="DF216" s="12" t="s">
        <v>192</v>
      </c>
      <c r="DG216" s="12" t="s">
        <v>192</v>
      </c>
      <c r="DH216" s="12" t="s">
        <v>192</v>
      </c>
      <c r="DI216" s="12" t="s">
        <v>192</v>
      </c>
      <c r="DJ216" s="12" t="s">
        <v>192</v>
      </c>
      <c r="DK216" s="12" t="s">
        <v>192</v>
      </c>
      <c r="DL216" s="12" t="s">
        <v>192</v>
      </c>
      <c r="DM216" s="12" t="s">
        <v>192</v>
      </c>
      <c r="DN216" s="12" t="s">
        <v>192</v>
      </c>
      <c r="DO216" s="12" t="s">
        <v>192</v>
      </c>
      <c r="DP216" s="12" t="s">
        <v>192</v>
      </c>
      <c r="DQ216" s="12" t="s">
        <v>192</v>
      </c>
      <c r="DR216" s="12" t="s">
        <v>192</v>
      </c>
      <c r="DS216" s="12" t="s">
        <v>192</v>
      </c>
    </row>
    <row r="217" spans="37:123" x14ac:dyDescent="0.3">
      <c r="AP217" s="15"/>
      <c r="BD217" s="15"/>
      <c r="BR217" s="15"/>
      <c r="CF217" s="15"/>
    </row>
    <row r="218" spans="37:123" x14ac:dyDescent="0.3">
      <c r="AK218" s="156" t="s">
        <v>193</v>
      </c>
      <c r="AL218" s="156"/>
      <c r="AM218" s="156"/>
      <c r="AN218" s="157" t="s">
        <v>179</v>
      </c>
      <c r="AO218" s="158">
        <f>AP211+AP212+AP213+AO214</f>
        <v>1200000</v>
      </c>
      <c r="AP218" s="157"/>
      <c r="AY218" s="156" t="s">
        <v>193</v>
      </c>
      <c r="AZ218" s="156"/>
      <c r="BA218" s="156"/>
      <c r="BB218" s="157" t="s">
        <v>179</v>
      </c>
      <c r="BC218" s="158">
        <f>BD211+BD212+BD213+BC214</f>
        <v>1200000</v>
      </c>
      <c r="BD218" s="157"/>
      <c r="BM218" s="156" t="s">
        <v>193</v>
      </c>
      <c r="BN218" s="156"/>
      <c r="BO218" s="156"/>
      <c r="BP218" s="157" t="s">
        <v>179</v>
      </c>
      <c r="BQ218" s="158">
        <f>BR211+BR212+BR213+BQ214</f>
        <v>1200000</v>
      </c>
      <c r="BR218" s="157"/>
      <c r="CA218" s="156" t="s">
        <v>193</v>
      </c>
      <c r="CB218" s="156"/>
      <c r="CC218" s="156"/>
      <c r="CD218" s="157" t="s">
        <v>179</v>
      </c>
      <c r="CE218" s="158">
        <f>CF211+CF212+CF213+CE214</f>
        <v>1200000</v>
      </c>
      <c r="CF218" s="157"/>
      <c r="CO218" s="156" t="s">
        <v>193</v>
      </c>
      <c r="CP218" s="156"/>
      <c r="CQ218" s="156"/>
      <c r="CR218" s="157" t="s">
        <v>179</v>
      </c>
      <c r="CU218" s="156" t="s">
        <v>193</v>
      </c>
      <c r="CV218" s="156"/>
      <c r="CW218" s="156"/>
      <c r="CX218" s="157" t="s">
        <v>179</v>
      </c>
      <c r="DA218" s="156" t="s">
        <v>193</v>
      </c>
      <c r="DB218" s="156" t="s">
        <v>193</v>
      </c>
      <c r="DC218" s="156" t="s">
        <v>193</v>
      </c>
      <c r="DD218" s="156" t="s">
        <v>193</v>
      </c>
      <c r="DE218" s="156" t="s">
        <v>193</v>
      </c>
      <c r="DF218" s="156" t="s">
        <v>193</v>
      </c>
      <c r="DG218" s="156" t="s">
        <v>193</v>
      </c>
      <c r="DH218" s="156" t="s">
        <v>193</v>
      </c>
      <c r="DI218" s="156" t="s">
        <v>193</v>
      </c>
      <c r="DJ218" s="156" t="s">
        <v>193</v>
      </c>
      <c r="DK218" s="156" t="s">
        <v>193</v>
      </c>
      <c r="DL218" s="156" t="s">
        <v>193</v>
      </c>
      <c r="DM218" s="156" t="s">
        <v>193</v>
      </c>
      <c r="DN218" s="156" t="s">
        <v>193</v>
      </c>
      <c r="DO218" s="156" t="s">
        <v>193</v>
      </c>
      <c r="DP218" s="156" t="s">
        <v>193</v>
      </c>
      <c r="DQ218" s="156" t="s">
        <v>193</v>
      </c>
      <c r="DR218" s="156" t="s">
        <v>193</v>
      </c>
      <c r="DS218" s="156" t="s">
        <v>193</v>
      </c>
    </row>
  </sheetData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3" id="{148CE4A1-184A-4DD5-8F3D-578C1F1AC932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DU5:DU18</xm:sqref>
        </x14:conditionalFormatting>
        <x14:conditionalFormatting xmlns:xm="http://schemas.microsoft.com/office/excel/2006/main">
          <x14:cfRule type="iconSet" priority="32" id="{5D358B4D-5180-47B0-BB87-3F9D41ABB925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DU25:DU32</xm:sqref>
        </x14:conditionalFormatting>
        <x14:conditionalFormatting xmlns:xm="http://schemas.microsoft.com/office/excel/2006/main">
          <x14:cfRule type="iconSet" priority="31" id="{16529244-99F2-4995-BB39-591802567E89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DU35:DU37</xm:sqref>
        </x14:conditionalFormatting>
        <x14:conditionalFormatting xmlns:xm="http://schemas.microsoft.com/office/excel/2006/main">
          <x14:cfRule type="iconSet" priority="30" id="{C1B8350F-298E-407D-B4FB-FA80FEABB305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DU40:DU41</xm:sqref>
        </x14:conditionalFormatting>
        <x14:conditionalFormatting xmlns:xm="http://schemas.microsoft.com/office/excel/2006/main">
          <x14:cfRule type="iconSet" priority="29" id="{2C4AC94A-4E85-4DC8-992F-1ECEE6976F9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DU45:DU52</xm:sqref>
        </x14:conditionalFormatting>
        <x14:conditionalFormatting xmlns:xm="http://schemas.microsoft.com/office/excel/2006/main">
          <x14:cfRule type="iconSet" priority="28" id="{0E03F833-04A8-4609-8FCA-EEE96C52EC85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DU55:DU56</xm:sqref>
        </x14:conditionalFormatting>
        <x14:conditionalFormatting xmlns:xm="http://schemas.microsoft.com/office/excel/2006/main">
          <x14:cfRule type="iconSet" priority="27" id="{675288C5-3B4D-4246-99BD-1DE368B89E00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DU59:DU70</xm:sqref>
        </x14:conditionalFormatting>
        <x14:conditionalFormatting xmlns:xm="http://schemas.microsoft.com/office/excel/2006/main">
          <x14:cfRule type="iconSet" priority="26" id="{16BCB856-298C-4370-8FB5-A0DA48C0ADAF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DU74:DU75</xm:sqref>
        </x14:conditionalFormatting>
        <x14:conditionalFormatting xmlns:xm="http://schemas.microsoft.com/office/excel/2006/main">
          <x14:cfRule type="iconSet" priority="25" id="{C7DDE195-0328-48AB-B7A3-1550241CE583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DU88:DU95</xm:sqref>
        </x14:conditionalFormatting>
        <x14:conditionalFormatting xmlns:xm="http://schemas.microsoft.com/office/excel/2006/main">
          <x14:cfRule type="iconSet" priority="24" id="{CED5FC9A-88AC-4C46-AEB3-1C861F8D4470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DU98:DU100</xm:sqref>
        </x14:conditionalFormatting>
        <x14:conditionalFormatting xmlns:xm="http://schemas.microsoft.com/office/excel/2006/main">
          <x14:cfRule type="iconSet" priority="23" id="{268DF8AB-AA64-441B-A686-ABA0F1462B7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DU103:DU104</xm:sqref>
        </x14:conditionalFormatting>
        <x14:conditionalFormatting xmlns:xm="http://schemas.microsoft.com/office/excel/2006/main">
          <x14:cfRule type="iconSet" priority="22" id="{545E88DD-3184-4D20-8C39-D5B019D300A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DU108:DU115</xm:sqref>
        </x14:conditionalFormatting>
        <x14:conditionalFormatting xmlns:xm="http://schemas.microsoft.com/office/excel/2006/main">
          <x14:cfRule type="iconSet" priority="21" id="{A9A9670C-D9CE-476F-99E8-0378857EDD9D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DU118:DU119</xm:sqref>
        </x14:conditionalFormatting>
        <x14:conditionalFormatting xmlns:xm="http://schemas.microsoft.com/office/excel/2006/main">
          <x14:cfRule type="iconSet" priority="18" id="{65036CEA-E3CE-482E-88E3-48443AB75B0D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DU122</xm:sqref>
        </x14:conditionalFormatting>
        <x14:conditionalFormatting xmlns:xm="http://schemas.microsoft.com/office/excel/2006/main">
          <x14:cfRule type="iconSet" priority="20" id="{5A408268-23D6-41AA-9DCE-27D8F8B910A1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DU123:DU132</xm:sqref>
        </x14:conditionalFormatting>
        <x14:conditionalFormatting xmlns:xm="http://schemas.microsoft.com/office/excel/2006/main">
          <x14:cfRule type="iconSet" priority="19" id="{B4963E5B-FFED-4FD8-9C5E-38CB66D8E799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DU133</xm:sqref>
        </x14:conditionalFormatting>
        <x14:conditionalFormatting xmlns:xm="http://schemas.microsoft.com/office/excel/2006/main">
          <x14:cfRule type="iconSet" priority="17" id="{84E488BD-1010-4B8E-B3E9-CF94269ABA0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DU137</xm:sqref>
        </x14:conditionalFormatting>
        <x14:conditionalFormatting xmlns:xm="http://schemas.microsoft.com/office/excel/2006/main">
          <x14:cfRule type="iconSet" priority="34" id="{217AA072-5F5E-4648-8C66-588831E4C51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DW5:DW18</xm:sqref>
        </x14:conditionalFormatting>
        <x14:conditionalFormatting xmlns:xm="http://schemas.microsoft.com/office/excel/2006/main">
          <x14:cfRule type="iconSet" priority="16" id="{D45BC606-587E-49F7-9D90-E6EE22E8D75F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DW25:DW32</xm:sqref>
        </x14:conditionalFormatting>
        <x14:conditionalFormatting xmlns:xm="http://schemas.microsoft.com/office/excel/2006/main">
          <x14:cfRule type="iconSet" priority="15" id="{FE619608-395C-4077-B0F8-91A9A7D70B2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DW35:DW37</xm:sqref>
        </x14:conditionalFormatting>
        <x14:conditionalFormatting xmlns:xm="http://schemas.microsoft.com/office/excel/2006/main">
          <x14:cfRule type="iconSet" priority="14" id="{94FD0AB8-C486-49F3-A5B2-C1225489410D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DW40:DW41</xm:sqref>
        </x14:conditionalFormatting>
        <x14:conditionalFormatting xmlns:xm="http://schemas.microsoft.com/office/excel/2006/main">
          <x14:cfRule type="iconSet" priority="13" id="{52828F9C-0F58-4B13-ABE9-CFEC58CD3E7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DW45:DW52</xm:sqref>
        </x14:conditionalFormatting>
        <x14:conditionalFormatting xmlns:xm="http://schemas.microsoft.com/office/excel/2006/main">
          <x14:cfRule type="iconSet" priority="12" id="{63CF2C31-FBEB-4493-AD89-E5804F8DE93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DW55:DW56</xm:sqref>
        </x14:conditionalFormatting>
        <x14:conditionalFormatting xmlns:xm="http://schemas.microsoft.com/office/excel/2006/main">
          <x14:cfRule type="iconSet" priority="11" id="{39DA6D7E-F483-430F-8C65-DE735927CECB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DW59:DW70</xm:sqref>
        </x14:conditionalFormatting>
        <x14:conditionalFormatting xmlns:xm="http://schemas.microsoft.com/office/excel/2006/main">
          <x14:cfRule type="iconSet" priority="10" id="{DCB7D4A0-A751-4520-AD87-16E5A2DEA2C4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DW74:DW75</xm:sqref>
        </x14:conditionalFormatting>
        <x14:conditionalFormatting xmlns:xm="http://schemas.microsoft.com/office/excel/2006/main">
          <x14:cfRule type="iconSet" priority="9" id="{14452B9D-A31E-4D1A-BBF4-F4772A69E96E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DW88:DW95</xm:sqref>
        </x14:conditionalFormatting>
        <x14:conditionalFormatting xmlns:xm="http://schemas.microsoft.com/office/excel/2006/main">
          <x14:cfRule type="iconSet" priority="8" id="{D4E1FC09-E29B-4FB9-9AD1-B72350B3BCA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DW98:DW100</xm:sqref>
        </x14:conditionalFormatting>
        <x14:conditionalFormatting xmlns:xm="http://schemas.microsoft.com/office/excel/2006/main">
          <x14:cfRule type="iconSet" priority="7" id="{D0DF0821-AEB8-4F9C-A2DE-30DD74FCEF6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DW103:DW104</xm:sqref>
        </x14:conditionalFormatting>
        <x14:conditionalFormatting xmlns:xm="http://schemas.microsoft.com/office/excel/2006/main">
          <x14:cfRule type="iconSet" priority="6" id="{811ADA31-5BB9-47DD-8F71-F69F31F9530F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DW108:DW115</xm:sqref>
        </x14:conditionalFormatting>
        <x14:conditionalFormatting xmlns:xm="http://schemas.microsoft.com/office/excel/2006/main">
          <x14:cfRule type="iconSet" priority="5" id="{470021A9-D54C-4DC0-AD04-1C95539A8F9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DW118:DW119</xm:sqref>
        </x14:conditionalFormatting>
        <x14:conditionalFormatting xmlns:xm="http://schemas.microsoft.com/office/excel/2006/main">
          <x14:cfRule type="iconSet" priority="2" id="{105989A9-2627-4EAC-9D0A-265BD3B665F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DW122</xm:sqref>
        </x14:conditionalFormatting>
        <x14:conditionalFormatting xmlns:xm="http://schemas.microsoft.com/office/excel/2006/main">
          <x14:cfRule type="iconSet" priority="4" id="{FE05A1CC-10FF-4ABF-8910-5F9E399E622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DW123:DW132</xm:sqref>
        </x14:conditionalFormatting>
        <x14:conditionalFormatting xmlns:xm="http://schemas.microsoft.com/office/excel/2006/main">
          <x14:cfRule type="iconSet" priority="3" id="{314D46BB-4C1C-4CB1-A4F0-461AC4B02252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DW133</xm:sqref>
        </x14:conditionalFormatting>
        <x14:conditionalFormatting xmlns:xm="http://schemas.microsoft.com/office/excel/2006/main">
          <x14:cfRule type="iconSet" priority="1" id="{1D304331-FB07-4447-BD5D-7ACCB5714E5D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1706-BC43-4C4B-ADB0-837F2771BB09}">
  <sheetPr>
    <tabColor rgb="FFFFFF00"/>
  </sheetPr>
  <dimension ref="A1:DX218"/>
  <sheetViews>
    <sheetView showGridLines="0" zoomScale="70" zoomScaleNormal="70" workbookViewId="0">
      <pane xSplit="7" ySplit="2" topLeftCell="CQ3" activePane="bottomRight" state="frozen"/>
      <selection pane="topRight" activeCell="C1" sqref="C1"/>
      <selection pane="bottomLeft" activeCell="A5" sqref="A5"/>
      <selection pane="bottomRight" activeCell="CA15" sqref="CA15"/>
    </sheetView>
  </sheetViews>
  <sheetFormatPr baseColWidth="10" defaultColWidth="8.77734375" defaultRowHeight="16.8" outlineLevelRow="1" outlineLevelCol="2" x14ac:dyDescent="0.3"/>
  <cols>
    <col min="1" max="1" width="2.33203125" style="12" customWidth="1"/>
    <col min="2" max="2" width="9.5546875" style="12" customWidth="1"/>
    <col min="3" max="3" width="12.5546875" style="12" customWidth="1" outlineLevel="2"/>
    <col min="4" max="4" width="18.44140625" style="12" customWidth="1"/>
    <col min="5" max="5" width="30.5546875" style="12" hidden="1" customWidth="1" outlineLevel="2"/>
    <col min="6" max="6" width="32" style="12" customWidth="1" collapsed="1"/>
    <col min="7" max="7" width="12.77734375" style="15" customWidth="1" collapsed="1"/>
    <col min="8" max="8" width="0.77734375" style="12" customWidth="1"/>
    <col min="9" max="20" width="9.77734375" style="12" hidden="1" customWidth="1" outlineLevel="1"/>
    <col min="21" max="21" width="11.5546875" style="10" customWidth="1" collapsed="1"/>
    <col min="22" max="22" width="0.77734375" style="12" customWidth="1"/>
    <col min="23" max="34" width="8.77734375" style="12" hidden="1" customWidth="1" outlineLevel="1"/>
    <col min="35" max="35" width="11.21875" style="10" customWidth="1" collapsed="1"/>
    <col min="36" max="36" width="0.77734375" style="12" customWidth="1"/>
    <col min="37" max="45" width="10" style="12" hidden="1" customWidth="1" outlineLevel="1"/>
    <col min="46" max="48" width="10.5546875" style="12" hidden="1" customWidth="1" outlineLevel="1"/>
    <col min="49" max="49" width="12.33203125" style="10" customWidth="1" collapsed="1"/>
    <col min="50" max="50" width="0.77734375" style="12" customWidth="1"/>
    <col min="51" max="62" width="11.77734375" style="12" hidden="1" customWidth="1" outlineLevel="1"/>
    <col min="63" max="63" width="13.5546875" style="10" customWidth="1" collapsed="1"/>
    <col min="64" max="64" width="0.77734375" style="12" customWidth="1"/>
    <col min="65" max="76" width="11.21875" style="12" hidden="1" customWidth="1" outlineLevel="1"/>
    <col min="77" max="77" width="13.5546875" style="10" customWidth="1" collapsed="1"/>
    <col min="78" max="78" width="0.77734375" style="12" customWidth="1"/>
    <col min="79" max="90" width="11.21875" style="12" customWidth="1" outlineLevel="1"/>
    <col min="91" max="91" width="13.6640625" style="10" customWidth="1"/>
    <col min="92" max="92" width="0.77734375" style="12" customWidth="1"/>
    <col min="93" max="93" width="12.33203125" style="12" customWidth="1" outlineLevel="1"/>
    <col min="94" max="96" width="14.109375" style="12" bestFit="1" customWidth="1" outlineLevel="1"/>
    <col min="97" max="97" width="13.6640625" style="10" customWidth="1"/>
    <col min="98" max="98" width="0.77734375" style="12" customWidth="1"/>
    <col min="99" max="99" width="15" style="12" customWidth="1" outlineLevel="1"/>
    <col min="100" max="102" width="13.109375" style="12" customWidth="1" outlineLevel="1"/>
    <col min="103" max="103" width="13.6640625" style="10" customWidth="1"/>
    <col min="104" max="104" width="0.77734375" style="12" customWidth="1"/>
    <col min="105" max="120" width="13.44140625" style="12" customWidth="1" outlineLevel="1"/>
    <col min="121" max="123" width="11.21875" style="12" customWidth="1" outlineLevel="1"/>
    <col min="124" max="124" width="0.77734375" style="12" customWidth="1"/>
    <col min="125" max="125" width="12.44140625" style="10" hidden="1" customWidth="1"/>
    <col min="126" max="126" width="0.77734375" style="12" hidden="1" customWidth="1"/>
    <col min="127" max="127" width="12.44140625" style="10" hidden="1" customWidth="1" collapsed="1"/>
    <col min="128" max="128" width="13.6640625" style="10" customWidth="1"/>
    <col min="129" max="16384" width="8.77734375" style="12"/>
  </cols>
  <sheetData>
    <row r="1" spans="2:128" s="10" customFormat="1" ht="39.6" customHeight="1" x14ac:dyDescent="0.3">
      <c r="B1" s="11" t="s">
        <v>1</v>
      </c>
      <c r="C1" s="11" t="s">
        <v>2</v>
      </c>
      <c r="D1" s="11" t="s">
        <v>3</v>
      </c>
      <c r="E1" s="11" t="s">
        <v>4</v>
      </c>
      <c r="F1" s="11" t="s">
        <v>266</v>
      </c>
      <c r="G1" s="11" t="s">
        <v>5</v>
      </c>
      <c r="I1" s="122" t="s">
        <v>218</v>
      </c>
      <c r="J1" s="122" t="s">
        <v>219</v>
      </c>
      <c r="K1" s="122" t="s">
        <v>220</v>
      </c>
      <c r="L1" s="122" t="s">
        <v>221</v>
      </c>
      <c r="M1" s="122" t="s">
        <v>222</v>
      </c>
      <c r="N1" s="122" t="s">
        <v>223</v>
      </c>
      <c r="O1" s="122" t="s">
        <v>224</v>
      </c>
      <c r="P1" s="122" t="s">
        <v>225</v>
      </c>
      <c r="Q1" s="122" t="s">
        <v>226</v>
      </c>
      <c r="R1" s="122" t="s">
        <v>227</v>
      </c>
      <c r="S1" s="122" t="s">
        <v>228</v>
      </c>
      <c r="T1" s="122" t="s">
        <v>229</v>
      </c>
      <c r="U1" s="122">
        <v>2023</v>
      </c>
      <c r="W1" s="122" t="s">
        <v>230</v>
      </c>
      <c r="X1" s="122" t="s">
        <v>231</v>
      </c>
      <c r="Y1" s="122" t="s">
        <v>232</v>
      </c>
      <c r="Z1" s="122" t="s">
        <v>233</v>
      </c>
      <c r="AA1" s="122" t="s">
        <v>234</v>
      </c>
      <c r="AB1" s="122" t="s">
        <v>235</v>
      </c>
      <c r="AC1" s="122" t="s">
        <v>236</v>
      </c>
      <c r="AD1" s="122" t="s">
        <v>237</v>
      </c>
      <c r="AE1" s="122" t="s">
        <v>238</v>
      </c>
      <c r="AF1" s="122" t="s">
        <v>239</v>
      </c>
      <c r="AG1" s="122" t="s">
        <v>240</v>
      </c>
      <c r="AH1" s="122" t="s">
        <v>241</v>
      </c>
      <c r="AI1" s="122">
        <v>2024</v>
      </c>
      <c r="AK1" s="122" t="s">
        <v>242</v>
      </c>
      <c r="AL1" s="122" t="s">
        <v>243</v>
      </c>
      <c r="AM1" s="122" t="s">
        <v>244</v>
      </c>
      <c r="AN1" s="122" t="s">
        <v>245</v>
      </c>
      <c r="AO1" s="122" t="s">
        <v>246</v>
      </c>
      <c r="AP1" s="122" t="s">
        <v>247</v>
      </c>
      <c r="AQ1" s="122" t="s">
        <v>248</v>
      </c>
      <c r="AR1" s="122" t="s">
        <v>249</v>
      </c>
      <c r="AS1" s="122" t="s">
        <v>250</v>
      </c>
      <c r="AT1" s="122" t="s">
        <v>251</v>
      </c>
      <c r="AU1" s="122" t="s">
        <v>252</v>
      </c>
      <c r="AV1" s="122" t="s">
        <v>253</v>
      </c>
      <c r="AW1" s="122">
        <v>2025</v>
      </c>
      <c r="AY1" s="123" t="s">
        <v>254</v>
      </c>
      <c r="AZ1" s="123" t="s">
        <v>255</v>
      </c>
      <c r="BA1" s="123" t="s">
        <v>256</v>
      </c>
      <c r="BB1" s="123" t="s">
        <v>257</v>
      </c>
      <c r="BC1" s="123" t="s">
        <v>258</v>
      </c>
      <c r="BD1" s="123" t="s">
        <v>259</v>
      </c>
      <c r="BE1" s="123" t="s">
        <v>260</v>
      </c>
      <c r="BF1" s="123" t="s">
        <v>261</v>
      </c>
      <c r="BG1" s="123" t="s">
        <v>262</v>
      </c>
      <c r="BH1" s="123" t="s">
        <v>263</v>
      </c>
      <c r="BI1" s="123" t="s">
        <v>264</v>
      </c>
      <c r="BJ1" s="123" t="s">
        <v>265</v>
      </c>
      <c r="BK1" s="11">
        <v>2026</v>
      </c>
      <c r="BM1" s="124" t="s">
        <v>254</v>
      </c>
      <c r="BN1" s="124" t="s">
        <v>255</v>
      </c>
      <c r="BO1" s="124" t="s">
        <v>256</v>
      </c>
      <c r="BP1" s="125" t="s">
        <v>257</v>
      </c>
      <c r="BQ1" s="125" t="s">
        <v>258</v>
      </c>
      <c r="BR1" s="125" t="s">
        <v>259</v>
      </c>
      <c r="BS1" s="125" t="s">
        <v>260</v>
      </c>
      <c r="BT1" s="125" t="s">
        <v>261</v>
      </c>
      <c r="BU1" s="125" t="s">
        <v>262</v>
      </c>
      <c r="BV1" s="125" t="s">
        <v>263</v>
      </c>
      <c r="BW1" s="125" t="s">
        <v>264</v>
      </c>
      <c r="BX1" s="125" t="s">
        <v>265</v>
      </c>
      <c r="BY1" s="126">
        <v>2026</v>
      </c>
      <c r="CA1" s="160" t="s">
        <v>269</v>
      </c>
      <c r="CB1" s="160" t="s">
        <v>270</v>
      </c>
      <c r="CC1" s="160" t="s">
        <v>271</v>
      </c>
      <c r="CD1" s="160" t="s">
        <v>272</v>
      </c>
      <c r="CE1" s="160" t="s">
        <v>273</v>
      </c>
      <c r="CF1" s="160" t="s">
        <v>274</v>
      </c>
      <c r="CG1" s="160" t="s">
        <v>275</v>
      </c>
      <c r="CH1" s="160" t="s">
        <v>276</v>
      </c>
      <c r="CI1" s="160" t="s">
        <v>277</v>
      </c>
      <c r="CJ1" s="160" t="s">
        <v>278</v>
      </c>
      <c r="CK1" s="160" t="s">
        <v>279</v>
      </c>
      <c r="CL1" s="160" t="s">
        <v>280</v>
      </c>
      <c r="CM1" s="164">
        <v>2027</v>
      </c>
      <c r="CO1" s="166" t="s">
        <v>284</v>
      </c>
      <c r="CP1" s="166" t="s">
        <v>285</v>
      </c>
      <c r="CQ1" s="166" t="s">
        <v>286</v>
      </c>
      <c r="CR1" s="166" t="s">
        <v>287</v>
      </c>
      <c r="CS1" s="164">
        <v>2028</v>
      </c>
      <c r="CU1" s="166" t="s">
        <v>288</v>
      </c>
      <c r="CV1" s="166" t="s">
        <v>289</v>
      </c>
      <c r="CW1" s="166" t="s">
        <v>290</v>
      </c>
      <c r="CX1" s="166" t="s">
        <v>291</v>
      </c>
      <c r="CY1" s="164">
        <v>2029</v>
      </c>
      <c r="DA1" s="166">
        <v>2030</v>
      </c>
      <c r="DB1" s="166">
        <v>2031</v>
      </c>
      <c r="DC1" s="166">
        <v>2032</v>
      </c>
      <c r="DD1" s="166">
        <v>2033</v>
      </c>
      <c r="DE1" s="166">
        <v>2034</v>
      </c>
      <c r="DF1" s="166">
        <v>2035</v>
      </c>
      <c r="DG1" s="166">
        <v>2036</v>
      </c>
      <c r="DH1" s="166">
        <v>2037</v>
      </c>
      <c r="DI1" s="166">
        <v>2038</v>
      </c>
      <c r="DJ1" s="166">
        <v>2039</v>
      </c>
      <c r="DK1" s="166">
        <v>2040</v>
      </c>
      <c r="DL1" s="166">
        <v>2041</v>
      </c>
      <c r="DM1" s="166">
        <v>2042</v>
      </c>
      <c r="DN1" s="166">
        <v>2043</v>
      </c>
      <c r="DO1" s="166">
        <v>2044</v>
      </c>
      <c r="DP1" s="166">
        <v>2045</v>
      </c>
      <c r="DQ1" s="166">
        <v>2046</v>
      </c>
      <c r="DR1" s="166">
        <v>2047</v>
      </c>
      <c r="DS1" s="166">
        <v>2048</v>
      </c>
      <c r="DU1" s="122" t="s">
        <v>216</v>
      </c>
      <c r="DW1" s="122" t="s">
        <v>217</v>
      </c>
      <c r="DX1" s="164" t="s">
        <v>283</v>
      </c>
    </row>
    <row r="2" spans="2:128" s="13" customFormat="1" x14ac:dyDescent="0.3"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 t="s">
        <v>205</v>
      </c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 t="s">
        <v>205</v>
      </c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 t="s">
        <v>205</v>
      </c>
      <c r="AY2" s="14" t="s">
        <v>297</v>
      </c>
      <c r="AZ2" s="14" t="s">
        <v>297</v>
      </c>
      <c r="BA2" s="14" t="s">
        <v>297</v>
      </c>
      <c r="BB2" s="14" t="s">
        <v>297</v>
      </c>
      <c r="BC2" s="14" t="s">
        <v>297</v>
      </c>
      <c r="BD2" s="14" t="s">
        <v>297</v>
      </c>
      <c r="BE2" s="14" t="s">
        <v>297</v>
      </c>
      <c r="BF2" s="14" t="s">
        <v>297</v>
      </c>
      <c r="BG2" s="14" t="s">
        <v>297</v>
      </c>
      <c r="BH2" s="14" t="s">
        <v>297</v>
      </c>
      <c r="BI2" s="14" t="s">
        <v>297</v>
      </c>
      <c r="BJ2" s="14" t="s">
        <v>297</v>
      </c>
      <c r="BK2" s="14" t="s">
        <v>207</v>
      </c>
      <c r="BM2" s="14" t="s">
        <v>205</v>
      </c>
      <c r="BN2" s="14" t="s">
        <v>205</v>
      </c>
      <c r="BO2" s="14" t="s">
        <v>205</v>
      </c>
      <c r="BP2" s="14" t="s">
        <v>296</v>
      </c>
      <c r="BQ2" s="14" t="s">
        <v>296</v>
      </c>
      <c r="BR2" s="14" t="s">
        <v>296</v>
      </c>
      <c r="BS2" s="14" t="s">
        <v>296</v>
      </c>
      <c r="BT2" s="14" t="s">
        <v>296</v>
      </c>
      <c r="BU2" s="14" t="s">
        <v>296</v>
      </c>
      <c r="BV2" s="14" t="s">
        <v>296</v>
      </c>
      <c r="BW2" s="14" t="s">
        <v>296</v>
      </c>
      <c r="BX2" s="14" t="s">
        <v>296</v>
      </c>
      <c r="BY2" s="14" t="s">
        <v>296</v>
      </c>
      <c r="CA2" s="14" t="s">
        <v>283</v>
      </c>
      <c r="CB2" s="14" t="s">
        <v>283</v>
      </c>
      <c r="CC2" s="14" t="s">
        <v>283</v>
      </c>
      <c r="CD2" s="14" t="s">
        <v>283</v>
      </c>
      <c r="CE2" s="14" t="s">
        <v>283</v>
      </c>
      <c r="CF2" s="14" t="s">
        <v>283</v>
      </c>
      <c r="CG2" s="14" t="s">
        <v>283</v>
      </c>
      <c r="CH2" s="14" t="s">
        <v>283</v>
      </c>
      <c r="CI2" s="14" t="s">
        <v>283</v>
      </c>
      <c r="CJ2" s="14" t="s">
        <v>283</v>
      </c>
      <c r="CK2" s="14" t="s">
        <v>283</v>
      </c>
      <c r="CL2" s="14" t="s">
        <v>283</v>
      </c>
      <c r="CM2" s="165" t="s">
        <v>283</v>
      </c>
      <c r="CN2" s="13" t="s">
        <v>283</v>
      </c>
      <c r="CO2" s="14" t="s">
        <v>283</v>
      </c>
      <c r="CP2" s="14" t="s">
        <v>283</v>
      </c>
      <c r="CQ2" s="14" t="s">
        <v>283</v>
      </c>
      <c r="CR2" s="14" t="s">
        <v>283</v>
      </c>
      <c r="CS2" s="165" t="s">
        <v>283</v>
      </c>
      <c r="CT2" s="13" t="s">
        <v>283</v>
      </c>
      <c r="CU2" s="14" t="s">
        <v>283</v>
      </c>
      <c r="CV2" s="14" t="s">
        <v>283</v>
      </c>
      <c r="CW2" s="14" t="s">
        <v>283</v>
      </c>
      <c r="CX2" s="14" t="s">
        <v>283</v>
      </c>
      <c r="CY2" s="165" t="s">
        <v>283</v>
      </c>
      <c r="CZ2" s="13" t="s">
        <v>283</v>
      </c>
      <c r="DA2" s="14" t="s">
        <v>283</v>
      </c>
      <c r="DB2" s="14" t="s">
        <v>283</v>
      </c>
      <c r="DC2" s="14" t="s">
        <v>283</v>
      </c>
      <c r="DD2" s="14" t="s">
        <v>283</v>
      </c>
      <c r="DE2" s="14" t="s">
        <v>283</v>
      </c>
      <c r="DF2" s="14" t="s">
        <v>283</v>
      </c>
      <c r="DG2" s="14" t="s">
        <v>283</v>
      </c>
      <c r="DH2" s="14" t="s">
        <v>283</v>
      </c>
      <c r="DI2" s="14" t="s">
        <v>283</v>
      </c>
      <c r="DJ2" s="14" t="s">
        <v>283</v>
      </c>
      <c r="DK2" s="14" t="s">
        <v>283</v>
      </c>
      <c r="DL2" s="14" t="s">
        <v>283</v>
      </c>
      <c r="DM2" s="14" t="s">
        <v>283</v>
      </c>
      <c r="DN2" s="14" t="s">
        <v>283</v>
      </c>
      <c r="DO2" s="14" t="s">
        <v>283</v>
      </c>
      <c r="DP2" s="14" t="s">
        <v>283</v>
      </c>
      <c r="DQ2" s="14" t="s">
        <v>283</v>
      </c>
      <c r="DR2" s="14" t="s">
        <v>283</v>
      </c>
      <c r="DS2" s="14" t="s">
        <v>283</v>
      </c>
      <c r="DU2" s="14"/>
      <c r="DW2" s="14"/>
      <c r="DX2" s="165" t="s">
        <v>283</v>
      </c>
    </row>
    <row r="3" spans="2:128" x14ac:dyDescent="0.3">
      <c r="B3" s="15"/>
      <c r="C3" s="16"/>
      <c r="D3" s="15"/>
      <c r="E3" s="16"/>
      <c r="F3" s="12" t="s">
        <v>6</v>
      </c>
      <c r="G3" s="15" t="s">
        <v>6</v>
      </c>
      <c r="I3" s="17">
        <v>31</v>
      </c>
      <c r="J3" s="17">
        <v>28</v>
      </c>
      <c r="K3" s="17">
        <v>31</v>
      </c>
      <c r="L3" s="17">
        <v>30</v>
      </c>
      <c r="M3" s="17">
        <v>31</v>
      </c>
      <c r="N3" s="17">
        <v>30</v>
      </c>
      <c r="O3" s="17">
        <v>31</v>
      </c>
      <c r="P3" s="17">
        <v>31</v>
      </c>
      <c r="Q3" s="17">
        <v>30</v>
      </c>
      <c r="R3" s="17">
        <v>31</v>
      </c>
      <c r="S3" s="17">
        <v>30</v>
      </c>
      <c r="T3" s="17">
        <v>31</v>
      </c>
      <c r="U3" s="18">
        <f>SUM(I3:T3)</f>
        <v>365</v>
      </c>
      <c r="W3" s="17">
        <v>31</v>
      </c>
      <c r="X3" s="17">
        <v>29</v>
      </c>
      <c r="Y3" s="17">
        <v>31</v>
      </c>
      <c r="Z3" s="17">
        <v>30</v>
      </c>
      <c r="AA3" s="17">
        <v>31</v>
      </c>
      <c r="AB3" s="17">
        <v>30</v>
      </c>
      <c r="AC3" s="17">
        <v>31</v>
      </c>
      <c r="AD3" s="17">
        <v>31</v>
      </c>
      <c r="AE3" s="17">
        <v>30</v>
      </c>
      <c r="AF3" s="17">
        <v>31</v>
      </c>
      <c r="AG3" s="17">
        <v>30</v>
      </c>
      <c r="AH3" s="17">
        <v>31</v>
      </c>
      <c r="AI3" s="18">
        <f>SUM(W3:AH3)</f>
        <v>366</v>
      </c>
      <c r="AK3" s="17">
        <v>31</v>
      </c>
      <c r="AL3" s="17">
        <v>28</v>
      </c>
      <c r="AM3" s="17">
        <v>31</v>
      </c>
      <c r="AN3" s="17">
        <v>30</v>
      </c>
      <c r="AO3" s="17">
        <v>31</v>
      </c>
      <c r="AP3" s="17">
        <v>30</v>
      </c>
      <c r="AQ3" s="17">
        <v>31</v>
      </c>
      <c r="AR3" s="17">
        <v>31</v>
      </c>
      <c r="AS3" s="17">
        <v>30</v>
      </c>
      <c r="AT3" s="17">
        <v>31</v>
      </c>
      <c r="AU3" s="17">
        <v>30</v>
      </c>
      <c r="AV3" s="17">
        <v>31</v>
      </c>
      <c r="AW3" s="18">
        <f>+SUM(AK3:AV3)</f>
        <v>365</v>
      </c>
      <c r="AY3" s="20">
        <v>31</v>
      </c>
      <c r="AZ3" s="20">
        <v>28</v>
      </c>
      <c r="BA3" s="20">
        <v>31</v>
      </c>
      <c r="BB3" s="20">
        <v>30</v>
      </c>
      <c r="BC3" s="20">
        <v>31</v>
      </c>
      <c r="BD3" s="20">
        <v>30</v>
      </c>
      <c r="BE3" s="20">
        <v>31</v>
      </c>
      <c r="BF3" s="20">
        <v>31</v>
      </c>
      <c r="BG3" s="20">
        <v>30</v>
      </c>
      <c r="BH3" s="20">
        <v>31</v>
      </c>
      <c r="BI3" s="20">
        <v>30</v>
      </c>
      <c r="BJ3" s="20">
        <v>31</v>
      </c>
      <c r="BK3" s="19">
        <v>365</v>
      </c>
      <c r="BM3" s="17">
        <v>31</v>
      </c>
      <c r="BN3" s="17">
        <v>28</v>
      </c>
      <c r="BO3" s="17">
        <v>31</v>
      </c>
      <c r="BP3" s="17">
        <v>30</v>
      </c>
      <c r="BQ3" s="17">
        <v>31</v>
      </c>
      <c r="BR3" s="17">
        <v>30</v>
      </c>
      <c r="BS3" s="17">
        <v>31</v>
      </c>
      <c r="BT3" s="17">
        <v>31</v>
      </c>
      <c r="BU3" s="17">
        <v>30</v>
      </c>
      <c r="BV3" s="17">
        <v>31</v>
      </c>
      <c r="BW3" s="17">
        <v>30</v>
      </c>
      <c r="BX3" s="17">
        <v>31</v>
      </c>
      <c r="BY3" s="17">
        <v>365</v>
      </c>
      <c r="CA3" s="167">
        <v>31</v>
      </c>
      <c r="CB3" s="167">
        <v>28</v>
      </c>
      <c r="CC3" s="167">
        <v>31</v>
      </c>
      <c r="CD3" s="167">
        <v>30</v>
      </c>
      <c r="CE3" s="167">
        <v>31</v>
      </c>
      <c r="CF3" s="167">
        <v>30</v>
      </c>
      <c r="CG3" s="167">
        <v>31</v>
      </c>
      <c r="CH3" s="167">
        <v>31</v>
      </c>
      <c r="CI3" s="167">
        <v>30</v>
      </c>
      <c r="CJ3" s="167">
        <v>31</v>
      </c>
      <c r="CK3" s="167">
        <v>30</v>
      </c>
      <c r="CL3" s="167">
        <v>31</v>
      </c>
      <c r="CM3" s="17">
        <f>+SUM(CA3:CL3)</f>
        <v>365</v>
      </c>
      <c r="CO3" s="167">
        <v>91</v>
      </c>
      <c r="CP3" s="167">
        <v>91</v>
      </c>
      <c r="CQ3" s="167">
        <v>92</v>
      </c>
      <c r="CR3" s="167">
        <v>92</v>
      </c>
      <c r="CS3" s="17">
        <f>+SUM(CO3:CR3)</f>
        <v>366</v>
      </c>
      <c r="CU3" s="167">
        <v>90</v>
      </c>
      <c r="CV3" s="167">
        <v>91</v>
      </c>
      <c r="CW3" s="167">
        <v>92</v>
      </c>
      <c r="CX3" s="167">
        <v>92</v>
      </c>
      <c r="CY3" s="17">
        <f>+SUM(CU3:CX3)</f>
        <v>365</v>
      </c>
      <c r="DA3" s="167">
        <v>365</v>
      </c>
      <c r="DB3" s="167">
        <v>365</v>
      </c>
      <c r="DC3" s="167">
        <v>366</v>
      </c>
      <c r="DD3" s="167">
        <v>365</v>
      </c>
      <c r="DE3" s="167">
        <v>365</v>
      </c>
      <c r="DF3" s="167">
        <v>365</v>
      </c>
      <c r="DG3" s="167">
        <v>366</v>
      </c>
      <c r="DH3" s="167">
        <v>365</v>
      </c>
      <c r="DI3" s="167">
        <v>365</v>
      </c>
      <c r="DJ3" s="167">
        <v>365</v>
      </c>
      <c r="DK3" s="167">
        <v>366</v>
      </c>
      <c r="DL3" s="167">
        <v>365</v>
      </c>
      <c r="DM3" s="167">
        <v>365</v>
      </c>
      <c r="DN3" s="167">
        <v>365</v>
      </c>
      <c r="DO3" s="167">
        <v>366</v>
      </c>
      <c r="DP3" s="167">
        <v>365</v>
      </c>
      <c r="DQ3" s="167">
        <v>365</v>
      </c>
      <c r="DR3" s="167">
        <v>365</v>
      </c>
      <c r="DS3" s="167">
        <v>366</v>
      </c>
      <c r="DU3" s="17">
        <f>+BY3-BK3</f>
        <v>0</v>
      </c>
      <c r="DW3" s="17"/>
      <c r="DX3" s="17">
        <f>+SUM(BY3,CM3,CS2:CS3,CY3,DA3:DS3)</f>
        <v>8401</v>
      </c>
    </row>
    <row r="4" spans="2:128" x14ac:dyDescent="0.3">
      <c r="B4" s="15"/>
      <c r="C4" s="16"/>
      <c r="D4" s="15"/>
      <c r="E4" s="16"/>
      <c r="CC4" s="17">
        <f>+SUM(CA3:CC3)</f>
        <v>90</v>
      </c>
      <c r="CF4" s="17">
        <f>+SUM(CD3:CF3)</f>
        <v>91</v>
      </c>
      <c r="CI4" s="17">
        <f>+SUM(CG3:CI3)</f>
        <v>92</v>
      </c>
      <c r="CL4" s="17">
        <f>+SUM(CJ3:CL3)</f>
        <v>92</v>
      </c>
    </row>
    <row r="5" spans="2:128" ht="15.6" customHeight="1" x14ac:dyDescent="0.3">
      <c r="B5" s="21" t="s">
        <v>209</v>
      </c>
      <c r="C5" s="16"/>
      <c r="D5" s="15"/>
      <c r="E5" s="16"/>
      <c r="F5" s="12" t="s">
        <v>7</v>
      </c>
      <c r="G5" s="15" t="s">
        <v>8</v>
      </c>
      <c r="I5" s="17">
        <v>1396.4499968852779</v>
      </c>
      <c r="J5" s="17">
        <v>1645.2153469483335</v>
      </c>
      <c r="K5" s="17">
        <v>1844.3724156372223</v>
      </c>
      <c r="L5" s="17">
        <v>1813.4211741605554</v>
      </c>
      <c r="M5" s="17">
        <v>1922.0730896211112</v>
      </c>
      <c r="N5" s="17">
        <v>1835.6902536297221</v>
      </c>
      <c r="O5" s="17">
        <v>1943.4398613819444</v>
      </c>
      <c r="P5" s="17">
        <v>1953.3787498411111</v>
      </c>
      <c r="Q5" s="17">
        <v>1905.3749685541668</v>
      </c>
      <c r="R5" s="17">
        <v>1989.2246439388896</v>
      </c>
      <c r="S5" s="17">
        <v>2028.6795738308342</v>
      </c>
      <c r="T5" s="17">
        <v>1843.41441332611</v>
      </c>
      <c r="U5" s="17">
        <f t="shared" ref="U5:U10" si="0">SUM(I5:T5)</f>
        <v>22120.734487755282</v>
      </c>
      <c r="W5" s="22">
        <v>1858.882485660833</v>
      </c>
      <c r="X5" s="22">
        <v>1809.4373216158326</v>
      </c>
      <c r="Y5" s="22">
        <v>2039.365473557501</v>
      </c>
      <c r="Z5" s="22">
        <v>1773.7686775713883</v>
      </c>
      <c r="AA5" s="22">
        <v>1802.5766750791665</v>
      </c>
      <c r="AB5" s="22">
        <v>1848.9603939786111</v>
      </c>
      <c r="AC5" s="22">
        <v>1845.2597436727781</v>
      </c>
      <c r="AD5" s="22">
        <v>1917.4059257113893</v>
      </c>
      <c r="AE5" s="22">
        <v>1851.2105983025001</v>
      </c>
      <c r="AF5" s="22">
        <v>1811.5458434250004</v>
      </c>
      <c r="AG5" s="22">
        <v>1672.7808331505557</v>
      </c>
      <c r="AH5" s="22">
        <v>1756.9989590666687</v>
      </c>
      <c r="AI5" s="17">
        <f t="shared" ref="AI5:AI10" si="1">SUM(W5:AH5)</f>
        <v>21988.192930792226</v>
      </c>
      <c r="AK5" s="23">
        <v>1788.2797924827773</v>
      </c>
      <c r="AL5" s="23">
        <v>1639.5098799144444</v>
      </c>
      <c r="AM5" s="23">
        <v>1960.8214528633334</v>
      </c>
      <c r="AN5" s="23">
        <v>1926.8991967383331</v>
      </c>
      <c r="AO5" s="23">
        <v>2032.3633692013891</v>
      </c>
      <c r="AP5" s="23">
        <v>1848.8127926544439</v>
      </c>
      <c r="AQ5" s="23">
        <v>1777.4393654111113</v>
      </c>
      <c r="AR5" s="23">
        <v>1901.3287800430537</v>
      </c>
      <c r="AS5" s="24">
        <v>1878.0875880605413</v>
      </c>
      <c r="AT5" s="24">
        <v>1962.4000000000087</v>
      </c>
      <c r="AU5" s="24">
        <v>1710.0999999999985</v>
      </c>
      <c r="AV5" s="24">
        <v>1522.7999999999956</v>
      </c>
      <c r="AW5" s="17">
        <f t="shared" ref="AW5:AW9" si="2">SUM(AK5:AV5)</f>
        <v>21948.842217369431</v>
      </c>
      <c r="AY5" s="25">
        <f>+[1]Planeamiento!AX$38</f>
        <v>1779.9082298914691</v>
      </c>
      <c r="AZ5" s="25">
        <f>+[1]Planeamiento!AY$38</f>
        <v>1128.2762785243547</v>
      </c>
      <c r="BA5" s="25">
        <f>+[1]Planeamiento!AZ$38</f>
        <v>1843.6211388748713</v>
      </c>
      <c r="BB5" s="25">
        <f>+[1]Planeamiento!BA$38</f>
        <v>1726.0923781482829</v>
      </c>
      <c r="BC5" s="25">
        <f>+[1]Planeamiento!BB$38</f>
        <v>1304.9931050706714</v>
      </c>
      <c r="BD5" s="25">
        <f>+[1]Planeamiento!BC$38</f>
        <v>1807.1005761790464</v>
      </c>
      <c r="BE5" s="25">
        <f>+[1]Planeamiento!BD$38</f>
        <v>1948.6470211672558</v>
      </c>
      <c r="BF5" s="25">
        <f>+[1]Planeamiento!BE$38</f>
        <v>2012.3877658066924</v>
      </c>
      <c r="BG5" s="25">
        <f>+[1]Planeamiento!BF$38</f>
        <v>1889.3359472532745</v>
      </c>
      <c r="BH5" s="25">
        <f>+[1]Planeamiento!BG$38</f>
        <v>2003.8884619307698</v>
      </c>
      <c r="BI5" s="25">
        <f>+[1]Planeamiento!BH$38</f>
        <v>1844.9152009837205</v>
      </c>
      <c r="BJ5" s="25">
        <f>+[1]Planeamiento!BI$38</f>
        <v>1995.1084503010643</v>
      </c>
      <c r="BK5" s="17">
        <f t="shared" ref="BK5:BK9" si="3">SUM(AY5:BJ5)</f>
        <v>21284.274554131473</v>
      </c>
      <c r="BM5" s="26">
        <f>+[5]Act26!E596</f>
        <v>1954.0999999999985</v>
      </c>
      <c r="BN5" s="26">
        <f>+[5]Act26!F596</f>
        <v>1721</v>
      </c>
      <c r="BO5" s="26">
        <f>+[5]Act26!G596</f>
        <v>1798.4000000000015</v>
      </c>
      <c r="BP5" s="25">
        <f>+[6]Planeamiento!BA$38</f>
        <v>1741.0000000000002</v>
      </c>
      <c r="BQ5" s="25">
        <f>+[6]Planeamiento!BB$38</f>
        <v>1761.08</v>
      </c>
      <c r="BR5" s="25">
        <f>+[6]Planeamiento!BC$38</f>
        <v>1457.8</v>
      </c>
      <c r="BS5" s="25">
        <f>+[6]Planeamiento!BD$38</f>
        <v>1945.68</v>
      </c>
      <c r="BT5" s="25">
        <f>+[6]Planeamiento!BE$38</f>
        <v>1957.8799999999999</v>
      </c>
      <c r="BU5" s="25">
        <f>+[6]Planeamiento!BF$38</f>
        <v>1898.8000000000002</v>
      </c>
      <c r="BV5" s="25">
        <f>+[6]Planeamiento!BG$38</f>
        <v>1956.88</v>
      </c>
      <c r="BW5" s="25">
        <f>+[6]Planeamiento!BH$38</f>
        <v>1896.3999999999996</v>
      </c>
      <c r="BX5" s="25">
        <f>+[6]Planeamiento!BI$38</f>
        <v>1979.8000000000002</v>
      </c>
      <c r="BY5" s="17">
        <f t="shared" ref="BY5:BY9" si="4">SUM(BM5:BX5)</f>
        <v>22068.819999999996</v>
      </c>
      <c r="CA5" s="26">
        <v>1923.8944444444439</v>
      </c>
      <c r="CB5" s="26">
        <v>1737.711111111111</v>
      </c>
      <c r="CC5" s="26">
        <v>1923.8944444444439</v>
      </c>
      <c r="CD5" s="25">
        <v>1879.259340659341</v>
      </c>
      <c r="CE5" s="25">
        <v>1941.901318681319</v>
      </c>
      <c r="CF5" s="25">
        <v>1879.259340659341</v>
      </c>
      <c r="CG5" s="25">
        <v>1960.534347826087</v>
      </c>
      <c r="CH5" s="25">
        <v>1960.534347826087</v>
      </c>
      <c r="CI5" s="25">
        <v>1897.2913043478261</v>
      </c>
      <c r="CJ5" s="25">
        <v>1950.546956521739</v>
      </c>
      <c r="CK5" s="25">
        <v>1887.6260869565219</v>
      </c>
      <c r="CL5" s="25">
        <v>1950.546956521739</v>
      </c>
      <c r="CM5" s="17">
        <f t="shared" ref="CM5:CM13" si="5">SUM(CA5:CL5)</f>
        <v>22893.000000000004</v>
      </c>
      <c r="CO5" s="26">
        <v>5657.166666666667</v>
      </c>
      <c r="CP5" s="26">
        <v>5426.420000000001</v>
      </c>
      <c r="CQ5" s="26">
        <v>5646.8600000000006</v>
      </c>
      <c r="CR5" s="25">
        <v>5798.22</v>
      </c>
      <c r="CS5" s="17">
        <f t="shared" ref="CS5:CS10" si="6">SUM(CO5:CR5)</f>
        <v>22528.666666666672</v>
      </c>
      <c r="CU5" s="26">
        <v>5582.2438356164384</v>
      </c>
      <c r="CV5" s="26">
        <v>5644.2687671232879</v>
      </c>
      <c r="CW5" s="26">
        <v>5706.2936986301374</v>
      </c>
      <c r="CX5" s="25">
        <v>5706.2936986301374</v>
      </c>
      <c r="CY5" s="17">
        <f t="shared" ref="CY5:CY10" si="7">SUM(CU5:CX5)</f>
        <v>22639.1</v>
      </c>
      <c r="DA5" s="26">
        <v>22537.520326530601</v>
      </c>
      <c r="DB5" s="26">
        <v>22343.733563578251</v>
      </c>
      <c r="DC5" s="26">
        <v>14687.74020534953</v>
      </c>
      <c r="DD5" s="26">
        <v>4379.985999999999</v>
      </c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U5" s="17">
        <f t="shared" ref="DU5:DU69" si="8">+BY5-BK5</f>
        <v>784.54544586852353</v>
      </c>
      <c r="DW5" s="27"/>
      <c r="DX5" s="17">
        <f t="shared" ref="DX5:DX13" si="9">+SUM(BY5,CM5,CS4:CS5,CY5,DA5:DS5)</f>
        <v>154078.56676212503</v>
      </c>
    </row>
    <row r="6" spans="2:128" ht="15.6" customHeight="1" x14ac:dyDescent="0.4">
      <c r="B6" s="28" t="s">
        <v>210</v>
      </c>
      <c r="C6" s="16"/>
      <c r="D6" s="15"/>
      <c r="E6" s="16"/>
      <c r="F6" s="12" t="s">
        <v>9</v>
      </c>
      <c r="G6" s="15" t="s">
        <v>8</v>
      </c>
      <c r="I6" s="17">
        <v>1624.053600027778</v>
      </c>
      <c r="J6" s="17">
        <v>1144.2762412563889</v>
      </c>
      <c r="K6" s="17">
        <v>1649.3925857011113</v>
      </c>
      <c r="L6" s="17">
        <v>1582.1109894094438</v>
      </c>
      <c r="M6" s="17">
        <v>1773.9052599422228</v>
      </c>
      <c r="N6" s="17">
        <v>1218.708244251111</v>
      </c>
      <c r="O6" s="17">
        <v>1526.3717856424998</v>
      </c>
      <c r="P6" s="17">
        <v>1425.2892978141663</v>
      </c>
      <c r="Q6" s="17">
        <v>1497.3823579047225</v>
      </c>
      <c r="R6" s="17">
        <v>1345.215378968611</v>
      </c>
      <c r="S6" s="17">
        <v>1347.8281001066666</v>
      </c>
      <c r="T6" s="17">
        <v>1444.2044951052801</v>
      </c>
      <c r="U6" s="17">
        <f t="shared" si="0"/>
        <v>17578.738336130002</v>
      </c>
      <c r="W6" s="22">
        <v>1467.9604878922221</v>
      </c>
      <c r="X6" s="22">
        <v>1430.6439702441676</v>
      </c>
      <c r="Y6" s="22">
        <v>1216.9146936702775</v>
      </c>
      <c r="Z6" s="22">
        <v>1396.8172187044443</v>
      </c>
      <c r="AA6" s="22">
        <v>1352.2195644997223</v>
      </c>
      <c r="AB6" s="22">
        <v>1249.060247866111</v>
      </c>
      <c r="AC6" s="22">
        <v>1327.6395341266671</v>
      </c>
      <c r="AD6" s="22">
        <v>1537.0611029030556</v>
      </c>
      <c r="AE6" s="22">
        <v>1258.2130597930554</v>
      </c>
      <c r="AF6" s="22">
        <v>1382.3458478163889</v>
      </c>
      <c r="AG6" s="22">
        <v>1281.7562504902776</v>
      </c>
      <c r="AH6" s="22">
        <v>1199.6795269491663</v>
      </c>
      <c r="AI6" s="17">
        <f t="shared" si="1"/>
        <v>16100.311504955556</v>
      </c>
      <c r="AK6" s="23">
        <v>1312.0781143238894</v>
      </c>
      <c r="AL6" s="23">
        <v>1139.285708245</v>
      </c>
      <c r="AM6" s="23">
        <v>1569.8574579244446</v>
      </c>
      <c r="AN6" s="23">
        <v>1585.7260496455558</v>
      </c>
      <c r="AO6" s="23">
        <v>1652.3945737877775</v>
      </c>
      <c r="AP6" s="23">
        <v>1456.1461146088891</v>
      </c>
      <c r="AQ6" s="23">
        <v>1597.3666038947219</v>
      </c>
      <c r="AR6" s="23">
        <v>1656.6147986769447</v>
      </c>
      <c r="AS6" s="24">
        <v>1132.7044609767086</v>
      </c>
      <c r="AT6" s="24">
        <v>1565</v>
      </c>
      <c r="AU6" s="24">
        <v>1033</v>
      </c>
      <c r="AV6" s="24">
        <v>1306</v>
      </c>
      <c r="AW6" s="17">
        <f t="shared" si="2"/>
        <v>17006.173882083931</v>
      </c>
      <c r="AY6" s="25">
        <f>+[1]Planeamiento!AX$47</f>
        <v>1346.6343030547835</v>
      </c>
      <c r="AZ6" s="25">
        <f>+[1]Planeamiento!AY$47</f>
        <v>893.47390812841104</v>
      </c>
      <c r="BA6" s="25">
        <f>+[1]Planeamiento!AZ$47</f>
        <v>1341.4933429294792</v>
      </c>
      <c r="BB6" s="25">
        <f>+[1]Planeamiento!BA$47</f>
        <v>1250.7675151818753</v>
      </c>
      <c r="BC6" s="25">
        <f>+[1]Planeamiento!BB$47</f>
        <v>1128.5251281101971</v>
      </c>
      <c r="BD6" s="25">
        <f>+[1]Planeamiento!BC$47</f>
        <v>1374.562106996445</v>
      </c>
      <c r="BE6" s="25">
        <f>+[1]Planeamiento!BD$47</f>
        <v>1374.8523302109268</v>
      </c>
      <c r="BF6" s="25">
        <f>+[1]Planeamiento!BE$47</f>
        <v>1460.5803072519182</v>
      </c>
      <c r="BG6" s="25">
        <f>+[1]Planeamiento!BF$47</f>
        <v>1406.6598967716079</v>
      </c>
      <c r="BH6" s="25">
        <f>+[1]Planeamiento!BG$47</f>
        <v>1461.9049904171777</v>
      </c>
      <c r="BI6" s="25">
        <f>+[1]Planeamiento!BH$47</f>
        <v>1236.7517135871619</v>
      </c>
      <c r="BJ6" s="25">
        <f>+[1]Planeamiento!BI$47</f>
        <v>1322.5553731315031</v>
      </c>
      <c r="BK6" s="17">
        <f t="shared" si="3"/>
        <v>15598.760915771485</v>
      </c>
      <c r="BM6" s="26">
        <f>+[5]Act26!E593</f>
        <v>1292</v>
      </c>
      <c r="BN6" s="26">
        <f>+[5]Act26!F593</f>
        <v>1180</v>
      </c>
      <c r="BO6" s="26">
        <f>+[5]Act26!G593</f>
        <v>1350</v>
      </c>
      <c r="BP6" s="25">
        <f>+[7]Planeamiento!BA$47</f>
        <v>1164.3797653468548</v>
      </c>
      <c r="BQ6" s="25">
        <f>+[7]Planeamiento!BB$47</f>
        <v>1187.0602540611601</v>
      </c>
      <c r="BR6" s="25">
        <f>+[7]Planeamiento!BC$47</f>
        <v>1206.3578099589017</v>
      </c>
      <c r="BS6" s="25">
        <f>+[7]Planeamiento!BD$47</f>
        <v>1368.1016745843322</v>
      </c>
      <c r="BT6" s="25">
        <f>+[7]Planeamiento!BE$47</f>
        <v>1388.8854563441373</v>
      </c>
      <c r="BU6" s="25">
        <f>+[7]Planeamiento!BF$47</f>
        <v>1306.5116023119549</v>
      </c>
      <c r="BV6" s="25">
        <f>+[7]Planeamiento!BG$47</f>
        <v>1362.9912929349405</v>
      </c>
      <c r="BW6" s="25">
        <f>+[7]Planeamiento!BH$47</f>
        <v>1212.5238490640254</v>
      </c>
      <c r="BX6" s="25">
        <f>+[7]Planeamiento!BI$47</f>
        <v>1240.7781221109501</v>
      </c>
      <c r="BY6" s="17">
        <f t="shared" si="4"/>
        <v>15259.58982671726</v>
      </c>
      <c r="CA6" s="26">
        <v>1378.6221294563909</v>
      </c>
      <c r="CB6" s="26">
        <v>1245.2070846702891</v>
      </c>
      <c r="CC6" s="26">
        <v>1378.6221294563909</v>
      </c>
      <c r="CD6" s="25">
        <v>1380.8692923095241</v>
      </c>
      <c r="CE6" s="25">
        <v>1426.898268719842</v>
      </c>
      <c r="CF6" s="25">
        <v>1380.8692923095241</v>
      </c>
      <c r="CG6" s="25">
        <v>1436.4531423418621</v>
      </c>
      <c r="CH6" s="25">
        <v>1436.4531423418621</v>
      </c>
      <c r="CI6" s="25">
        <v>1390.115944201802</v>
      </c>
      <c r="CJ6" s="25">
        <v>1434.7195749215341</v>
      </c>
      <c r="CK6" s="25">
        <v>1388.438298311162</v>
      </c>
      <c r="CL6" s="25">
        <v>1434.7195749215341</v>
      </c>
      <c r="CM6" s="17">
        <f t="shared" si="5"/>
        <v>16711.987873961716</v>
      </c>
      <c r="CO6" s="26">
        <v>4192.6974651354249</v>
      </c>
      <c r="CP6" s="26">
        <v>4027.9278116894639</v>
      </c>
      <c r="CQ6" s="26">
        <v>4196.7036129790386</v>
      </c>
      <c r="CR6" s="25">
        <v>4282.0770940125412</v>
      </c>
      <c r="CS6" s="17">
        <f t="shared" si="6"/>
        <v>16699.405983816469</v>
      </c>
      <c r="CU6" s="26">
        <v>4258.4200104890797</v>
      </c>
      <c r="CV6" s="26">
        <v>4305.7357883834029</v>
      </c>
      <c r="CW6" s="26">
        <v>4353.0515662777261</v>
      </c>
      <c r="CX6" s="25">
        <v>4353.0515662777261</v>
      </c>
      <c r="CY6" s="17">
        <f t="shared" si="7"/>
        <v>17270.258931427932</v>
      </c>
      <c r="DA6" s="26">
        <v>14917.735784405049</v>
      </c>
      <c r="DB6" s="26">
        <v>14879.3900676265</v>
      </c>
      <c r="DC6" s="26">
        <v>7580.9976985180256</v>
      </c>
      <c r="DD6" s="26">
        <v>3522.618348170603</v>
      </c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U6" s="17">
        <f t="shared" si="8"/>
        <v>-339.17108905422538</v>
      </c>
      <c r="DW6" s="17"/>
      <c r="DX6" s="17">
        <f t="shared" si="9"/>
        <v>129370.65118131021</v>
      </c>
    </row>
    <row r="7" spans="2:128" s="10" customFormat="1" ht="15.6" customHeight="1" x14ac:dyDescent="0.4">
      <c r="B7" s="29" t="s">
        <v>211</v>
      </c>
      <c r="C7" s="30"/>
      <c r="D7" s="31"/>
      <c r="E7" s="30"/>
      <c r="F7" s="10" t="s">
        <v>201</v>
      </c>
      <c r="G7" s="32" t="s">
        <v>11</v>
      </c>
      <c r="I7" s="33">
        <v>7472628.8521451186</v>
      </c>
      <c r="J7" s="33">
        <v>7916769.2312339107</v>
      </c>
      <c r="K7" s="33">
        <v>8954137.7701768335</v>
      </c>
      <c r="L7" s="33">
        <v>8706519.7520000003</v>
      </c>
      <c r="M7" s="33">
        <v>9401305.5674056113</v>
      </c>
      <c r="N7" s="33">
        <v>9457004.2218440007</v>
      </c>
      <c r="O7" s="33">
        <v>9660431.286650233</v>
      </c>
      <c r="P7" s="33">
        <v>9826895.2152384352</v>
      </c>
      <c r="Q7" s="33">
        <v>9675723.9279999994</v>
      </c>
      <c r="R7" s="33">
        <v>10454143.51352109</v>
      </c>
      <c r="S7" s="33">
        <v>10253677.916046817</v>
      </c>
      <c r="T7" s="33">
        <v>10099998.793359119</v>
      </c>
      <c r="U7" s="33">
        <f t="shared" si="0"/>
        <v>111879236.04762116</v>
      </c>
      <c r="W7" s="35">
        <v>8484438.7039454654</v>
      </c>
      <c r="X7" s="35">
        <v>8085958.9605714036</v>
      </c>
      <c r="Y7" s="35">
        <v>8880920.2216603681</v>
      </c>
      <c r="Z7" s="35">
        <v>7019362.5142625803</v>
      </c>
      <c r="AA7" s="35">
        <v>8658214.0887071248</v>
      </c>
      <c r="AB7" s="35">
        <v>8259566.6598118814</v>
      </c>
      <c r="AC7" s="35">
        <v>7044017.1167004034</v>
      </c>
      <c r="AD7" s="35">
        <v>8207420.8192291996</v>
      </c>
      <c r="AE7" s="35">
        <v>8268617.1137664448</v>
      </c>
      <c r="AF7" s="35">
        <v>8662658.3719778135</v>
      </c>
      <c r="AG7" s="35">
        <v>8227208.8168396503</v>
      </c>
      <c r="AH7" s="35">
        <v>8502967.0907617025</v>
      </c>
      <c r="AI7" s="33">
        <f t="shared" si="1"/>
        <v>98301350.478234053</v>
      </c>
      <c r="AK7" s="33">
        <v>8161304.0249999994</v>
      </c>
      <c r="AL7" s="33">
        <v>7607185.8489999976</v>
      </c>
      <c r="AM7" s="33">
        <v>8809877.8270955384</v>
      </c>
      <c r="AN7" s="33">
        <v>8595069.7586507611</v>
      </c>
      <c r="AO7" s="33">
        <v>9097592.4595806114</v>
      </c>
      <c r="AP7" s="33">
        <v>8088001.3024780471</v>
      </c>
      <c r="AQ7" s="33">
        <v>8556746.5679199994</v>
      </c>
      <c r="AR7" s="33">
        <v>9262784.0590571649</v>
      </c>
      <c r="AS7" s="33">
        <v>8566100.3657370917</v>
      </c>
      <c r="AT7" s="33">
        <v>8555512.8834016677</v>
      </c>
      <c r="AU7" s="33">
        <v>7928131.0129759274</v>
      </c>
      <c r="AV7" s="33">
        <v>8590965.7733853664</v>
      </c>
      <c r="AW7" s="33">
        <f t="shared" si="2"/>
        <v>101819271.88428217</v>
      </c>
      <c r="AY7" s="36">
        <v>10366645.337454733</v>
      </c>
      <c r="AZ7" s="36">
        <v>7519595.9837883599</v>
      </c>
      <c r="BA7" s="36">
        <v>10087242.453133781</v>
      </c>
      <c r="BB7" s="36">
        <v>10745914.87840746</v>
      </c>
      <c r="BC7" s="36">
        <v>9319558.1013743151</v>
      </c>
      <c r="BD7" s="36">
        <v>10926612.630843267</v>
      </c>
      <c r="BE7" s="36">
        <v>11240733.938106852</v>
      </c>
      <c r="BF7" s="36">
        <v>11779883.21972095</v>
      </c>
      <c r="BG7" s="36">
        <v>10953428.106219634</v>
      </c>
      <c r="BH7" s="36">
        <v>11755650.71773852</v>
      </c>
      <c r="BI7" s="36">
        <v>11061508.259647962</v>
      </c>
      <c r="BJ7" s="36">
        <v>11592213.59857833</v>
      </c>
      <c r="BK7" s="33">
        <f t="shared" si="3"/>
        <v>127348987.22501417</v>
      </c>
      <c r="BM7" s="37">
        <f>+[5]Act26!$E$21</f>
        <v>9059781.7558322437</v>
      </c>
      <c r="BN7" s="37">
        <f>+[5]Act26!$F$21</f>
        <v>7729169.860201709</v>
      </c>
      <c r="BO7" s="37">
        <f>+[5]Act26!$F$21</f>
        <v>7729169.860201709</v>
      </c>
      <c r="BP7" s="36">
        <f>+[8]RESUMEN!DB$109*1000</f>
        <v>8387587.4073898811</v>
      </c>
      <c r="BQ7" s="36">
        <f>+[8]RESUMEN!DC$109*1000</f>
        <v>8617610.0836109519</v>
      </c>
      <c r="BR7" s="36">
        <f>+[8]RESUMEN!DD$109*1000</f>
        <v>8987979.9202130716</v>
      </c>
      <c r="BS7" s="36">
        <f>+[8]RESUMEN!DE$109*1000</f>
        <v>10143599.430405155</v>
      </c>
      <c r="BT7" s="36">
        <f>+[8]RESUMEN!DF$109*1000</f>
        <v>10513913.453089315</v>
      </c>
      <c r="BU7" s="36">
        <f>+[8]RESUMEN!DG$109*1000</f>
        <v>9840551.7894982025</v>
      </c>
      <c r="BV7" s="36">
        <f>+[8]RESUMEN!DH$109*1000</f>
        <v>10253156.268175943</v>
      </c>
      <c r="BW7" s="36">
        <f>+[8]RESUMEN!DI$109*1000</f>
        <v>9744330.310242394</v>
      </c>
      <c r="BX7" s="36">
        <f>+[8]RESUMEN!DJ$109*1000</f>
        <v>10036597.503223984</v>
      </c>
      <c r="BY7" s="33">
        <f t="shared" si="4"/>
        <v>111043447.64208457</v>
      </c>
      <c r="CA7" s="26">
        <v>9891408.6253498755</v>
      </c>
      <c r="CB7" s="26">
        <v>9891408.6253498755</v>
      </c>
      <c r="CC7" s="26">
        <v>9891408.6253498755</v>
      </c>
      <c r="CD7" s="25">
        <v>10155921.361263162</v>
      </c>
      <c r="CE7" s="25">
        <v>10155921.361263162</v>
      </c>
      <c r="CF7" s="25">
        <v>10155921.361263162</v>
      </c>
      <c r="CG7" s="25">
        <v>10336886.369516252</v>
      </c>
      <c r="CH7" s="25">
        <v>10336886.369516252</v>
      </c>
      <c r="CI7" s="25">
        <v>10336886.369516252</v>
      </c>
      <c r="CJ7" s="25">
        <v>10251417.123565342</v>
      </c>
      <c r="CK7" s="25">
        <v>10251417.123565342</v>
      </c>
      <c r="CL7" s="25">
        <v>10251417.123565342</v>
      </c>
      <c r="CM7" s="33">
        <f t="shared" si="5"/>
        <v>121906900.4390839</v>
      </c>
      <c r="CO7" s="37">
        <v>30504428.952848241</v>
      </c>
      <c r="CP7" s="37">
        <v>29525023.676003933</v>
      </c>
      <c r="CQ7" s="37">
        <v>30492743.489681829</v>
      </c>
      <c r="CR7" s="36">
        <v>30975851.901307113</v>
      </c>
      <c r="CS7" s="33">
        <f t="shared" si="6"/>
        <v>121498048.0198411</v>
      </c>
      <c r="CU7" s="37">
        <v>30532396.935701296</v>
      </c>
      <c r="CV7" s="37">
        <v>30532396.935701296</v>
      </c>
      <c r="CW7" s="37">
        <v>30532396.935701296</v>
      </c>
      <c r="CX7" s="36">
        <v>30532396.935701296</v>
      </c>
      <c r="CY7" s="33">
        <f t="shared" si="7"/>
        <v>122129587.74280518</v>
      </c>
      <c r="DA7" s="37">
        <v>120237102.70235157</v>
      </c>
      <c r="DB7" s="37">
        <v>118645995.70604792</v>
      </c>
      <c r="DC7" s="37">
        <v>69637751.522304133</v>
      </c>
      <c r="DD7" s="37">
        <v>34787216.017488316</v>
      </c>
      <c r="DE7" s="37">
        <v>19917808.137546498</v>
      </c>
      <c r="DF7" s="37">
        <v>13027893.301436868</v>
      </c>
      <c r="DG7" s="37">
        <v>7887966.594938362</v>
      </c>
      <c r="DH7" s="37">
        <v>6882192.0040190686</v>
      </c>
      <c r="DI7" s="37">
        <v>7019988.9950211365</v>
      </c>
      <c r="DJ7" s="37">
        <v>7124781.9985737894</v>
      </c>
      <c r="DK7" s="37">
        <v>7258569.9984262902</v>
      </c>
      <c r="DL7" s="37">
        <v>7231808.0030238992</v>
      </c>
      <c r="DM7" s="37">
        <v>7164438.0017932206</v>
      </c>
      <c r="DN7" s="37">
        <v>7147634.5539999995</v>
      </c>
      <c r="DO7" s="37">
        <v>7147634.9930000007</v>
      </c>
      <c r="DP7" s="37">
        <v>5762852.9028635509</v>
      </c>
      <c r="DQ7" s="37">
        <v>0</v>
      </c>
      <c r="DR7" s="37">
        <v>0</v>
      </c>
      <c r="DS7" s="37">
        <v>0</v>
      </c>
      <c r="DU7" s="33">
        <f t="shared" si="8"/>
        <v>-16305539.582929596</v>
      </c>
      <c r="DW7" s="33"/>
      <c r="DX7" s="33">
        <f t="shared" si="9"/>
        <v>923476318.68263328</v>
      </c>
    </row>
    <row r="8" spans="2:128" ht="15.6" customHeight="1" x14ac:dyDescent="0.3">
      <c r="B8" s="38" t="s">
        <v>212</v>
      </c>
      <c r="C8" s="16"/>
      <c r="D8" s="15"/>
      <c r="E8" s="16"/>
      <c r="F8" s="12" t="s">
        <v>10</v>
      </c>
      <c r="G8" s="39" t="s">
        <v>11</v>
      </c>
      <c r="I8" s="40">
        <v>827688.87730251136</v>
      </c>
      <c r="J8" s="40">
        <v>648670.78367514815</v>
      </c>
      <c r="K8" s="40">
        <v>839037.1576846384</v>
      </c>
      <c r="L8" s="40">
        <v>738551.30408066406</v>
      </c>
      <c r="M8" s="40">
        <v>740302.66211147478</v>
      </c>
      <c r="N8" s="40">
        <v>620320.84274888306</v>
      </c>
      <c r="O8" s="40">
        <v>852820.61490878894</v>
      </c>
      <c r="P8" s="40">
        <v>809430.65996232978</v>
      </c>
      <c r="Q8" s="40">
        <v>919664.73061013606</v>
      </c>
      <c r="R8" s="40">
        <v>813777.45499884849</v>
      </c>
      <c r="S8" s="40">
        <v>866416.63214974804</v>
      </c>
      <c r="T8" s="40">
        <v>897267.67363837606</v>
      </c>
      <c r="U8" s="40">
        <f t="shared" si="0"/>
        <v>9573949.3938715477</v>
      </c>
      <c r="W8" s="42">
        <v>793568.56497971003</v>
      </c>
      <c r="X8" s="42">
        <v>924858.6753324673</v>
      </c>
      <c r="Y8" s="42">
        <v>676899.06582167756</v>
      </c>
      <c r="Z8" s="42">
        <v>897400.62796081114</v>
      </c>
      <c r="AA8" s="42">
        <v>760174.30610019341</v>
      </c>
      <c r="AB8" s="42">
        <v>824457.5046501623</v>
      </c>
      <c r="AC8" s="42">
        <v>847186.12351181649</v>
      </c>
      <c r="AD8" s="42">
        <v>774458.9075617675</v>
      </c>
      <c r="AE8" s="42">
        <v>819719.06850805413</v>
      </c>
      <c r="AF8" s="42">
        <v>791594.7201964847</v>
      </c>
      <c r="AG8" s="42">
        <v>880338.47866118199</v>
      </c>
      <c r="AH8" s="42">
        <v>933881.29805378313</v>
      </c>
      <c r="AI8" s="40">
        <f t="shared" si="1"/>
        <v>9924537.3413381092</v>
      </c>
      <c r="AK8" s="40">
        <v>988691.333005753</v>
      </c>
      <c r="AL8" s="40">
        <v>664249.48054041516</v>
      </c>
      <c r="AM8" s="40">
        <v>957821.70657978556</v>
      </c>
      <c r="AN8" s="40">
        <v>984466.89254724316</v>
      </c>
      <c r="AO8" s="40">
        <v>862971.85127819504</v>
      </c>
      <c r="AP8" s="40">
        <v>971584.5864361322</v>
      </c>
      <c r="AQ8" s="40">
        <v>1038706.9069435585</v>
      </c>
      <c r="AR8" s="40">
        <v>1018096.3332373099</v>
      </c>
      <c r="AS8" s="40">
        <v>1013029.6037022684</v>
      </c>
      <c r="AT8" s="40">
        <v>860233.64132826112</v>
      </c>
      <c r="AU8" s="40">
        <v>985624.43174406257</v>
      </c>
      <c r="AV8" s="40">
        <v>1002663.7969504575</v>
      </c>
      <c r="AW8" s="40">
        <f t="shared" si="2"/>
        <v>11348140.564293442</v>
      </c>
      <c r="AY8" s="43">
        <f>+[2]Plan!E13*1000</f>
        <v>993522.28002380999</v>
      </c>
      <c r="AZ8" s="43">
        <f>+[2]Plan!F13*1000</f>
        <v>742975.20004360005</v>
      </c>
      <c r="BA8" s="43">
        <f>+[2]Plan!G13*1000</f>
        <v>1007042.40005067</v>
      </c>
      <c r="BB8" s="43">
        <f>+[2]Plan!H13*1000</f>
        <v>982445.10001070017</v>
      </c>
      <c r="BC8" s="43">
        <f>+[2]Plan!I13*1000</f>
        <v>835322.40006017976</v>
      </c>
      <c r="BD8" s="43">
        <f>+[2]Plan!J13*1000</f>
        <v>979551.30003099318</v>
      </c>
      <c r="BE8" s="43">
        <f>+[2]Plan!K13*1000</f>
        <v>1018617.59994666</v>
      </c>
      <c r="BF8" s="43">
        <f>+[2]Plan!L13*1000</f>
        <v>1007042.4000262998</v>
      </c>
      <c r="BG8" s="43">
        <f>+[2]Plan!M13*1000</f>
        <v>789148.79996260989</v>
      </c>
      <c r="BH8" s="43">
        <f>+[2]Plan!N13*1000</f>
        <v>1014276.9000612</v>
      </c>
      <c r="BI8" s="43">
        <f>+[2]Plan!O13*1000</f>
        <v>976657.50005419995</v>
      </c>
      <c r="BJ8" s="43">
        <f>+[2]Plan!P13*1000</f>
        <v>1029696.0999817741</v>
      </c>
      <c r="BK8" s="40">
        <f t="shared" si="3"/>
        <v>11376297.980252696</v>
      </c>
      <c r="BM8" s="44">
        <f>+[5]Act26!E$23</f>
        <v>1035464.1452678681</v>
      </c>
      <c r="BN8" s="44">
        <f>+[5]Act26!F$23</f>
        <v>922942.97318428755</v>
      </c>
      <c r="BO8" s="43">
        <f>+[5]Act26!G$23</f>
        <v>842373.67135703703</v>
      </c>
      <c r="BP8" s="43">
        <f>+[8]RESUMEN!DB$144</f>
        <v>975687.60001400008</v>
      </c>
      <c r="BQ8" s="43">
        <f>+[8]RESUMEN!DC$144</f>
        <v>966974.40001199988</v>
      </c>
      <c r="BR8" s="43">
        <f>+[8]RESUMEN!DD$144</f>
        <v>980302.95230499888</v>
      </c>
      <c r="BS8" s="43">
        <f>+[8]RESUMEN!DE$144</f>
        <v>839008.02001100068</v>
      </c>
      <c r="BT8" s="43">
        <f>+[8]RESUMEN!DF$144</f>
        <v>1015686.1100020004</v>
      </c>
      <c r="BU8" s="43">
        <f>+[8]RESUMEN!DG$144</f>
        <v>888651.00000300002</v>
      </c>
      <c r="BV8" s="43">
        <f>+[8]RESUMEN!DH$144</f>
        <v>1015686.110007</v>
      </c>
      <c r="BW8" s="43">
        <f>+[8]RESUMEN!DI$144</f>
        <v>988630.39600300102</v>
      </c>
      <c r="BX8" s="43">
        <f>+[8]RESUMEN!DJ$144</f>
        <v>969171.35750399891</v>
      </c>
      <c r="BY8" s="40">
        <f t="shared" si="4"/>
        <v>11440578.73567019</v>
      </c>
      <c r="CA8" s="26">
        <v>935766.00000345299</v>
      </c>
      <c r="CB8" s="26">
        <v>935766.00000345299</v>
      </c>
      <c r="CC8" s="26">
        <v>935766.00000345299</v>
      </c>
      <c r="CD8" s="25">
        <v>962847.60014992987</v>
      </c>
      <c r="CE8" s="25">
        <v>962847.60014992987</v>
      </c>
      <c r="CF8" s="25">
        <v>962847.60014992987</v>
      </c>
      <c r="CG8" s="25">
        <v>974453.99994869996</v>
      </c>
      <c r="CH8" s="25">
        <v>974453.99994869996</v>
      </c>
      <c r="CI8" s="25">
        <v>974453.99994869996</v>
      </c>
      <c r="CJ8" s="25">
        <v>960821.9999497378</v>
      </c>
      <c r="CK8" s="25">
        <v>960821.9999497378</v>
      </c>
      <c r="CL8" s="25">
        <v>960821.9999497378</v>
      </c>
      <c r="CM8" s="40">
        <f t="shared" si="5"/>
        <v>11501668.800155465</v>
      </c>
      <c r="CO8" s="44">
        <v>2941029.00004151</v>
      </c>
      <c r="CP8" s="44">
        <v>2893854.5996595998</v>
      </c>
      <c r="CQ8" s="43">
        <v>2976983.0999642001</v>
      </c>
      <c r="CR8" s="43">
        <v>2923338.60003056</v>
      </c>
      <c r="CS8" s="40">
        <f t="shared" si="6"/>
        <v>11735205.29969587</v>
      </c>
      <c r="CU8" s="44">
        <v>3021851.5500809411</v>
      </c>
      <c r="CV8" s="44">
        <v>3021851.5500809411</v>
      </c>
      <c r="CW8" s="43">
        <v>3021851.5500809411</v>
      </c>
      <c r="CX8" s="43">
        <v>3021851.5500809411</v>
      </c>
      <c r="CY8" s="40">
        <f t="shared" si="7"/>
        <v>12087406.200323764</v>
      </c>
      <c r="DA8" s="44">
        <v>12069179.39998764</v>
      </c>
      <c r="DB8" s="44">
        <v>12057028.19986506</v>
      </c>
      <c r="DC8" s="44">
        <v>12102595.19965665</v>
      </c>
      <c r="DD8" s="44">
        <v>12063103.804768</v>
      </c>
      <c r="DE8" s="44">
        <v>12063103.800000001</v>
      </c>
      <c r="DF8" s="44">
        <v>5137496.3770000003</v>
      </c>
      <c r="DG8" s="44">
        <v>0</v>
      </c>
      <c r="DH8" s="44">
        <v>0</v>
      </c>
      <c r="DI8" s="44">
        <v>0</v>
      </c>
      <c r="DJ8" s="44">
        <v>0</v>
      </c>
      <c r="DK8" s="44">
        <v>0</v>
      </c>
      <c r="DL8" s="44">
        <v>0</v>
      </c>
      <c r="DM8" s="44">
        <v>0</v>
      </c>
      <c r="DN8" s="44">
        <v>0</v>
      </c>
      <c r="DO8" s="44">
        <v>0</v>
      </c>
      <c r="DP8" s="44">
        <v>0</v>
      </c>
      <c r="DQ8" s="44">
        <v>0</v>
      </c>
      <c r="DR8" s="44">
        <v>0</v>
      </c>
      <c r="DS8" s="44">
        <v>0</v>
      </c>
      <c r="DU8" s="40">
        <f t="shared" si="8"/>
        <v>64280.755417494103</v>
      </c>
      <c r="DW8" s="40"/>
      <c r="DX8" s="40">
        <f t="shared" si="9"/>
        <v>233755413.83696377</v>
      </c>
    </row>
    <row r="9" spans="2:128" ht="15.6" customHeight="1" x14ac:dyDescent="0.3">
      <c r="B9" s="45" t="s">
        <v>213</v>
      </c>
      <c r="C9" s="16"/>
      <c r="D9" s="15"/>
      <c r="E9" s="16"/>
      <c r="F9" s="12" t="s">
        <v>12</v>
      </c>
      <c r="G9" s="39" t="s">
        <v>11</v>
      </c>
      <c r="I9" s="40">
        <v>489444.73888725822</v>
      </c>
      <c r="J9" s="40">
        <v>516379.82322553365</v>
      </c>
      <c r="K9" s="40">
        <v>579827.46434272465</v>
      </c>
      <c r="L9" s="40">
        <v>501361.46024599375</v>
      </c>
      <c r="M9" s="40">
        <v>585501.83418680669</v>
      </c>
      <c r="N9" s="40">
        <v>498567.4835890528</v>
      </c>
      <c r="O9" s="40">
        <v>520949.11891905271</v>
      </c>
      <c r="P9" s="40">
        <v>459259.7628857735</v>
      </c>
      <c r="Q9" s="40">
        <v>545318.73697864555</v>
      </c>
      <c r="R9" s="40">
        <v>535252.74036012508</v>
      </c>
      <c r="S9" s="40">
        <v>465383.48503137898</v>
      </c>
      <c r="T9" s="40">
        <v>607933.05193813273</v>
      </c>
      <c r="U9" s="40">
        <f t="shared" si="0"/>
        <v>6305179.7005904783</v>
      </c>
      <c r="W9" s="42">
        <v>574259.66529365105</v>
      </c>
      <c r="X9" s="42">
        <v>574881.54305932857</v>
      </c>
      <c r="Y9" s="42">
        <v>628160.58350960677</v>
      </c>
      <c r="Z9" s="42">
        <v>274973.21752570895</v>
      </c>
      <c r="AA9" s="42">
        <v>609678.54399104312</v>
      </c>
      <c r="AB9" s="42">
        <v>559706.13140274899</v>
      </c>
      <c r="AC9" s="42">
        <v>472766.95238681114</v>
      </c>
      <c r="AD9" s="42">
        <v>615180.72055712889</v>
      </c>
      <c r="AE9" s="42">
        <v>548123.47768249502</v>
      </c>
      <c r="AF9" s="42">
        <v>631533.31946191401</v>
      </c>
      <c r="AG9" s="42">
        <v>574230.60769018566</v>
      </c>
      <c r="AH9" s="42">
        <v>604403.5686909178</v>
      </c>
      <c r="AI9" s="40">
        <f t="shared" si="1"/>
        <v>6667898.3312515402</v>
      </c>
      <c r="AK9" s="40">
        <v>507093.02326184092</v>
      </c>
      <c r="AL9" s="40">
        <v>568358.73151611327</v>
      </c>
      <c r="AM9" s="40">
        <v>610832.54644348135</v>
      </c>
      <c r="AN9" s="40">
        <v>502612.95995183301</v>
      </c>
      <c r="AO9" s="40">
        <v>604081.57935693348</v>
      </c>
      <c r="AP9" s="40">
        <v>578635.47252587893</v>
      </c>
      <c r="AQ9" s="40">
        <v>611788.94331420888</v>
      </c>
      <c r="AR9" s="40">
        <v>555536.96054364019</v>
      </c>
      <c r="AS9" s="40">
        <v>625359.67803027353</v>
      </c>
      <c r="AT9" s="40">
        <v>527828.98755419918</v>
      </c>
      <c r="AU9" s="40">
        <v>593390.38822363282</v>
      </c>
      <c r="AV9" s="40">
        <v>608728.0227067871</v>
      </c>
      <c r="AW9" s="40">
        <f t="shared" si="2"/>
        <v>6894247.2934288224</v>
      </c>
      <c r="AY9" s="43">
        <f>+[2]Plan!E41*1000</f>
        <v>486914.68997850007</v>
      </c>
      <c r="AZ9" s="43">
        <f>+[2]Plan!F41*1000</f>
        <v>543117.11000430025</v>
      </c>
      <c r="BA9" s="43">
        <f>+[2]Plan!G41*1000</f>
        <v>608927.14002560009</v>
      </c>
      <c r="BB9" s="43">
        <f>+[2]Plan!H41*1000</f>
        <v>580451.99000930996</v>
      </c>
      <c r="BC9" s="43">
        <f>+[2]Plan!I41*1000</f>
        <v>578641.07999809994</v>
      </c>
      <c r="BD9" s="43">
        <f>+[2]Plan!J41*1000</f>
        <v>603413.19998770009</v>
      </c>
      <c r="BE9" s="43">
        <f>+[2]Plan!K41*1000</f>
        <v>620825.73001152987</v>
      </c>
      <c r="BF9" s="43">
        <f>+[2]Plan!L41*1000</f>
        <v>634151.02007327008</v>
      </c>
      <c r="BG9" s="43">
        <f>+[2]Plan!M41*1000</f>
        <v>512897.63003058702</v>
      </c>
      <c r="BH9" s="43">
        <f>+[2]Plan!N41*1000</f>
        <v>590668.19998243998</v>
      </c>
      <c r="BI9" s="43">
        <f>+[2]Plan!O41*1000</f>
        <v>588214.80001166987</v>
      </c>
      <c r="BJ9" s="43">
        <f>+[2]Plan!P41*1000</f>
        <v>614052.17997920001</v>
      </c>
      <c r="BK9" s="40">
        <f t="shared" si="3"/>
        <v>6962274.7700922079</v>
      </c>
      <c r="BM9" s="44">
        <f>+[5]Act26!E$26</f>
        <v>524166.01176574244</v>
      </c>
      <c r="BN9" s="44">
        <f>+[5]Act26!F$26</f>
        <v>542560.65879956062</v>
      </c>
      <c r="BO9" s="43">
        <f>+[5]Act26!G$26</f>
        <v>619541.43607128912</v>
      </c>
      <c r="BP9" s="43">
        <f>+[8]RESUMEN!DB$148</f>
        <v>590600.02001499943</v>
      </c>
      <c r="BQ9" s="43">
        <f>+[8]RESUMEN!DC$148</f>
        <v>624824.01000700006</v>
      </c>
      <c r="BR9" s="43">
        <f>+[8]RESUMEN!DD$148</f>
        <v>601222.77001500013</v>
      </c>
      <c r="BS9" s="43">
        <f>+[8]RESUMEN!DE$148</f>
        <v>619122.87</v>
      </c>
      <c r="BT9" s="43">
        <f>+[8]RESUMEN!DF$148</f>
        <v>621587.34000399977</v>
      </c>
      <c r="BU9" s="43">
        <f>+[8]RESUMEN!DG$148</f>
        <v>601457.90000199957</v>
      </c>
      <c r="BV9" s="43">
        <f>+[8]RESUMEN!DH$148</f>
        <v>533976.84001781559</v>
      </c>
      <c r="BW9" s="43">
        <f>+[8]RESUMEN!DI$148</f>
        <v>605375.73001015268</v>
      </c>
      <c r="BX9" s="43">
        <f>+[8]RESUMEN!DJ$148</f>
        <v>615503.85000700073</v>
      </c>
      <c r="BY9" s="40">
        <f t="shared" si="4"/>
        <v>7099939.4367145598</v>
      </c>
      <c r="CA9" s="37">
        <v>542702.10299928661</v>
      </c>
      <c r="CB9" s="37">
        <v>542702.10299928661</v>
      </c>
      <c r="CC9" s="37">
        <v>542702.10299928661</v>
      </c>
      <c r="CD9" s="36">
        <v>575463.10265396838</v>
      </c>
      <c r="CE9" s="36">
        <v>575463.10265396838</v>
      </c>
      <c r="CF9" s="36">
        <v>575463.10265396838</v>
      </c>
      <c r="CG9" s="36">
        <v>604234.82931099634</v>
      </c>
      <c r="CH9" s="36">
        <v>604234.82931099634</v>
      </c>
      <c r="CI9" s="36">
        <v>604234.82931099634</v>
      </c>
      <c r="CJ9" s="36">
        <v>562141.13455160998</v>
      </c>
      <c r="CK9" s="36">
        <v>562141.13455160998</v>
      </c>
      <c r="CL9" s="36">
        <v>562141.13455160998</v>
      </c>
      <c r="CM9" s="40">
        <f t="shared" si="5"/>
        <v>6853623.5085475836</v>
      </c>
      <c r="CO9" s="44">
        <v>1766144.9140010001</v>
      </c>
      <c r="CP9" s="44">
        <v>1755975.7640068899</v>
      </c>
      <c r="CQ9" s="43">
        <v>1709865.934378298</v>
      </c>
      <c r="CR9" s="43">
        <v>1772919.0000350401</v>
      </c>
      <c r="CS9" s="40">
        <f t="shared" si="6"/>
        <v>7004905.6124212276</v>
      </c>
      <c r="CU9" s="44">
        <v>1751042.4999879003</v>
      </c>
      <c r="CV9" s="44">
        <v>1751042.4999879003</v>
      </c>
      <c r="CW9" s="43">
        <v>1751042.4999879003</v>
      </c>
      <c r="CX9" s="43">
        <v>1751042.4999879003</v>
      </c>
      <c r="CY9" s="40">
        <f t="shared" si="7"/>
        <v>7004169.999951601</v>
      </c>
      <c r="DA9" s="44">
        <v>7162318.0000738231</v>
      </c>
      <c r="DB9" s="44">
        <v>7169929.9999685939</v>
      </c>
      <c r="DC9" s="44">
        <v>7235993.0000412799</v>
      </c>
      <c r="DD9" s="44">
        <v>7023527.9999827519</v>
      </c>
      <c r="DE9" s="44">
        <v>7205647.9999413565</v>
      </c>
      <c r="DF9" s="44">
        <v>7201724.0000067391</v>
      </c>
      <c r="DG9" s="44">
        <v>7238333.0000196788</v>
      </c>
      <c r="DH9" s="44">
        <v>6882192.0000190688</v>
      </c>
      <c r="DI9" s="44">
        <v>7019989.0000211354</v>
      </c>
      <c r="DJ9" s="44">
        <v>7124781.9999737889</v>
      </c>
      <c r="DK9" s="44">
        <v>7258569.999726289</v>
      </c>
      <c r="DL9" s="44">
        <v>7231808.0000238996</v>
      </c>
      <c r="DM9" s="44">
        <v>7164437.9997932222</v>
      </c>
      <c r="DN9" s="44">
        <v>7147634.5559999999</v>
      </c>
      <c r="DO9" s="44">
        <v>7147635</v>
      </c>
      <c r="DP9" s="44">
        <v>5762852.9028635509</v>
      </c>
      <c r="DQ9" s="44">
        <v>0</v>
      </c>
      <c r="DR9" s="44">
        <v>0</v>
      </c>
      <c r="DS9" s="44">
        <v>0</v>
      </c>
      <c r="DU9" s="40">
        <f t="shared" si="8"/>
        <v>137664.66662235186</v>
      </c>
      <c r="DW9" s="40"/>
      <c r="DX9" s="40">
        <f t="shared" si="9"/>
        <v>152675219.31578603</v>
      </c>
    </row>
    <row r="10" spans="2:128" s="10" customFormat="1" ht="15.6" customHeight="1" x14ac:dyDescent="0.4">
      <c r="B10" s="46" t="s">
        <v>214</v>
      </c>
      <c r="C10" s="30"/>
      <c r="D10" s="31"/>
      <c r="E10" s="30"/>
      <c r="F10" s="10" t="s">
        <v>13</v>
      </c>
      <c r="G10" s="32" t="s">
        <v>11</v>
      </c>
      <c r="I10" s="33">
        <f t="shared" ref="I10:T10" si="10">SUM(I8:I9)</f>
        <v>1317133.6161897695</v>
      </c>
      <c r="J10" s="33">
        <f t="shared" si="10"/>
        <v>1165050.6069006817</v>
      </c>
      <c r="K10" s="33">
        <f t="shared" si="10"/>
        <v>1418864.6220273632</v>
      </c>
      <c r="L10" s="33">
        <f t="shared" si="10"/>
        <v>1239912.7643266579</v>
      </c>
      <c r="M10" s="33">
        <f t="shared" si="10"/>
        <v>1325804.4962982815</v>
      </c>
      <c r="N10" s="33">
        <f t="shared" si="10"/>
        <v>1118888.3263379359</v>
      </c>
      <c r="O10" s="33">
        <f t="shared" si="10"/>
        <v>1373769.7338278417</v>
      </c>
      <c r="P10" s="33">
        <f t="shared" si="10"/>
        <v>1268690.4228481033</v>
      </c>
      <c r="Q10" s="33">
        <f t="shared" si="10"/>
        <v>1464983.4675887816</v>
      </c>
      <c r="R10" s="33">
        <f t="shared" si="10"/>
        <v>1349030.1953589735</v>
      </c>
      <c r="S10" s="33">
        <f t="shared" si="10"/>
        <v>1331800.117181127</v>
      </c>
      <c r="T10" s="33">
        <f t="shared" si="10"/>
        <v>1505200.7255765088</v>
      </c>
      <c r="U10" s="33">
        <f t="shared" si="0"/>
        <v>15879129.094462026</v>
      </c>
      <c r="W10" s="33">
        <f>SUM(W8:W9)</f>
        <v>1367828.2302733611</v>
      </c>
      <c r="X10" s="33">
        <f>SUM(X8:X9)</f>
        <v>1499740.2183917959</v>
      </c>
      <c r="Y10" s="33">
        <f>SUM(Y8:Y9)</f>
        <v>1305059.6493312842</v>
      </c>
      <c r="Z10" s="33">
        <f t="shared" ref="Z10:AH10" si="11">SUM(Z8:Z9)</f>
        <v>1172373.8454865201</v>
      </c>
      <c r="AA10" s="33">
        <f t="shared" si="11"/>
        <v>1369852.8500912366</v>
      </c>
      <c r="AB10" s="33">
        <f t="shared" si="11"/>
        <v>1384163.6360529112</v>
      </c>
      <c r="AC10" s="33">
        <f t="shared" si="11"/>
        <v>1319953.0758986278</v>
      </c>
      <c r="AD10" s="33">
        <f t="shared" si="11"/>
        <v>1389639.6281188964</v>
      </c>
      <c r="AE10" s="33">
        <f t="shared" si="11"/>
        <v>1367842.5461905492</v>
      </c>
      <c r="AF10" s="33">
        <f t="shared" si="11"/>
        <v>1423128.0396583988</v>
      </c>
      <c r="AG10" s="33">
        <f t="shared" si="11"/>
        <v>1454569.0863513676</v>
      </c>
      <c r="AH10" s="33">
        <f t="shared" si="11"/>
        <v>1538284.8667447008</v>
      </c>
      <c r="AI10" s="33">
        <f t="shared" si="1"/>
        <v>16592435.672589652</v>
      </c>
      <c r="AK10" s="33">
        <f t="shared" ref="AK10:AR10" si="12">SUM(AK8:AK9)</f>
        <v>1495784.3562675938</v>
      </c>
      <c r="AL10" s="33">
        <f t="shared" si="12"/>
        <v>1232608.2120565283</v>
      </c>
      <c r="AM10" s="33">
        <f t="shared" si="12"/>
        <v>1568654.2530232668</v>
      </c>
      <c r="AN10" s="33">
        <f t="shared" si="12"/>
        <v>1487079.8524990762</v>
      </c>
      <c r="AO10" s="33">
        <f t="shared" si="12"/>
        <v>1467053.4306351286</v>
      </c>
      <c r="AP10" s="33">
        <f t="shared" si="12"/>
        <v>1550220.0589620112</v>
      </c>
      <c r="AQ10" s="33">
        <f t="shared" si="12"/>
        <v>1650495.8502577674</v>
      </c>
      <c r="AR10" s="33">
        <f t="shared" si="12"/>
        <v>1573633.2937809501</v>
      </c>
      <c r="AS10" s="33">
        <v>1638389.281732542</v>
      </c>
      <c r="AT10" s="33">
        <f t="shared" ref="AT10:AV10" si="13">SUM(AT8:AT9)</f>
        <v>1388062.6288824603</v>
      </c>
      <c r="AU10" s="33">
        <f t="shared" si="13"/>
        <v>1579014.8199676955</v>
      </c>
      <c r="AV10" s="33">
        <f t="shared" si="13"/>
        <v>1611391.8196572447</v>
      </c>
      <c r="AW10" s="33">
        <f>SUM(AK10:AV10)</f>
        <v>18242387.857722268</v>
      </c>
      <c r="AY10" s="33">
        <f t="shared" ref="AY10:BJ10" si="14">SUM(AY8:AY9)</f>
        <v>1480436.9700023101</v>
      </c>
      <c r="AZ10" s="33">
        <f t="shared" si="14"/>
        <v>1286092.3100479003</v>
      </c>
      <c r="BA10" s="33">
        <f t="shared" si="14"/>
        <v>1615969.5400762702</v>
      </c>
      <c r="BB10" s="33">
        <f t="shared" si="14"/>
        <v>1562897.0900200102</v>
      </c>
      <c r="BC10" s="33">
        <f t="shared" si="14"/>
        <v>1413963.4800582798</v>
      </c>
      <c r="BD10" s="33">
        <f t="shared" si="14"/>
        <v>1582964.5000186933</v>
      </c>
      <c r="BE10" s="33">
        <f t="shared" si="14"/>
        <v>1639443.3299581897</v>
      </c>
      <c r="BF10" s="33">
        <f t="shared" si="14"/>
        <v>1641193.42009957</v>
      </c>
      <c r="BG10" s="33">
        <f t="shared" si="14"/>
        <v>1302046.4299931969</v>
      </c>
      <c r="BH10" s="33">
        <f t="shared" si="14"/>
        <v>1604945.10004364</v>
      </c>
      <c r="BI10" s="33">
        <f t="shared" si="14"/>
        <v>1564872.3000658699</v>
      </c>
      <c r="BJ10" s="33">
        <f t="shared" si="14"/>
        <v>1643748.2799609741</v>
      </c>
      <c r="BK10" s="33">
        <f>SUM(AY10:BJ10)</f>
        <v>18338572.750344902</v>
      </c>
      <c r="BM10" s="34">
        <f>SUM(BM8:BM9)</f>
        <v>1559630.1570336106</v>
      </c>
      <c r="BN10" s="34">
        <f t="shared" ref="BN10:BX10" si="15">SUM(BN8:BN9)</f>
        <v>1465503.6319838483</v>
      </c>
      <c r="BO10" s="33">
        <f t="shared" si="15"/>
        <v>1461915.1074283263</v>
      </c>
      <c r="BP10" s="33">
        <f t="shared" si="15"/>
        <v>1566287.6200289996</v>
      </c>
      <c r="BQ10" s="33">
        <f t="shared" si="15"/>
        <v>1591798.4100190001</v>
      </c>
      <c r="BR10" s="33">
        <f t="shared" si="15"/>
        <v>1581525.722319999</v>
      </c>
      <c r="BS10" s="33">
        <f t="shared" si="15"/>
        <v>1458130.8900110007</v>
      </c>
      <c r="BT10" s="33">
        <f t="shared" si="15"/>
        <v>1637273.4500060002</v>
      </c>
      <c r="BU10" s="33">
        <f t="shared" si="15"/>
        <v>1490108.9000049997</v>
      </c>
      <c r="BV10" s="33">
        <f t="shared" si="15"/>
        <v>1549662.9500248157</v>
      </c>
      <c r="BW10" s="33">
        <f t="shared" si="15"/>
        <v>1594006.1260131537</v>
      </c>
      <c r="BX10" s="33">
        <f t="shared" si="15"/>
        <v>1584675.2075109996</v>
      </c>
      <c r="BY10" s="33">
        <f>SUM(BM10:BX10)</f>
        <v>18540518.172384754</v>
      </c>
      <c r="CA10" s="34">
        <f>SUM(CA8:CA9)</f>
        <v>1478468.1030027396</v>
      </c>
      <c r="CB10" s="34">
        <f t="shared" ref="CB10:CL10" si="16">SUM(CB8:CB9)</f>
        <v>1478468.1030027396</v>
      </c>
      <c r="CC10" s="33">
        <f t="shared" si="16"/>
        <v>1478468.1030027396</v>
      </c>
      <c r="CD10" s="33">
        <f t="shared" si="16"/>
        <v>1538310.7028038981</v>
      </c>
      <c r="CE10" s="33">
        <f t="shared" si="16"/>
        <v>1538310.7028038981</v>
      </c>
      <c r="CF10" s="33">
        <f t="shared" si="16"/>
        <v>1538310.7028038981</v>
      </c>
      <c r="CG10" s="33">
        <f t="shared" si="16"/>
        <v>1578688.8292596964</v>
      </c>
      <c r="CH10" s="33">
        <f t="shared" si="16"/>
        <v>1578688.8292596964</v>
      </c>
      <c r="CI10" s="33">
        <f t="shared" si="16"/>
        <v>1578688.8292596964</v>
      </c>
      <c r="CJ10" s="33">
        <f t="shared" si="16"/>
        <v>1522963.1345013478</v>
      </c>
      <c r="CK10" s="33">
        <f t="shared" si="16"/>
        <v>1522963.1345013478</v>
      </c>
      <c r="CL10" s="33">
        <f t="shared" si="16"/>
        <v>1522963.1345013478</v>
      </c>
      <c r="CM10" s="33">
        <f t="shared" si="5"/>
        <v>18355292.30870305</v>
      </c>
      <c r="CO10" s="34">
        <f>SUM(CO8:CO9)</f>
        <v>4707173.9140425101</v>
      </c>
      <c r="CP10" s="34">
        <f>SUM(CP8:CP9)</f>
        <v>4649830.3636664897</v>
      </c>
      <c r="CQ10" s="33">
        <f>SUM(CQ8:CQ9)</f>
        <v>4686849.0343424976</v>
      </c>
      <c r="CR10" s="33">
        <f>SUM(CR8:CR9)</f>
        <v>4696257.6000656001</v>
      </c>
      <c r="CS10" s="33">
        <f t="shared" si="6"/>
        <v>18740110.912117098</v>
      </c>
      <c r="CU10" s="34">
        <f>SUM(CU8:CU9)</f>
        <v>4772894.0500688413</v>
      </c>
      <c r="CV10" s="34">
        <f t="shared" ref="CV10:CX10" si="17">SUM(CV8:CV9)</f>
        <v>4772894.0500688413</v>
      </c>
      <c r="CW10" s="33">
        <f t="shared" si="17"/>
        <v>4772894.0500688413</v>
      </c>
      <c r="CX10" s="33">
        <f t="shared" si="17"/>
        <v>4772894.0500688413</v>
      </c>
      <c r="CY10" s="33">
        <f t="shared" si="7"/>
        <v>19091576.200275365</v>
      </c>
      <c r="DA10" s="34">
        <f t="shared" ref="DA10:DS10" si="18">SUM(DA8:DA9)</f>
        <v>19231497.400061462</v>
      </c>
      <c r="DB10" s="34">
        <f t="shared" si="18"/>
        <v>19226958.199833654</v>
      </c>
      <c r="DC10" s="34">
        <f t="shared" si="18"/>
        <v>19338588.19969793</v>
      </c>
      <c r="DD10" s="34">
        <f t="shared" si="18"/>
        <v>19086631.804750752</v>
      </c>
      <c r="DE10" s="34">
        <f t="shared" si="18"/>
        <v>19268751.799941357</v>
      </c>
      <c r="DF10" s="34">
        <f t="shared" si="18"/>
        <v>12339220.377006739</v>
      </c>
      <c r="DG10" s="34">
        <f t="shared" si="18"/>
        <v>7238333.0000196788</v>
      </c>
      <c r="DH10" s="34">
        <f t="shared" si="18"/>
        <v>6882192.0000190688</v>
      </c>
      <c r="DI10" s="34">
        <f t="shared" si="18"/>
        <v>7019989.0000211354</v>
      </c>
      <c r="DJ10" s="34">
        <f t="shared" si="18"/>
        <v>7124781.9999737889</v>
      </c>
      <c r="DK10" s="34">
        <f t="shared" si="18"/>
        <v>7258569.999726289</v>
      </c>
      <c r="DL10" s="34">
        <f t="shared" si="18"/>
        <v>7231808.0000238996</v>
      </c>
      <c r="DM10" s="34">
        <f t="shared" si="18"/>
        <v>7164437.9997932222</v>
      </c>
      <c r="DN10" s="34">
        <f t="shared" si="18"/>
        <v>7147634.5559999999</v>
      </c>
      <c r="DO10" s="34">
        <f t="shared" si="18"/>
        <v>7147635</v>
      </c>
      <c r="DP10" s="34">
        <f t="shared" si="18"/>
        <v>5762852.9028635509</v>
      </c>
      <c r="DQ10" s="34">
        <f t="shared" si="18"/>
        <v>0</v>
      </c>
      <c r="DR10" s="34">
        <f t="shared" si="18"/>
        <v>0</v>
      </c>
      <c r="DS10" s="34">
        <f t="shared" si="18"/>
        <v>0</v>
      </c>
      <c r="DU10" s="33">
        <f t="shared" si="8"/>
        <v>201945.42203985155</v>
      </c>
      <c r="DW10" s="33"/>
      <c r="DX10" s="33">
        <f t="shared" si="9"/>
        <v>260202285.44563401</v>
      </c>
    </row>
    <row r="11" spans="2:128" s="10" customFormat="1" ht="15.6" customHeight="1" x14ac:dyDescent="0.3">
      <c r="B11" s="106" t="s">
        <v>295</v>
      </c>
      <c r="C11" s="30"/>
      <c r="D11" s="31"/>
      <c r="E11" s="30"/>
      <c r="F11" s="10" t="s">
        <v>89</v>
      </c>
      <c r="G11" s="31" t="s">
        <v>293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W11" s="18"/>
      <c r="BK11" s="18"/>
      <c r="BM11" s="21"/>
      <c r="BN11" s="21"/>
      <c r="BY11" s="18"/>
      <c r="CA11" s="34"/>
      <c r="CB11" s="34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>
        <f t="shared" si="5"/>
        <v>0</v>
      </c>
      <c r="CO11" s="21"/>
      <c r="CP11" s="21"/>
      <c r="CS11" s="18"/>
      <c r="CU11" s="34">
        <f>6%*CU9</f>
        <v>105062.54999927401</v>
      </c>
      <c r="CV11" s="34">
        <f t="shared" ref="CV11:CX11" si="19">6%*CV9</f>
        <v>105062.54999927401</v>
      </c>
      <c r="CW11" s="34">
        <f t="shared" si="19"/>
        <v>105062.54999927401</v>
      </c>
      <c r="CX11" s="34">
        <f t="shared" si="19"/>
        <v>105062.54999927401</v>
      </c>
      <c r="CY11" s="18"/>
      <c r="DA11" s="34">
        <f t="shared" ref="DA11:DS11" si="20">6%*DA9</f>
        <v>429739.08000442939</v>
      </c>
      <c r="DB11" s="34">
        <f t="shared" si="20"/>
        <v>430195.79999811563</v>
      </c>
      <c r="DC11" s="34">
        <f t="shared" si="20"/>
        <v>434159.58000247675</v>
      </c>
      <c r="DD11" s="34">
        <f t="shared" si="20"/>
        <v>421411.67999896512</v>
      </c>
      <c r="DE11" s="34">
        <f t="shared" si="20"/>
        <v>432338.87999648135</v>
      </c>
      <c r="DF11" s="34">
        <f t="shared" si="20"/>
        <v>432103.44000040431</v>
      </c>
      <c r="DG11" s="34">
        <f t="shared" si="20"/>
        <v>434299.98000118072</v>
      </c>
      <c r="DH11" s="34">
        <f t="shared" si="20"/>
        <v>412931.52000114409</v>
      </c>
      <c r="DI11" s="34">
        <f t="shared" si="20"/>
        <v>421199.34000126814</v>
      </c>
      <c r="DJ11" s="34">
        <f t="shared" si="20"/>
        <v>427486.91999842733</v>
      </c>
      <c r="DK11" s="34">
        <f t="shared" si="20"/>
        <v>435514.1999835773</v>
      </c>
      <c r="DL11" s="34">
        <f t="shared" si="20"/>
        <v>433908.48000143399</v>
      </c>
      <c r="DM11" s="34">
        <f t="shared" si="20"/>
        <v>429866.2799875933</v>
      </c>
      <c r="DN11" s="34">
        <f t="shared" si="20"/>
        <v>428858.07335999998</v>
      </c>
      <c r="DO11" s="34">
        <f t="shared" si="20"/>
        <v>428858.1</v>
      </c>
      <c r="DP11" s="34">
        <f t="shared" si="20"/>
        <v>345771.17417181307</v>
      </c>
      <c r="DQ11" s="34">
        <f t="shared" si="20"/>
        <v>0</v>
      </c>
      <c r="DR11" s="34">
        <f t="shared" si="20"/>
        <v>0</v>
      </c>
      <c r="DS11" s="34">
        <f t="shared" si="20"/>
        <v>0</v>
      </c>
      <c r="DU11" s="18"/>
      <c r="DW11" s="18"/>
      <c r="DX11" s="33">
        <f t="shared" si="9"/>
        <v>25518753.439624403</v>
      </c>
    </row>
    <row r="12" spans="2:128" ht="15.6" customHeight="1" x14ac:dyDescent="0.3">
      <c r="B12" s="15"/>
      <c r="C12" s="16"/>
      <c r="D12" s="15"/>
      <c r="E12" s="16"/>
      <c r="F12" s="12" t="s">
        <v>14</v>
      </c>
      <c r="G12" s="15" t="s">
        <v>15</v>
      </c>
      <c r="I12" s="17">
        <v>3653.0839999999998</v>
      </c>
      <c r="J12" s="17">
        <v>2969.0420000000004</v>
      </c>
      <c r="K12" s="17">
        <v>3338.8070000000012</v>
      </c>
      <c r="L12" s="17">
        <v>3296.13</v>
      </c>
      <c r="M12" s="17">
        <v>3092.4029999999998</v>
      </c>
      <c r="N12" s="17">
        <v>2801.7379999999994</v>
      </c>
      <c r="O12" s="17">
        <v>3690.4660000000003</v>
      </c>
      <c r="P12" s="17">
        <v>3101.3259999999996</v>
      </c>
      <c r="Q12" s="17">
        <v>3699.6649999999995</v>
      </c>
      <c r="R12" s="17">
        <v>3117.2169999999996</v>
      </c>
      <c r="S12" s="17">
        <v>3105.0720000000006</v>
      </c>
      <c r="T12" s="17">
        <v>3449.299</v>
      </c>
      <c r="U12" s="17">
        <f>SUM(I12:T12)</f>
        <v>39314.249000000003</v>
      </c>
      <c r="W12" s="22">
        <v>2903.6949999999997</v>
      </c>
      <c r="X12" s="22">
        <v>3013.2169999999992</v>
      </c>
      <c r="Y12" s="22">
        <v>2257.029</v>
      </c>
      <c r="Z12" s="22">
        <v>2934.1469999999999</v>
      </c>
      <c r="AA12" s="22">
        <v>2577.3489999999997</v>
      </c>
      <c r="AB12" s="22">
        <v>2602.6390000000001</v>
      </c>
      <c r="AC12" s="22">
        <v>2969.9619999999995</v>
      </c>
      <c r="AD12" s="22">
        <v>2644.8389999999999</v>
      </c>
      <c r="AE12" s="22">
        <v>2804.7899999999991</v>
      </c>
      <c r="AF12" s="22">
        <v>2621.5590000000002</v>
      </c>
      <c r="AG12" s="22">
        <v>2938.9310000000005</v>
      </c>
      <c r="AH12" s="22">
        <v>3004.3139999999999</v>
      </c>
      <c r="AI12" s="17">
        <f>SUM(W12:AH12)</f>
        <v>33272.471000000005</v>
      </c>
      <c r="AK12" s="24">
        <v>3069.0509999999999</v>
      </c>
      <c r="AL12" s="24">
        <v>2052.0549999999998</v>
      </c>
      <c r="AM12" s="24">
        <v>3068.28</v>
      </c>
      <c r="AN12" s="24">
        <v>2985.7300000000005</v>
      </c>
      <c r="AO12" s="24">
        <v>3058.6070000000004</v>
      </c>
      <c r="AP12" s="24">
        <v>3194.3130000000001</v>
      </c>
      <c r="AQ12" s="24">
        <v>3503.2000000000003</v>
      </c>
      <c r="AR12" s="24">
        <v>3888.5129999999995</v>
      </c>
      <c r="AS12" s="24">
        <v>4017.4400000000005</v>
      </c>
      <c r="AT12" s="24">
        <v>3498.0730000000008</v>
      </c>
      <c r="AU12" s="24">
        <v>3981.2989999999991</v>
      </c>
      <c r="AV12" s="24">
        <v>3947.4339999999988</v>
      </c>
      <c r="AW12" s="17">
        <f t="shared" ref="AW12:AW13" si="21">SUM(AK12:AV12)</f>
        <v>40263.995000000003</v>
      </c>
      <c r="AY12" s="25">
        <f>+[2]Plan!E26</f>
        <v>3938.9163424509889</v>
      </c>
      <c r="AZ12" s="25">
        <f>+[2]Plan!F26</f>
        <v>2985.6158550426335</v>
      </c>
      <c r="BA12" s="25">
        <f>+[2]Plan!G26</f>
        <v>4060.7244608429182</v>
      </c>
      <c r="BB12" s="25">
        <f>+[2]Plan!H26</f>
        <v>3972.5745274256678</v>
      </c>
      <c r="BC12" s="25">
        <f>+[2]Plan!I26</f>
        <v>3411.3495820999769</v>
      </c>
      <c r="BD12" s="25">
        <f>+[2]Plan!J26</f>
        <v>3968.8467907272261</v>
      </c>
      <c r="BE12" s="25">
        <f>+[2]Plan!K26</f>
        <v>4104.9761865661003</v>
      </c>
      <c r="BF12" s="25">
        <f>+[2]Plan!L26</f>
        <v>4023.7366313054667</v>
      </c>
      <c r="BG12" s="25">
        <f>+[2]Plan!M26</f>
        <v>3120.7454953745496</v>
      </c>
      <c r="BH12" s="25">
        <f>+[2]Plan!N26</f>
        <v>4043.6727015543875</v>
      </c>
      <c r="BI12" s="25">
        <f>+[2]Plan!O26</f>
        <v>3879.4994433817265</v>
      </c>
      <c r="BJ12" s="25">
        <f>+[2]Plan!P26</f>
        <v>4176.4751631367026</v>
      </c>
      <c r="BK12" s="17">
        <f t="shared" ref="BK12:BK13" si="22">SUM(AY12:BJ12)</f>
        <v>45687.133179908342</v>
      </c>
      <c r="BM12" s="26">
        <f>+[5]Act26!E$24</f>
        <v>3802.902</v>
      </c>
      <c r="BN12" s="26">
        <f>+[5]Act26!F$24</f>
        <v>3452.8399999999997</v>
      </c>
      <c r="BO12" s="25">
        <f>+[5]Act26!G$24</f>
        <v>3268.6190000000006</v>
      </c>
      <c r="BP12" s="25">
        <f>+[8]RESUMEN!DB$145</f>
        <v>3915.7167733068977</v>
      </c>
      <c r="BQ12" s="25">
        <f>+[8]RESUMEN!DC$145</f>
        <v>3876.2891220800361</v>
      </c>
      <c r="BR12" s="25">
        <f>+[8]RESUMEN!DD$145</f>
        <v>3935.866599717041</v>
      </c>
      <c r="BS12" s="25">
        <f>+[8]RESUMEN!DE$145</f>
        <v>3332.3566814565183</v>
      </c>
      <c r="BT12" s="25">
        <f>+[8]RESUMEN!DF$145</f>
        <v>4051.4378048057197</v>
      </c>
      <c r="BU12" s="25">
        <f>+[8]RESUMEN!DG$145</f>
        <v>3562.8520125048362</v>
      </c>
      <c r="BV12" s="25">
        <f>+[8]RESUMEN!DH$145</f>
        <v>4033.0922389155076</v>
      </c>
      <c r="BW12" s="25">
        <f>+[8]RESUMEN!DI$145</f>
        <v>4025.6455031597661</v>
      </c>
      <c r="BX12" s="25">
        <f>+[8]RESUMEN!DJ$145</f>
        <v>3957.8564759714081</v>
      </c>
      <c r="BY12" s="17">
        <f t="shared" ref="BY12:BY13" si="23">SUM(BM12:BX12)</f>
        <v>45215.474211917732</v>
      </c>
      <c r="CA12" s="26">
        <v>3678.7623678968771</v>
      </c>
      <c r="CB12" s="26">
        <v>3678.7623678968771</v>
      </c>
      <c r="CC12" s="25">
        <v>3678.7623678968771</v>
      </c>
      <c r="CD12" s="25">
        <v>3811.101499676975</v>
      </c>
      <c r="CE12" s="25">
        <v>3811.101499676975</v>
      </c>
      <c r="CF12" s="25">
        <v>3811.101499676975</v>
      </c>
      <c r="CG12" s="25">
        <v>3881.4382425813928</v>
      </c>
      <c r="CH12" s="25">
        <v>3881.4382425813928</v>
      </c>
      <c r="CI12" s="25">
        <v>3881.4382425813928</v>
      </c>
      <c r="CJ12" s="25">
        <v>3865.2205851453132</v>
      </c>
      <c r="CK12" s="25">
        <v>3865.2205851453132</v>
      </c>
      <c r="CL12" s="25">
        <v>3865.2205851453132</v>
      </c>
      <c r="CM12" s="17">
        <f t="shared" si="5"/>
        <v>45709.568085901665</v>
      </c>
      <c r="CO12" s="26">
        <v>11609.10221701949</v>
      </c>
      <c r="CP12" s="26">
        <v>8763.1727530109729</v>
      </c>
      <c r="CQ12" s="25">
        <v>11637.6513662527</v>
      </c>
      <c r="CR12" s="25">
        <v>12552.65256456343</v>
      </c>
      <c r="CS12" s="17">
        <f>SUM(CO12:CR12)</f>
        <v>44562.578900846594</v>
      </c>
      <c r="CU12" s="26">
        <v>10648.08300188899</v>
      </c>
      <c r="CV12" s="26">
        <v>10648.08300188899</v>
      </c>
      <c r="CW12" s="25">
        <v>10648.08300188899</v>
      </c>
      <c r="CX12" s="25">
        <v>10648.08300188899</v>
      </c>
      <c r="CY12" s="17">
        <f>SUM(CU12:CX12)</f>
        <v>42592.33200755596</v>
      </c>
      <c r="DA12" s="26">
        <v>51784.908893491767</v>
      </c>
      <c r="DB12" s="26">
        <v>30292.522714954011</v>
      </c>
      <c r="DC12" s="26">
        <v>30494.0049333959</v>
      </c>
      <c r="DD12" s="26">
        <v>24674.311699520069</v>
      </c>
      <c r="DE12" s="26">
        <v>24642.738219613861</v>
      </c>
      <c r="DF12" s="26">
        <v>10494.97572689608</v>
      </c>
      <c r="DG12" s="26">
        <v>0</v>
      </c>
      <c r="DH12" s="26">
        <v>0</v>
      </c>
      <c r="DI12" s="26">
        <v>0</v>
      </c>
      <c r="DJ12" s="26">
        <v>0</v>
      </c>
      <c r="DK12" s="26">
        <v>0</v>
      </c>
      <c r="DL12" s="26">
        <v>0</v>
      </c>
      <c r="DM12" s="26">
        <v>0</v>
      </c>
      <c r="DN12" s="26">
        <v>0</v>
      </c>
      <c r="DO12" s="26">
        <v>0</v>
      </c>
      <c r="DP12" s="26">
        <v>0</v>
      </c>
      <c r="DQ12" s="26">
        <v>0</v>
      </c>
      <c r="DR12" s="26">
        <v>0</v>
      </c>
      <c r="DS12" s="26">
        <v>0</v>
      </c>
      <c r="DU12" s="17">
        <f t="shared" si="8"/>
        <v>-471.65896799061011</v>
      </c>
      <c r="DW12" s="17"/>
      <c r="DX12" s="17">
        <f t="shared" si="9"/>
        <v>350463.41539409367</v>
      </c>
    </row>
    <row r="13" spans="2:128" x14ac:dyDescent="0.3">
      <c r="B13" s="15"/>
      <c r="C13" s="16"/>
      <c r="D13" s="15"/>
      <c r="E13" s="16"/>
      <c r="F13" s="12" t="s">
        <v>16</v>
      </c>
      <c r="G13" s="15" t="s">
        <v>15</v>
      </c>
      <c r="I13" s="17">
        <v>8944.3591679577439</v>
      </c>
      <c r="J13" s="17">
        <v>9555.7588014311132</v>
      </c>
      <c r="K13" s="17">
        <v>9448.5220481902998</v>
      </c>
      <c r="L13" s="17">
        <v>9458.8281651303841</v>
      </c>
      <c r="M13" s="17">
        <v>10259.561739252556</v>
      </c>
      <c r="N13" s="17">
        <v>8975.4504873400456</v>
      </c>
      <c r="O13" s="17">
        <v>9410.4910789389487</v>
      </c>
      <c r="P13" s="17">
        <v>9431.6374527893076</v>
      </c>
      <c r="Q13" s="17">
        <v>10269.43591507864</v>
      </c>
      <c r="R13" s="17">
        <v>6647.2610241665498</v>
      </c>
      <c r="S13" s="17">
        <v>6771.8934397096491</v>
      </c>
      <c r="T13" s="17">
        <v>8749.0736801599505</v>
      </c>
      <c r="U13" s="17">
        <f>SUM(I13:T13)</f>
        <v>107922.2730001452</v>
      </c>
      <c r="W13" s="22">
        <v>7125.8394343487225</v>
      </c>
      <c r="X13" s="22">
        <v>7178.7355266546856</v>
      </c>
      <c r="Y13" s="22">
        <v>7477.790054478387</v>
      </c>
      <c r="Z13" s="22">
        <v>3838.0602838298901</v>
      </c>
      <c r="AA13" s="22">
        <v>7994.5544244797302</v>
      </c>
      <c r="AB13" s="22">
        <v>6278.017887627303</v>
      </c>
      <c r="AC13" s="22">
        <v>6164.2904007524157</v>
      </c>
      <c r="AD13" s="22">
        <v>7685.1856495852498</v>
      </c>
      <c r="AE13" s="22">
        <v>7995.8107730127676</v>
      </c>
      <c r="AF13" s="22">
        <v>8695.6136235787053</v>
      </c>
      <c r="AG13" s="22">
        <v>9134.0192620698854</v>
      </c>
      <c r="AH13" s="22">
        <v>10924.297519358381</v>
      </c>
      <c r="AI13" s="17">
        <f>SUM(W13:AH13)</f>
        <v>90492.214839776119</v>
      </c>
      <c r="AK13" s="24">
        <v>8143.964048361423</v>
      </c>
      <c r="AL13" s="24">
        <v>8498.0515302070744</v>
      </c>
      <c r="AM13" s="24">
        <v>10124.556005343158</v>
      </c>
      <c r="AN13" s="24">
        <v>7189.1551760579559</v>
      </c>
      <c r="AO13" s="24">
        <v>8691.39872571653</v>
      </c>
      <c r="AP13" s="24">
        <v>8188.7268063070314</v>
      </c>
      <c r="AQ13" s="24">
        <v>7642.8492273337852</v>
      </c>
      <c r="AR13" s="24">
        <v>7910.6833739678323</v>
      </c>
      <c r="AS13" s="24">
        <v>6907.3823730451322</v>
      </c>
      <c r="AT13" s="24">
        <v>5759.5542224888932</v>
      </c>
      <c r="AU13" s="24">
        <v>5922.9240525004871</v>
      </c>
      <c r="AV13" s="24">
        <v>5720.4241961608641</v>
      </c>
      <c r="AW13" s="17">
        <f t="shared" si="21"/>
        <v>90699.669737490156</v>
      </c>
      <c r="AY13" s="25">
        <f>+[2]Plan!E50</f>
        <v>4250.2342877869996</v>
      </c>
      <c r="AZ13" s="25">
        <f>+[2]Plan!F50</f>
        <v>4766.5913685980004</v>
      </c>
      <c r="BA13" s="25">
        <f>+[2]Plan!G50</f>
        <v>5303.5173385409998</v>
      </c>
      <c r="BB13" s="25">
        <f>+[2]Plan!H50</f>
        <v>5640.8666584559996</v>
      </c>
      <c r="BC13" s="25">
        <f>+[2]Plan!I50</f>
        <v>5705.8869713979993</v>
      </c>
      <c r="BD13" s="25">
        <f>+[2]Plan!J50</f>
        <v>5647.1734491389998</v>
      </c>
      <c r="BE13" s="25">
        <f>+[2]Plan!K50</f>
        <v>5747.6374855850008</v>
      </c>
      <c r="BF13" s="25">
        <f>+[2]Plan!L50</f>
        <v>5714.1251669180001</v>
      </c>
      <c r="BG13" s="25">
        <f>+[2]Plan!M50</f>
        <v>3814.608152113</v>
      </c>
      <c r="BH13" s="25">
        <f>+[2]Plan!N50</f>
        <v>4036.6983630220002</v>
      </c>
      <c r="BI13" s="25">
        <f>+[2]Plan!O50</f>
        <v>3945.9135841909997</v>
      </c>
      <c r="BJ13" s="25">
        <f>+[2]Plan!P50</f>
        <v>4136.732104013</v>
      </c>
      <c r="BK13" s="17">
        <f t="shared" si="22"/>
        <v>58709.984929760991</v>
      </c>
      <c r="BM13" s="26">
        <f>+[5]Act26!E$27</f>
        <v>4308.8507683627586</v>
      </c>
      <c r="BN13" s="26">
        <f>+[5]Act26!F$27</f>
        <v>4802.394437604009</v>
      </c>
      <c r="BO13" s="25">
        <f>+[5]Act26!G$27</f>
        <v>5935.96100579209</v>
      </c>
      <c r="BP13" s="25">
        <f>+[8]RESUMEN!DB$149</f>
        <v>5529.0000001403678</v>
      </c>
      <c r="BQ13" s="25">
        <f>+[8]RESUMEN!DC$149</f>
        <v>5835.0000000701048</v>
      </c>
      <c r="BR13" s="25">
        <f>+[8]RESUMEN!DD$149</f>
        <v>5600.0000001613553</v>
      </c>
      <c r="BS13" s="25">
        <f>+[8]RESUMEN!DE$149</f>
        <v>5720.0000000000009</v>
      </c>
      <c r="BT13" s="25">
        <f>+[8]RESUMEN!DF$149</f>
        <v>5720.0000000350501</v>
      </c>
      <c r="BU13" s="25">
        <f>+[8]RESUMEN!DG$149</f>
        <v>4195.7337710370193</v>
      </c>
      <c r="BV13" s="25">
        <f>+[8]RESUMEN!DH$149</f>
        <v>3614.2762900082162</v>
      </c>
      <c r="BW13" s="25">
        <f>+[8]RESUMEN!DI$149</f>
        <v>4073.9171286105238</v>
      </c>
      <c r="BX13" s="25">
        <f>+[8]RESUMEN!DJ$149</f>
        <v>4112.0000000273758</v>
      </c>
      <c r="BY13" s="17">
        <f t="shared" si="23"/>
        <v>59447.133401848871</v>
      </c>
      <c r="CA13" s="26">
        <v>3753.62994463</v>
      </c>
      <c r="CB13" s="26">
        <v>3753.62994463</v>
      </c>
      <c r="CC13" s="25">
        <v>3753.62994463</v>
      </c>
      <c r="CD13" s="25">
        <v>4296.6527931383334</v>
      </c>
      <c r="CE13" s="25">
        <v>4296.6527931383334</v>
      </c>
      <c r="CF13" s="25">
        <v>4296.6527931383334</v>
      </c>
      <c r="CG13" s="25">
        <v>3952.5732428223332</v>
      </c>
      <c r="CH13" s="25">
        <v>3952.5732428223332</v>
      </c>
      <c r="CI13" s="25">
        <v>3952.5732428223332</v>
      </c>
      <c r="CJ13" s="25">
        <v>3972.636517528666</v>
      </c>
      <c r="CK13" s="25">
        <v>3972.636517528666</v>
      </c>
      <c r="CL13" s="25">
        <v>3972.636517528666</v>
      </c>
      <c r="CM13" s="17">
        <f t="shared" si="5"/>
        <v>47926.477494357991</v>
      </c>
      <c r="CO13" s="26">
        <v>12680.776477343999</v>
      </c>
      <c r="CP13" s="26">
        <v>13412.949281965</v>
      </c>
      <c r="CQ13" s="25">
        <v>12798.412646945</v>
      </c>
      <c r="CR13" s="25">
        <v>14082.958826990831</v>
      </c>
      <c r="CS13" s="17">
        <f>SUM(CO13:CR13)</f>
        <v>52975.097233244829</v>
      </c>
      <c r="CU13" s="26">
        <v>18940.301222643171</v>
      </c>
      <c r="CV13" s="26">
        <v>18940.301222643171</v>
      </c>
      <c r="CW13" s="25">
        <v>18940.301222643171</v>
      </c>
      <c r="CX13" s="25">
        <v>18940.301222643171</v>
      </c>
      <c r="CY13" s="17">
        <f>SUM(CU13:CX13)</f>
        <v>75761.204890572684</v>
      </c>
      <c r="DA13" s="26">
        <v>84122.923542995821</v>
      </c>
      <c r="DB13" s="26">
        <v>80261.855712402306</v>
      </c>
      <c r="DC13" s="26">
        <v>96796.638919786754</v>
      </c>
      <c r="DD13" s="26">
        <v>93320.601106589311</v>
      </c>
      <c r="DE13" s="26">
        <v>74021.435927600993</v>
      </c>
      <c r="DF13" s="26">
        <v>65251.926369078828</v>
      </c>
      <c r="DG13" s="26">
        <v>59812.85948595118</v>
      </c>
      <c r="DH13" s="26">
        <v>60642.719230914372</v>
      </c>
      <c r="DI13" s="26">
        <v>55499.94383227903</v>
      </c>
      <c r="DJ13" s="26">
        <v>51633.461393637088</v>
      </c>
      <c r="DK13" s="26">
        <v>49184.558382473544</v>
      </c>
      <c r="DL13" s="26">
        <v>45411.889994437021</v>
      </c>
      <c r="DM13" s="26">
        <v>47184.669063416564</v>
      </c>
      <c r="DN13" s="26">
        <v>51529.026309148343</v>
      </c>
      <c r="DO13" s="26">
        <v>51083.622856405244</v>
      </c>
      <c r="DP13" s="26">
        <v>12087.068627151</v>
      </c>
      <c r="DQ13" s="26">
        <v>0</v>
      </c>
      <c r="DR13" s="26">
        <v>0</v>
      </c>
      <c r="DS13" s="26">
        <v>0</v>
      </c>
      <c r="DU13" s="17">
        <f t="shared" si="8"/>
        <v>737.14847208787978</v>
      </c>
      <c r="DW13" s="17"/>
      <c r="DX13" s="17">
        <f t="shared" si="9"/>
        <v>1258517.6926751386</v>
      </c>
    </row>
    <row r="14" spans="2:128" x14ac:dyDescent="0.3">
      <c r="B14" s="15"/>
      <c r="C14" s="16"/>
      <c r="D14" s="15"/>
      <c r="E14" s="1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8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8"/>
      <c r="AW14" s="18"/>
      <c r="BK14" s="18"/>
      <c r="BM14" s="47"/>
      <c r="BN14" s="47"/>
      <c r="BY14" s="18"/>
      <c r="CA14" s="47"/>
      <c r="CB14" s="47"/>
      <c r="CM14" s="18"/>
      <c r="CO14" s="47"/>
      <c r="CP14" s="47"/>
      <c r="CS14" s="18"/>
      <c r="CU14" s="47"/>
      <c r="CV14" s="47"/>
      <c r="CY14" s="18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U14" s="18"/>
      <c r="DW14" s="18"/>
      <c r="DX14" s="18"/>
    </row>
    <row r="15" spans="2:128" s="10" customFormat="1" x14ac:dyDescent="0.3">
      <c r="B15" s="106" t="s">
        <v>292</v>
      </c>
      <c r="C15" s="30"/>
      <c r="D15" s="31"/>
      <c r="E15" s="30"/>
      <c r="F15" s="10" t="s">
        <v>281</v>
      </c>
      <c r="G15" s="32" t="s">
        <v>17</v>
      </c>
      <c r="I15" s="33">
        <v>581764.546875</v>
      </c>
      <c r="J15" s="33">
        <v>563244.03125</v>
      </c>
      <c r="K15" s="33">
        <v>655102.78125</v>
      </c>
      <c r="L15" s="33">
        <v>599734.8125</v>
      </c>
      <c r="M15" s="33">
        <v>637574</v>
      </c>
      <c r="N15" s="33">
        <v>554904</v>
      </c>
      <c r="O15" s="33">
        <v>656514</v>
      </c>
      <c r="P15" s="33">
        <v>613502</v>
      </c>
      <c r="Q15" s="33">
        <v>673887</v>
      </c>
      <c r="R15" s="33">
        <v>618298</v>
      </c>
      <c r="S15" s="33">
        <v>566819</v>
      </c>
      <c r="T15" s="33">
        <v>636847</v>
      </c>
      <c r="U15" s="33">
        <f>SUM(I15:T15)</f>
        <v>7358191.171875</v>
      </c>
      <c r="W15" s="35">
        <v>622842.125</v>
      </c>
      <c r="X15" s="35">
        <v>621525.5</v>
      </c>
      <c r="Y15" s="35">
        <v>666733.625</v>
      </c>
      <c r="Z15" s="35">
        <v>454180</v>
      </c>
      <c r="AA15" s="35">
        <v>655900.5</v>
      </c>
      <c r="AB15" s="35">
        <v>621592.5</v>
      </c>
      <c r="AC15" s="35">
        <v>583394.25</v>
      </c>
      <c r="AD15" s="35">
        <v>637882.5</v>
      </c>
      <c r="AE15" s="35">
        <v>610450.75</v>
      </c>
      <c r="AF15" s="35">
        <v>632125.5</v>
      </c>
      <c r="AG15" s="35">
        <v>631873.5</v>
      </c>
      <c r="AH15" s="35">
        <v>641168.19999999995</v>
      </c>
      <c r="AI15" s="33">
        <f>SUM(W15:AH15)</f>
        <v>7379668.9500000002</v>
      </c>
      <c r="AK15" s="33">
        <v>595048.99999999988</v>
      </c>
      <c r="AL15" s="33">
        <v>572634</v>
      </c>
      <c r="AM15" s="33">
        <v>666954.68676757813</v>
      </c>
      <c r="AN15" s="33">
        <v>597426.59262084961</v>
      </c>
      <c r="AO15" s="33">
        <v>648073.9287109375</v>
      </c>
      <c r="AP15" s="33">
        <v>635417.05078125</v>
      </c>
      <c r="AQ15" s="33">
        <v>665980.671875</v>
      </c>
      <c r="AR15" s="33">
        <v>614815.28364257817</v>
      </c>
      <c r="AS15" s="33">
        <v>688806.90401237423</v>
      </c>
      <c r="AT15" s="33">
        <v>625644.0368347168</v>
      </c>
      <c r="AU15" s="33">
        <v>633543.9697265625</v>
      </c>
      <c r="AV15" s="33">
        <v>661077.57394042972</v>
      </c>
      <c r="AW15" s="33">
        <f t="shared" ref="AW15" si="24">SUM(AK15:AV15)</f>
        <v>7605423.6989122769</v>
      </c>
      <c r="AY15" s="48">
        <f>+'[3]Consumo V3 sUG'!BI32</f>
        <v>644806.84769070696</v>
      </c>
      <c r="AZ15" s="48">
        <f>+'[3]Consumo V3 sUG'!BJ32</f>
        <v>606988.40451625991</v>
      </c>
      <c r="BA15" s="48">
        <f>+'[3]Consumo V3 sUG'!BK32</f>
        <v>639901.76535996527</v>
      </c>
      <c r="BB15" s="48">
        <f>+'[3]Consumo V3 sUG'!BL32</f>
        <v>601597.33931318356</v>
      </c>
      <c r="BC15" s="48">
        <f>+'[3]Consumo V3 sUG'!BM32</f>
        <v>683863.00532908167</v>
      </c>
      <c r="BD15" s="48">
        <f>+'[3]Consumo V3 sUG'!BN32</f>
        <v>626028.62921231217</v>
      </c>
      <c r="BE15" s="48">
        <f>+'[3]Consumo V3 sUG'!BO32</f>
        <v>622026.19212898205</v>
      </c>
      <c r="BF15" s="48">
        <f>+'[3]Consumo V3 sUG'!BP32</f>
        <v>673716.0534769597</v>
      </c>
      <c r="BG15" s="48">
        <f>+'[3]Consumo V3 sUG'!BQ32</f>
        <v>608186.10043378943</v>
      </c>
      <c r="BH15" s="48">
        <f>+'[3]Consumo V3 sUG'!BR32</f>
        <v>648560.72804327402</v>
      </c>
      <c r="BI15" s="48">
        <f>+'[3]Consumo V3 sUG'!BS32</f>
        <v>647513.60772046703</v>
      </c>
      <c r="BJ15" s="48">
        <f>+'[3]Consumo V3 sUG'!BT32</f>
        <v>657919.33908635576</v>
      </c>
      <c r="BK15" s="33">
        <f t="shared" ref="BK15" si="25">SUM(AY15:BJ15)</f>
        <v>7661108.0123113375</v>
      </c>
      <c r="BM15" s="49">
        <f>+[4]Plan!BM$29</f>
        <v>637691.08386230469</v>
      </c>
      <c r="BN15" s="49">
        <f>+[4]Plan!BN$29</f>
        <v>608629.1652148437</v>
      </c>
      <c r="BO15" s="49">
        <f>+[4]Plan!BO$29</f>
        <v>681741.029296875</v>
      </c>
      <c r="BP15" s="49">
        <f>+[4]Plan!BP$29</f>
        <v>684008.12595668226</v>
      </c>
      <c r="BQ15" s="49">
        <f>+[4]Plan!BQ$29</f>
        <v>700592.80004914559</v>
      </c>
      <c r="BR15" s="49">
        <f>+[4]Plan!BR$29</f>
        <v>685129.71938533301</v>
      </c>
      <c r="BS15" s="49">
        <f>+[4]Plan!BS$29</f>
        <v>682279.31394144357</v>
      </c>
      <c r="BT15" s="49">
        <f>+[4]Plan!BT$29</f>
        <v>707374.32391719602</v>
      </c>
      <c r="BU15" s="49">
        <f>+[4]Plan!BU$29</f>
        <v>656173.12076998327</v>
      </c>
      <c r="BV15" s="49">
        <f>+[4]Plan!BV$29</f>
        <v>652335.3829161207</v>
      </c>
      <c r="BW15" s="49">
        <f>+[4]Plan!BW$29</f>
        <v>680724.82153969281</v>
      </c>
      <c r="BX15" s="49">
        <f>+[4]Plan!BX$29</f>
        <v>686559.23645462526</v>
      </c>
      <c r="BY15" s="33">
        <f t="shared" ref="BY15" si="26">SUM(BM15:BX15)</f>
        <v>8063238.123304246</v>
      </c>
      <c r="CA15" s="168">
        <v>663192.30295205675</v>
      </c>
      <c r="CB15" s="168">
        <v>599012.40266637388</v>
      </c>
      <c r="CC15" s="168">
        <v>663192.30295205675</v>
      </c>
      <c r="CD15" s="168">
        <v>671259.26147228945</v>
      </c>
      <c r="CE15" s="168">
        <v>693634.57018803235</v>
      </c>
      <c r="CF15" s="168">
        <v>671259.26147228945</v>
      </c>
      <c r="CG15" s="168">
        <v>701800.40688477992</v>
      </c>
      <c r="CH15" s="168">
        <v>701800.40688477992</v>
      </c>
      <c r="CI15" s="168">
        <v>679161.6840820451</v>
      </c>
      <c r="CJ15" s="168">
        <v>662273.78291820374</v>
      </c>
      <c r="CK15" s="168">
        <v>640910.11250148749</v>
      </c>
      <c r="CL15" s="168">
        <v>662273.78291820374</v>
      </c>
      <c r="CM15" s="33">
        <f>SUM(CA15:CL15)</f>
        <v>8009770.2778925989</v>
      </c>
      <c r="CO15" s="168">
        <v>1481894.2058563465</v>
      </c>
      <c r="CP15" s="168">
        <v>1482984.8729390125</v>
      </c>
      <c r="CQ15" s="168">
        <v>1476390.5648347936</v>
      </c>
      <c r="CR15" s="168">
        <v>1645312.7412320585</v>
      </c>
      <c r="CS15" s="33">
        <f>SUM(CO15:CR15)</f>
        <v>6086582.3848622106</v>
      </c>
      <c r="CU15" s="168">
        <v>1775818.6682920526</v>
      </c>
      <c r="CV15" s="168">
        <v>1795549.9868286308</v>
      </c>
      <c r="CW15" s="168">
        <v>1815281.3053652092</v>
      </c>
      <c r="CX15" s="168">
        <v>1815281.3053652092</v>
      </c>
      <c r="CY15" s="33">
        <f>SUM(CU15:CX15)</f>
        <v>7201931.2658511018</v>
      </c>
      <c r="DA15" s="168">
        <v>8835727.4168918245</v>
      </c>
      <c r="DB15" s="168">
        <v>8054328.3924117163</v>
      </c>
      <c r="DC15" s="168">
        <v>8047753.7358196015</v>
      </c>
      <c r="DD15" s="168">
        <v>7514000.5069305804</v>
      </c>
      <c r="DE15" s="168">
        <v>7613890.7203093003</v>
      </c>
      <c r="DF15" s="168">
        <v>6583734.4884850569</v>
      </c>
      <c r="DG15" s="168">
        <v>5572220.8235900672</v>
      </c>
      <c r="DH15" s="168">
        <v>5353884.7866758481</v>
      </c>
      <c r="DI15" s="168">
        <v>5437299.7219277639</v>
      </c>
      <c r="DJ15" s="168">
        <v>5530105.3327919645</v>
      </c>
      <c r="DK15" s="168">
        <v>5594668.8334453488</v>
      </c>
      <c r="DL15" s="168">
        <v>5604756.2392383451</v>
      </c>
      <c r="DM15" s="168">
        <v>5469721.4359702636</v>
      </c>
      <c r="DN15" s="168">
        <v>5255197.1161201466</v>
      </c>
      <c r="DO15" s="168">
        <v>5273459.5055767586</v>
      </c>
      <c r="DP15" s="168">
        <v>1946709.8667246008</v>
      </c>
      <c r="DQ15" s="49"/>
      <c r="DR15" s="49"/>
      <c r="DS15" s="49"/>
      <c r="DU15" s="33">
        <f t="shared" si="8"/>
        <v>402130.11099290848</v>
      </c>
      <c r="DW15" s="33"/>
      <c r="DX15" s="33">
        <f>+SUM(BY15,CM15,CS14:CS15,CY15,DA15:DS15)</f>
        <v>127048980.97481935</v>
      </c>
    </row>
    <row r="16" spans="2:128" x14ac:dyDescent="0.3">
      <c r="B16" s="15"/>
      <c r="C16" s="16"/>
      <c r="D16" s="15"/>
      <c r="E16" s="16"/>
      <c r="F16" s="12" t="s">
        <v>281</v>
      </c>
      <c r="G16" s="15" t="s">
        <v>18</v>
      </c>
      <c r="I16" s="17">
        <f t="shared" ref="I16:U16" si="27">IFERROR(I15/I$3/24,0)</f>
        <v>781.94159526209671</v>
      </c>
      <c r="J16" s="17">
        <f t="shared" si="27"/>
        <v>838.16076078869048</v>
      </c>
      <c r="K16" s="17">
        <f t="shared" si="27"/>
        <v>880.51449092741939</v>
      </c>
      <c r="L16" s="17">
        <f t="shared" si="27"/>
        <v>832.96501736111111</v>
      </c>
      <c r="M16" s="17">
        <f t="shared" si="27"/>
        <v>856.95430107526875</v>
      </c>
      <c r="N16" s="17">
        <f t="shared" si="27"/>
        <v>770.69999999999993</v>
      </c>
      <c r="O16" s="17">
        <f t="shared" si="27"/>
        <v>882.41129032258061</v>
      </c>
      <c r="P16" s="17">
        <f t="shared" si="27"/>
        <v>824.59946236559142</v>
      </c>
      <c r="Q16" s="17">
        <f t="shared" si="27"/>
        <v>935.95416666666677</v>
      </c>
      <c r="R16" s="17">
        <f t="shared" si="27"/>
        <v>831.04569892473125</v>
      </c>
      <c r="S16" s="17">
        <f t="shared" si="27"/>
        <v>787.24861111111113</v>
      </c>
      <c r="T16" s="17">
        <f t="shared" si="27"/>
        <v>855.97715053763443</v>
      </c>
      <c r="U16" s="17">
        <f t="shared" si="27"/>
        <v>839.97616117294513</v>
      </c>
      <c r="W16" s="17">
        <f>IFERROR(W15/W$3/24,0)</f>
        <v>837.15339381720423</v>
      </c>
      <c r="X16" s="17">
        <f>IFERROR(X15/X$3/24,0)</f>
        <v>892.99640804597709</v>
      </c>
      <c r="Y16" s="17">
        <f>IFERROR(Y15/Y$3/24,0)</f>
        <v>896.14734543010752</v>
      </c>
      <c r="Z16" s="17">
        <f t="shared" ref="Z16:AI16" si="28">IFERROR(Z15/Z$3/24,0)</f>
        <v>630.80555555555554</v>
      </c>
      <c r="AA16" s="17">
        <f t="shared" si="28"/>
        <v>881.58669354838719</v>
      </c>
      <c r="AB16" s="17">
        <f t="shared" si="28"/>
        <v>863.32291666666663</v>
      </c>
      <c r="AC16" s="17">
        <f t="shared" si="28"/>
        <v>784.13205645161281</v>
      </c>
      <c r="AD16" s="17">
        <f t="shared" si="28"/>
        <v>857.36895161290329</v>
      </c>
      <c r="AE16" s="17">
        <f t="shared" si="28"/>
        <v>847.84826388888894</v>
      </c>
      <c r="AF16" s="17">
        <f t="shared" si="28"/>
        <v>849.63104838709671</v>
      </c>
      <c r="AG16" s="17">
        <f t="shared" si="28"/>
        <v>877.60208333333333</v>
      </c>
      <c r="AH16" s="17">
        <f t="shared" si="28"/>
        <v>861.78521505376341</v>
      </c>
      <c r="AI16" s="17">
        <f t="shared" si="28"/>
        <v>840.1262465846994</v>
      </c>
      <c r="AK16" s="24">
        <f t="shared" ref="AK16:AW16" si="29">IFERROR(AK15/AK$3/24,0)</f>
        <v>799.79704301075253</v>
      </c>
      <c r="AL16" s="24">
        <f t="shared" si="29"/>
        <v>852.13392857142856</v>
      </c>
      <c r="AM16" s="24">
        <f t="shared" si="29"/>
        <v>896.44447146179857</v>
      </c>
      <c r="AN16" s="24">
        <f t="shared" si="29"/>
        <v>829.75915641784661</v>
      </c>
      <c r="AO16" s="24">
        <f t="shared" si="29"/>
        <v>871.0671084824429</v>
      </c>
      <c r="AP16" s="24">
        <f t="shared" si="29"/>
        <v>882.523681640625</v>
      </c>
      <c r="AQ16" s="24">
        <f t="shared" si="29"/>
        <v>895.13531165994618</v>
      </c>
      <c r="AR16" s="24">
        <f t="shared" si="29"/>
        <v>826.36462855185243</v>
      </c>
      <c r="AS16" s="24">
        <v>956.67625557274198</v>
      </c>
      <c r="AT16" s="24">
        <f t="shared" ref="AT16:AV16" si="30">IFERROR(AT15/AT$3/24,0)</f>
        <v>840.91940434773767</v>
      </c>
      <c r="AU16" s="24">
        <f t="shared" si="30"/>
        <v>879.92218017578125</v>
      </c>
      <c r="AV16" s="24">
        <f t="shared" si="30"/>
        <v>888.54512626401845</v>
      </c>
      <c r="AW16" s="17">
        <f t="shared" si="29"/>
        <v>868.1990523872463</v>
      </c>
      <c r="AY16" s="24">
        <f t="shared" ref="AY16:BY16" si="31">IFERROR(AY15/AY$3/24,0)</f>
        <v>866.67587055202546</v>
      </c>
      <c r="AZ16" s="24">
        <f t="shared" si="31"/>
        <v>903.25655433967256</v>
      </c>
      <c r="BA16" s="24">
        <f t="shared" si="31"/>
        <v>860.08301795694251</v>
      </c>
      <c r="BB16" s="24">
        <f t="shared" si="31"/>
        <v>835.55186015719937</v>
      </c>
      <c r="BC16" s="24">
        <f t="shared" si="31"/>
        <v>919.17070608747542</v>
      </c>
      <c r="BD16" s="24">
        <f t="shared" si="31"/>
        <v>869.48420723932247</v>
      </c>
      <c r="BE16" s="24">
        <f t="shared" si="31"/>
        <v>836.05670985078234</v>
      </c>
      <c r="BF16" s="24">
        <f t="shared" si="31"/>
        <v>905.53232994215011</v>
      </c>
      <c r="BG16" s="24">
        <f t="shared" si="31"/>
        <v>844.70291726915195</v>
      </c>
      <c r="BH16" s="24">
        <f t="shared" si="31"/>
        <v>871.72140866031452</v>
      </c>
      <c r="BI16" s="24">
        <f t="shared" si="31"/>
        <v>899.32445516731525</v>
      </c>
      <c r="BJ16" s="24">
        <f t="shared" si="31"/>
        <v>884.30018694402645</v>
      </c>
      <c r="BK16" s="17">
        <f t="shared" si="31"/>
        <v>874.5557091679608</v>
      </c>
      <c r="BM16" s="3">
        <f t="shared" si="31"/>
        <v>857.11167185793647</v>
      </c>
      <c r="BN16" s="3">
        <f t="shared" si="31"/>
        <v>905.69816252208886</v>
      </c>
      <c r="BO16" s="24">
        <f t="shared" si="31"/>
        <v>916.31858776461695</v>
      </c>
      <c r="BP16" s="24">
        <f t="shared" si="31"/>
        <v>950.01128605094755</v>
      </c>
      <c r="BQ16" s="24">
        <f t="shared" si="31"/>
        <v>941.65698931336772</v>
      </c>
      <c r="BR16" s="24">
        <f t="shared" si="31"/>
        <v>951.56905470185131</v>
      </c>
      <c r="BS16" s="24">
        <f t="shared" si="31"/>
        <v>917.04208863097256</v>
      </c>
      <c r="BT16" s="24">
        <f t="shared" si="31"/>
        <v>950.77194074891941</v>
      </c>
      <c r="BU16" s="24">
        <f t="shared" si="31"/>
        <v>911.35155662497675</v>
      </c>
      <c r="BV16" s="24">
        <f t="shared" si="31"/>
        <v>876.79486951091485</v>
      </c>
      <c r="BW16" s="24">
        <f t="shared" si="31"/>
        <v>945.45114102735113</v>
      </c>
      <c r="BX16" s="24">
        <f t="shared" si="31"/>
        <v>922.79467265406629</v>
      </c>
      <c r="BY16" s="17">
        <f t="shared" si="31"/>
        <v>920.46097297993674</v>
      </c>
      <c r="CA16" s="3">
        <f t="shared" ref="CA16:CM16" si="32">IFERROR(CA15/CA$3/24,0)</f>
        <v>891.38750396781825</v>
      </c>
      <c r="CB16" s="3">
        <f t="shared" si="32"/>
        <v>891.38750396781825</v>
      </c>
      <c r="CC16" s="24">
        <f t="shared" si="32"/>
        <v>891.38750396781825</v>
      </c>
      <c r="CD16" s="24">
        <f t="shared" si="32"/>
        <v>932.3045298226242</v>
      </c>
      <c r="CE16" s="24">
        <f t="shared" si="32"/>
        <v>932.3045298226242</v>
      </c>
      <c r="CF16" s="24">
        <f t="shared" si="32"/>
        <v>932.3045298226242</v>
      </c>
      <c r="CG16" s="24">
        <f t="shared" si="32"/>
        <v>943.28011678061819</v>
      </c>
      <c r="CH16" s="24">
        <f t="shared" si="32"/>
        <v>943.28011678061819</v>
      </c>
      <c r="CI16" s="24">
        <f t="shared" si="32"/>
        <v>943.28011678061819</v>
      </c>
      <c r="CJ16" s="24">
        <f t="shared" si="32"/>
        <v>890.15293402984378</v>
      </c>
      <c r="CK16" s="24">
        <f t="shared" si="32"/>
        <v>890.15293402984378</v>
      </c>
      <c r="CL16" s="24">
        <f t="shared" si="32"/>
        <v>890.15293402984378</v>
      </c>
      <c r="CM16" s="17">
        <f t="shared" si="32"/>
        <v>914.35733765897248</v>
      </c>
      <c r="CO16" s="3">
        <f t="shared" ref="CO16:CS16" si="33">IFERROR(CO15/CO$3/24,0)</f>
        <v>678.52298802946268</v>
      </c>
      <c r="CP16" s="3">
        <f t="shared" si="33"/>
        <v>679.02237771932812</v>
      </c>
      <c r="CQ16" s="24">
        <f t="shared" si="33"/>
        <v>668.65514711720721</v>
      </c>
      <c r="CR16" s="24">
        <f t="shared" si="33"/>
        <v>745.15975599278011</v>
      </c>
      <c r="CS16" s="17">
        <f t="shared" si="33"/>
        <v>692.9169381673737</v>
      </c>
      <c r="CU16" s="3">
        <f t="shared" ref="CU16:CY16" si="34">IFERROR(CU15/CU$3/24,0)</f>
        <v>822.13827235743167</v>
      </c>
      <c r="CV16" s="3">
        <f t="shared" si="34"/>
        <v>822.13827235743167</v>
      </c>
      <c r="CW16" s="24">
        <f t="shared" si="34"/>
        <v>822.13827235743167</v>
      </c>
      <c r="CX16" s="24">
        <f t="shared" si="34"/>
        <v>822.13827235743167</v>
      </c>
      <c r="CY16" s="17">
        <f t="shared" si="34"/>
        <v>822.13827235743167</v>
      </c>
      <c r="DA16" s="3">
        <f t="shared" ref="DA16:DS16" si="35">IFERROR(DA15/DA$3/24,0)</f>
        <v>1008.6446822935873</v>
      </c>
      <c r="DB16" s="3">
        <f t="shared" si="35"/>
        <v>919.44388041229638</v>
      </c>
      <c r="DC16" s="3">
        <f t="shared" si="35"/>
        <v>916.18325772081073</v>
      </c>
      <c r="DD16" s="3">
        <f t="shared" si="35"/>
        <v>857.76261494641324</v>
      </c>
      <c r="DE16" s="3">
        <f t="shared" si="35"/>
        <v>869.16560734124425</v>
      </c>
      <c r="DF16" s="3">
        <f t="shared" si="35"/>
        <v>751.56786398231236</v>
      </c>
      <c r="DG16" s="3">
        <f t="shared" si="35"/>
        <v>634.3602941245523</v>
      </c>
      <c r="DH16" s="3">
        <f t="shared" si="35"/>
        <v>611.17406240591879</v>
      </c>
      <c r="DI16" s="3">
        <f t="shared" si="35"/>
        <v>620.69631528855746</v>
      </c>
      <c r="DJ16" s="3">
        <f t="shared" si="35"/>
        <v>631.29056310410556</v>
      </c>
      <c r="DK16" s="3">
        <f t="shared" si="35"/>
        <v>636.91585080206607</v>
      </c>
      <c r="DL16" s="3">
        <f t="shared" si="35"/>
        <v>639.81235607743668</v>
      </c>
      <c r="DM16" s="3">
        <f t="shared" si="35"/>
        <v>624.39742419751872</v>
      </c>
      <c r="DN16" s="3">
        <f t="shared" si="35"/>
        <v>599.90834658905783</v>
      </c>
      <c r="DO16" s="3">
        <f t="shared" si="35"/>
        <v>600.34830436893878</v>
      </c>
      <c r="DP16" s="3">
        <f t="shared" si="35"/>
        <v>222.22715373568499</v>
      </c>
      <c r="DQ16" s="3">
        <f t="shared" si="35"/>
        <v>0</v>
      </c>
      <c r="DR16" s="3">
        <f t="shared" si="35"/>
        <v>0</v>
      </c>
      <c r="DS16" s="3">
        <f t="shared" si="35"/>
        <v>0</v>
      </c>
      <c r="DU16" s="17">
        <f t="shared" si="8"/>
        <v>45.905263811975942</v>
      </c>
      <c r="DW16" s="17"/>
      <c r="DX16" s="17">
        <f t="shared" ref="DX16" si="36">IFERROR(DX15/DX$3/24,0)</f>
        <v>630.12826337548779</v>
      </c>
    </row>
    <row r="17" spans="1:128" x14ac:dyDescent="0.3">
      <c r="B17" s="15"/>
      <c r="C17" s="16"/>
      <c r="D17" s="15"/>
      <c r="E17" s="16"/>
      <c r="F17" s="12" t="s">
        <v>282</v>
      </c>
      <c r="G17" s="39" t="s">
        <v>17</v>
      </c>
      <c r="I17" s="40">
        <v>539779</v>
      </c>
      <c r="J17" s="40">
        <v>507960</v>
      </c>
      <c r="K17" s="40">
        <v>614755</v>
      </c>
      <c r="L17" s="40">
        <v>554244.04</v>
      </c>
      <c r="M17" s="40">
        <v>602995</v>
      </c>
      <c r="N17" s="40">
        <v>551805</v>
      </c>
      <c r="O17" s="40">
        <v>630762.30000000005</v>
      </c>
      <c r="P17" s="40">
        <v>589508</v>
      </c>
      <c r="Q17" s="40">
        <v>641461</v>
      </c>
      <c r="R17" s="40">
        <v>602652</v>
      </c>
      <c r="S17" s="40">
        <v>550721.4</v>
      </c>
      <c r="T17" s="40">
        <v>621134</v>
      </c>
      <c r="U17" s="40">
        <f>SUM(I17:T17)</f>
        <v>7007776.7400000002</v>
      </c>
      <c r="W17" s="42">
        <v>609227.1</v>
      </c>
      <c r="X17" s="42">
        <v>611198</v>
      </c>
      <c r="Y17" s="42">
        <v>609097</v>
      </c>
      <c r="Z17" s="42">
        <v>414211</v>
      </c>
      <c r="AA17" s="42">
        <v>574859.9</v>
      </c>
      <c r="AB17" s="42">
        <v>567594</v>
      </c>
      <c r="AC17" s="42">
        <v>523931.5</v>
      </c>
      <c r="AD17" s="42">
        <v>636949.62</v>
      </c>
      <c r="AE17" s="42">
        <v>608829.62300254591</v>
      </c>
      <c r="AF17" s="42">
        <v>627336.85999999987</v>
      </c>
      <c r="AG17" s="42">
        <v>631101.47999999986</v>
      </c>
      <c r="AH17" s="42">
        <v>640719.59999999986</v>
      </c>
      <c r="AI17" s="40">
        <f>SUM(W17:AH17)</f>
        <v>7055055.6830025455</v>
      </c>
      <c r="AK17" s="40">
        <v>595040.00000000012</v>
      </c>
      <c r="AL17" s="40">
        <v>571519.8287175392</v>
      </c>
      <c r="AM17" s="40">
        <v>667512.08254601934</v>
      </c>
      <c r="AN17" s="40">
        <v>597455.52598530892</v>
      </c>
      <c r="AO17" s="40">
        <v>647991.69366107252</v>
      </c>
      <c r="AP17" s="40">
        <v>636318.18699368695</v>
      </c>
      <c r="AQ17" s="40">
        <v>667099.65191674128</v>
      </c>
      <c r="AR17" s="40">
        <v>614597.96284716146</v>
      </c>
      <c r="AS17" s="40">
        <v>688806.90401237423</v>
      </c>
      <c r="AT17" s="40">
        <f t="shared" ref="AT17:AV17" si="37">AT15</f>
        <v>625644.0368347168</v>
      </c>
      <c r="AU17" s="40">
        <f t="shared" si="37"/>
        <v>633543.9697265625</v>
      </c>
      <c r="AV17" s="40">
        <f t="shared" si="37"/>
        <v>661077.57394042972</v>
      </c>
      <c r="AW17" s="40">
        <f t="shared" ref="AW17" si="38">SUM(AK17:AV17)</f>
        <v>7606607.4171816129</v>
      </c>
      <c r="AY17" s="40">
        <f>AY15</f>
        <v>644806.84769070696</v>
      </c>
      <c r="AZ17" s="40">
        <f t="shared" ref="AZ17:BJ17" si="39">AZ15</f>
        <v>606988.40451625991</v>
      </c>
      <c r="BA17" s="40">
        <f t="shared" si="39"/>
        <v>639901.76535996527</v>
      </c>
      <c r="BB17" s="40">
        <f t="shared" si="39"/>
        <v>601597.33931318356</v>
      </c>
      <c r="BC17" s="40">
        <f t="shared" si="39"/>
        <v>683863.00532908167</v>
      </c>
      <c r="BD17" s="40">
        <f t="shared" si="39"/>
        <v>626028.62921231217</v>
      </c>
      <c r="BE17" s="40">
        <f t="shared" si="39"/>
        <v>622026.19212898205</v>
      </c>
      <c r="BF17" s="40">
        <f t="shared" si="39"/>
        <v>673716.0534769597</v>
      </c>
      <c r="BG17" s="40">
        <f t="shared" si="39"/>
        <v>608186.10043378943</v>
      </c>
      <c r="BH17" s="40">
        <f t="shared" si="39"/>
        <v>648560.72804327402</v>
      </c>
      <c r="BI17" s="40">
        <f t="shared" si="39"/>
        <v>647513.60772046703</v>
      </c>
      <c r="BJ17" s="40">
        <f t="shared" si="39"/>
        <v>657919.33908635576</v>
      </c>
      <c r="BK17" s="40">
        <f t="shared" ref="BK17" si="40">SUM(AY17:BJ17)</f>
        <v>7661108.0123113375</v>
      </c>
      <c r="BM17" s="50">
        <f>+[4]Plan!BM$31</f>
        <v>645768.13883238635</v>
      </c>
      <c r="BN17" s="50">
        <f>+[4]Plan!BN$31</f>
        <v>623686.21086427325</v>
      </c>
      <c r="BO17" s="51">
        <f>+[4]Plan!BO$31</f>
        <v>694105.95049407426</v>
      </c>
      <c r="BP17" s="51">
        <f>+[4]Plan!BP$31</f>
        <v>684008.12595668226</v>
      </c>
      <c r="BQ17" s="51">
        <f>+[4]Plan!BQ$31</f>
        <v>700592.80004914559</v>
      </c>
      <c r="BR17" s="51">
        <f>+[4]Plan!BR$31</f>
        <v>685129.71938533301</v>
      </c>
      <c r="BS17" s="51">
        <f>+[4]Plan!BS$31</f>
        <v>682279.31394144357</v>
      </c>
      <c r="BT17" s="51">
        <f>+[4]Plan!BT$31</f>
        <v>707374.32391719602</v>
      </c>
      <c r="BU17" s="51">
        <f>+[4]Plan!BU$31</f>
        <v>656173.12076998327</v>
      </c>
      <c r="BV17" s="51">
        <f>+[4]Plan!BV$31</f>
        <v>652335.3829161207</v>
      </c>
      <c r="BW17" s="51">
        <f>+[4]Plan!BW$31</f>
        <v>680724.82153969281</v>
      </c>
      <c r="BX17" s="51">
        <f>+[4]Plan!BX$31</f>
        <v>686559.23645462526</v>
      </c>
      <c r="BY17" s="40">
        <f t="shared" ref="BY17" si="41">SUM(BM17:BX17)</f>
        <v>8098737.1451209569</v>
      </c>
      <c r="CA17" s="41">
        <f>+CA15</f>
        <v>663192.30295205675</v>
      </c>
      <c r="CB17" s="41">
        <f t="shared" ref="CB17:CL17" si="42">+CB15</f>
        <v>599012.40266637388</v>
      </c>
      <c r="CC17" s="41">
        <f t="shared" si="42"/>
        <v>663192.30295205675</v>
      </c>
      <c r="CD17" s="41">
        <f t="shared" si="42"/>
        <v>671259.26147228945</v>
      </c>
      <c r="CE17" s="41">
        <f t="shared" si="42"/>
        <v>693634.57018803235</v>
      </c>
      <c r="CF17" s="41">
        <f t="shared" si="42"/>
        <v>671259.26147228945</v>
      </c>
      <c r="CG17" s="41">
        <f t="shared" si="42"/>
        <v>701800.40688477992</v>
      </c>
      <c r="CH17" s="41">
        <f t="shared" si="42"/>
        <v>701800.40688477992</v>
      </c>
      <c r="CI17" s="41">
        <f t="shared" si="42"/>
        <v>679161.6840820451</v>
      </c>
      <c r="CJ17" s="41">
        <f t="shared" si="42"/>
        <v>662273.78291820374</v>
      </c>
      <c r="CK17" s="41">
        <f t="shared" si="42"/>
        <v>640910.11250148749</v>
      </c>
      <c r="CL17" s="41">
        <f t="shared" si="42"/>
        <v>662273.78291820374</v>
      </c>
      <c r="CM17" s="40">
        <f>SUM(CA17:CL17)</f>
        <v>8009770.2778925989</v>
      </c>
      <c r="CO17" s="41">
        <f t="shared" ref="CO17:CR17" si="43">+CO15</f>
        <v>1481894.2058563465</v>
      </c>
      <c r="CP17" s="41">
        <f t="shared" si="43"/>
        <v>1482984.8729390125</v>
      </c>
      <c r="CQ17" s="41">
        <f t="shared" si="43"/>
        <v>1476390.5648347936</v>
      </c>
      <c r="CR17" s="41">
        <f t="shared" si="43"/>
        <v>1645312.7412320585</v>
      </c>
      <c r="CS17" s="40">
        <f>SUM(CO17:CR17)</f>
        <v>6086582.3848622106</v>
      </c>
      <c r="CU17" s="41">
        <f t="shared" ref="CU17:CX17" si="44">+CU15</f>
        <v>1775818.6682920526</v>
      </c>
      <c r="CV17" s="41">
        <f t="shared" si="44"/>
        <v>1795549.9868286308</v>
      </c>
      <c r="CW17" s="41">
        <f t="shared" si="44"/>
        <v>1815281.3053652092</v>
      </c>
      <c r="CX17" s="41">
        <f t="shared" si="44"/>
        <v>1815281.3053652092</v>
      </c>
      <c r="CY17" s="40">
        <f>SUM(CU17:CX17)</f>
        <v>7201931.2658511018</v>
      </c>
      <c r="DA17" s="41">
        <f t="shared" ref="DA17:DS17" si="45">+DA15</f>
        <v>8835727.4168918245</v>
      </c>
      <c r="DB17" s="41">
        <f t="shared" si="45"/>
        <v>8054328.3924117163</v>
      </c>
      <c r="DC17" s="41">
        <f t="shared" si="45"/>
        <v>8047753.7358196015</v>
      </c>
      <c r="DD17" s="41">
        <f t="shared" si="45"/>
        <v>7514000.5069305804</v>
      </c>
      <c r="DE17" s="41">
        <f t="shared" si="45"/>
        <v>7613890.7203093003</v>
      </c>
      <c r="DF17" s="41">
        <f t="shared" si="45"/>
        <v>6583734.4884850569</v>
      </c>
      <c r="DG17" s="41">
        <f t="shared" si="45"/>
        <v>5572220.8235900672</v>
      </c>
      <c r="DH17" s="41">
        <f t="shared" si="45"/>
        <v>5353884.7866758481</v>
      </c>
      <c r="DI17" s="41">
        <f t="shared" si="45"/>
        <v>5437299.7219277639</v>
      </c>
      <c r="DJ17" s="41">
        <f t="shared" si="45"/>
        <v>5530105.3327919645</v>
      </c>
      <c r="DK17" s="41">
        <f t="shared" si="45"/>
        <v>5594668.8334453488</v>
      </c>
      <c r="DL17" s="41">
        <f t="shared" si="45"/>
        <v>5604756.2392383451</v>
      </c>
      <c r="DM17" s="41">
        <f t="shared" si="45"/>
        <v>5469721.4359702636</v>
      </c>
      <c r="DN17" s="41">
        <f t="shared" si="45"/>
        <v>5255197.1161201466</v>
      </c>
      <c r="DO17" s="41">
        <f t="shared" si="45"/>
        <v>5273459.5055767586</v>
      </c>
      <c r="DP17" s="41">
        <f t="shared" si="45"/>
        <v>1946709.8667246008</v>
      </c>
      <c r="DQ17" s="41">
        <f t="shared" si="45"/>
        <v>0</v>
      </c>
      <c r="DR17" s="41">
        <f t="shared" si="45"/>
        <v>0</v>
      </c>
      <c r="DS17" s="41">
        <f t="shared" si="45"/>
        <v>0</v>
      </c>
      <c r="DU17" s="40">
        <f t="shared" si="8"/>
        <v>437629.13280961942</v>
      </c>
      <c r="DW17" s="40"/>
      <c r="DX17" s="40">
        <f>+SUM(BY17,CM17,CS16:CS17,CY17,DA17:DS17)</f>
        <v>127085172.91357423</v>
      </c>
    </row>
    <row r="18" spans="1:128" x14ac:dyDescent="0.3">
      <c r="B18" s="15"/>
      <c r="C18" s="16"/>
      <c r="D18" s="15"/>
      <c r="E18" s="16"/>
      <c r="G18" s="39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M18" s="50"/>
      <c r="BN18" s="50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40"/>
      <c r="CA18" s="50"/>
      <c r="CB18" s="50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40"/>
      <c r="CO18" s="50"/>
      <c r="CP18" s="50"/>
      <c r="CQ18" s="51"/>
      <c r="CR18" s="51"/>
      <c r="CS18" s="40"/>
      <c r="CU18" s="50"/>
      <c r="CV18" s="50"/>
      <c r="CW18" s="51"/>
      <c r="CX18" s="51"/>
      <c r="CY18" s="4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U18" s="40"/>
      <c r="DW18" s="40"/>
      <c r="DX18" s="40"/>
    </row>
    <row r="19" spans="1:128" x14ac:dyDescent="0.3">
      <c r="B19" s="15"/>
      <c r="C19" s="16"/>
      <c r="D19" s="15"/>
      <c r="E19" s="16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8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8"/>
      <c r="AW19" s="18"/>
      <c r="BK19" s="18"/>
      <c r="BY19" s="18"/>
      <c r="CM19" s="18"/>
      <c r="CS19" s="18"/>
      <c r="CY19" s="18"/>
      <c r="DU19" s="18"/>
      <c r="DW19" s="18"/>
      <c r="DX19" s="18"/>
    </row>
    <row r="20" spans="1:128" x14ac:dyDescent="0.3">
      <c r="A20" s="47"/>
      <c r="B20" s="52"/>
      <c r="C20" s="53"/>
      <c r="D20" s="52"/>
      <c r="E20" s="53"/>
      <c r="F20" s="54" t="s">
        <v>268</v>
      </c>
      <c r="G20" s="55"/>
      <c r="H20" s="159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8"/>
      <c r="V20" s="159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8"/>
      <c r="AJ20" s="159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159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159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159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159"/>
      <c r="CO20" s="58"/>
      <c r="CP20" s="58"/>
      <c r="CQ20" s="58"/>
      <c r="CR20" s="58"/>
      <c r="CS20" s="58"/>
      <c r="CT20" s="159"/>
      <c r="CU20" s="58"/>
      <c r="CV20" s="58"/>
      <c r="CW20" s="58"/>
      <c r="CX20" s="58"/>
      <c r="CY20" s="58"/>
      <c r="CZ20" s="159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159"/>
      <c r="DU20" s="58"/>
      <c r="DV20" s="159"/>
      <c r="DW20" s="58"/>
      <c r="DX20" s="58"/>
    </row>
    <row r="21" spans="1:128" x14ac:dyDescent="0.3">
      <c r="A21" s="47"/>
      <c r="B21" s="52"/>
      <c r="C21" s="53"/>
      <c r="D21" s="52"/>
      <c r="E21" s="53"/>
      <c r="F21" s="47"/>
      <c r="G21" s="52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19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19"/>
      <c r="AW21" s="12"/>
      <c r="BK21" s="12"/>
      <c r="BY21" s="12"/>
      <c r="CM21" s="12"/>
      <c r="CS21" s="12"/>
      <c r="CY21" s="12"/>
      <c r="DU21" s="12"/>
      <c r="DW21" s="12"/>
      <c r="DX21" s="12"/>
    </row>
    <row r="22" spans="1:128" s="10" customFormat="1" x14ac:dyDescent="0.3">
      <c r="A22" s="21"/>
      <c r="B22" s="127"/>
      <c r="C22" s="128"/>
      <c r="D22" s="127"/>
      <c r="E22" s="128"/>
      <c r="F22" s="129" t="s">
        <v>19</v>
      </c>
      <c r="G22" s="127" t="s">
        <v>20</v>
      </c>
      <c r="I22" s="130">
        <f t="shared" ref="I22:AI22" si="46">IFERROR(I85/I$10,0)</f>
        <v>22.991979588675971</v>
      </c>
      <c r="J22" s="130">
        <f t="shared" si="46"/>
        <v>24.119462024704568</v>
      </c>
      <c r="K22" s="130">
        <f t="shared" si="46"/>
        <v>23.099369781584901</v>
      </c>
      <c r="L22" s="130">
        <f t="shared" si="46"/>
        <v>23.7984421718769</v>
      </c>
      <c r="M22" s="130">
        <f t="shared" si="46"/>
        <v>23.763110588493376</v>
      </c>
      <c r="N22" s="130">
        <f t="shared" si="46"/>
        <v>25.243534650836505</v>
      </c>
      <c r="O22" s="130">
        <f t="shared" si="46"/>
        <v>24.389423485978266</v>
      </c>
      <c r="P22" s="130">
        <f t="shared" si="46"/>
        <v>24.269886503026441</v>
      </c>
      <c r="Q22" s="130">
        <f t="shared" si="46"/>
        <v>23.076926796753217</v>
      </c>
      <c r="R22" s="130">
        <f t="shared" si="46"/>
        <v>23.136440783443419</v>
      </c>
      <c r="S22" s="130">
        <f t="shared" si="46"/>
        <v>22.052077568638456</v>
      </c>
      <c r="T22" s="130">
        <f t="shared" si="46"/>
        <v>21.749373497983996</v>
      </c>
      <c r="U22" s="130">
        <f t="shared" si="46"/>
        <v>23.416796782893307</v>
      </c>
      <c r="W22" s="130">
        <f t="shared" si="46"/>
        <v>22.047546433497036</v>
      </c>
      <c r="X22" s="130">
        <f t="shared" si="46"/>
        <v>20.849112659635903</v>
      </c>
      <c r="Y22" s="130">
        <f t="shared" si="46"/>
        <v>23.454121607149638</v>
      </c>
      <c r="Z22" s="130">
        <f t="shared" si="46"/>
        <v>20.521740479992086</v>
      </c>
      <c r="AA22" s="130">
        <f t="shared" si="46"/>
        <v>22.852468634068991</v>
      </c>
      <c r="AB22" s="130">
        <f t="shared" si="46"/>
        <v>21.900371611005987</v>
      </c>
      <c r="AC22" s="130">
        <f t="shared" si="46"/>
        <v>22.056748875922562</v>
      </c>
      <c r="AD22" s="130">
        <f t="shared" si="46"/>
        <v>22.593091399232573</v>
      </c>
      <c r="AE22" s="130">
        <f t="shared" si="46"/>
        <v>22.327115406501139</v>
      </c>
      <c r="AF22" s="130">
        <f t="shared" si="46"/>
        <v>22.06875518349079</v>
      </c>
      <c r="AG22" s="130">
        <f t="shared" si="46"/>
        <v>21.603269824732774</v>
      </c>
      <c r="AH22" s="130">
        <f t="shared" si="46"/>
        <v>21.167432313951526</v>
      </c>
      <c r="AI22" s="130">
        <f t="shared" si="46"/>
        <v>21.946968714006157</v>
      </c>
      <c r="AK22" s="130">
        <f t="shared" ref="AK22:AW22" si="47">IFERROR(AK85/AK$10,0)</f>
        <v>20.319309292573639</v>
      </c>
      <c r="AL22" s="130">
        <f t="shared" si="47"/>
        <v>22.439391354913948</v>
      </c>
      <c r="AM22" s="130">
        <f t="shared" si="47"/>
        <v>20.839136736982987</v>
      </c>
      <c r="AN22" s="130">
        <f t="shared" si="47"/>
        <v>20.524073558911539</v>
      </c>
      <c r="AO22" s="130">
        <f t="shared" si="47"/>
        <v>22.609674903227059</v>
      </c>
      <c r="AP22" s="130">
        <f t="shared" si="47"/>
        <v>21.17658417392218</v>
      </c>
      <c r="AQ22" s="130">
        <f t="shared" si="47"/>
        <v>20.943576927802962</v>
      </c>
      <c r="AR22" s="130">
        <f t="shared" si="47"/>
        <v>21.491494634545802</v>
      </c>
      <c r="AS22" s="130">
        <v>21.714963150091361</v>
      </c>
      <c r="AT22" s="130">
        <f t="shared" ref="AT22:AV22" si="48">IFERROR(AT85/AT$10,0)</f>
        <v>22.984758243756819</v>
      </c>
      <c r="AU22" s="130">
        <f t="shared" si="48"/>
        <v>21.976953715422034</v>
      </c>
      <c r="AV22" s="130">
        <f t="shared" si="48"/>
        <v>21.275395559477989</v>
      </c>
      <c r="AW22" s="130">
        <f t="shared" si="47"/>
        <v>21.494685270675845</v>
      </c>
      <c r="AY22" s="130">
        <f t="shared" ref="AY22:BK22" si="49">IFERROR(AY85/AY$10,0)</f>
        <v>20.949972498328869</v>
      </c>
      <c r="AZ22" s="130">
        <f t="shared" si="49"/>
        <v>21.709625636828648</v>
      </c>
      <c r="BA22" s="130">
        <f t="shared" si="49"/>
        <v>21.139426541919068</v>
      </c>
      <c r="BB22" s="130">
        <f t="shared" si="49"/>
        <v>20.894437832253232</v>
      </c>
      <c r="BC22" s="130">
        <f t="shared" si="49"/>
        <v>21.762566694391921</v>
      </c>
      <c r="BD22" s="130">
        <f t="shared" si="49"/>
        <v>21.151394669485196</v>
      </c>
      <c r="BE22" s="130">
        <f t="shared" si="49"/>
        <v>21.047890261250739</v>
      </c>
      <c r="BF22" s="130">
        <f t="shared" si="49"/>
        <v>21.364168687154066</v>
      </c>
      <c r="BG22" s="130">
        <f t="shared" si="49"/>
        <v>22.167878125909333</v>
      </c>
      <c r="BH22" s="130">
        <f t="shared" si="49"/>
        <v>21.240398147893693</v>
      </c>
      <c r="BI22" s="130">
        <f t="shared" si="49"/>
        <v>21.251466031174512</v>
      </c>
      <c r="BJ22" s="130">
        <f t="shared" si="49"/>
        <v>21.254495359450956</v>
      </c>
      <c r="BK22" s="130">
        <f t="shared" si="49"/>
        <v>21.305982488645835</v>
      </c>
      <c r="BM22" s="130">
        <f t="shared" ref="BM22:BY22" si="50">IFERROR(BM85/BM$10,0)</f>
        <v>21.393618008361486</v>
      </c>
      <c r="BN22" s="130">
        <f t="shared" si="50"/>
        <v>21.793706867830746</v>
      </c>
      <c r="BO22" s="130">
        <f t="shared" si="50"/>
        <v>23.026794270468624</v>
      </c>
      <c r="BP22" s="130">
        <f t="shared" si="50"/>
        <v>21.709410721194292</v>
      </c>
      <c r="BQ22" s="130">
        <f t="shared" si="50"/>
        <v>21.870344556415457</v>
      </c>
      <c r="BR22" s="130">
        <f t="shared" si="50"/>
        <v>21.460842339554908</v>
      </c>
      <c r="BS22" s="130">
        <f t="shared" si="50"/>
        <v>22.421018108665162</v>
      </c>
      <c r="BT22" s="130">
        <f t="shared" si="50"/>
        <v>21.569490673815423</v>
      </c>
      <c r="BU22" s="130">
        <f t="shared" si="50"/>
        <v>21.91890963816186</v>
      </c>
      <c r="BV22" s="130">
        <f t="shared" si="50"/>
        <v>21.278475730464734</v>
      </c>
      <c r="BW22" s="130">
        <f t="shared" si="50"/>
        <v>21.678028647815328</v>
      </c>
      <c r="BX22" s="130">
        <f t="shared" si="50"/>
        <v>21.882637963448726</v>
      </c>
      <c r="BY22" s="130">
        <f t="shared" si="50"/>
        <v>21.822533965270743</v>
      </c>
      <c r="CA22" s="130">
        <f t="shared" ref="CA22:CM22" si="51">IFERROR(CA85/CA$10,0)</f>
        <v>22.236122450313371</v>
      </c>
      <c r="CB22" s="130">
        <f t="shared" si="51"/>
        <v>21.665205525089643</v>
      </c>
      <c r="CC22" s="130">
        <f t="shared" si="51"/>
        <v>22.236115590473119</v>
      </c>
      <c r="CD22" s="130">
        <f t="shared" si="51"/>
        <v>22.026896789390783</v>
      </c>
      <c r="CE22" s="130">
        <f t="shared" si="51"/>
        <v>22.227203861604337</v>
      </c>
      <c r="CF22" s="130">
        <f t="shared" si="51"/>
        <v>22.026896789390783</v>
      </c>
      <c r="CG22" s="130">
        <f t="shared" si="51"/>
        <v>22.245269590370803</v>
      </c>
      <c r="CH22" s="130">
        <f t="shared" si="51"/>
        <v>22.245269590370803</v>
      </c>
      <c r="CI22" s="130">
        <f t="shared" si="51"/>
        <v>22.049900468113229</v>
      </c>
      <c r="CJ22" s="130">
        <f t="shared" si="51"/>
        <v>22.177074936866092</v>
      </c>
      <c r="CK22" s="130">
        <f t="shared" si="51"/>
        <v>21.983339112255123</v>
      </c>
      <c r="CL22" s="130">
        <f t="shared" si="51"/>
        <v>22.176555775134538</v>
      </c>
      <c r="CM22" s="130">
        <f t="shared" si="51"/>
        <v>22.109060968399</v>
      </c>
      <c r="CO22" s="130">
        <f t="shared" ref="CO22:CS22" si="52">IFERROR(CO85/CO$10,0)</f>
        <v>21.130947510948335</v>
      </c>
      <c r="CP22" s="130">
        <f t="shared" si="52"/>
        <v>20.004449376642523</v>
      </c>
      <c r="CQ22" s="130">
        <f t="shared" si="52"/>
        <v>20.972974932742826</v>
      </c>
      <c r="CR22" s="130">
        <f t="shared" si="52"/>
        <v>21.869045392444175</v>
      </c>
      <c r="CS22" s="130">
        <f t="shared" si="52"/>
        <v>20.996897019927367</v>
      </c>
      <c r="CU22" s="130">
        <f t="shared" ref="CU22:CY22" si="53">IFERROR(CU85/CU$10,0)</f>
        <v>20.911151737742575</v>
      </c>
      <c r="CV22" s="130">
        <f t="shared" si="53"/>
        <v>21.031085232082802</v>
      </c>
      <c r="CW22" s="130">
        <f t="shared" si="53"/>
        <v>21.092335664016368</v>
      </c>
      <c r="CX22" s="130">
        <f t="shared" si="53"/>
        <v>21.092746899963668</v>
      </c>
      <c r="CY22" s="130">
        <f t="shared" si="53"/>
        <v>21.031829883451351</v>
      </c>
      <c r="DA22" s="130">
        <f t="shared" ref="DA22:DS22" si="54">IFERROR(DA85/DA$10,0)</f>
        <v>22.565810652536378</v>
      </c>
      <c r="DB22" s="130">
        <f t="shared" si="54"/>
        <v>20.085763903830717</v>
      </c>
      <c r="DC22" s="130">
        <f t="shared" si="54"/>
        <v>19.349699059567843</v>
      </c>
      <c r="DD22" s="130">
        <f t="shared" si="54"/>
        <v>17.668966942077994</v>
      </c>
      <c r="DE22" s="130">
        <f t="shared" si="54"/>
        <v>17.437409479408267</v>
      </c>
      <c r="DF22" s="130">
        <f t="shared" si="54"/>
        <v>21.48247783069526</v>
      </c>
      <c r="DG22" s="130">
        <f t="shared" si="54"/>
        <v>29.469395371309968</v>
      </c>
      <c r="DH22" s="130">
        <f t="shared" si="54"/>
        <v>29.097771870871949</v>
      </c>
      <c r="DI22" s="130">
        <f t="shared" si="54"/>
        <v>29.220108608813781</v>
      </c>
      <c r="DJ22" s="130">
        <f t="shared" si="54"/>
        <v>29.345342619384745</v>
      </c>
      <c r="DK22" s="130">
        <f t="shared" si="54"/>
        <v>29.450815663116977</v>
      </c>
      <c r="DL22" s="130">
        <f t="shared" si="54"/>
        <v>29.448231833025883</v>
      </c>
      <c r="DM22" s="130">
        <f t="shared" si="54"/>
        <v>29.281788428688778</v>
      </c>
      <c r="DN22" s="130">
        <f t="shared" si="54"/>
        <v>29.043800650044886</v>
      </c>
      <c r="DO22" s="130">
        <f t="shared" si="54"/>
        <v>29.062220647422201</v>
      </c>
      <c r="DP22" s="130">
        <f t="shared" si="54"/>
        <v>25.202383799502005</v>
      </c>
      <c r="DQ22" s="130">
        <f t="shared" si="54"/>
        <v>0</v>
      </c>
      <c r="DR22" s="130">
        <f t="shared" si="54"/>
        <v>0</v>
      </c>
      <c r="DS22" s="130">
        <f t="shared" si="54"/>
        <v>0</v>
      </c>
      <c r="DU22" s="130">
        <f t="shared" si="8"/>
        <v>0.51655147662490819</v>
      </c>
      <c r="DW22" s="130">
        <f>+BY22/AW22</f>
        <v>1.015252546872234</v>
      </c>
      <c r="DX22" s="130">
        <f t="shared" ref="DX22" si="55">IFERROR(DX85/DX$10,0)</f>
        <v>22.147992252231859</v>
      </c>
    </row>
    <row r="23" spans="1:128" x14ac:dyDescent="0.3">
      <c r="A23" s="47"/>
      <c r="B23" s="52"/>
      <c r="C23" s="53"/>
      <c r="D23" s="52"/>
      <c r="E23" s="53"/>
      <c r="F23" s="47"/>
      <c r="G23" s="52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19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1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1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1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1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19"/>
      <c r="CO23" s="59"/>
      <c r="CP23" s="59"/>
      <c r="CQ23" s="59"/>
      <c r="CR23" s="59"/>
      <c r="CS23" s="19"/>
      <c r="CU23" s="59"/>
      <c r="CV23" s="59"/>
      <c r="CW23" s="59"/>
      <c r="CX23" s="59"/>
      <c r="CY23" s="1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  <c r="DQ23" s="59"/>
      <c r="DR23" s="59"/>
      <c r="DS23" s="59"/>
      <c r="DU23" s="19"/>
      <c r="DW23" s="19"/>
      <c r="DX23" s="19"/>
    </row>
    <row r="24" spans="1:128" s="10" customFormat="1" x14ac:dyDescent="0.3">
      <c r="A24" s="21"/>
      <c r="B24" s="131"/>
      <c r="C24" s="132"/>
      <c r="D24" s="131"/>
      <c r="E24" s="132"/>
      <c r="F24" s="133" t="s">
        <v>21</v>
      </c>
      <c r="G24" s="131" t="s">
        <v>20</v>
      </c>
      <c r="I24" s="134">
        <f t="shared" ref="I24:AI31" si="56">IFERROR(I87/I$10,0)</f>
        <v>0.43782944123178213</v>
      </c>
      <c r="J24" s="134">
        <f t="shared" si="56"/>
        <v>0.46929905737324251</v>
      </c>
      <c r="K24" s="134">
        <f t="shared" si="56"/>
        <v>0.43790803467449546</v>
      </c>
      <c r="L24" s="134">
        <f t="shared" si="56"/>
        <v>0.46902806127317875</v>
      </c>
      <c r="M24" s="134">
        <f t="shared" si="56"/>
        <v>0.43992974602025436</v>
      </c>
      <c r="N24" s="134">
        <f t="shared" si="56"/>
        <v>0.48298015210285949</v>
      </c>
      <c r="O24" s="134">
        <f t="shared" si="56"/>
        <v>0.41432257555737384</v>
      </c>
      <c r="P24" s="134">
        <f t="shared" si="56"/>
        <v>0.46518159495995876</v>
      </c>
      <c r="Q24" s="134">
        <f t="shared" si="56"/>
        <v>0.38437647417742921</v>
      </c>
      <c r="R24" s="134">
        <f t="shared" si="56"/>
        <v>0.43241573243271564</v>
      </c>
      <c r="S24" s="134">
        <f t="shared" si="56"/>
        <v>0.42273892511111011</v>
      </c>
      <c r="T24" s="134">
        <f t="shared" si="56"/>
        <v>0.39739021502989308</v>
      </c>
      <c r="U24" s="134">
        <f t="shared" si="56"/>
        <v>0.43559963974668731</v>
      </c>
      <c r="W24" s="134">
        <f t="shared" si="56"/>
        <v>0.42627378723092541</v>
      </c>
      <c r="X24" s="134">
        <f t="shared" si="56"/>
        <v>0.39106168349268583</v>
      </c>
      <c r="Y24" s="134">
        <f t="shared" si="56"/>
        <v>0.49015970291302596</v>
      </c>
      <c r="Z24" s="134">
        <f t="shared" si="56"/>
        <v>0.50518104720520962</v>
      </c>
      <c r="AA24" s="134">
        <f t="shared" si="56"/>
        <v>0.40856228460065919</v>
      </c>
      <c r="AB24" s="134">
        <f t="shared" si="56"/>
        <v>0.36230667887653561</v>
      </c>
      <c r="AC24" s="134">
        <f t="shared" si="56"/>
        <v>0.37743063083442896</v>
      </c>
      <c r="AD24" s="134">
        <f t="shared" si="56"/>
        <v>0.37127954823252662</v>
      </c>
      <c r="AE24" s="134">
        <f t="shared" si="56"/>
        <v>0.36840746474028374</v>
      </c>
      <c r="AF24" s="134">
        <f t="shared" si="56"/>
        <v>0.38077521132130404</v>
      </c>
      <c r="AG24" s="134">
        <f t="shared" si="56"/>
        <v>0.36051883081524894</v>
      </c>
      <c r="AH24" s="134">
        <f t="shared" si="56"/>
        <v>0.36454669139650864</v>
      </c>
      <c r="AI24" s="134">
        <f t="shared" si="56"/>
        <v>0.39824158472018195</v>
      </c>
      <c r="AK24" s="134">
        <f t="shared" ref="AK24:AW32" si="57">IFERROR(AK87/AK$10,0)</f>
        <v>0.37403853358278444</v>
      </c>
      <c r="AL24" s="134">
        <f t="shared" si="57"/>
        <v>0.42265698274677915</v>
      </c>
      <c r="AM24" s="134">
        <f t="shared" si="57"/>
        <v>0.37402022154367315</v>
      </c>
      <c r="AN24" s="134">
        <f t="shared" si="57"/>
        <v>0.35703719961768116</v>
      </c>
      <c r="AO24" s="134">
        <f t="shared" si="57"/>
        <v>0.35070205276215916</v>
      </c>
      <c r="AP24" s="134">
        <f t="shared" si="57"/>
        <v>0.31915572691717076</v>
      </c>
      <c r="AQ24" s="134">
        <f t="shared" si="57"/>
        <v>0.31289816980299889</v>
      </c>
      <c r="AR24" s="134">
        <f t="shared" si="57"/>
        <v>0.33416327851175875</v>
      </c>
      <c r="AS24" s="134">
        <v>0.3173822120048429</v>
      </c>
      <c r="AT24" s="134">
        <f t="shared" ref="AT24:AV24" si="58">IFERROR(AT87/AT$10,0)</f>
        <v>0.40217876142731623</v>
      </c>
      <c r="AU24" s="134">
        <f t="shared" si="58"/>
        <v>0.34069903429146159</v>
      </c>
      <c r="AV24" s="134">
        <f t="shared" si="58"/>
        <v>0.34793813628019887</v>
      </c>
      <c r="AW24" s="134">
        <f t="shared" si="57"/>
        <v>0.35228551258993784</v>
      </c>
      <c r="AY24" s="134">
        <f t="shared" ref="AY24:BK24" si="59">IFERROR(AY87/AY$10,0)</f>
        <v>0.33979159619317179</v>
      </c>
      <c r="AZ24" s="134">
        <f t="shared" si="59"/>
        <v>0.33979159619317184</v>
      </c>
      <c r="BA24" s="134">
        <f t="shared" si="59"/>
        <v>0.33979159619317184</v>
      </c>
      <c r="BB24" s="134">
        <f t="shared" si="59"/>
        <v>0.3397915961931719</v>
      </c>
      <c r="BC24" s="134">
        <f t="shared" si="59"/>
        <v>0.33979159619317184</v>
      </c>
      <c r="BD24" s="134">
        <f t="shared" si="59"/>
        <v>0.33979159619317184</v>
      </c>
      <c r="BE24" s="134">
        <f t="shared" si="59"/>
        <v>0.33979159619317179</v>
      </c>
      <c r="BF24" s="134">
        <f t="shared" si="59"/>
        <v>0.38436026647563043</v>
      </c>
      <c r="BG24" s="134">
        <f t="shared" si="59"/>
        <v>0.34739273700196033</v>
      </c>
      <c r="BH24" s="134">
        <f t="shared" si="59"/>
        <v>0.33980988057302325</v>
      </c>
      <c r="BI24" s="134">
        <f t="shared" si="59"/>
        <v>0.36653359628674648</v>
      </c>
      <c r="BJ24" s="134">
        <f t="shared" si="59"/>
        <v>0.34595342163086212</v>
      </c>
      <c r="BK24" s="134">
        <f t="shared" si="59"/>
        <v>0.34715577327979069</v>
      </c>
      <c r="BM24" s="134">
        <f>IFERROR(BM87/BM$10,0)</f>
        <v>0.36800439587327827</v>
      </c>
      <c r="BN24" s="134">
        <f>IFERROR(BN87/BN$10,0)</f>
        <v>0.3669971770184105</v>
      </c>
      <c r="BO24" s="134">
        <f t="shared" ref="BO24:BY32" si="60">IFERROR(BO87/BO$10,0)</f>
        <v>0.40432187507548495</v>
      </c>
      <c r="BP24" s="134">
        <f t="shared" si="60"/>
        <v>0.33979159619317184</v>
      </c>
      <c r="BQ24" s="134">
        <f t="shared" si="60"/>
        <v>0.33979159619317179</v>
      </c>
      <c r="BR24" s="134">
        <f t="shared" si="60"/>
        <v>0.33979159619317179</v>
      </c>
      <c r="BS24" s="134">
        <f t="shared" si="60"/>
        <v>0.33979159619317179</v>
      </c>
      <c r="BT24" s="134">
        <f t="shared" si="60"/>
        <v>0.38436026647563043</v>
      </c>
      <c r="BU24" s="134">
        <f t="shared" si="60"/>
        <v>0.34739273700196033</v>
      </c>
      <c r="BV24" s="134">
        <f t="shared" si="60"/>
        <v>0.3398098805730233</v>
      </c>
      <c r="BW24" s="134">
        <f t="shared" si="60"/>
        <v>0.36653359628674642</v>
      </c>
      <c r="BX24" s="134">
        <f t="shared" si="60"/>
        <v>0.34595342163086207</v>
      </c>
      <c r="BY24" s="134">
        <f t="shared" si="60"/>
        <v>0.35677745193288857</v>
      </c>
      <c r="CA24" s="134">
        <f t="shared" ref="CA24:CM32" si="61">IFERROR(CA87/CA$10,0)</f>
        <v>0.38820638237593175</v>
      </c>
      <c r="CB24" s="134">
        <f t="shared" si="61"/>
        <v>0.35237180075690072</v>
      </c>
      <c r="CC24" s="134">
        <f t="shared" si="61"/>
        <v>0.38820638237593175</v>
      </c>
      <c r="CD24" s="134">
        <f t="shared" si="61"/>
        <v>0.3497140228656912</v>
      </c>
      <c r="CE24" s="134">
        <f t="shared" si="61"/>
        <v>0.37310457027878224</v>
      </c>
      <c r="CF24" s="134">
        <f t="shared" si="61"/>
        <v>0.3497140228656912</v>
      </c>
      <c r="CG24" s="134">
        <f t="shared" si="61"/>
        <v>0.36356167414831581</v>
      </c>
      <c r="CH24" s="134">
        <f t="shared" si="61"/>
        <v>0.36356167414831581</v>
      </c>
      <c r="CI24" s="134">
        <f t="shared" si="61"/>
        <v>0.3407693868000401</v>
      </c>
      <c r="CJ24" s="134">
        <f t="shared" si="61"/>
        <v>0.37686450887914913</v>
      </c>
      <c r="CK24" s="134">
        <f t="shared" si="61"/>
        <v>0.35323824464801834</v>
      </c>
      <c r="CL24" s="134">
        <f t="shared" si="61"/>
        <v>0.37686450887914913</v>
      </c>
      <c r="CM24" s="134">
        <f t="shared" si="61"/>
        <v>0.36449983626239252</v>
      </c>
      <c r="CO24" s="134">
        <f t="shared" ref="CO24:CS32" si="62">IFERROR(CO87/CO$10,0)</f>
        <v>0.35453798940547138</v>
      </c>
      <c r="CP24" s="134">
        <f t="shared" si="62"/>
        <v>0.35482765461872207</v>
      </c>
      <c r="CQ24" s="134">
        <f t="shared" si="62"/>
        <v>0.35970229025761763</v>
      </c>
      <c r="CR24" s="134">
        <f t="shared" si="62"/>
        <v>0.35898165631313561</v>
      </c>
      <c r="CS24" s="134">
        <f t="shared" si="62"/>
        <v>0.35701501834466881</v>
      </c>
      <c r="CU24" s="134">
        <f t="shared" ref="CU24:CY32" si="63">IFERROR(CU87/CU$10,0)</f>
        <v>0.34965619554082578</v>
      </c>
      <c r="CV24" s="134">
        <f t="shared" si="63"/>
        <v>0.34567882400215921</v>
      </c>
      <c r="CW24" s="134">
        <f t="shared" si="63"/>
        <v>0.35321763149558788</v>
      </c>
      <c r="CX24" s="134">
        <f t="shared" si="63"/>
        <v>0.35321763149558794</v>
      </c>
      <c r="CY24" s="134">
        <f t="shared" si="63"/>
        <v>0.35044257063354017</v>
      </c>
      <c r="DA24" s="134">
        <f t="shared" ref="DA24:DS24" si="64">IFERROR(DA87/DA$10,0)</f>
        <v>0.34789288124019052</v>
      </c>
      <c r="DB24" s="134">
        <f t="shared" si="64"/>
        <v>0.34797501359983707</v>
      </c>
      <c r="DC24" s="134">
        <f t="shared" si="64"/>
        <v>0.3459663638307951</v>
      </c>
      <c r="DD24" s="134">
        <f t="shared" si="64"/>
        <v>0.35053335284674575</v>
      </c>
      <c r="DE24" s="134">
        <f t="shared" si="64"/>
        <v>0.34722026162021441</v>
      </c>
      <c r="DF24" s="134">
        <f t="shared" si="64"/>
        <v>0.54221424341669822</v>
      </c>
      <c r="DG24" s="134">
        <f t="shared" si="64"/>
        <v>0.92431517602912516</v>
      </c>
      <c r="DH24" s="134">
        <f t="shared" si="64"/>
        <v>0.97214681616730214</v>
      </c>
      <c r="DI24" s="134">
        <f t="shared" si="64"/>
        <v>0.95306431976609529</v>
      </c>
      <c r="DJ24" s="134">
        <f t="shared" si="64"/>
        <v>0.93904642150387596</v>
      </c>
      <c r="DK24" s="134">
        <f t="shared" si="64"/>
        <v>0.92173817175048323</v>
      </c>
      <c r="DL24" s="134">
        <f t="shared" si="64"/>
        <v>0.92514915233486628</v>
      </c>
      <c r="DM24" s="134">
        <f t="shared" si="64"/>
        <v>0.93384869005269</v>
      </c>
      <c r="DN24" s="134">
        <f t="shared" si="64"/>
        <v>0.93604408404656758</v>
      </c>
      <c r="DO24" s="134">
        <f t="shared" si="64"/>
        <v>0.93604402590096092</v>
      </c>
      <c r="DP24" s="134">
        <f t="shared" si="64"/>
        <v>9.5556944880155453E-2</v>
      </c>
      <c r="DQ24" s="134">
        <f t="shared" si="64"/>
        <v>0</v>
      </c>
      <c r="DR24" s="134">
        <f t="shared" si="64"/>
        <v>0</v>
      </c>
      <c r="DS24" s="134">
        <f t="shared" si="64"/>
        <v>0</v>
      </c>
      <c r="DU24" s="134">
        <f t="shared" si="8"/>
        <v>9.621678653097876E-3</v>
      </c>
      <c r="DW24" s="134">
        <f>+BY24/AW24</f>
        <v>1.0127508489064079</v>
      </c>
      <c r="DX24" s="134">
        <f t="shared" ref="DX24" si="65">IFERROR(DX87/DX$10,0)</f>
        <v>0.49036670822855066</v>
      </c>
    </row>
    <row r="25" spans="1:128" x14ac:dyDescent="0.3">
      <c r="B25" s="15" t="s">
        <v>22</v>
      </c>
      <c r="C25" s="16" t="s">
        <v>23</v>
      </c>
      <c r="D25" s="15" t="s">
        <v>24</v>
      </c>
      <c r="E25" s="16" t="s">
        <v>25</v>
      </c>
      <c r="F25" s="60" t="s">
        <v>26</v>
      </c>
      <c r="G25" s="15" t="s">
        <v>20</v>
      </c>
      <c r="I25" s="59">
        <f t="shared" si="56"/>
        <v>3.3233645865393069E-2</v>
      </c>
      <c r="J25" s="59">
        <f t="shared" si="56"/>
        <v>3.6089010745500985E-2</v>
      </c>
      <c r="K25" s="59">
        <f t="shared" si="56"/>
        <v>3.4234203889408364E-2</v>
      </c>
      <c r="L25" s="59">
        <f t="shared" si="56"/>
        <v>3.6185768136974869E-2</v>
      </c>
      <c r="M25" s="59">
        <f t="shared" si="56"/>
        <v>3.320450555251845E-2</v>
      </c>
      <c r="N25" s="59">
        <f t="shared" si="56"/>
        <v>3.7072602451586896E-2</v>
      </c>
      <c r="O25" s="59">
        <f t="shared" si="56"/>
        <v>3.104219310852372E-2</v>
      </c>
      <c r="P25" s="59">
        <f t="shared" si="56"/>
        <v>3.5007228443578668E-2</v>
      </c>
      <c r="Q25" s="59">
        <f t="shared" si="56"/>
        <v>2.9391183417836489E-2</v>
      </c>
      <c r="R25" s="59">
        <f t="shared" si="56"/>
        <v>3.3661569886444524E-2</v>
      </c>
      <c r="S25" s="59">
        <f t="shared" si="56"/>
        <v>3.2800647361753414E-2</v>
      </c>
      <c r="T25" s="59">
        <f t="shared" si="56"/>
        <v>3.1709419208337974E-2</v>
      </c>
      <c r="U25" s="59">
        <f t="shared" si="56"/>
        <v>3.3484300928482646E-2</v>
      </c>
      <c r="W25" s="59">
        <f t="shared" si="56"/>
        <v>3.5955006126881371E-2</v>
      </c>
      <c r="X25" s="59">
        <f t="shared" si="56"/>
        <v>3.2007191174084786E-2</v>
      </c>
      <c r="Y25" s="59">
        <f t="shared" si="56"/>
        <v>3.891298932276524E-2</v>
      </c>
      <c r="Z25" s="59">
        <f t="shared" si="56"/>
        <v>3.8812078519435626E-2</v>
      </c>
      <c r="AA25" s="59">
        <f t="shared" si="56"/>
        <v>3.147222272606038E-2</v>
      </c>
      <c r="AB25" s="59">
        <f t="shared" si="56"/>
        <v>2.9450207575343175E-2</v>
      </c>
      <c r="AC25" s="59">
        <f t="shared" si="56"/>
        <v>3.2273920033280605E-2</v>
      </c>
      <c r="AD25" s="59">
        <f t="shared" si="56"/>
        <v>3.0533271170192704E-2</v>
      </c>
      <c r="AE25" s="59">
        <f t="shared" si="56"/>
        <v>3.043993229739466E-2</v>
      </c>
      <c r="AF25" s="59">
        <f t="shared" si="56"/>
        <v>3.2200818660561167E-2</v>
      </c>
      <c r="AG25" s="59">
        <f t="shared" si="56"/>
        <v>3.0152683466562639E-2</v>
      </c>
      <c r="AH25" s="59">
        <f t="shared" si="56"/>
        <v>3.0420208360644459E-2</v>
      </c>
      <c r="AI25" s="59">
        <f t="shared" si="56"/>
        <v>3.2574622963507306E-2</v>
      </c>
      <c r="AK25" s="61">
        <f t="shared" si="57"/>
        <v>3.1545250624053653E-2</v>
      </c>
      <c r="AL25" s="61">
        <f t="shared" si="57"/>
        <v>3.626212379033357E-2</v>
      </c>
      <c r="AM25" s="61">
        <f t="shared" si="57"/>
        <v>3.208408917942375E-2</v>
      </c>
      <c r="AN25" s="61">
        <f t="shared" si="57"/>
        <v>3.0793273209844697E-2</v>
      </c>
      <c r="AO25" s="61">
        <f t="shared" si="57"/>
        <v>3.114395622256283E-2</v>
      </c>
      <c r="AP25" s="61">
        <f t="shared" si="57"/>
        <v>2.8012140794047197E-2</v>
      </c>
      <c r="AQ25" s="61">
        <f t="shared" si="57"/>
        <v>2.7212903978513728E-2</v>
      </c>
      <c r="AR25" s="61">
        <f t="shared" si="57"/>
        <v>2.9209528073189293E-2</v>
      </c>
      <c r="AS25" s="61">
        <v>2.8153718410405548E-2</v>
      </c>
      <c r="AT25" s="61">
        <v>2.8190674599709552E-2</v>
      </c>
      <c r="AU25" s="61">
        <v>2.8190674599709552E-2</v>
      </c>
      <c r="AV25" s="61">
        <v>2.8190674599709552E-2</v>
      </c>
      <c r="AW25" s="59">
        <f t="shared" si="57"/>
        <v>3.0524184114489254E-2</v>
      </c>
      <c r="AY25" s="62">
        <v>2.7496948131645271E-2</v>
      </c>
      <c r="AZ25" s="62">
        <v>2.7496948131645271E-2</v>
      </c>
      <c r="BA25" s="62">
        <v>2.7496948131645271E-2</v>
      </c>
      <c r="BB25" s="62">
        <v>2.7496948131645271E-2</v>
      </c>
      <c r="BC25" s="62">
        <v>2.7496948131645271E-2</v>
      </c>
      <c r="BD25" s="62">
        <v>2.7496948131645271E-2</v>
      </c>
      <c r="BE25" s="62">
        <v>2.7496948131645271E-2</v>
      </c>
      <c r="BF25" s="62">
        <v>3.112664714783004E-2</v>
      </c>
      <c r="BG25" s="62">
        <v>2.8153718410405548E-2</v>
      </c>
      <c r="BH25" s="62">
        <v>2.755950298407402E-2</v>
      </c>
      <c r="BI25" s="62">
        <v>2.9748748418467811E-2</v>
      </c>
      <c r="BJ25" s="62">
        <v>2.8099025530683917E-2</v>
      </c>
      <c r="BK25" s="59">
        <v>2.8099025530683917E-2</v>
      </c>
      <c r="BM25" s="1">
        <f t="shared" ref="BM25:BO32" si="66">IFERROR(BM88/BM$10,0)</f>
        <v>3.1105515244377598E-2</v>
      </c>
      <c r="BN25" s="1">
        <f t="shared" si="66"/>
        <v>3.1915019643237216E-2</v>
      </c>
      <c r="BO25" s="1">
        <f t="shared" si="66"/>
        <v>3.4910629405683305E-2</v>
      </c>
      <c r="BP25" s="63">
        <v>2.7496948131645271E-2</v>
      </c>
      <c r="BQ25" s="63">
        <v>2.7496948131645271E-2</v>
      </c>
      <c r="BR25" s="63">
        <v>2.7496948131645271E-2</v>
      </c>
      <c r="BS25" s="63">
        <v>2.7496948131645271E-2</v>
      </c>
      <c r="BT25" s="63">
        <v>3.112664714783004E-2</v>
      </c>
      <c r="BU25" s="63">
        <v>2.8153718410405548E-2</v>
      </c>
      <c r="BV25" s="63">
        <v>2.755950298407402E-2</v>
      </c>
      <c r="BW25" s="63">
        <v>2.9748748418467811E-2</v>
      </c>
      <c r="BX25" s="63">
        <v>2.8099025530683917E-2</v>
      </c>
      <c r="BY25" s="1">
        <f t="shared" si="60"/>
        <v>2.9357888093473405E-2</v>
      </c>
      <c r="CA25" s="163"/>
      <c r="CB25" s="163"/>
      <c r="CC25" s="163"/>
      <c r="CD25" s="163"/>
      <c r="CE25" s="163"/>
      <c r="CF25" s="163"/>
      <c r="CG25" s="163"/>
      <c r="CH25" s="163"/>
      <c r="CI25" s="163"/>
      <c r="CJ25" s="163"/>
      <c r="CK25" s="163"/>
      <c r="CL25" s="163"/>
      <c r="CM25" s="1">
        <f t="shared" si="61"/>
        <v>3.1084947690015359E-2</v>
      </c>
      <c r="CO25" s="163"/>
      <c r="CP25" s="163"/>
      <c r="CQ25" s="163"/>
      <c r="CR25" s="163"/>
      <c r="CS25" s="1">
        <f t="shared" si="62"/>
        <v>3.0446634170241262E-2</v>
      </c>
      <c r="CU25" s="163"/>
      <c r="CV25" s="163"/>
      <c r="CW25" s="163"/>
      <c r="CX25" s="163"/>
      <c r="CY25" s="1">
        <f t="shared" si="63"/>
        <v>2.9886128587054323E-2</v>
      </c>
      <c r="DA25" s="163"/>
      <c r="DB25" s="163"/>
      <c r="DC25" s="163"/>
      <c r="DD25" s="163"/>
      <c r="DE25" s="163"/>
      <c r="DF25" s="163"/>
      <c r="DG25" s="163"/>
      <c r="DH25" s="163"/>
      <c r="DI25" s="163"/>
      <c r="DJ25" s="163"/>
      <c r="DK25" s="163"/>
      <c r="DL25" s="163"/>
      <c r="DM25" s="163"/>
      <c r="DN25" s="163"/>
      <c r="DO25" s="163"/>
      <c r="DP25" s="163"/>
      <c r="DQ25" s="163"/>
      <c r="DR25" s="163"/>
      <c r="DS25" s="163"/>
      <c r="DU25" s="59">
        <f>+BY25-BK25</f>
        <v>1.2588625627894881E-3</v>
      </c>
      <c r="DW25" s="59">
        <f t="shared" ref="DW25:DW32" si="67">+BY25/AW25</f>
        <v>0.9617910828790267</v>
      </c>
      <c r="DX25" s="1">
        <f t="shared" ref="DX25" si="68">IFERROR(DX88/DX$10,0)</f>
        <v>6.7466170957333482E-2</v>
      </c>
    </row>
    <row r="26" spans="1:128" x14ac:dyDescent="0.3">
      <c r="B26" s="15" t="s">
        <v>22</v>
      </c>
      <c r="C26" s="16" t="s">
        <v>23</v>
      </c>
      <c r="D26" s="15" t="s">
        <v>24</v>
      </c>
      <c r="E26" s="16" t="s">
        <v>25</v>
      </c>
      <c r="F26" s="60" t="s">
        <v>27</v>
      </c>
      <c r="G26" s="15" t="s">
        <v>20</v>
      </c>
      <c r="I26" s="59">
        <f t="shared" si="56"/>
        <v>0.17566355671707762</v>
      </c>
      <c r="J26" s="59">
        <f t="shared" si="56"/>
        <v>0.19075619965479088</v>
      </c>
      <c r="K26" s="59">
        <f t="shared" si="56"/>
        <v>0.18095222055830132</v>
      </c>
      <c r="L26" s="59">
        <f t="shared" si="56"/>
        <v>0.19126763158115287</v>
      </c>
      <c r="M26" s="59">
        <f t="shared" si="56"/>
        <v>0.17550952934902608</v>
      </c>
      <c r="N26" s="59">
        <f t="shared" si="56"/>
        <v>0.1959551843869593</v>
      </c>
      <c r="O26" s="59">
        <f t="shared" si="56"/>
        <v>0.16408016357362537</v>
      </c>
      <c r="P26" s="59">
        <f t="shared" si="56"/>
        <v>0.18503820748748723</v>
      </c>
      <c r="Q26" s="59">
        <f t="shared" si="56"/>
        <v>0.15535339806570714</v>
      </c>
      <c r="R26" s="59">
        <f t="shared" si="56"/>
        <v>0.17792544082834963</v>
      </c>
      <c r="S26" s="59">
        <f t="shared" si="56"/>
        <v>0.17337485034069658</v>
      </c>
      <c r="T26" s="59">
        <f t="shared" si="56"/>
        <v>0.16760693010121497</v>
      </c>
      <c r="U26" s="59">
        <f t="shared" si="56"/>
        <v>0.17698844776483685</v>
      </c>
      <c r="W26" s="59">
        <f t="shared" si="56"/>
        <v>0.19004788952780152</v>
      </c>
      <c r="X26" s="59">
        <f t="shared" si="56"/>
        <v>0.16918086763444812</v>
      </c>
      <c r="Y26" s="59">
        <f t="shared" si="56"/>
        <v>0.20568294356318767</v>
      </c>
      <c r="Z26" s="59">
        <f t="shared" si="56"/>
        <v>0.20514955788844544</v>
      </c>
      <c r="AA26" s="59">
        <f t="shared" si="56"/>
        <v>0.16635317726631912</v>
      </c>
      <c r="AB26" s="59">
        <f t="shared" si="56"/>
        <v>0.15566538289824247</v>
      </c>
      <c r="AC26" s="59">
        <f t="shared" si="56"/>
        <v>0.17059072017591173</v>
      </c>
      <c r="AD26" s="59">
        <f t="shared" si="56"/>
        <v>0.16139014761387568</v>
      </c>
      <c r="AE26" s="59">
        <f t="shared" si="56"/>
        <v>0.1608967850005146</v>
      </c>
      <c r="AF26" s="59">
        <f t="shared" si="56"/>
        <v>0.17020432720582332</v>
      </c>
      <c r="AG26" s="59">
        <f t="shared" si="56"/>
        <v>0.15937846975183109</v>
      </c>
      <c r="AH26" s="59">
        <f t="shared" si="56"/>
        <v>0.16079252990626355</v>
      </c>
      <c r="AI26" s="59">
        <f t="shared" si="56"/>
        <v>0.17218014994996714</v>
      </c>
      <c r="AK26" s="61">
        <f t="shared" si="57"/>
        <v>0.16673918186999787</v>
      </c>
      <c r="AL26" s="61">
        <f t="shared" si="57"/>
        <v>0.19167122574890602</v>
      </c>
      <c r="AM26" s="61">
        <f t="shared" si="57"/>
        <v>0.16958732851981126</v>
      </c>
      <c r="AN26" s="61">
        <f t="shared" si="57"/>
        <v>0.16276444410917906</v>
      </c>
      <c r="AO26" s="61">
        <f t="shared" si="57"/>
        <v>0.16461805431926066</v>
      </c>
      <c r="AP26" s="61">
        <f t="shared" si="57"/>
        <v>0.14806417276853517</v>
      </c>
      <c r="AQ26" s="61">
        <f t="shared" si="57"/>
        <v>0.14383963531500113</v>
      </c>
      <c r="AR26" s="61">
        <f t="shared" si="57"/>
        <v>0.15439321981542911</v>
      </c>
      <c r="AS26" s="61">
        <v>0.14958067973955094</v>
      </c>
      <c r="AT26" s="61">
        <v>0.14913147006466168</v>
      </c>
      <c r="AU26" s="61">
        <v>0.14913147006466168</v>
      </c>
      <c r="AV26" s="61">
        <v>0.14913147006466168</v>
      </c>
      <c r="AW26" s="59">
        <f t="shared" si="57"/>
        <v>0.16134211603372892</v>
      </c>
      <c r="AY26" s="62">
        <v>0.14577746594195456</v>
      </c>
      <c r="AZ26" s="62">
        <v>0.14577746594195456</v>
      </c>
      <c r="BA26" s="62">
        <v>0.14577746594195456</v>
      </c>
      <c r="BB26" s="62">
        <v>0.14577746594195456</v>
      </c>
      <c r="BC26" s="62">
        <v>0.14577746594195456</v>
      </c>
      <c r="BD26" s="62">
        <v>0.14577746594195456</v>
      </c>
      <c r="BE26" s="62">
        <v>0.14577746594195456</v>
      </c>
      <c r="BF26" s="62">
        <v>0.16519853283266944</v>
      </c>
      <c r="BG26" s="62">
        <v>0.14958067973955094</v>
      </c>
      <c r="BH26" s="62">
        <v>0.14658009082956142</v>
      </c>
      <c r="BI26" s="62">
        <v>0.1583923317138623</v>
      </c>
      <c r="BJ26" s="62">
        <v>0.1497671466912967</v>
      </c>
      <c r="BK26" s="59">
        <v>0.1497671466912967</v>
      </c>
      <c r="BM26" s="1">
        <f t="shared" si="66"/>
        <v>0.16441486629171015</v>
      </c>
      <c r="BN26" s="1">
        <f t="shared" si="66"/>
        <v>0.16869367525711099</v>
      </c>
      <c r="BO26" s="1">
        <f t="shared" si="66"/>
        <v>0.18452761257289746</v>
      </c>
      <c r="BP26" s="63">
        <v>0.14577746594195456</v>
      </c>
      <c r="BQ26" s="63">
        <v>0.14577746594195456</v>
      </c>
      <c r="BR26" s="63">
        <v>0.14577746594195456</v>
      </c>
      <c r="BS26" s="63">
        <v>0.14577746594195456</v>
      </c>
      <c r="BT26" s="63">
        <v>0.16519853283266944</v>
      </c>
      <c r="BU26" s="63">
        <v>0.14958067973955094</v>
      </c>
      <c r="BV26" s="63">
        <v>0.14658009082956142</v>
      </c>
      <c r="BW26" s="63">
        <v>0.1583923317138623</v>
      </c>
      <c r="BX26" s="63">
        <v>0.1497671466912967</v>
      </c>
      <c r="BY26" s="1">
        <f t="shared" si="60"/>
        <v>0.15572539631455307</v>
      </c>
      <c r="CA26" s="163"/>
      <c r="CB26" s="163"/>
      <c r="CC26" s="163"/>
      <c r="CD26" s="163"/>
      <c r="CE26" s="163"/>
      <c r="CF26" s="163"/>
      <c r="CG26" s="163"/>
      <c r="CH26" s="163"/>
      <c r="CI26" s="163"/>
      <c r="CJ26" s="163"/>
      <c r="CK26" s="163"/>
      <c r="CL26" s="163"/>
      <c r="CM26" s="1">
        <f t="shared" si="61"/>
        <v>0.16430615207579544</v>
      </c>
      <c r="CO26" s="163"/>
      <c r="CP26" s="163"/>
      <c r="CQ26" s="163"/>
      <c r="CR26" s="163"/>
      <c r="CS26" s="1">
        <f t="shared" si="62"/>
        <v>0.16093220918556098</v>
      </c>
      <c r="CU26" s="163"/>
      <c r="CV26" s="163"/>
      <c r="CW26" s="163"/>
      <c r="CX26" s="163"/>
      <c r="CY26" s="1">
        <f t="shared" si="63"/>
        <v>0.15796953681728715</v>
      </c>
      <c r="DA26" s="163"/>
      <c r="DB26" s="163"/>
      <c r="DC26" s="163"/>
      <c r="DD26" s="163"/>
      <c r="DE26" s="163"/>
      <c r="DF26" s="163"/>
      <c r="DG26" s="163"/>
      <c r="DH26" s="163"/>
      <c r="DI26" s="163"/>
      <c r="DJ26" s="163"/>
      <c r="DK26" s="163"/>
      <c r="DL26" s="163"/>
      <c r="DM26" s="163"/>
      <c r="DN26" s="163"/>
      <c r="DO26" s="163"/>
      <c r="DP26" s="163"/>
      <c r="DQ26" s="163"/>
      <c r="DR26" s="163"/>
      <c r="DS26" s="163"/>
      <c r="DU26" s="59">
        <f t="shared" si="8"/>
        <v>5.958249623256362E-3</v>
      </c>
      <c r="DW26" s="59">
        <f t="shared" si="67"/>
        <v>0.96518751670517533</v>
      </c>
      <c r="DX26" s="1">
        <f t="shared" ref="DX26" si="69">IFERROR(DX89/DX$10,0)</f>
        <v>0.22261768219871569</v>
      </c>
    </row>
    <row r="27" spans="1:128" x14ac:dyDescent="0.3">
      <c r="B27" s="15" t="s">
        <v>22</v>
      </c>
      <c r="C27" s="16" t="s">
        <v>23</v>
      </c>
      <c r="D27" s="15" t="s">
        <v>24</v>
      </c>
      <c r="E27" s="16" t="s">
        <v>25</v>
      </c>
      <c r="F27" s="60" t="s">
        <v>28</v>
      </c>
      <c r="G27" s="15" t="s">
        <v>20</v>
      </c>
      <c r="I27" s="59">
        <f t="shared" si="56"/>
        <v>2.8485982170336908E-2</v>
      </c>
      <c r="J27" s="59">
        <f t="shared" si="56"/>
        <v>3.0933437781857986E-2</v>
      </c>
      <c r="K27" s="59">
        <f t="shared" si="56"/>
        <v>2.9343603333778591E-2</v>
      </c>
      <c r="L27" s="59">
        <f t="shared" si="56"/>
        <v>3.10163726888356E-2</v>
      </c>
      <c r="M27" s="59">
        <f t="shared" si="56"/>
        <v>2.8461004759301526E-2</v>
      </c>
      <c r="N27" s="59">
        <f t="shared" si="56"/>
        <v>3.1776516387074481E-2</v>
      </c>
      <c r="O27" s="59">
        <f t="shared" si="56"/>
        <v>2.6607594093020326E-2</v>
      </c>
      <c r="P27" s="59">
        <f t="shared" si="56"/>
        <v>3.0006195808781711E-2</v>
      </c>
      <c r="Q27" s="59">
        <f t="shared" si="56"/>
        <v>2.5192442929574128E-2</v>
      </c>
      <c r="R27" s="59">
        <f t="shared" si="56"/>
        <v>2.8852774188381024E-2</v>
      </c>
      <c r="S27" s="59">
        <f t="shared" si="56"/>
        <v>2.8114840595788632E-2</v>
      </c>
      <c r="T27" s="59">
        <f t="shared" si="56"/>
        <v>2.7179502178575402E-2</v>
      </c>
      <c r="U27" s="59">
        <f t="shared" si="56"/>
        <v>2.8700829367270832E-2</v>
      </c>
      <c r="W27" s="59">
        <f t="shared" si="56"/>
        <v>3.0818576680184027E-2</v>
      </c>
      <c r="X27" s="59">
        <f t="shared" si="56"/>
        <v>2.743473529207267E-2</v>
      </c>
      <c r="Y27" s="59">
        <f t="shared" si="56"/>
        <v>3.3353990848084485E-2</v>
      </c>
      <c r="Z27" s="59">
        <f t="shared" si="56"/>
        <v>3.3267495873801962E-2</v>
      </c>
      <c r="AA27" s="59">
        <f t="shared" si="56"/>
        <v>2.6976190908051752E-2</v>
      </c>
      <c r="AB27" s="59">
        <f t="shared" si="56"/>
        <v>2.5243035064579859E-2</v>
      </c>
      <c r="AC27" s="59">
        <f t="shared" si="56"/>
        <v>2.7663360028526228E-2</v>
      </c>
      <c r="AD27" s="59">
        <f t="shared" si="56"/>
        <v>2.6171375288736597E-2</v>
      </c>
      <c r="AE27" s="59">
        <f t="shared" si="56"/>
        <v>2.6091370540623993E-2</v>
      </c>
      <c r="AF27" s="59">
        <f t="shared" si="56"/>
        <v>2.7600701709052426E-2</v>
      </c>
      <c r="AG27" s="59">
        <f t="shared" si="56"/>
        <v>2.5845157257053688E-2</v>
      </c>
      <c r="AH27" s="59">
        <f t="shared" si="56"/>
        <v>2.6074464309123822E-2</v>
      </c>
      <c r="AI27" s="59">
        <f t="shared" si="56"/>
        <v>2.7921105397291968E-2</v>
      </c>
      <c r="AK27" s="61">
        <f t="shared" si="57"/>
        <v>2.7038786249188838E-2</v>
      </c>
      <c r="AL27" s="61">
        <f t="shared" si="57"/>
        <v>3.108182039171449E-2</v>
      </c>
      <c r="AM27" s="61">
        <f t="shared" si="57"/>
        <v>2.7500647868077498E-2</v>
      </c>
      <c r="AN27" s="61">
        <f t="shared" si="57"/>
        <v>2.6394234179866874E-2</v>
      </c>
      <c r="AO27" s="61">
        <f t="shared" si="57"/>
        <v>2.6694819619339564E-2</v>
      </c>
      <c r="AP27" s="61">
        <f t="shared" si="57"/>
        <v>2.4010406394897595E-2</v>
      </c>
      <c r="AQ27" s="61">
        <f t="shared" si="57"/>
        <v>2.3325346267297476E-2</v>
      </c>
      <c r="AR27" s="61">
        <f t="shared" si="57"/>
        <v>2.5036738348447961E-2</v>
      </c>
      <c r="AS27" s="61">
        <v>2.4339732671746189E-2</v>
      </c>
      <c r="AT27" s="61">
        <v>2.4228881380185086E-2</v>
      </c>
      <c r="AU27" s="61">
        <v>2.4228881380185086E-2</v>
      </c>
      <c r="AV27" s="61">
        <v>2.4228881380185086E-2</v>
      </c>
      <c r="AW27" s="59">
        <f t="shared" si="57"/>
        <v>2.6163586383847925E-2</v>
      </c>
      <c r="AY27" s="62">
        <v>2.3702522122647798E-2</v>
      </c>
      <c r="AZ27" s="62">
        <v>2.3702522122647798E-2</v>
      </c>
      <c r="BA27" s="62">
        <v>2.3702522122647798E-2</v>
      </c>
      <c r="BB27" s="62">
        <v>2.3702522122647798E-2</v>
      </c>
      <c r="BC27" s="62">
        <v>2.3702522122647798E-2</v>
      </c>
      <c r="BD27" s="62">
        <v>2.3702522122647798E-2</v>
      </c>
      <c r="BE27" s="62">
        <v>2.3702522122647798E-2</v>
      </c>
      <c r="BF27" s="62">
        <v>2.6870695626345784E-2</v>
      </c>
      <c r="BG27" s="62">
        <v>2.4339732671746189E-2</v>
      </c>
      <c r="BH27" s="62">
        <v>2.3860629252968762E-2</v>
      </c>
      <c r="BI27" s="62">
        <v>2.5793287467824229E-2</v>
      </c>
      <c r="BJ27" s="62">
        <v>2.4397975213815745E-2</v>
      </c>
      <c r="BK27" s="59">
        <v>2.4397975213815745E-2</v>
      </c>
      <c r="BM27" s="1">
        <f t="shared" si="66"/>
        <v>2.6661870209466507E-2</v>
      </c>
      <c r="BN27" s="1">
        <f t="shared" si="66"/>
        <v>2.735573112277475E-2</v>
      </c>
      <c r="BO27" s="1">
        <f t="shared" si="66"/>
        <v>2.9923396633442827E-2</v>
      </c>
      <c r="BP27" s="63">
        <v>2.3702522122647798E-2</v>
      </c>
      <c r="BQ27" s="63">
        <v>2.3702522122647798E-2</v>
      </c>
      <c r="BR27" s="63">
        <v>2.3702522122647798E-2</v>
      </c>
      <c r="BS27" s="63">
        <v>2.3702522122647798E-2</v>
      </c>
      <c r="BT27" s="63">
        <v>2.6870695626345784E-2</v>
      </c>
      <c r="BU27" s="63">
        <v>2.4339732671746189E-2</v>
      </c>
      <c r="BV27" s="63">
        <v>2.3860629252968762E-2</v>
      </c>
      <c r="BW27" s="63">
        <v>2.5793287467824229E-2</v>
      </c>
      <c r="BX27" s="63">
        <v>2.4397975213815745E-2</v>
      </c>
      <c r="BY27" s="1">
        <f t="shared" si="60"/>
        <v>2.5314134160952274E-2</v>
      </c>
      <c r="CA27" s="163"/>
      <c r="CB27" s="163"/>
      <c r="CC27" s="163"/>
      <c r="CD27" s="163"/>
      <c r="CE27" s="163"/>
      <c r="CF27" s="163"/>
      <c r="CG27" s="163"/>
      <c r="CH27" s="163"/>
      <c r="CI27" s="163"/>
      <c r="CJ27" s="163"/>
      <c r="CK27" s="163"/>
      <c r="CL27" s="163"/>
      <c r="CM27" s="1">
        <f t="shared" si="61"/>
        <v>2.6644240877156018E-2</v>
      </c>
      <c r="CO27" s="163"/>
      <c r="CP27" s="163"/>
      <c r="CQ27" s="163"/>
      <c r="CR27" s="163"/>
      <c r="CS27" s="1">
        <f t="shared" si="62"/>
        <v>2.6097115003063935E-2</v>
      </c>
      <c r="CU27" s="163"/>
      <c r="CV27" s="163"/>
      <c r="CW27" s="163"/>
      <c r="CX27" s="163"/>
      <c r="CY27" s="1">
        <f t="shared" si="63"/>
        <v>2.5616681646046562E-2</v>
      </c>
      <c r="DA27" s="163"/>
      <c r="DB27" s="163"/>
      <c r="DC27" s="163"/>
      <c r="DD27" s="163"/>
      <c r="DE27" s="163"/>
      <c r="DF27" s="163"/>
      <c r="DG27" s="163"/>
      <c r="DH27" s="163"/>
      <c r="DI27" s="163"/>
      <c r="DJ27" s="163"/>
      <c r="DK27" s="163"/>
      <c r="DL27" s="163"/>
      <c r="DM27" s="163"/>
      <c r="DN27" s="163"/>
      <c r="DO27" s="163"/>
      <c r="DP27" s="163"/>
      <c r="DQ27" s="163"/>
      <c r="DR27" s="163"/>
      <c r="DS27" s="163"/>
      <c r="DU27" s="59">
        <f t="shared" si="8"/>
        <v>9.1615894713652918E-4</v>
      </c>
      <c r="DW27" s="59">
        <f t="shared" si="67"/>
        <v>0.96753303578365468</v>
      </c>
      <c r="DX27" s="1">
        <f t="shared" ref="DX27" si="70">IFERROR(DX90/DX$10,0)</f>
        <v>4.7390414814207041E-2</v>
      </c>
    </row>
    <row r="28" spans="1:128" x14ac:dyDescent="0.3">
      <c r="B28" s="15" t="s">
        <v>22</v>
      </c>
      <c r="C28" s="16" t="s">
        <v>23</v>
      </c>
      <c r="D28" s="15" t="s">
        <v>24</v>
      </c>
      <c r="E28" s="16" t="s">
        <v>25</v>
      </c>
      <c r="F28" s="60" t="s">
        <v>29</v>
      </c>
      <c r="G28" s="15" t="s">
        <v>20</v>
      </c>
      <c r="I28" s="59">
        <f t="shared" si="56"/>
        <v>3.0933953253690912E-2</v>
      </c>
      <c r="J28" s="59">
        <f t="shared" si="56"/>
        <v>3.4042702542714354E-2</v>
      </c>
      <c r="K28" s="59">
        <f t="shared" si="56"/>
        <v>3.1631063267301286E-2</v>
      </c>
      <c r="L28" s="59">
        <f t="shared" si="56"/>
        <v>3.4841168865182244E-2</v>
      </c>
      <c r="M28" s="59">
        <f t="shared" si="56"/>
        <v>2.8973577659740572E-2</v>
      </c>
      <c r="N28" s="59">
        <f t="shared" si="56"/>
        <v>3.3828005160592728E-2</v>
      </c>
      <c r="O28" s="59">
        <f t="shared" si="56"/>
        <v>2.9087589663857761E-2</v>
      </c>
      <c r="P28" s="59">
        <f t="shared" si="56"/>
        <v>3.2459901452683598E-2</v>
      </c>
      <c r="Q28" s="59">
        <f t="shared" si="56"/>
        <v>2.7208081785117088E-2</v>
      </c>
      <c r="R28" s="59">
        <f t="shared" si="56"/>
        <v>3.2739808309662985E-2</v>
      </c>
      <c r="S28" s="59">
        <f t="shared" si="56"/>
        <v>3.170085319511811E-2</v>
      </c>
      <c r="T28" s="59">
        <f t="shared" si="56"/>
        <v>2.9338598666357969E-2</v>
      </c>
      <c r="U28" s="59">
        <f t="shared" si="56"/>
        <v>3.1254621123561539E-2</v>
      </c>
      <c r="W28" s="59">
        <f t="shared" si="56"/>
        <v>3.4253050904378926E-2</v>
      </c>
      <c r="X28" s="59">
        <f t="shared" si="56"/>
        <v>3.0868285594557076E-2</v>
      </c>
      <c r="Y28" s="59">
        <f t="shared" si="56"/>
        <v>3.7859962972050777E-2</v>
      </c>
      <c r="Z28" s="59">
        <f t="shared" si="56"/>
        <v>3.7423413016123272E-2</v>
      </c>
      <c r="AA28" s="59">
        <f t="shared" si="56"/>
        <v>3.0745528614401812E-2</v>
      </c>
      <c r="AB28" s="59">
        <f t="shared" si="56"/>
        <v>2.9193715936094218E-2</v>
      </c>
      <c r="AC28" s="59">
        <f t="shared" si="56"/>
        <v>3.191498386582281E-2</v>
      </c>
      <c r="AD28" s="59">
        <f t="shared" si="56"/>
        <v>3.0574164855613088E-2</v>
      </c>
      <c r="AE28" s="59">
        <f t="shared" si="56"/>
        <v>3.085828656722707E-2</v>
      </c>
      <c r="AF28" s="59">
        <f t="shared" si="56"/>
        <v>3.2341358653187553E-2</v>
      </c>
      <c r="AG28" s="59">
        <f t="shared" si="56"/>
        <v>3.1542233738162284E-2</v>
      </c>
      <c r="AH28" s="59">
        <f t="shared" si="56"/>
        <v>3.1765657789643811E-2</v>
      </c>
      <c r="AI28" s="59">
        <f t="shared" si="56"/>
        <v>3.2337005438834637E-2</v>
      </c>
      <c r="AK28" s="61">
        <f t="shared" si="57"/>
        <v>3.4154811444531773E-2</v>
      </c>
      <c r="AL28" s="61">
        <f t="shared" si="57"/>
        <v>3.8300194332483384E-2</v>
      </c>
      <c r="AM28" s="61">
        <f t="shared" si="57"/>
        <v>3.2936039770642432E-2</v>
      </c>
      <c r="AN28" s="61">
        <f t="shared" si="57"/>
        <v>3.1964760288676064E-2</v>
      </c>
      <c r="AO28" s="61">
        <f t="shared" si="57"/>
        <v>3.1438947654856594E-2</v>
      </c>
      <c r="AP28" s="61">
        <f t="shared" si="57"/>
        <v>2.7540501048984437E-2</v>
      </c>
      <c r="AQ28" s="61">
        <f t="shared" si="57"/>
        <v>2.6802127665508099E-2</v>
      </c>
      <c r="AR28" s="61">
        <f t="shared" si="57"/>
        <v>2.856846342007931E-2</v>
      </c>
      <c r="AS28" s="61">
        <v>2.5903173810209425E-2</v>
      </c>
      <c r="AT28" s="61">
        <v>2.5747843070859797E-2</v>
      </c>
      <c r="AU28" s="61">
        <v>2.5747843070859797E-2</v>
      </c>
      <c r="AV28" s="61">
        <v>2.5747843070859797E-2</v>
      </c>
      <c r="AW28" s="59">
        <f t="shared" si="57"/>
        <v>3.1119208634618326E-2</v>
      </c>
      <c r="AY28" s="62">
        <v>2.5206873071173055E-2</v>
      </c>
      <c r="AZ28" s="62">
        <v>2.5206873071173055E-2</v>
      </c>
      <c r="BA28" s="62">
        <v>2.5206873071173055E-2</v>
      </c>
      <c r="BB28" s="62">
        <v>2.5206873071173055E-2</v>
      </c>
      <c r="BC28" s="62">
        <v>2.5206873071173055E-2</v>
      </c>
      <c r="BD28" s="62">
        <v>2.5206873071173055E-2</v>
      </c>
      <c r="BE28" s="62">
        <v>2.5206873071173055E-2</v>
      </c>
      <c r="BF28" s="62">
        <v>2.8586449574550733E-2</v>
      </c>
      <c r="BG28" s="62">
        <v>2.5903173810209425E-2</v>
      </c>
      <c r="BH28" s="62">
        <v>2.5402351078336674E-2</v>
      </c>
      <c r="BI28" s="62">
        <v>2.7469613891630724E-2</v>
      </c>
      <c r="BJ28" s="62">
        <v>2.5992764831719608E-2</v>
      </c>
      <c r="BK28" s="59">
        <v>2.5992764831719608E-2</v>
      </c>
      <c r="BM28" s="1">
        <f t="shared" si="66"/>
        <v>3.4191292614798294E-2</v>
      </c>
      <c r="BN28" s="1">
        <f t="shared" si="66"/>
        <v>3.2789227929071144E-2</v>
      </c>
      <c r="BO28" s="1">
        <f t="shared" si="66"/>
        <v>3.6007513262927809E-2</v>
      </c>
      <c r="BP28" s="63">
        <v>2.5206873071173055E-2</v>
      </c>
      <c r="BQ28" s="63">
        <v>2.5206873071173055E-2</v>
      </c>
      <c r="BR28" s="63">
        <v>2.5206873071173055E-2</v>
      </c>
      <c r="BS28" s="63">
        <v>2.5206873071173055E-2</v>
      </c>
      <c r="BT28" s="63">
        <v>2.8586449574550733E-2</v>
      </c>
      <c r="BU28" s="63">
        <v>2.5903173810209425E-2</v>
      </c>
      <c r="BV28" s="63">
        <v>2.5402351078336674E-2</v>
      </c>
      <c r="BW28" s="63">
        <v>2.7469613891630724E-2</v>
      </c>
      <c r="BX28" s="63">
        <v>2.5992764831719608E-2</v>
      </c>
      <c r="BY28" s="1">
        <f t="shared" si="60"/>
        <v>2.8046057207055095E-2</v>
      </c>
      <c r="CA28" s="163"/>
      <c r="CB28" s="163"/>
      <c r="CC28" s="163"/>
      <c r="CD28" s="163"/>
      <c r="CE28" s="163"/>
      <c r="CF28" s="163"/>
      <c r="CG28" s="163"/>
      <c r="CH28" s="163"/>
      <c r="CI28" s="163"/>
      <c r="CJ28" s="163"/>
      <c r="CK28" s="163"/>
      <c r="CL28" s="163"/>
      <c r="CM28" s="1">
        <f t="shared" si="61"/>
        <v>3.3249558178826029E-2</v>
      </c>
      <c r="CO28" s="163"/>
      <c r="CP28" s="163"/>
      <c r="CQ28" s="163"/>
      <c r="CR28" s="163"/>
      <c r="CS28" s="1">
        <f t="shared" si="62"/>
        <v>3.2566795488545637E-2</v>
      </c>
      <c r="CU28" s="163"/>
      <c r="CV28" s="163"/>
      <c r="CW28" s="163"/>
      <c r="CX28" s="163"/>
      <c r="CY28" s="1">
        <f t="shared" si="63"/>
        <v>3.196725891593892E-2</v>
      </c>
      <c r="DA28" s="163"/>
      <c r="DB28" s="163"/>
      <c r="DC28" s="163"/>
      <c r="DD28" s="163"/>
      <c r="DE28" s="163"/>
      <c r="DF28" s="163"/>
      <c r="DG28" s="163"/>
      <c r="DH28" s="163"/>
      <c r="DI28" s="163"/>
      <c r="DJ28" s="163"/>
      <c r="DK28" s="163"/>
      <c r="DL28" s="163"/>
      <c r="DM28" s="163"/>
      <c r="DN28" s="163"/>
      <c r="DO28" s="163"/>
      <c r="DP28" s="163"/>
      <c r="DQ28" s="163"/>
      <c r="DR28" s="163"/>
      <c r="DS28" s="163"/>
      <c r="DU28" s="59">
        <f t="shared" si="8"/>
        <v>2.0532923753354866E-3</v>
      </c>
      <c r="DW28" s="59">
        <f t="shared" si="67"/>
        <v>0.90124583617642107</v>
      </c>
      <c r="DX28" s="1">
        <f t="shared" ref="DX28" si="71">IFERROR(DX91/DX$10,0)</f>
        <v>4.6268651566340961E-2</v>
      </c>
    </row>
    <row r="29" spans="1:128" x14ac:dyDescent="0.3">
      <c r="B29" s="15" t="s">
        <v>22</v>
      </c>
      <c r="C29" s="16" t="s">
        <v>23</v>
      </c>
      <c r="D29" s="15" t="s">
        <v>24</v>
      </c>
      <c r="E29" s="16" t="s">
        <v>25</v>
      </c>
      <c r="F29" s="60" t="s">
        <v>30</v>
      </c>
      <c r="G29" s="15" t="s">
        <v>20</v>
      </c>
      <c r="I29" s="59">
        <f t="shared" si="56"/>
        <v>2.1523510048780902E-2</v>
      </c>
      <c r="J29" s="59">
        <f t="shared" si="56"/>
        <v>2.2082502861372772E-2</v>
      </c>
      <c r="K29" s="59">
        <f t="shared" si="56"/>
        <v>1.9921244927946846E-2</v>
      </c>
      <c r="L29" s="59">
        <f t="shared" si="56"/>
        <v>2.2127403466887696E-2</v>
      </c>
      <c r="M29" s="59">
        <f t="shared" si="56"/>
        <v>2.1639550995822737E-2</v>
      </c>
      <c r="N29" s="59">
        <f t="shared" si="56"/>
        <v>2.4611287966318247E-2</v>
      </c>
      <c r="O29" s="59">
        <f t="shared" si="56"/>
        <v>2.0816101671726463E-2</v>
      </c>
      <c r="P29" s="59">
        <f t="shared" si="56"/>
        <v>2.2370664886188916E-2</v>
      </c>
      <c r="Q29" s="59">
        <f t="shared" si="56"/>
        <v>1.889902556072505E-2</v>
      </c>
      <c r="R29" s="59">
        <f t="shared" si="56"/>
        <v>2.1231429880914181E-2</v>
      </c>
      <c r="S29" s="59">
        <f t="shared" si="56"/>
        <v>2.0878913916042456E-2</v>
      </c>
      <c r="T29" s="59">
        <f t="shared" si="56"/>
        <v>1.8999233467049237E-2</v>
      </c>
      <c r="U29" s="59">
        <f t="shared" si="56"/>
        <v>2.1141968504608429E-2</v>
      </c>
      <c r="W29" s="59">
        <f t="shared" si="56"/>
        <v>2.092354095826807E-2</v>
      </c>
      <c r="X29" s="59">
        <f t="shared" si="56"/>
        <v>1.7868204769889876E-2</v>
      </c>
      <c r="Y29" s="59">
        <f t="shared" si="56"/>
        <v>2.1869621066458202E-2</v>
      </c>
      <c r="Z29" s="59">
        <f t="shared" si="56"/>
        <v>2.3598039983624079E-2</v>
      </c>
      <c r="AA29" s="59">
        <f t="shared" si="56"/>
        <v>2.0794518183542689E-2</v>
      </c>
      <c r="AB29" s="59">
        <f t="shared" si="56"/>
        <v>1.9922536094529996E-2</v>
      </c>
      <c r="AC29" s="59">
        <f t="shared" si="56"/>
        <v>3.6181785016099347E-3</v>
      </c>
      <c r="AD29" s="59">
        <f t="shared" si="56"/>
        <v>3.4245992721451284E-3</v>
      </c>
      <c r="AE29" s="59">
        <f t="shared" si="56"/>
        <v>3.3622564356436584E-3</v>
      </c>
      <c r="AF29" s="59">
        <f t="shared" si="56"/>
        <v>3.3370846892595498E-3</v>
      </c>
      <c r="AG29" s="59">
        <f t="shared" si="56"/>
        <v>3.1483521896420756E-3</v>
      </c>
      <c r="AH29" s="59">
        <f t="shared" si="56"/>
        <v>3.0914070207707718E-3</v>
      </c>
      <c r="AI29" s="59">
        <f t="shared" si="56"/>
        <v>1.1806809161313514E-2</v>
      </c>
      <c r="AK29" s="61">
        <f t="shared" si="57"/>
        <v>3.1876831128905031E-3</v>
      </c>
      <c r="AL29" s="61">
        <f t="shared" si="57"/>
        <v>3.4703643853619781E-3</v>
      </c>
      <c r="AM29" s="61">
        <f t="shared" si="57"/>
        <v>3.0213976342743499E-3</v>
      </c>
      <c r="AN29" s="61">
        <f t="shared" si="57"/>
        <v>0</v>
      </c>
      <c r="AO29" s="61">
        <f t="shared" si="57"/>
        <v>0</v>
      </c>
      <c r="AP29" s="61">
        <f t="shared" si="57"/>
        <v>0</v>
      </c>
      <c r="AQ29" s="61">
        <f t="shared" si="57"/>
        <v>2.8772801835632192E-3</v>
      </c>
      <c r="AR29" s="61">
        <f t="shared" si="57"/>
        <v>3.0269413794336325E-3</v>
      </c>
      <c r="AS29" s="61">
        <v>0</v>
      </c>
      <c r="AT29" s="61">
        <v>0</v>
      </c>
      <c r="AU29" s="61">
        <v>0</v>
      </c>
      <c r="AV29" s="61">
        <v>0</v>
      </c>
      <c r="AW29" s="59">
        <f t="shared" si="57"/>
        <v>2.0533491089442732E-3</v>
      </c>
      <c r="AY29" s="62">
        <v>0</v>
      </c>
      <c r="AZ29" s="62">
        <v>0</v>
      </c>
      <c r="BA29" s="62">
        <v>0</v>
      </c>
      <c r="BB29" s="62">
        <v>0</v>
      </c>
      <c r="BC29" s="62">
        <v>0</v>
      </c>
      <c r="BD29" s="62">
        <v>0</v>
      </c>
      <c r="BE29" s="62">
        <v>0</v>
      </c>
      <c r="BF29" s="62">
        <v>0</v>
      </c>
      <c r="BG29" s="62">
        <v>0</v>
      </c>
      <c r="BH29" s="62">
        <v>0</v>
      </c>
      <c r="BI29" s="62">
        <v>0</v>
      </c>
      <c r="BJ29" s="62">
        <v>0</v>
      </c>
      <c r="BK29" s="59">
        <v>0</v>
      </c>
      <c r="BM29" s="1">
        <f t="shared" si="66"/>
        <v>3.0561500311495201E-3</v>
      </c>
      <c r="BN29" s="1">
        <f t="shared" si="66"/>
        <v>2.9342151668221815E-3</v>
      </c>
      <c r="BO29" s="1">
        <f t="shared" si="66"/>
        <v>3.2453634406624443E-3</v>
      </c>
      <c r="BP29" s="63">
        <v>0</v>
      </c>
      <c r="BQ29" s="63">
        <v>0</v>
      </c>
      <c r="BR29" s="63">
        <v>0</v>
      </c>
      <c r="BS29" s="63">
        <v>0</v>
      </c>
      <c r="BT29" s="63">
        <v>0</v>
      </c>
      <c r="BU29" s="63">
        <v>0</v>
      </c>
      <c r="BV29" s="63">
        <v>0</v>
      </c>
      <c r="BW29" s="63">
        <v>0</v>
      </c>
      <c r="BX29" s="63">
        <v>0</v>
      </c>
      <c r="BY29" s="1">
        <f t="shared" si="60"/>
        <v>7.4490974047159407E-4</v>
      </c>
      <c r="CA29" s="163"/>
      <c r="CB29" s="163"/>
      <c r="CC29" s="163"/>
      <c r="CD29" s="163"/>
      <c r="CE29" s="163"/>
      <c r="CF29" s="163"/>
      <c r="CG29" s="163"/>
      <c r="CH29" s="163"/>
      <c r="CI29" s="163"/>
      <c r="CJ29" s="163"/>
      <c r="CK29" s="163"/>
      <c r="CL29" s="163"/>
      <c r="CM29" s="1">
        <f t="shared" si="61"/>
        <v>3.0530067427286464E-3</v>
      </c>
      <c r="CO29" s="163"/>
      <c r="CP29" s="163"/>
      <c r="CQ29" s="163"/>
      <c r="CR29" s="163"/>
      <c r="CS29" s="1">
        <f t="shared" si="62"/>
        <v>2.9903148090223808E-3</v>
      </c>
      <c r="CU29" s="163"/>
      <c r="CV29" s="163"/>
      <c r="CW29" s="163"/>
      <c r="CX29" s="163"/>
      <c r="CY29" s="1">
        <f t="shared" si="63"/>
        <v>2.9352647783171199E-3</v>
      </c>
      <c r="DA29" s="163"/>
      <c r="DB29" s="163"/>
      <c r="DC29" s="163"/>
      <c r="DD29" s="163"/>
      <c r="DE29" s="163"/>
      <c r="DF29" s="163"/>
      <c r="DG29" s="163"/>
      <c r="DH29" s="163"/>
      <c r="DI29" s="163"/>
      <c r="DJ29" s="163"/>
      <c r="DK29" s="163"/>
      <c r="DL29" s="163"/>
      <c r="DM29" s="163"/>
      <c r="DN29" s="163"/>
      <c r="DO29" s="163"/>
      <c r="DP29" s="163"/>
      <c r="DQ29" s="163"/>
      <c r="DR29" s="163"/>
      <c r="DS29" s="163"/>
      <c r="DU29" s="59">
        <f t="shared" si="8"/>
        <v>7.4490974047159407E-4</v>
      </c>
      <c r="DW29" s="59">
        <f t="shared" si="67"/>
        <v>0.36277793056563501</v>
      </c>
      <c r="DX29" s="1">
        <f t="shared" ref="DX29" si="72">IFERROR(DX92/DX$10,0)</f>
        <v>6.3247008514547018E-3</v>
      </c>
    </row>
    <row r="30" spans="1:128" x14ac:dyDescent="0.3">
      <c r="B30" s="15" t="s">
        <v>31</v>
      </c>
      <c r="C30" s="16" t="s">
        <v>32</v>
      </c>
      <c r="D30" s="15" t="s">
        <v>33</v>
      </c>
      <c r="E30" s="16" t="s">
        <v>34</v>
      </c>
      <c r="F30" s="60" t="s">
        <v>35</v>
      </c>
      <c r="G30" s="15" t="s">
        <v>20</v>
      </c>
      <c r="I30" s="59">
        <f t="shared" si="56"/>
        <v>2.5307805818600548E-2</v>
      </c>
      <c r="J30" s="59">
        <f t="shared" si="56"/>
        <v>2.5958990429561592E-2</v>
      </c>
      <c r="K30" s="59">
        <f t="shared" si="56"/>
        <v>2.3420328315234617E-2</v>
      </c>
      <c r="L30" s="59">
        <f t="shared" si="56"/>
        <v>2.6016773863537242E-2</v>
      </c>
      <c r="M30" s="59">
        <f t="shared" si="56"/>
        <v>2.5444248137969069E-2</v>
      </c>
      <c r="N30" s="59">
        <f t="shared" si="56"/>
        <v>2.8934149995720335E-2</v>
      </c>
      <c r="O30" s="59">
        <f t="shared" si="56"/>
        <v>2.4522674366578956E-2</v>
      </c>
      <c r="P30" s="59">
        <f t="shared" si="56"/>
        <v>2.635404741095182E-2</v>
      </c>
      <c r="Q30" s="59">
        <f t="shared" si="56"/>
        <v>2.2264251250346173E-2</v>
      </c>
      <c r="R30" s="59">
        <f t="shared" si="56"/>
        <v>2.5011945704463176E-2</v>
      </c>
      <c r="S30" s="59">
        <f t="shared" si="56"/>
        <v>2.4596671510537849E-2</v>
      </c>
      <c r="T30" s="59">
        <f t="shared" si="56"/>
        <v>2.166530313590552E-2</v>
      </c>
      <c r="U30" s="59">
        <f t="shared" si="56"/>
        <v>2.4814020273328179E-2</v>
      </c>
      <c r="W30" s="59">
        <f t="shared" si="56"/>
        <v>1.9869994929530239E-2</v>
      </c>
      <c r="X30" s="59">
        <f t="shared" si="56"/>
        <v>1.8143286941641214E-2</v>
      </c>
      <c r="Y30" s="59">
        <f t="shared" si="56"/>
        <v>2.576383387320931E-2</v>
      </c>
      <c r="Z30" s="59">
        <f t="shared" si="56"/>
        <v>2.7799972316330822E-2</v>
      </c>
      <c r="AA30" s="59">
        <f t="shared" si="56"/>
        <v>2.4497229755564592E-2</v>
      </c>
      <c r="AB30" s="59">
        <f t="shared" si="56"/>
        <v>2.3469970712883387E-2</v>
      </c>
      <c r="AC30" s="59">
        <f t="shared" si="56"/>
        <v>1.9579383663775275E-3</v>
      </c>
      <c r="AD30" s="59">
        <f t="shared" si="56"/>
        <v>1.8531850496995633E-3</v>
      </c>
      <c r="AE30" s="59">
        <f t="shared" si="56"/>
        <v>1.8194488939717265E-3</v>
      </c>
      <c r="AF30" s="59">
        <f t="shared" si="56"/>
        <v>1.8058274734133357E-3</v>
      </c>
      <c r="AG30" s="59">
        <f t="shared" si="56"/>
        <v>1.7036969119948533E-3</v>
      </c>
      <c r="AH30" s="59">
        <f t="shared" si="56"/>
        <v>1.672881647172237E-3</v>
      </c>
      <c r="AI30" s="59">
        <f t="shared" si="56"/>
        <v>1.2169276675726128E-2</v>
      </c>
      <c r="AK30" s="61">
        <f t="shared" si="57"/>
        <v>1.7249804192619902E-3</v>
      </c>
      <c r="AL30" s="61">
        <f t="shared" si="57"/>
        <v>1.8779503477749937E-3</v>
      </c>
      <c r="AM30" s="61">
        <f t="shared" si="57"/>
        <v>1.6349968210788411E-3</v>
      </c>
      <c r="AN30" s="61">
        <f t="shared" si="57"/>
        <v>1.6737191406384273E-3</v>
      </c>
      <c r="AO30" s="61">
        <f t="shared" si="57"/>
        <v>1.7605437907563845E-3</v>
      </c>
      <c r="AP30" s="61">
        <f t="shared" si="57"/>
        <v>1.6109484997711527E-3</v>
      </c>
      <c r="AQ30" s="61">
        <f t="shared" si="57"/>
        <v>1.5570092127760596E-3</v>
      </c>
      <c r="AR30" s="61">
        <f t="shared" si="57"/>
        <v>1.637996759465362E-3</v>
      </c>
      <c r="AS30" s="61">
        <v>1.9663260930337986E-2</v>
      </c>
      <c r="AT30" s="61">
        <v>2.003284991940231E-2</v>
      </c>
      <c r="AU30" s="61">
        <v>2.003284991940231E-2</v>
      </c>
      <c r="AV30" s="61">
        <v>2.003284991940231E-2</v>
      </c>
      <c r="AW30" s="59">
        <f t="shared" si="57"/>
        <v>1.6623062795437095E-3</v>
      </c>
      <c r="AY30" s="62">
        <v>1.9371660298309241E-2</v>
      </c>
      <c r="AZ30" s="62">
        <v>1.9371660298309241E-2</v>
      </c>
      <c r="BA30" s="62">
        <v>1.9371660298309241E-2</v>
      </c>
      <c r="BB30" s="62">
        <v>1.9371660298309241E-2</v>
      </c>
      <c r="BC30" s="62">
        <v>1.9371660298309241E-2</v>
      </c>
      <c r="BD30" s="62">
        <v>1.9371660298309241E-2</v>
      </c>
      <c r="BE30" s="62">
        <v>1.9371660298309241E-2</v>
      </c>
      <c r="BF30" s="62">
        <v>2.1834053708911318E-2</v>
      </c>
      <c r="BG30" s="62">
        <v>1.9663260930337986E-2</v>
      </c>
      <c r="BH30" s="62">
        <v>1.9164917529181133E-2</v>
      </c>
      <c r="BI30" s="62">
        <v>2.0597669784207861E-2</v>
      </c>
      <c r="BJ30" s="62">
        <v>1.9371019320552324E-2</v>
      </c>
      <c r="BK30" s="59">
        <v>1.9371019320552324E-2</v>
      </c>
      <c r="BM30" s="1">
        <f t="shared" si="66"/>
        <v>1.6538027056400494E-3</v>
      </c>
      <c r="BN30" s="1">
        <f t="shared" si="66"/>
        <v>1.5878189673607347E-3</v>
      </c>
      <c r="BO30" s="1">
        <f t="shared" si="66"/>
        <v>1.7561935072388413E-3</v>
      </c>
      <c r="BP30" s="63">
        <v>1.9371660298309241E-2</v>
      </c>
      <c r="BQ30" s="63">
        <v>1.9371660298309241E-2</v>
      </c>
      <c r="BR30" s="63">
        <v>1.9371660298309241E-2</v>
      </c>
      <c r="BS30" s="63">
        <v>1.9371660298309241E-2</v>
      </c>
      <c r="BT30" s="63">
        <v>2.1834053708911318E-2</v>
      </c>
      <c r="BU30" s="63">
        <v>1.9663260930337986E-2</v>
      </c>
      <c r="BV30" s="63">
        <v>1.9164917529181133E-2</v>
      </c>
      <c r="BW30" s="63">
        <v>2.0597669784207861E-2</v>
      </c>
      <c r="BX30" s="63">
        <v>1.9371019320552324E-2</v>
      </c>
      <c r="BY30" s="1">
        <f t="shared" si="60"/>
        <v>1.5415519046307448E-2</v>
      </c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">
        <f t="shared" si="61"/>
        <v>1.6521017493479823E-3</v>
      </c>
      <c r="CO30" s="163"/>
      <c r="CP30" s="163"/>
      <c r="CQ30" s="163"/>
      <c r="CR30" s="163"/>
      <c r="CS30" s="1">
        <f t="shared" si="62"/>
        <v>1.6181766839701182E-3</v>
      </c>
      <c r="CU30" s="163"/>
      <c r="CV30" s="163"/>
      <c r="CW30" s="163"/>
      <c r="CX30" s="163"/>
      <c r="CY30" s="1">
        <f t="shared" si="63"/>
        <v>1.5883869521765566E-3</v>
      </c>
      <c r="DA30" s="163"/>
      <c r="DB30" s="163"/>
      <c r="DC30" s="163"/>
      <c r="DD30" s="163"/>
      <c r="DE30" s="163"/>
      <c r="DF30" s="163"/>
      <c r="DG30" s="163"/>
      <c r="DH30" s="163"/>
      <c r="DI30" s="163"/>
      <c r="DJ30" s="163"/>
      <c r="DK30" s="163"/>
      <c r="DL30" s="163"/>
      <c r="DM30" s="163"/>
      <c r="DN30" s="163"/>
      <c r="DO30" s="163"/>
      <c r="DP30" s="163"/>
      <c r="DQ30" s="163"/>
      <c r="DR30" s="163"/>
      <c r="DS30" s="163"/>
      <c r="DU30" s="59">
        <f t="shared" si="8"/>
        <v>-3.9555002742448758E-3</v>
      </c>
      <c r="DW30" s="59">
        <f t="shared" si="67"/>
        <v>9.2735732494127934</v>
      </c>
      <c r="DX30" s="1">
        <f t="shared" ref="DX30" si="73">IFERROR(DX93/DX$10,0)</f>
        <v>3.5514858364508952E-3</v>
      </c>
    </row>
    <row r="31" spans="1:128" x14ac:dyDescent="0.3">
      <c r="B31" s="15" t="s">
        <v>31</v>
      </c>
      <c r="C31" s="16" t="s">
        <v>32</v>
      </c>
      <c r="D31" s="15" t="s">
        <v>33</v>
      </c>
      <c r="E31" s="16" t="s">
        <v>34</v>
      </c>
      <c r="F31" s="60" t="s">
        <v>36</v>
      </c>
      <c r="G31" s="15" t="s">
        <v>20</v>
      </c>
      <c r="I31" s="59">
        <f t="shared" si="56"/>
        <v>0.12268098735790212</v>
      </c>
      <c r="J31" s="59">
        <f t="shared" si="56"/>
        <v>0.12943621335744393</v>
      </c>
      <c r="K31" s="59">
        <f t="shared" si="56"/>
        <v>0.11840537038252436</v>
      </c>
      <c r="L31" s="59">
        <f t="shared" si="56"/>
        <v>0.12757294267060815</v>
      </c>
      <c r="M31" s="59">
        <f t="shared" si="56"/>
        <v>0.1266973295658759</v>
      </c>
      <c r="N31" s="59">
        <f t="shared" si="56"/>
        <v>0.13080240575460744</v>
      </c>
      <c r="O31" s="59">
        <f t="shared" si="56"/>
        <v>0.11816625908004118</v>
      </c>
      <c r="P31" s="59">
        <f t="shared" si="56"/>
        <v>0.13394534947028683</v>
      </c>
      <c r="Q31" s="59">
        <f t="shared" si="56"/>
        <v>0.10606809116812312</v>
      </c>
      <c r="R31" s="59">
        <f t="shared" si="56"/>
        <v>0.11299276363450012</v>
      </c>
      <c r="S31" s="59">
        <f t="shared" si="56"/>
        <v>0.11127214819117308</v>
      </c>
      <c r="T31" s="59">
        <f t="shared" si="56"/>
        <v>0.10089122827245205</v>
      </c>
      <c r="U31" s="59">
        <f t="shared" si="56"/>
        <v>0.11921545178459884</v>
      </c>
      <c r="W31" s="59">
        <f t="shared" si="56"/>
        <v>9.4405728103881245E-2</v>
      </c>
      <c r="X31" s="59">
        <f t="shared" si="56"/>
        <v>9.5559112085992062E-2</v>
      </c>
      <c r="Y31" s="59">
        <f t="shared" si="56"/>
        <v>0.12671636126727021</v>
      </c>
      <c r="Z31" s="59">
        <f t="shared" si="56"/>
        <v>0.13913048960744845</v>
      </c>
      <c r="AA31" s="59">
        <f t="shared" si="56"/>
        <v>0.10772341714671883</v>
      </c>
      <c r="AB31" s="59">
        <f t="shared" si="56"/>
        <v>7.9361830594862473E-2</v>
      </c>
      <c r="AC31" s="59">
        <f t="shared" si="56"/>
        <v>0.10913100652970568</v>
      </c>
      <c r="AD31" s="59">
        <f t="shared" si="56"/>
        <v>0.11706729016516011</v>
      </c>
      <c r="AE31" s="59">
        <f t="shared" si="56"/>
        <v>0.11467870373062551</v>
      </c>
      <c r="AF31" s="59">
        <f t="shared" si="56"/>
        <v>0.11302636326286564</v>
      </c>
      <c r="AG31" s="59">
        <f t="shared" si="56"/>
        <v>0.10850414057395633</v>
      </c>
      <c r="AH31" s="59">
        <f t="shared" si="56"/>
        <v>0.11048986048967481</v>
      </c>
      <c r="AI31" s="59">
        <f t="shared" si="56"/>
        <v>0.10912076114812035</v>
      </c>
      <c r="AK31" s="61">
        <f t="shared" si="57"/>
        <v>0.10940069354537697</v>
      </c>
      <c r="AL31" s="61">
        <f t="shared" si="57"/>
        <v>0.1197242406886814</v>
      </c>
      <c r="AM31" s="61">
        <f t="shared" si="57"/>
        <v>0.10702146781985954</v>
      </c>
      <c r="AN31" s="61">
        <f t="shared" si="57"/>
        <v>0.10011401215504688</v>
      </c>
      <c r="AO31" s="61">
        <f t="shared" si="57"/>
        <v>9.1540086940455928E-2</v>
      </c>
      <c r="AP31" s="61">
        <f t="shared" si="57"/>
        <v>8.670979153759871E-2</v>
      </c>
      <c r="AQ31" s="61">
        <f t="shared" si="57"/>
        <v>8.7060786912950175E-2</v>
      </c>
      <c r="AR31" s="61">
        <f t="shared" si="57"/>
        <v>9.2055706969659964E-2</v>
      </c>
      <c r="AS31" s="61">
        <v>9.9514450985371039E-2</v>
      </c>
      <c r="AT31" s="61">
        <v>0.10130848168692201</v>
      </c>
      <c r="AU31" s="61">
        <v>0.10130848168692201</v>
      </c>
      <c r="AV31" s="61">
        <v>0.10130848168692201</v>
      </c>
      <c r="AW31" s="59">
        <f t="shared" si="57"/>
        <v>9.8164080218725788E-2</v>
      </c>
      <c r="AY31" s="62">
        <v>9.8001526234071296E-2</v>
      </c>
      <c r="AZ31" s="62">
        <v>9.8001526234071296E-2</v>
      </c>
      <c r="BA31" s="62">
        <v>9.8001526234071296E-2</v>
      </c>
      <c r="BB31" s="62">
        <v>9.8001526234071296E-2</v>
      </c>
      <c r="BC31" s="62">
        <v>9.8001526234071296E-2</v>
      </c>
      <c r="BD31" s="62">
        <v>9.8001526234071296E-2</v>
      </c>
      <c r="BE31" s="62">
        <v>9.8001526234071296E-2</v>
      </c>
      <c r="BF31" s="62">
        <v>0.11047969416769068</v>
      </c>
      <c r="BG31" s="62">
        <v>9.9514450985371039E-2</v>
      </c>
      <c r="BH31" s="62">
        <v>9.7010895295164823E-2</v>
      </c>
      <c r="BI31" s="62">
        <v>0.10428336352298891</v>
      </c>
      <c r="BJ31" s="62">
        <v>9.8091918777993586E-2</v>
      </c>
      <c r="BK31" s="59">
        <v>9.8091918777993586E-2</v>
      </c>
      <c r="BM31" s="1">
        <f t="shared" si="66"/>
        <v>0.10668395043506092</v>
      </c>
      <c r="BN31" s="1">
        <f t="shared" si="66"/>
        <v>0.10149399440153642</v>
      </c>
      <c r="BO31" s="1">
        <f t="shared" si="66"/>
        <v>0.11369954788441727</v>
      </c>
      <c r="BP31" s="63">
        <v>9.8001526234071296E-2</v>
      </c>
      <c r="BQ31" s="63">
        <v>9.8001526234071296E-2</v>
      </c>
      <c r="BR31" s="63">
        <v>9.8001526234071296E-2</v>
      </c>
      <c r="BS31" s="63">
        <v>9.8001526234071296E-2</v>
      </c>
      <c r="BT31" s="63">
        <v>0.11047969416769068</v>
      </c>
      <c r="BU31" s="63">
        <v>9.9514450985371039E-2</v>
      </c>
      <c r="BV31" s="63">
        <v>9.7010895295164823E-2</v>
      </c>
      <c r="BW31" s="63">
        <v>0.10428336352298891</v>
      </c>
      <c r="BX31" s="63">
        <v>9.8091918777993586E-2</v>
      </c>
      <c r="BY31" s="1">
        <f t="shared" si="60"/>
        <v>0.10193425083832049</v>
      </c>
      <c r="CA31" s="163"/>
      <c r="CB31" s="163"/>
      <c r="CC31" s="163"/>
      <c r="CD31" s="163"/>
      <c r="CE31" s="163"/>
      <c r="CF31" s="163"/>
      <c r="CG31" s="163"/>
      <c r="CH31" s="163"/>
      <c r="CI31" s="163"/>
      <c r="CJ31" s="163"/>
      <c r="CK31" s="163"/>
      <c r="CL31" s="163"/>
      <c r="CM31" s="1">
        <f t="shared" si="61"/>
        <v>0.10427312431181533</v>
      </c>
      <c r="CO31" s="163"/>
      <c r="CP31" s="163"/>
      <c r="CQ31" s="163"/>
      <c r="CR31" s="163"/>
      <c r="CS31" s="1">
        <f t="shared" si="62"/>
        <v>0.10213192897634124</v>
      </c>
      <c r="CU31" s="163"/>
      <c r="CV31" s="163"/>
      <c r="CW31" s="163"/>
      <c r="CX31" s="163"/>
      <c r="CY31" s="1">
        <f t="shared" si="63"/>
        <v>0.10025173702826565</v>
      </c>
      <c r="DA31" s="163"/>
      <c r="DB31" s="163"/>
      <c r="DC31" s="163"/>
      <c r="DD31" s="163"/>
      <c r="DE31" s="163"/>
      <c r="DF31" s="163"/>
      <c r="DG31" s="163"/>
      <c r="DH31" s="163"/>
      <c r="DI31" s="163"/>
      <c r="DJ31" s="163"/>
      <c r="DK31" s="163"/>
      <c r="DL31" s="163"/>
      <c r="DM31" s="163"/>
      <c r="DN31" s="163"/>
      <c r="DO31" s="163"/>
      <c r="DP31" s="163"/>
      <c r="DQ31" s="163"/>
      <c r="DR31" s="163"/>
      <c r="DS31" s="163"/>
      <c r="DU31" s="59">
        <f t="shared" si="8"/>
        <v>3.8423320603269001E-3</v>
      </c>
      <c r="DW31" s="59">
        <f t="shared" si="67"/>
        <v>1.0384068246877487</v>
      </c>
      <c r="DX31" s="1">
        <f t="shared" ref="DX31" si="74">IFERROR(DX94/DX$10,0)</f>
        <v>0.14047872103004322</v>
      </c>
    </row>
    <row r="32" spans="1:128" x14ac:dyDescent="0.3">
      <c r="B32" s="15"/>
      <c r="C32" s="16"/>
      <c r="D32" s="15"/>
      <c r="E32" s="16"/>
      <c r="F32" s="60" t="s">
        <v>181</v>
      </c>
      <c r="G32" s="15" t="s">
        <v>20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64">
        <f>SUM(I32:T32)</f>
        <v>0</v>
      </c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>
        <f>SUM(W32:AH32)</f>
        <v>0</v>
      </c>
      <c r="AK32" s="65">
        <f t="shared" si="57"/>
        <v>2.4714631748285599E-4</v>
      </c>
      <c r="AL32" s="65">
        <f t="shared" si="57"/>
        <v>2.690630615233179E-4</v>
      </c>
      <c r="AM32" s="65">
        <f t="shared" si="57"/>
        <v>2.3425393050544805E-4</v>
      </c>
      <c r="AN32" s="65">
        <f t="shared" si="57"/>
        <v>3.3327565344291499E-3</v>
      </c>
      <c r="AO32" s="65">
        <f t="shared" si="57"/>
        <v>3.5056442149271855E-3</v>
      </c>
      <c r="AP32" s="65">
        <f t="shared" si="57"/>
        <v>3.2077658733364761E-3</v>
      </c>
      <c r="AQ32" s="65">
        <f t="shared" si="57"/>
        <v>2.2308026738903779E-4</v>
      </c>
      <c r="AR32" s="65">
        <f t="shared" si="57"/>
        <v>2.3468374605412201E-4</v>
      </c>
      <c r="AS32" s="65">
        <v>2.3772045433923615E-4</v>
      </c>
      <c r="AT32" s="65">
        <v>2.4302236937987794E-4</v>
      </c>
      <c r="AU32" s="65">
        <v>2.4302236937987794E-4</v>
      </c>
      <c r="AV32" s="65">
        <v>2.4302236937987794E-4</v>
      </c>
      <c r="AW32" s="64">
        <f>SUM(AK32:AV32)</f>
        <v>1.2221181508126466E-2</v>
      </c>
      <c r="AY32" s="62">
        <v>2.3460039337057988E-4</v>
      </c>
      <c r="AZ32" s="62">
        <v>2.3460039337057988E-4</v>
      </c>
      <c r="BA32" s="62">
        <v>2.3460039337057988E-4</v>
      </c>
      <c r="BB32" s="62">
        <v>2.3460039337057988E-4</v>
      </c>
      <c r="BC32" s="62">
        <v>2.3460039337057988E-4</v>
      </c>
      <c r="BD32" s="62">
        <v>2.3460039337057988E-4</v>
      </c>
      <c r="BE32" s="62">
        <v>2.3460039337057988E-4</v>
      </c>
      <c r="BF32" s="62">
        <v>2.6419341763243755E-4</v>
      </c>
      <c r="BG32" s="62">
        <v>2.3772045433923615E-4</v>
      </c>
      <c r="BH32" s="62">
        <v>2.3149360373640146E-4</v>
      </c>
      <c r="BI32" s="62">
        <v>2.4858148776458198E-4</v>
      </c>
      <c r="BJ32" s="62">
        <v>2.3357126480013407E-4</v>
      </c>
      <c r="BK32" s="64">
        <v>2.3357126480013407E-4</v>
      </c>
      <c r="BM32" s="1">
        <f t="shared" si="66"/>
        <v>2.3694834107522073E-4</v>
      </c>
      <c r="BN32" s="1">
        <f t="shared" si="66"/>
        <v>2.2749453049712706E-4</v>
      </c>
      <c r="BO32" s="1">
        <f t="shared" si="66"/>
        <v>2.5161836821501919E-4</v>
      </c>
      <c r="BP32" s="63">
        <v>2.3460039337057988E-4</v>
      </c>
      <c r="BQ32" s="63">
        <v>2.3460039337057988E-4</v>
      </c>
      <c r="BR32" s="63">
        <v>2.3460039337057988E-4</v>
      </c>
      <c r="BS32" s="63">
        <v>2.3460039337057988E-4</v>
      </c>
      <c r="BT32" s="63">
        <v>2.6419341763243755E-4</v>
      </c>
      <c r="BU32" s="63">
        <v>2.3772045433923615E-4</v>
      </c>
      <c r="BV32" s="63">
        <v>2.3149360373640146E-4</v>
      </c>
      <c r="BW32" s="63">
        <v>2.4858148776458198E-4</v>
      </c>
      <c r="BX32" s="63">
        <v>2.3357126480013407E-4</v>
      </c>
      <c r="BY32" s="1">
        <f t="shared" si="60"/>
        <v>2.392965317551924E-4</v>
      </c>
      <c r="CA32" s="163"/>
      <c r="CB32" s="163"/>
      <c r="CC32" s="163"/>
      <c r="CD32" s="163"/>
      <c r="CE32" s="163"/>
      <c r="CF32" s="163"/>
      <c r="CG32" s="163"/>
      <c r="CH32" s="163"/>
      <c r="CI32" s="163"/>
      <c r="CJ32" s="163"/>
      <c r="CK32" s="163"/>
      <c r="CL32" s="163"/>
      <c r="CM32" s="1">
        <f t="shared" si="61"/>
        <v>2.3670463670767372E-4</v>
      </c>
      <c r="CO32" s="163"/>
      <c r="CP32" s="163"/>
      <c r="CQ32" s="163"/>
      <c r="CR32" s="163"/>
      <c r="CS32" s="1">
        <f t="shared" si="62"/>
        <v>2.318440279233052E-4</v>
      </c>
      <c r="CU32" s="163"/>
      <c r="CV32" s="163"/>
      <c r="CW32" s="163"/>
      <c r="CX32" s="163"/>
      <c r="CY32" s="1">
        <f t="shared" si="63"/>
        <v>2.2757590845390999E-4</v>
      </c>
      <c r="DA32" s="163"/>
      <c r="DB32" s="163"/>
      <c r="DC32" s="163"/>
      <c r="DD32" s="163"/>
      <c r="DE32" s="163"/>
      <c r="DF32" s="163"/>
      <c r="DG32" s="163"/>
      <c r="DH32" s="163"/>
      <c r="DI32" s="163"/>
      <c r="DJ32" s="163"/>
      <c r="DK32" s="163"/>
      <c r="DL32" s="163"/>
      <c r="DM32" s="163"/>
      <c r="DN32" s="163"/>
      <c r="DO32" s="163"/>
      <c r="DP32" s="163"/>
      <c r="DQ32" s="163"/>
      <c r="DR32" s="163"/>
      <c r="DS32" s="163"/>
      <c r="DU32" s="59">
        <f t="shared" si="8"/>
        <v>5.7252669550583366E-6</v>
      </c>
      <c r="DW32" s="59">
        <f t="shared" si="67"/>
        <v>1.9580474407983578E-2</v>
      </c>
      <c r="DX32" s="1">
        <f t="shared" ref="DX32" si="75">IFERROR(DX95/DX$10,0)</f>
        <v>7.6775658609732171E-3</v>
      </c>
    </row>
    <row r="33" spans="1:128" x14ac:dyDescent="0.3">
      <c r="B33" s="15"/>
      <c r="C33" s="16"/>
      <c r="D33" s="15"/>
      <c r="E33" s="16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8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8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18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18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18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18"/>
      <c r="CO33" s="59"/>
      <c r="CP33" s="59"/>
      <c r="CQ33" s="59"/>
      <c r="CR33" s="59"/>
      <c r="CS33" s="18"/>
      <c r="CU33" s="59"/>
      <c r="CV33" s="59"/>
      <c r="CW33" s="59"/>
      <c r="CX33" s="59"/>
      <c r="CY33" s="18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U33" s="18"/>
      <c r="DW33" s="18"/>
      <c r="DX33" s="18"/>
    </row>
    <row r="34" spans="1:128" s="10" customFormat="1" x14ac:dyDescent="0.3">
      <c r="A34" s="21"/>
      <c r="B34" s="131"/>
      <c r="C34" s="132"/>
      <c r="D34" s="131"/>
      <c r="E34" s="132"/>
      <c r="F34" s="133" t="s">
        <v>37</v>
      </c>
      <c r="G34" s="131" t="s">
        <v>38</v>
      </c>
      <c r="I34" s="135">
        <f t="shared" ref="I34:U35" si="76">IFERROR(I97/(I$5+I$6),0)</f>
        <v>829.26101801150639</v>
      </c>
      <c r="J34" s="135">
        <f t="shared" si="76"/>
        <v>959.07499475468637</v>
      </c>
      <c r="K34" s="135">
        <f t="shared" si="76"/>
        <v>886.14508498957946</v>
      </c>
      <c r="L34" s="135">
        <f t="shared" si="76"/>
        <v>907.52326338153205</v>
      </c>
      <c r="M34" s="135">
        <f t="shared" si="76"/>
        <v>910.86448429538859</v>
      </c>
      <c r="N34" s="135">
        <f t="shared" si="76"/>
        <v>1047.1808067140755</v>
      </c>
      <c r="O34" s="135">
        <f t="shared" si="76"/>
        <v>986.00100373427642</v>
      </c>
      <c r="P34" s="135">
        <f t="shared" si="76"/>
        <v>1009.1887477255462</v>
      </c>
      <c r="Q34" s="135">
        <f t="shared" si="76"/>
        <v>987.89301954078508</v>
      </c>
      <c r="R34" s="135">
        <f t="shared" si="76"/>
        <v>1024.4629162714325</v>
      </c>
      <c r="S34" s="135">
        <f t="shared" si="76"/>
        <v>1020.9579994764167</v>
      </c>
      <c r="T34" s="135">
        <f t="shared" si="76"/>
        <v>1017.7217077743384</v>
      </c>
      <c r="U34" s="135">
        <f t="shared" si="76"/>
        <v>965.36151125169192</v>
      </c>
      <c r="W34" s="135">
        <f t="shared" ref="W34:AI34" si="77">IFERROR(W97/(W$5+W$6),0)</f>
        <v>986.11788896554674</v>
      </c>
      <c r="X34" s="135">
        <f t="shared" si="77"/>
        <v>996.32914348665861</v>
      </c>
      <c r="Y34" s="135">
        <f t="shared" si="77"/>
        <v>1041.5709907687292</v>
      </c>
      <c r="Z34" s="135">
        <f t="shared" si="77"/>
        <v>952.00967970672434</v>
      </c>
      <c r="AA34" s="135">
        <f t="shared" si="77"/>
        <v>991.52105950828081</v>
      </c>
      <c r="AB34" s="135">
        <f t="shared" si="77"/>
        <v>1046.6437686707061</v>
      </c>
      <c r="AC34" s="135">
        <f t="shared" si="77"/>
        <v>976.68092436096219</v>
      </c>
      <c r="AD34" s="135">
        <f t="shared" si="77"/>
        <v>965.41951178585214</v>
      </c>
      <c r="AE34" s="135">
        <f t="shared" si="77"/>
        <v>1028.7278040814358</v>
      </c>
      <c r="AF34" s="135">
        <f t="shared" si="77"/>
        <v>998.79555739365298</v>
      </c>
      <c r="AG34" s="135">
        <f t="shared" si="77"/>
        <v>968.37462406480608</v>
      </c>
      <c r="AH34" s="135">
        <f t="shared" si="77"/>
        <v>1015.6954252343133</v>
      </c>
      <c r="AI34" s="135">
        <f t="shared" si="77"/>
        <v>997.05653214468202</v>
      </c>
      <c r="AK34" s="135">
        <f t="shared" ref="AK34:AW34" si="78">IFERROR(AK97/(AK$5+AK$6),0)</f>
        <v>1001.7676424209933</v>
      </c>
      <c r="AL34" s="135">
        <f t="shared" si="78"/>
        <v>1051.2223454583395</v>
      </c>
      <c r="AM34" s="135">
        <f t="shared" si="78"/>
        <v>952.22790450419916</v>
      </c>
      <c r="AN34" s="135">
        <f t="shared" si="78"/>
        <v>963.76856893278443</v>
      </c>
      <c r="AO34" s="135">
        <f t="shared" si="78"/>
        <v>1012.4154450818253</v>
      </c>
      <c r="AP34" s="135">
        <f t="shared" si="78"/>
        <v>996.01906416071108</v>
      </c>
      <c r="AQ34" s="135">
        <f t="shared" si="78"/>
        <v>943.33662198328784</v>
      </c>
      <c r="AR34" s="135">
        <f t="shared" si="78"/>
        <v>976.07149021660507</v>
      </c>
      <c r="AS34" s="135">
        <v>1128.3910164140557</v>
      </c>
      <c r="AT34" s="135">
        <f t="shared" ref="AT34:AV34" si="79">IFERROR(AT97/(AT$5+AT$6),0)</f>
        <v>979.62186892262753</v>
      </c>
      <c r="AU34" s="135">
        <f t="shared" si="79"/>
        <v>1026.3147351542425</v>
      </c>
      <c r="AV34" s="135">
        <f t="shared" si="79"/>
        <v>986.50812203556416</v>
      </c>
      <c r="AW34" s="135">
        <f t="shared" si="78"/>
        <v>998.89111138158364</v>
      </c>
      <c r="AY34" s="135">
        <f t="shared" ref="AY34:BK34" si="80">IFERROR(AY97/(AY$5+AY$6),0)</f>
        <v>983.4046183972165</v>
      </c>
      <c r="AZ34" s="135">
        <f t="shared" si="80"/>
        <v>973.45323661297357</v>
      </c>
      <c r="BA34" s="135">
        <f t="shared" si="80"/>
        <v>992.1740704547874</v>
      </c>
      <c r="BB34" s="135">
        <f t="shared" si="80"/>
        <v>993.84498088798864</v>
      </c>
      <c r="BC34" s="135">
        <f t="shared" si="80"/>
        <v>953.02139805488525</v>
      </c>
      <c r="BD34" s="135">
        <f t="shared" si="80"/>
        <v>982.35235260532318</v>
      </c>
      <c r="BE34" s="135">
        <f t="shared" si="80"/>
        <v>999.6077555075866</v>
      </c>
      <c r="BF34" s="135">
        <f t="shared" si="80"/>
        <v>977.91333029580449</v>
      </c>
      <c r="BG34" s="135">
        <f t="shared" si="80"/>
        <v>972.15005001503187</v>
      </c>
      <c r="BH34" s="135">
        <f t="shared" si="80"/>
        <v>973.63660633209736</v>
      </c>
      <c r="BI34" s="135">
        <f t="shared" si="80"/>
        <v>994.83796140269897</v>
      </c>
      <c r="BJ34" s="135">
        <f t="shared" si="80"/>
        <v>994.73797300243962</v>
      </c>
      <c r="BK34" s="135">
        <f t="shared" si="80"/>
        <v>983.35774214784669</v>
      </c>
      <c r="BM34" s="135">
        <f t="shared" ref="BM34:BY34" si="81">IFERROR(BM97/(BM$5+BM$6),0)</f>
        <v>1009.4700573361886</v>
      </c>
      <c r="BN34" s="135">
        <f t="shared" si="81"/>
        <v>991.52541905446435</v>
      </c>
      <c r="BO34" s="135">
        <f t="shared" si="81"/>
        <v>954.89627151060824</v>
      </c>
      <c r="BP34" s="135">
        <f t="shared" si="81"/>
        <v>1011.0071117873491</v>
      </c>
      <c r="BQ34" s="135">
        <f t="shared" si="81"/>
        <v>1009.2886616247399</v>
      </c>
      <c r="BR34" s="135">
        <f t="shared" si="81"/>
        <v>962.61573980969729</v>
      </c>
      <c r="BS34" s="135">
        <f t="shared" si="81"/>
        <v>999.86841047168571</v>
      </c>
      <c r="BT34" s="135">
        <f t="shared" si="81"/>
        <v>982.57339846366642</v>
      </c>
      <c r="BU34" s="135">
        <f t="shared" si="81"/>
        <v>989.05157748114925</v>
      </c>
      <c r="BV34" s="135">
        <f t="shared" si="81"/>
        <v>983.26416383569858</v>
      </c>
      <c r="BW34" s="135">
        <f t="shared" si="81"/>
        <v>1004.367517453209</v>
      </c>
      <c r="BX34" s="135">
        <f t="shared" si="81"/>
        <v>1006.1575827795643</v>
      </c>
      <c r="BY34" s="135">
        <f t="shared" si="81"/>
        <v>992.1752488998743</v>
      </c>
      <c r="CA34" s="135">
        <f t="shared" ref="CA34:CM34" si="82">IFERROR(CA97/(CA$5+CA$6),0)</f>
        <v>985.4560435964097</v>
      </c>
      <c r="CB34" s="135">
        <f t="shared" si="82"/>
        <v>985.42483965432905</v>
      </c>
      <c r="CC34" s="135">
        <f t="shared" si="82"/>
        <v>985.4529725883549</v>
      </c>
      <c r="CD34" s="135">
        <f t="shared" si="82"/>
        <v>964.24845933517895</v>
      </c>
      <c r="CE34" s="135">
        <f t="shared" si="82"/>
        <v>964.47529398501217</v>
      </c>
      <c r="CF34" s="135">
        <f t="shared" si="82"/>
        <v>964.24845933517895</v>
      </c>
      <c r="CG34" s="135">
        <f t="shared" si="82"/>
        <v>968.22522584574824</v>
      </c>
      <c r="CH34" s="135">
        <f t="shared" si="82"/>
        <v>968.22522584574824</v>
      </c>
      <c r="CI34" s="135">
        <f t="shared" si="82"/>
        <v>968.00027344984505</v>
      </c>
      <c r="CJ34" s="135">
        <f t="shared" si="82"/>
        <v>961.30010774779441</v>
      </c>
      <c r="CK34" s="135">
        <f t="shared" si="82"/>
        <v>961.07437648921609</v>
      </c>
      <c r="CL34" s="135">
        <f t="shared" si="82"/>
        <v>961.30010774779441</v>
      </c>
      <c r="CM34" s="135">
        <f t="shared" si="82"/>
        <v>969.6263073911573</v>
      </c>
      <c r="CO34" s="135">
        <f>IFERROR(CO97/(CO$5+CO$6),0)</f>
        <v>963.47718498070788</v>
      </c>
      <c r="CP34" s="135">
        <f>IFERROR(CP97/(CP$5+CP$6),0)</f>
        <v>961.88599734750801</v>
      </c>
      <c r="CQ34" s="135">
        <f>IFERROR(CQ97/(CQ$5+CQ$6),0)</f>
        <v>960.03500419120485</v>
      </c>
      <c r="CR34" s="135">
        <f>IFERROR(CR97/(CR$5+CR$6),0)</f>
        <v>962.70157628451818</v>
      </c>
      <c r="CS34" s="135">
        <f t="shared" ref="CS34" si="83">IFERROR(CS97/(CS$5+CS$6),0)</f>
        <v>962.03063588616874</v>
      </c>
      <c r="CU34" s="135">
        <f t="shared" ref="CU34:CY34" si="84">IFERROR(CU97/(CU$5+CU$6),0)</f>
        <v>961.05682652129781</v>
      </c>
      <c r="CV34" s="135">
        <f t="shared" si="84"/>
        <v>991.70952583386622</v>
      </c>
      <c r="CW34" s="135">
        <f t="shared" si="84"/>
        <v>990.59405005237079</v>
      </c>
      <c r="CX34" s="135">
        <f t="shared" si="84"/>
        <v>990.59635438349017</v>
      </c>
      <c r="CY34" s="135">
        <f t="shared" si="84"/>
        <v>983.58958478328202</v>
      </c>
      <c r="DA34" s="135">
        <f t="shared" ref="DA34:DS34" si="85">IFERROR(DA97/(DA$5+DA$6),0)</f>
        <v>1006.1838247597485</v>
      </c>
      <c r="DB34" s="135">
        <f t="shared" si="85"/>
        <v>987.94581307282601</v>
      </c>
      <c r="DC34" s="135">
        <f t="shared" si="85"/>
        <v>1015.9214179110913</v>
      </c>
      <c r="DD34" s="135">
        <f t="shared" si="85"/>
        <v>961.755415479215</v>
      </c>
      <c r="DE34" s="135">
        <f t="shared" si="85"/>
        <v>0</v>
      </c>
      <c r="DF34" s="135">
        <f t="shared" si="85"/>
        <v>0</v>
      </c>
      <c r="DG34" s="135">
        <f t="shared" si="85"/>
        <v>0</v>
      </c>
      <c r="DH34" s="135">
        <f t="shared" si="85"/>
        <v>0</v>
      </c>
      <c r="DI34" s="135">
        <f t="shared" si="85"/>
        <v>0</v>
      </c>
      <c r="DJ34" s="135">
        <f t="shared" si="85"/>
        <v>0</v>
      </c>
      <c r="DK34" s="135">
        <f t="shared" si="85"/>
        <v>0</v>
      </c>
      <c r="DL34" s="135">
        <f t="shared" si="85"/>
        <v>0</v>
      </c>
      <c r="DM34" s="135">
        <f t="shared" si="85"/>
        <v>0</v>
      </c>
      <c r="DN34" s="135">
        <f t="shared" si="85"/>
        <v>0</v>
      </c>
      <c r="DO34" s="135">
        <f t="shared" si="85"/>
        <v>0</v>
      </c>
      <c r="DP34" s="135">
        <f t="shared" si="85"/>
        <v>0</v>
      </c>
      <c r="DQ34" s="135">
        <f t="shared" si="85"/>
        <v>0</v>
      </c>
      <c r="DR34" s="135">
        <f t="shared" si="85"/>
        <v>0</v>
      </c>
      <c r="DS34" s="135">
        <f t="shared" si="85"/>
        <v>0</v>
      </c>
      <c r="DU34" s="135">
        <f t="shared" si="8"/>
        <v>8.8175067520276116</v>
      </c>
      <c r="DW34" s="135">
        <f>+BY34/AW34</f>
        <v>0.99327668210760178</v>
      </c>
      <c r="DX34" s="135">
        <f t="shared" ref="DX34" si="86">IFERROR(DX97/(DX$5+DX$6),0)</f>
        <v>909.59099665655003</v>
      </c>
    </row>
    <row r="35" spans="1:128" x14ac:dyDescent="0.3">
      <c r="B35" s="15" t="s">
        <v>39</v>
      </c>
      <c r="C35" s="16" t="s">
        <v>40</v>
      </c>
      <c r="D35" s="15" t="s">
        <v>41</v>
      </c>
      <c r="E35" s="16" t="s">
        <v>42</v>
      </c>
      <c r="F35" s="60" t="s">
        <v>43</v>
      </c>
      <c r="G35" s="15" t="s">
        <v>202</v>
      </c>
      <c r="I35" s="59">
        <f t="shared" si="76"/>
        <v>42.953550540361448</v>
      </c>
      <c r="J35" s="59">
        <f t="shared" si="76"/>
        <v>43.405709805075659</v>
      </c>
      <c r="K35" s="59">
        <f t="shared" si="76"/>
        <v>38.609128601848184</v>
      </c>
      <c r="L35" s="59">
        <f t="shared" si="76"/>
        <v>37.40358915241999</v>
      </c>
      <c r="M35" s="59">
        <f t="shared" si="76"/>
        <v>36.491259996401098</v>
      </c>
      <c r="N35" s="59">
        <f t="shared" si="76"/>
        <v>38.472296049168882</v>
      </c>
      <c r="O35" s="59">
        <f t="shared" si="76"/>
        <v>37.564088869825333</v>
      </c>
      <c r="P35" s="59">
        <f t="shared" si="76"/>
        <v>40.383978821244078</v>
      </c>
      <c r="Q35" s="59">
        <f t="shared" si="76"/>
        <v>36.665515060351552</v>
      </c>
      <c r="R35" s="59">
        <f t="shared" si="76"/>
        <v>36.704618814310322</v>
      </c>
      <c r="S35" s="59">
        <f t="shared" si="76"/>
        <v>35.239449007750856</v>
      </c>
      <c r="T35" s="59">
        <f t="shared" si="76"/>
        <v>37.08834977414616</v>
      </c>
      <c r="U35" s="59">
        <f t="shared" si="76"/>
        <v>38.286512452729227</v>
      </c>
      <c r="W35" s="59">
        <f>IFERROR(W98/(W$7),0)</f>
        <v>1.222019789615377E-2</v>
      </c>
      <c r="X35" s="59">
        <f t="shared" ref="X35:AI35" si="87">IFERROR(X98/(X$7),0)</f>
        <v>1.4230754941382947E-2</v>
      </c>
      <c r="Y35" s="59">
        <f t="shared" si="87"/>
        <v>1.4951211888622896E-2</v>
      </c>
      <c r="Z35" s="59">
        <f t="shared" si="87"/>
        <v>1.8657871236281862E-2</v>
      </c>
      <c r="AA35" s="59">
        <f t="shared" si="87"/>
        <v>1.368444217087871E-2</v>
      </c>
      <c r="AB35" s="59">
        <f t="shared" si="87"/>
        <v>1.0678571120341179E-2</v>
      </c>
      <c r="AC35" s="59">
        <f t="shared" si="87"/>
        <v>1.2314580798433881E-3</v>
      </c>
      <c r="AD35" s="59">
        <f t="shared" si="87"/>
        <v>1.1936154628562155E-3</v>
      </c>
      <c r="AE35" s="59">
        <f t="shared" si="87"/>
        <v>1.1424031277511416E-3</v>
      </c>
      <c r="AF35" s="59">
        <f t="shared" si="87"/>
        <v>1.1181650767082578E-3</v>
      </c>
      <c r="AG35" s="59">
        <f t="shared" si="87"/>
        <v>1.1552115607600284E-3</v>
      </c>
      <c r="AH35" s="59">
        <f t="shared" si="87"/>
        <v>1.2037111382120062E-3</v>
      </c>
      <c r="AI35" s="59">
        <f t="shared" si="87"/>
        <v>7.594234199183471E-3</v>
      </c>
      <c r="AK35" s="61">
        <v>1.306373458815241E-3</v>
      </c>
      <c r="AL35" s="61">
        <v>1.4050209418043822E-3</v>
      </c>
      <c r="AM35" s="61">
        <v>1.2792527565403113E-3</v>
      </c>
      <c r="AN35" s="61">
        <v>1.6185147370704135E-3</v>
      </c>
      <c r="AO35" s="61">
        <v>1.3121576294806167E-3</v>
      </c>
      <c r="AP35" s="61">
        <v>1.3754888291478929E-3</v>
      </c>
      <c r="AQ35" s="61">
        <v>1.6128498108328522E-3</v>
      </c>
      <c r="AR35" s="61">
        <v>1.3842279961514851E-3</v>
      </c>
      <c r="AS35" s="61">
        <v>1.3739832813468593E-3</v>
      </c>
      <c r="AT35" s="61">
        <v>1.306373458815241E-3</v>
      </c>
      <c r="AU35" s="61">
        <v>1.306373458815241E-3</v>
      </c>
      <c r="AV35" s="61">
        <v>1.306373458815241E-3</v>
      </c>
      <c r="AW35" s="59">
        <f t="shared" ref="AW35" si="88">IFERROR(AW98/(AW$7),0)</f>
        <v>1.0591113891359532E-3</v>
      </c>
      <c r="AY35" s="62">
        <v>1.6128498108328522E-3</v>
      </c>
      <c r="AZ35" s="62">
        <v>1.6128498108328522E-3</v>
      </c>
      <c r="BA35" s="62">
        <v>1.6128498108328522E-3</v>
      </c>
      <c r="BB35" s="62">
        <v>1.6128498108328522E-3</v>
      </c>
      <c r="BC35" s="62">
        <v>1.6128498108328522E-3</v>
      </c>
      <c r="BD35" s="62">
        <v>1.6128498108328522E-3</v>
      </c>
      <c r="BE35" s="62">
        <v>1.6128498108328522E-3</v>
      </c>
      <c r="BF35" s="62">
        <v>1.3842279961514851E-3</v>
      </c>
      <c r="BG35" s="62">
        <v>1.3739832813468593E-3</v>
      </c>
      <c r="BH35" s="62">
        <v>1.3114844411877397E-3</v>
      </c>
      <c r="BI35" s="62">
        <v>1.3808986652824181E-3</v>
      </c>
      <c r="BJ35" s="62">
        <v>1.3361149764435809E-3</v>
      </c>
      <c r="BK35" s="59">
        <f t="shared" ref="BK35" si="89">IFERROR(BK98/(BK$7),0)</f>
        <v>1.4980001304265992E-3</v>
      </c>
      <c r="BM35" s="59">
        <f>IFERROR(BM98/(BM$7),0)</f>
        <v>1.1059522060285635E-3</v>
      </c>
      <c r="BN35" s="59">
        <f t="shared" ref="BN35:BO35" si="90">IFERROR(BN98/(BN$7),0)</f>
        <v>1.158851465164494E-3</v>
      </c>
      <c r="BO35" s="59">
        <f t="shared" si="90"/>
        <v>1.2950347508262395E-3</v>
      </c>
      <c r="BP35" s="62">
        <v>1.6128498108328522E-3</v>
      </c>
      <c r="BQ35" s="62">
        <v>1.6128498108328522E-3</v>
      </c>
      <c r="BR35" s="62">
        <v>1.6128498108328522E-3</v>
      </c>
      <c r="BS35" s="62">
        <v>1.6128498108328522E-3</v>
      </c>
      <c r="BT35" s="62">
        <v>1.3842279961514851E-3</v>
      </c>
      <c r="BU35" s="62">
        <v>1.3739832813468593E-3</v>
      </c>
      <c r="BV35" s="62">
        <v>1.3114844411877397E-3</v>
      </c>
      <c r="BW35" s="62">
        <v>1.3808986652824181E-3</v>
      </c>
      <c r="BX35" s="62">
        <v>1.3361149764435809E-3</v>
      </c>
      <c r="BY35" s="59">
        <f t="shared" ref="BY35" si="91">IFERROR(BY98/(BY$7),0)</f>
        <v>1.4017632634981151E-3</v>
      </c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59">
        <f t="shared" ref="CM35" si="92">IFERROR(CM98/(CM$7),0)</f>
        <v>9.4262470745387367E-4</v>
      </c>
      <c r="CO35" s="163"/>
      <c r="CP35" s="163"/>
      <c r="CQ35" s="163"/>
      <c r="CR35" s="163"/>
      <c r="CS35" s="59">
        <f t="shared" ref="CS35" si="93">IFERROR(CS98/(CS$7),0)</f>
        <v>9.4579672871974324E-4</v>
      </c>
      <c r="CU35" s="163"/>
      <c r="CV35" s="163"/>
      <c r="CW35" s="163"/>
      <c r="CX35" s="163"/>
      <c r="CY35" s="59">
        <f t="shared" ref="CY35" si="94">IFERROR(CY98/(CY$7),0)</f>
        <v>9.409059547879268E-4</v>
      </c>
      <c r="DA35" s="163"/>
      <c r="DB35" s="163"/>
      <c r="DC35" s="163"/>
      <c r="DD35" s="163"/>
      <c r="DE35" s="163"/>
      <c r="DF35" s="163"/>
      <c r="DG35" s="163"/>
      <c r="DH35" s="163"/>
      <c r="DI35" s="163"/>
      <c r="DJ35" s="163"/>
      <c r="DK35" s="163"/>
      <c r="DL35" s="163"/>
      <c r="DM35" s="163"/>
      <c r="DN35" s="163"/>
      <c r="DO35" s="163"/>
      <c r="DP35" s="163"/>
      <c r="DQ35" s="163"/>
      <c r="DR35" s="163"/>
      <c r="DS35" s="163"/>
      <c r="DU35" s="59">
        <f t="shared" si="8"/>
        <v>-9.6236866928484056E-5</v>
      </c>
      <c r="DW35" s="59">
        <f t="shared" ref="DW35:DW37" si="95">+BY35/AW35</f>
        <v>1.3235277024465812</v>
      </c>
      <c r="DX35" s="59">
        <f t="shared" ref="DX35" si="96">IFERROR(DX98/(DX$7),0)</f>
        <v>4.2670445499544511E-2</v>
      </c>
    </row>
    <row r="36" spans="1:128" x14ac:dyDescent="0.3">
      <c r="B36" s="15" t="s">
        <v>44</v>
      </c>
      <c r="C36" s="16" t="s">
        <v>45</v>
      </c>
      <c r="D36" s="15" t="s">
        <v>46</v>
      </c>
      <c r="E36" s="16" t="s">
        <v>47</v>
      </c>
      <c r="F36" s="60" t="s">
        <v>48</v>
      </c>
      <c r="G36" s="15" t="s">
        <v>38</v>
      </c>
      <c r="I36" s="24">
        <f t="shared" ref="I36:U36" si="97">IFERROR(I99/I$5,0)</f>
        <v>1360.6184476772528</v>
      </c>
      <c r="J36" s="24">
        <f t="shared" si="97"/>
        <v>1242.0267159224773</v>
      </c>
      <c r="K36" s="24">
        <f t="shared" si="97"/>
        <v>1284.3789840698628</v>
      </c>
      <c r="L36" s="24">
        <f t="shared" si="97"/>
        <v>1303.4012758200715</v>
      </c>
      <c r="M36" s="24">
        <f t="shared" si="97"/>
        <v>1345.0745547179934</v>
      </c>
      <c r="N36" s="24">
        <f t="shared" si="97"/>
        <v>1342.7092086728364</v>
      </c>
      <c r="O36" s="24">
        <f t="shared" si="97"/>
        <v>1354.6691180140792</v>
      </c>
      <c r="P36" s="24">
        <f t="shared" si="97"/>
        <v>1340.5571110586802</v>
      </c>
      <c r="Q36" s="24">
        <f t="shared" si="97"/>
        <v>1359.0170600199037</v>
      </c>
      <c r="R36" s="24">
        <f t="shared" si="97"/>
        <v>1324.5847561905362</v>
      </c>
      <c r="S36" s="24">
        <f t="shared" si="97"/>
        <v>1312.4936211449374</v>
      </c>
      <c r="T36" s="24">
        <f t="shared" si="97"/>
        <v>1399.1205652701669</v>
      </c>
      <c r="U36" s="24">
        <f t="shared" si="97"/>
        <v>1331.0367697201234</v>
      </c>
      <c r="W36" s="24">
        <f t="shared" ref="W36:AI36" si="98">IFERROR(W99/W$5,0)</f>
        <v>1367.2635573283524</v>
      </c>
      <c r="X36" s="24">
        <f t="shared" si="98"/>
        <v>1376.3916907083692</v>
      </c>
      <c r="Y36" s="24">
        <f t="shared" si="98"/>
        <v>1278.3844709561281</v>
      </c>
      <c r="Z36" s="24">
        <f t="shared" si="98"/>
        <v>1302.2947752568405</v>
      </c>
      <c r="AA36" s="24">
        <f t="shared" si="98"/>
        <v>1335.6720395232339</v>
      </c>
      <c r="AB36" s="24">
        <f t="shared" si="98"/>
        <v>1364.7987875878707</v>
      </c>
      <c r="AC36" s="24">
        <f t="shared" si="98"/>
        <v>1339.7510234962222</v>
      </c>
      <c r="AD36" s="24">
        <f t="shared" si="98"/>
        <v>1387.3800318465467</v>
      </c>
      <c r="AE36" s="24">
        <f t="shared" si="98"/>
        <v>1378.256792878369</v>
      </c>
      <c r="AF36" s="24">
        <f t="shared" si="98"/>
        <v>1404.4838275502666</v>
      </c>
      <c r="AG36" s="24">
        <f t="shared" si="98"/>
        <v>1363.7624317095781</v>
      </c>
      <c r="AH36" s="24">
        <f t="shared" si="98"/>
        <v>1362.7098322379538</v>
      </c>
      <c r="AI36" s="24">
        <f t="shared" si="98"/>
        <v>1354.5403676177377</v>
      </c>
      <c r="AK36" s="66">
        <f t="shared" ref="AK36:AM37" si="99">+AK99/AK5</f>
        <v>1385.0109703880989</v>
      </c>
      <c r="AL36" s="66">
        <f t="shared" si="99"/>
        <v>1421.0320904322134</v>
      </c>
      <c r="AM36" s="66">
        <f t="shared" si="99"/>
        <v>1367.5498253900937</v>
      </c>
      <c r="AN36" s="66">
        <f>AN99/AN$5</f>
        <v>1401.7930990726672</v>
      </c>
      <c r="AO36" s="66">
        <f>AO99/AO$5</f>
        <v>1465.2571428996253</v>
      </c>
      <c r="AP36" s="66">
        <f t="shared" ref="AP36:AP37" si="100">AP99/AP$5</f>
        <v>1420.8934156429884</v>
      </c>
      <c r="AQ36" s="66">
        <v>1385.040360003934</v>
      </c>
      <c r="AR36" s="66">
        <v>1351.6848174012177</v>
      </c>
      <c r="AS36" s="66">
        <v>1351.6016545307721</v>
      </c>
      <c r="AT36" s="66">
        <f t="shared" ref="AT36:AV37" si="101">+AT99/AT5</f>
        <v>1416.9243062152163</v>
      </c>
      <c r="AU36" s="66">
        <f t="shared" si="101"/>
        <v>1312.7774238505833</v>
      </c>
      <c r="AV36" s="66">
        <f t="shared" si="101"/>
        <v>1461.1223652709259</v>
      </c>
      <c r="AW36" s="24">
        <f t="shared" ref="AW36" si="102">IFERROR(AW99/AW$5,0)</f>
        <v>1412.6773507228488</v>
      </c>
      <c r="AY36" s="67">
        <v>1385.040360003934</v>
      </c>
      <c r="AZ36" s="67">
        <v>1385.040360003934</v>
      </c>
      <c r="BA36" s="67">
        <v>1385.040360003934</v>
      </c>
      <c r="BB36" s="67">
        <v>1385.040360003934</v>
      </c>
      <c r="BC36" s="67">
        <v>1385.040360003934</v>
      </c>
      <c r="BD36" s="67">
        <v>1385.040360003934</v>
      </c>
      <c r="BE36" s="67">
        <v>1385.040360003934</v>
      </c>
      <c r="BF36" s="67">
        <v>1351.6848174012177</v>
      </c>
      <c r="BG36" s="67">
        <v>1351.6016545307721</v>
      </c>
      <c r="BH36" s="67">
        <v>1344.9504327835962</v>
      </c>
      <c r="BI36" s="67">
        <v>1350.2818959345668</v>
      </c>
      <c r="BJ36" s="67">
        <v>1345.4729125566143</v>
      </c>
      <c r="BK36" s="24">
        <f t="shared" ref="BK36" si="103">IFERROR(BK99/BK$5,0)</f>
        <v>1368.4222345744795</v>
      </c>
      <c r="BM36" s="24">
        <f>IFERROR(BM99/BM$5,0)</f>
        <v>1337.4222680517896</v>
      </c>
      <c r="BN36" s="24">
        <f t="shared" ref="BN36:BO36" si="104">IFERROR(BN99/BN$5,0)</f>
        <v>1332.9265686740271</v>
      </c>
      <c r="BO36" s="24">
        <f t="shared" si="104"/>
        <v>1332.9118672864759</v>
      </c>
      <c r="BP36" s="67">
        <v>1385.040360003934</v>
      </c>
      <c r="BQ36" s="67">
        <v>1385.040360003934</v>
      </c>
      <c r="BR36" s="67">
        <v>1385.040360003934</v>
      </c>
      <c r="BS36" s="67">
        <v>1385.040360003934</v>
      </c>
      <c r="BT36" s="67">
        <v>1351.6848174012177</v>
      </c>
      <c r="BU36" s="67">
        <v>1351.6016545307721</v>
      </c>
      <c r="BV36" s="67">
        <v>1344.9504327835962</v>
      </c>
      <c r="BW36" s="67">
        <v>1350.2818959345668</v>
      </c>
      <c r="BX36" s="67">
        <v>1345.4729125566143</v>
      </c>
      <c r="BY36" s="24">
        <f t="shared" ref="BY36" si="105">IFERROR(BY99/BY$5,0)</f>
        <v>1356.5844410256987</v>
      </c>
      <c r="CA36" s="162">
        <v>1381.6299081927734</v>
      </c>
      <c r="CB36" s="162">
        <v>1381.6299081927734</v>
      </c>
      <c r="CC36" s="162">
        <v>1381.6299081927734</v>
      </c>
      <c r="CD36" s="162">
        <v>1356.0885640902081</v>
      </c>
      <c r="CE36" s="162">
        <v>1356.0885640902081</v>
      </c>
      <c r="CF36" s="162">
        <v>1356.0885640902081</v>
      </c>
      <c r="CG36" s="162">
        <v>1356.8412380739614</v>
      </c>
      <c r="CH36" s="162">
        <v>1356.8412380739614</v>
      </c>
      <c r="CI36" s="162">
        <v>1356.8412380739614</v>
      </c>
      <c r="CJ36" s="162">
        <v>1347.1040353555707</v>
      </c>
      <c r="CK36" s="162">
        <v>1347.1040353555707</v>
      </c>
      <c r="CL36" s="162">
        <v>1347.1040353555707</v>
      </c>
      <c r="CM36" s="24">
        <f t="shared" ref="CM36" si="106">IFERROR(CM99/CM$5,0)</f>
        <v>1360.2396838433297</v>
      </c>
      <c r="CO36" s="162">
        <v>1351.5262795041226</v>
      </c>
      <c r="CP36" s="162">
        <v>1351.4266927258311</v>
      </c>
      <c r="CQ36" s="162">
        <v>1346.8734148035016</v>
      </c>
      <c r="CR36" s="162">
        <v>1350.0031957642282</v>
      </c>
      <c r="CS36" s="24">
        <f t="shared" ref="CS36" si="107">IFERROR(CS99/CS$5,0)</f>
        <v>1349.9440442845</v>
      </c>
      <c r="CU36" s="162">
        <v>1358.1653668831425</v>
      </c>
      <c r="CV36" s="162">
        <v>1358.1653668831425</v>
      </c>
      <c r="CW36" s="162">
        <v>1358.1653668831425</v>
      </c>
      <c r="CX36" s="162">
        <v>1358.1653668831425</v>
      </c>
      <c r="CY36" s="24">
        <f t="shared" ref="CY36" si="108">IFERROR(CY99/CY$5,0)</f>
        <v>1391.1985948904492</v>
      </c>
      <c r="DA36" s="162">
        <v>1379.5904207376541</v>
      </c>
      <c r="DB36" s="162">
        <v>1355.6505843382811</v>
      </c>
      <c r="DC36" s="162">
        <v>1303.5130598071644</v>
      </c>
      <c r="DD36" s="162">
        <v>1351.6223431766034</v>
      </c>
      <c r="DE36" s="162"/>
      <c r="DF36" s="162"/>
      <c r="DG36" s="162"/>
      <c r="DH36" s="162"/>
      <c r="DI36" s="162"/>
      <c r="DJ36" s="162"/>
      <c r="DK36" s="162"/>
      <c r="DL36" s="162"/>
      <c r="DM36" s="162"/>
      <c r="DN36" s="162"/>
      <c r="DO36" s="162"/>
      <c r="DP36" s="162"/>
      <c r="DQ36" s="162"/>
      <c r="DR36" s="162"/>
      <c r="DS36" s="162"/>
      <c r="DU36" s="59">
        <f t="shared" si="8"/>
        <v>-11.837793548780837</v>
      </c>
      <c r="DW36" s="59">
        <f t="shared" si="95"/>
        <v>0.96029319103300681</v>
      </c>
      <c r="DX36" s="24">
        <f t="shared" ref="DX36" si="109">IFERROR(DX99/DX$5,0)</f>
        <v>1360.0179182376171</v>
      </c>
    </row>
    <row r="37" spans="1:128" x14ac:dyDescent="0.3">
      <c r="B37" s="15" t="s">
        <v>49</v>
      </c>
      <c r="C37" s="16" t="s">
        <v>50</v>
      </c>
      <c r="D37" s="15" t="s">
        <v>51</v>
      </c>
      <c r="E37" s="16" t="s">
        <v>47</v>
      </c>
      <c r="F37" s="60" t="s">
        <v>52</v>
      </c>
      <c r="G37" s="15" t="s">
        <v>38</v>
      </c>
      <c r="I37" s="24">
        <f t="shared" ref="I37:U37" si="110">IFERROR(I100/I$6,0)</f>
        <v>292.48351578243057</v>
      </c>
      <c r="J37" s="24">
        <f t="shared" si="110"/>
        <v>446.43971024686539</v>
      </c>
      <c r="K37" s="24">
        <f t="shared" si="110"/>
        <v>359.05235508799007</v>
      </c>
      <c r="L37" s="24">
        <f t="shared" si="110"/>
        <v>373.49078032797644</v>
      </c>
      <c r="M37" s="24">
        <f t="shared" si="110"/>
        <v>364.35593032202854</v>
      </c>
      <c r="N37" s="24">
        <f t="shared" si="110"/>
        <v>505.61695538012185</v>
      </c>
      <c r="O37" s="24">
        <f t="shared" si="110"/>
        <v>431.2052259639164</v>
      </c>
      <c r="P37" s="24">
        <f t="shared" si="110"/>
        <v>459.31302818774128</v>
      </c>
      <c r="Q37" s="24">
        <f t="shared" si="110"/>
        <v>432.32730009310768</v>
      </c>
      <c r="R37" s="24">
        <f t="shared" si="110"/>
        <v>489.67932592701243</v>
      </c>
      <c r="S37" s="24">
        <f t="shared" si="110"/>
        <v>493.87399620717218</v>
      </c>
      <c r="T37" s="24">
        <f t="shared" si="110"/>
        <v>446.46707317788537</v>
      </c>
      <c r="U37" s="24">
        <f t="shared" si="110"/>
        <v>418.73754551403681</v>
      </c>
      <c r="W37" s="24">
        <f t="shared" ref="W37:AI37" si="111">IFERROR(W100/W$6,0)</f>
        <v>432.84241997026493</v>
      </c>
      <c r="X37" s="24">
        <f t="shared" si="111"/>
        <v>435.2051499410764</v>
      </c>
      <c r="Y37" s="24">
        <f t="shared" si="111"/>
        <v>535.59488712739437</v>
      </c>
      <c r="Z37" s="24">
        <f t="shared" si="111"/>
        <v>413.43449421713956</v>
      </c>
      <c r="AA37" s="24">
        <f t="shared" si="111"/>
        <v>445.12949805062783</v>
      </c>
      <c r="AB37" s="24">
        <f t="shared" si="111"/>
        <v>505.07149441171197</v>
      </c>
      <c r="AC37" s="24">
        <f t="shared" si="111"/>
        <v>465.52331537569955</v>
      </c>
      <c r="AD37" s="24">
        <f t="shared" si="111"/>
        <v>432.67159146307614</v>
      </c>
      <c r="AE37" s="24">
        <f t="shared" si="111"/>
        <v>506.95777680500692</v>
      </c>
      <c r="AF37" s="24">
        <f t="shared" si="111"/>
        <v>460.13934283800648</v>
      </c>
      <c r="AG37" s="24">
        <f t="shared" si="111"/>
        <v>444.95114727585252</v>
      </c>
      <c r="AH37" s="24">
        <f t="shared" si="111"/>
        <v>498.94153041870072</v>
      </c>
      <c r="AI37" s="24">
        <f t="shared" si="111"/>
        <v>462.47389261005577</v>
      </c>
      <c r="AK37" s="66">
        <f t="shared" si="99"/>
        <v>471.92066990391839</v>
      </c>
      <c r="AL37" s="66">
        <f t="shared" si="99"/>
        <v>511.2405376189609</v>
      </c>
      <c r="AM37" s="66">
        <f t="shared" si="99"/>
        <v>427.03256622893019</v>
      </c>
      <c r="AN37" s="66">
        <f>AN100/AN$6</f>
        <v>425.84814653202847</v>
      </c>
      <c r="AO37" s="66">
        <f>+AO100/AO6</f>
        <v>450.54840274371867</v>
      </c>
      <c r="AP37" s="66">
        <f t="shared" si="100"/>
        <v>355.22335391074711</v>
      </c>
      <c r="AQ37" s="66">
        <v>440.12824246036882</v>
      </c>
      <c r="AR37" s="66">
        <v>451.76683346377894</v>
      </c>
      <c r="AS37" s="66">
        <v>451.79585108904485</v>
      </c>
      <c r="AT37" s="66">
        <f t="shared" si="101"/>
        <v>425.16395390164422</v>
      </c>
      <c r="AU37" s="66">
        <f t="shared" si="101"/>
        <v>543.31574843341741</v>
      </c>
      <c r="AV37" s="66">
        <f t="shared" si="101"/>
        <v>425.91828825316992</v>
      </c>
      <c r="AW37" s="24">
        <f t="shared" ref="AW37" si="112">IFERROR(AW100/AW$6,0)</f>
        <v>458.5010804888658</v>
      </c>
      <c r="AY37" s="67">
        <v>440.12824246036882</v>
      </c>
      <c r="AZ37" s="67">
        <v>440.12824246036882</v>
      </c>
      <c r="BA37" s="67">
        <v>440.12824246036882</v>
      </c>
      <c r="BB37" s="67">
        <v>440.12824246036882</v>
      </c>
      <c r="BC37" s="67">
        <v>440.12824246036882</v>
      </c>
      <c r="BD37" s="67">
        <v>440.12824246036882</v>
      </c>
      <c r="BE37" s="67">
        <v>440.12824246036882</v>
      </c>
      <c r="BF37" s="67">
        <v>451.76683346377894</v>
      </c>
      <c r="BG37" s="67">
        <v>451.79585108904485</v>
      </c>
      <c r="BH37" s="67">
        <v>454.11663029238071</v>
      </c>
      <c r="BI37" s="67">
        <v>452.25634818565675</v>
      </c>
      <c r="BJ37" s="67">
        <v>453.9343239075576</v>
      </c>
      <c r="BK37" s="24">
        <f t="shared" ref="BK37" si="113">IFERROR(BK100/BK$6,0)</f>
        <v>445.71329573229491</v>
      </c>
      <c r="BM37" s="24">
        <f>IFERROR(BM100/BM$6,0)</f>
        <v>505.69985565015486</v>
      </c>
      <c r="BN37" s="24">
        <f t="shared" ref="BN37:BO37" si="114">IFERROR(BN100/BN$6,0)</f>
        <v>486.00987811186451</v>
      </c>
      <c r="BO37" s="24">
        <f t="shared" si="114"/>
        <v>443.90901891259261</v>
      </c>
      <c r="BP37" s="67">
        <v>440.12824246036882</v>
      </c>
      <c r="BQ37" s="67">
        <v>440.12824246036882</v>
      </c>
      <c r="BR37" s="67">
        <v>440.12824246036882</v>
      </c>
      <c r="BS37" s="67">
        <v>440.12824246036882</v>
      </c>
      <c r="BT37" s="67">
        <v>451.76683346377894</v>
      </c>
      <c r="BU37" s="67">
        <v>451.79585108904485</v>
      </c>
      <c r="BV37" s="67">
        <v>454.11663029238071</v>
      </c>
      <c r="BW37" s="67">
        <v>452.25634818565675</v>
      </c>
      <c r="BX37" s="67">
        <v>453.9343239075576</v>
      </c>
      <c r="BY37" s="24">
        <f t="shared" ref="BY37" si="115">IFERROR(BY100/BY$6,0)</f>
        <v>454.95651720276965</v>
      </c>
      <c r="CA37" s="162">
        <v>425.31968262378814</v>
      </c>
      <c r="CB37" s="162">
        <v>425.31968262378814</v>
      </c>
      <c r="CC37" s="162">
        <v>425.31968262378814</v>
      </c>
      <c r="CD37" s="162">
        <v>424.49705717585175</v>
      </c>
      <c r="CE37" s="162">
        <v>424.49705717585175</v>
      </c>
      <c r="CF37" s="162">
        <v>424.49705717585175</v>
      </c>
      <c r="CG37" s="162">
        <v>430.84972576563064</v>
      </c>
      <c r="CH37" s="162">
        <v>430.84972576563064</v>
      </c>
      <c r="CI37" s="162">
        <v>430.84972576563064</v>
      </c>
      <c r="CJ37" s="162">
        <v>429.80365662410696</v>
      </c>
      <c r="CK37" s="162">
        <v>429.80365662410696</v>
      </c>
      <c r="CL37" s="162">
        <v>429.80365662410696</v>
      </c>
      <c r="CM37" s="24">
        <f t="shared" ref="CM37" si="116">IFERROR(CM100/CM$6,0)</f>
        <v>427.66657454607275</v>
      </c>
      <c r="CO37" s="162">
        <v>432.97275196023463</v>
      </c>
      <c r="CP37" s="162">
        <v>430.16221142158503</v>
      </c>
      <c r="CQ37" s="162">
        <v>432.61661048816364</v>
      </c>
      <c r="CR37" s="162">
        <v>431.49761213001807</v>
      </c>
      <c r="CS37" s="24">
        <f t="shared" ref="CS37" si="117">IFERROR(CS100/CS$6,0)</f>
        <v>431.82708623415692</v>
      </c>
      <c r="CU37" s="162">
        <v>433.69153963696715</v>
      </c>
      <c r="CV37" s="162">
        <v>433.69153963696715</v>
      </c>
      <c r="CW37" s="162">
        <v>433.69153963696715</v>
      </c>
      <c r="CX37" s="162">
        <v>433.69153963696715</v>
      </c>
      <c r="CY37" s="24">
        <f t="shared" ref="CY37" si="118">IFERROR(CY100/CY$6,0)</f>
        <v>442.6125424484747</v>
      </c>
      <c r="DA37" s="162">
        <v>434.34294176237853</v>
      </c>
      <c r="DB37" s="162">
        <v>428.0566067470649</v>
      </c>
      <c r="DC37" s="162">
        <v>443.57145154576153</v>
      </c>
      <c r="DD37" s="162">
        <v>444.37772610021597</v>
      </c>
      <c r="DE37" s="162"/>
      <c r="DF37" s="162"/>
      <c r="DG37" s="162"/>
      <c r="DH37" s="162"/>
      <c r="DI37" s="162"/>
      <c r="DJ37" s="162"/>
      <c r="DK37" s="162"/>
      <c r="DL37" s="162"/>
      <c r="DM37" s="162"/>
      <c r="DN37" s="162"/>
      <c r="DO37" s="162"/>
      <c r="DP37" s="162"/>
      <c r="DQ37" s="162"/>
      <c r="DR37" s="162"/>
      <c r="DS37" s="162"/>
      <c r="DU37" s="59">
        <f t="shared" si="8"/>
        <v>9.2432214704747366</v>
      </c>
      <c r="DW37" s="59">
        <f t="shared" si="95"/>
        <v>0.99226923678714818</v>
      </c>
      <c r="DX37" s="24">
        <f t="shared" ref="DX37" si="119">IFERROR(DX100/DX$6,0)</f>
        <v>596.22532569997077</v>
      </c>
    </row>
    <row r="38" spans="1:128" x14ac:dyDescent="0.3">
      <c r="B38" s="15"/>
      <c r="C38" s="16"/>
      <c r="D38" s="15"/>
      <c r="E38" s="16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8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8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18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18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18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18"/>
      <c r="CO38" s="59"/>
      <c r="CP38" s="59"/>
      <c r="CQ38" s="59"/>
      <c r="CR38" s="59"/>
      <c r="CS38" s="18"/>
      <c r="CU38" s="59"/>
      <c r="CV38" s="59"/>
      <c r="CW38" s="59"/>
      <c r="CX38" s="59"/>
      <c r="CY38" s="18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U38" s="18"/>
      <c r="DW38" s="18"/>
      <c r="DX38" s="18"/>
    </row>
    <row r="39" spans="1:128" s="10" customFormat="1" x14ac:dyDescent="0.3">
      <c r="A39" s="21"/>
      <c r="B39" s="131"/>
      <c r="C39" s="132"/>
      <c r="D39" s="131"/>
      <c r="E39" s="132"/>
      <c r="F39" s="133" t="s">
        <v>53</v>
      </c>
      <c r="G39" s="131" t="s">
        <v>202</v>
      </c>
      <c r="I39" s="134">
        <f t="shared" ref="I39:U41" si="120">IFERROR(I102/(I$7),0)</f>
        <v>1.0411377274392982E-2</v>
      </c>
      <c r="J39" s="134">
        <f t="shared" si="120"/>
        <v>9.1033104418755846E-3</v>
      </c>
      <c r="K39" s="134">
        <f t="shared" si="120"/>
        <v>9.5418484367765354E-3</v>
      </c>
      <c r="L39" s="134">
        <f t="shared" si="120"/>
        <v>9.747691662963796E-3</v>
      </c>
      <c r="M39" s="134">
        <f t="shared" si="120"/>
        <v>9.0297174449231639E-3</v>
      </c>
      <c r="N39" s="134">
        <f t="shared" si="120"/>
        <v>8.2482657446160818E-3</v>
      </c>
      <c r="O39" s="134">
        <f t="shared" si="120"/>
        <v>8.7439717291286773E-3</v>
      </c>
      <c r="P39" s="134">
        <f t="shared" si="120"/>
        <v>8.3063863828863847E-3</v>
      </c>
      <c r="Q39" s="134">
        <f t="shared" si="120"/>
        <v>8.0505955502288926E-3</v>
      </c>
      <c r="R39" s="134">
        <f t="shared" si="120"/>
        <v>7.649486531017163E-3</v>
      </c>
      <c r="S39" s="134">
        <f t="shared" si="120"/>
        <v>7.6926455702843481E-3</v>
      </c>
      <c r="T39" s="134">
        <f t="shared" si="120"/>
        <v>7.8808603474622048E-3</v>
      </c>
      <c r="U39" s="134">
        <f t="shared" si="120"/>
        <v>8.62990309313727E-3</v>
      </c>
      <c r="W39" s="134">
        <f t="shared" ref="W39:AI41" si="121">IFERROR(W102/(W$7),0)</f>
        <v>9.8611178558097555E-3</v>
      </c>
      <c r="X39" s="134">
        <f t="shared" si="121"/>
        <v>1.0160385581307297E-2</v>
      </c>
      <c r="Y39" s="134">
        <f t="shared" si="121"/>
        <v>9.8349977051894154E-3</v>
      </c>
      <c r="Z39" s="134">
        <f t="shared" si="121"/>
        <v>1.1800864285424355E-2</v>
      </c>
      <c r="AA39" s="134">
        <f t="shared" si="121"/>
        <v>9.4744665770039073E-3</v>
      </c>
      <c r="AB39" s="134">
        <f t="shared" si="121"/>
        <v>9.7458514853651385E-3</v>
      </c>
      <c r="AC39" s="134">
        <f t="shared" si="121"/>
        <v>1.1619077203033915E-2</v>
      </c>
      <c r="AD39" s="134">
        <f t="shared" si="121"/>
        <v>1.0739195393209748E-2</v>
      </c>
      <c r="AE39" s="134">
        <f t="shared" si="121"/>
        <v>1.0166713377057152E-2</v>
      </c>
      <c r="AF39" s="134">
        <f t="shared" si="121"/>
        <v>8.8439134175977412E-3</v>
      </c>
      <c r="AG39" s="134">
        <f t="shared" si="121"/>
        <v>9.5028733129971059E-3</v>
      </c>
      <c r="AH39" s="134">
        <f t="shared" si="121"/>
        <v>8.8988023580862489E-3</v>
      </c>
      <c r="AI39" s="134">
        <f t="shared" si="121"/>
        <v>1.0000271944742333E-2</v>
      </c>
      <c r="AK39" s="134">
        <f t="shared" ref="AK39:AW41" si="122">IFERROR(AK102/(AK$7),0)</f>
        <v>1.1156789039727022E-2</v>
      </c>
      <c r="AL39" s="134">
        <f t="shared" si="122"/>
        <v>1.0444537724291237E-2</v>
      </c>
      <c r="AM39" s="134">
        <f t="shared" si="122"/>
        <v>1.0311686760899637E-2</v>
      </c>
      <c r="AN39" s="134">
        <f t="shared" si="122"/>
        <v>1.029386254083898E-2</v>
      </c>
      <c r="AO39" s="134">
        <f t="shared" si="122"/>
        <v>9.1801156141501656E-3</v>
      </c>
      <c r="AP39" s="134">
        <f t="shared" si="122"/>
        <v>1.1209303358571765E-2</v>
      </c>
      <c r="AQ39" s="134">
        <f t="shared" si="122"/>
        <v>9.7701428413722331E-3</v>
      </c>
      <c r="AR39" s="134">
        <f t="shared" si="122"/>
        <v>8.9342134368426036E-3</v>
      </c>
      <c r="AS39" s="134">
        <v>8.9402158101389746E-3</v>
      </c>
      <c r="AT39" s="134">
        <f t="shared" ref="AT39:AV39" si="123">IFERROR(AT102/(AT$7),0)</f>
        <v>9.3661336538696689E-3</v>
      </c>
      <c r="AU39" s="134">
        <f t="shared" si="123"/>
        <v>9.9047656612228641E-3</v>
      </c>
      <c r="AV39" s="134">
        <f t="shared" si="123"/>
        <v>9.6858095530754276E-3</v>
      </c>
      <c r="AW39" s="134">
        <f t="shared" si="122"/>
        <v>9.9078924195911237E-3</v>
      </c>
      <c r="AY39" s="134">
        <f t="shared" ref="AY39:BK41" si="124">IFERROR(AY102/(AY$7),0)</f>
        <v>1.1284040162503707E-2</v>
      </c>
      <c r="AZ39" s="134">
        <f t="shared" si="124"/>
        <v>1.1284040162503707E-2</v>
      </c>
      <c r="BA39" s="134">
        <f t="shared" si="124"/>
        <v>1.1284040162503707E-2</v>
      </c>
      <c r="BB39" s="134">
        <f t="shared" si="124"/>
        <v>1.1284040162503709E-2</v>
      </c>
      <c r="BC39" s="134">
        <f t="shared" si="124"/>
        <v>1.1284040162503707E-2</v>
      </c>
      <c r="BD39" s="134">
        <f t="shared" si="124"/>
        <v>1.1284040162503709E-2</v>
      </c>
      <c r="BE39" s="134">
        <f t="shared" si="124"/>
        <v>1.1284040162503709E-2</v>
      </c>
      <c r="BF39" s="134">
        <f t="shared" si="124"/>
        <v>9.6929726577651403E-3</v>
      </c>
      <c r="BG39" s="134">
        <f t="shared" si="124"/>
        <v>9.6296198067202174E-3</v>
      </c>
      <c r="BH39" s="134">
        <f t="shared" si="124"/>
        <v>9.1995977738258804E-3</v>
      </c>
      <c r="BI39" s="134">
        <f t="shared" si="124"/>
        <v>9.6949412603156374E-3</v>
      </c>
      <c r="BJ39" s="134">
        <f t="shared" si="124"/>
        <v>9.3886803165093829E-3</v>
      </c>
      <c r="BK39" s="134">
        <f t="shared" si="124"/>
        <v>1.0491592656641941E-2</v>
      </c>
      <c r="BM39" s="134">
        <f t="shared" ref="BM39:BY41" si="125">IFERROR(BM102/(BM$7),0)</f>
        <v>9.9420456205819296E-3</v>
      </c>
      <c r="BN39" s="134">
        <f t="shared" si="125"/>
        <v>1.0784310571074021E-2</v>
      </c>
      <c r="BO39" s="134">
        <f t="shared" si="125"/>
        <v>1.1591163861375141E-2</v>
      </c>
      <c r="BP39" s="134">
        <f t="shared" si="125"/>
        <v>1.1284040162503709E-2</v>
      </c>
      <c r="BQ39" s="134">
        <f t="shared" si="125"/>
        <v>1.1284040162503709E-2</v>
      </c>
      <c r="BR39" s="134">
        <f t="shared" si="125"/>
        <v>1.1284040162503707E-2</v>
      </c>
      <c r="BS39" s="134">
        <f t="shared" si="125"/>
        <v>1.1284040162503707E-2</v>
      </c>
      <c r="BT39" s="134">
        <f t="shared" si="125"/>
        <v>9.6929726577651421E-3</v>
      </c>
      <c r="BU39" s="134">
        <f t="shared" si="125"/>
        <v>9.6296198067202174E-3</v>
      </c>
      <c r="BV39" s="134">
        <f t="shared" si="125"/>
        <v>9.1995977738258804E-3</v>
      </c>
      <c r="BW39" s="134">
        <f t="shared" si="125"/>
        <v>9.6949412603156374E-3</v>
      </c>
      <c r="BX39" s="134">
        <f t="shared" si="125"/>
        <v>9.3886803165093829E-3</v>
      </c>
      <c r="BY39" s="134">
        <f t="shared" si="125"/>
        <v>1.0360659262689453E-2</v>
      </c>
      <c r="CA39" s="134">
        <f t="shared" ref="CA39:CM41" si="126">IFERROR(CA102/(CA$7),0)</f>
        <v>1.0100811165222276E-2</v>
      </c>
      <c r="CB39" s="134">
        <f t="shared" si="126"/>
        <v>9.1233133105233476E-3</v>
      </c>
      <c r="CC39" s="134">
        <f t="shared" si="126"/>
        <v>1.0100811165222276E-2</v>
      </c>
      <c r="CD39" s="134">
        <f t="shared" si="126"/>
        <v>9.0642600374713795E-3</v>
      </c>
      <c r="CE39" s="134">
        <f t="shared" si="126"/>
        <v>9.3664020387204273E-3</v>
      </c>
      <c r="CF39" s="134">
        <f t="shared" si="126"/>
        <v>9.0642600374713795E-3</v>
      </c>
      <c r="CG39" s="134">
        <f t="shared" si="126"/>
        <v>9.4385318373559103E-3</v>
      </c>
      <c r="CH39" s="134">
        <f t="shared" si="126"/>
        <v>9.4385318373559103E-3</v>
      </c>
      <c r="CI39" s="134">
        <f t="shared" si="126"/>
        <v>9.4385318373559103E-3</v>
      </c>
      <c r="CJ39" s="134">
        <f t="shared" si="126"/>
        <v>8.9727364194949009E-3</v>
      </c>
      <c r="CK39" s="134">
        <f t="shared" si="126"/>
        <v>9.1921294180267333E-3</v>
      </c>
      <c r="CL39" s="134">
        <f t="shared" si="126"/>
        <v>8.8956091142194157E-3</v>
      </c>
      <c r="CM39" s="134">
        <f t="shared" si="126"/>
        <v>9.3465135577964244E-3</v>
      </c>
      <c r="CO39" s="134">
        <f>IFERROR(CO102/(CO$7),0)</f>
        <v>1.2160253673312306E-2</v>
      </c>
      <c r="CP39" s="134">
        <f>IFERROR(CP102/(CP$7),0)</f>
        <v>9.0315810345126864E-3</v>
      </c>
      <c r="CQ39" s="134">
        <f>IFERROR(CQ102/(CQ$7),0)</f>
        <v>9.3046953534661903E-3</v>
      </c>
      <c r="CR39" s="134">
        <f>IFERROR(CR102/(CR$7),0)</f>
        <v>9.4540076759480202E-3</v>
      </c>
      <c r="CS39" s="134">
        <f t="shared" ref="CS39:CS41" si="127">IFERROR(CS102/(CS$7),0)</f>
        <v>9.9933364214253775E-3</v>
      </c>
      <c r="CU39" s="134">
        <f t="shared" ref="CU39:CY41" si="128">IFERROR(CU102/(CU$7),0)</f>
        <v>9.7692848590771996E-3</v>
      </c>
      <c r="CV39" s="134">
        <f t="shared" si="128"/>
        <v>9.8778324686225032E-3</v>
      </c>
      <c r="CW39" s="134">
        <f t="shared" si="128"/>
        <v>9.9863800781678017E-3</v>
      </c>
      <c r="CX39" s="134">
        <f t="shared" si="128"/>
        <v>9.9863800781678017E-3</v>
      </c>
      <c r="CY39" s="134">
        <f t="shared" si="128"/>
        <v>9.9049693710088257E-3</v>
      </c>
      <c r="DA39" s="134">
        <f t="shared" ref="DA39:DS39" si="129">IFERROR(DA102/(DA$7),0)</f>
        <v>9.411684285280773E-3</v>
      </c>
      <c r="DB39" s="134">
        <f t="shared" si="129"/>
        <v>1.0150265378146239E-2</v>
      </c>
      <c r="DC39" s="134">
        <f t="shared" si="129"/>
        <v>1.0252855099670133E-2</v>
      </c>
      <c r="DD39" s="134">
        <f t="shared" si="129"/>
        <v>1.163682698238044E-2</v>
      </c>
      <c r="DE39" s="134">
        <f t="shared" si="129"/>
        <v>1.476028884633044E-2</v>
      </c>
      <c r="DF39" s="134">
        <f t="shared" si="129"/>
        <v>1.8597377421197027E-2</v>
      </c>
      <c r="DG39" s="134">
        <f t="shared" si="129"/>
        <v>0.1116655293382693</v>
      </c>
      <c r="DH39" s="134">
        <f t="shared" si="129"/>
        <v>7.7900518898334326E-2</v>
      </c>
      <c r="DI39" s="134">
        <f t="shared" si="129"/>
        <v>7.570809020075793E-2</v>
      </c>
      <c r="DJ39" s="134">
        <f t="shared" si="129"/>
        <v>7.5304066086751248E-2</v>
      </c>
      <c r="DK39" s="134">
        <f t="shared" si="129"/>
        <v>7.4144580329025503E-2</v>
      </c>
      <c r="DL39" s="134">
        <f t="shared" si="129"/>
        <v>6.9973498025797942E-2</v>
      </c>
      <c r="DM39" s="134">
        <f t="shared" si="129"/>
        <v>6.0745349127706814E-2</v>
      </c>
      <c r="DN39" s="134">
        <f t="shared" si="129"/>
        <v>4.4831092595949834E-2</v>
      </c>
      <c r="DO39" s="134">
        <f t="shared" si="129"/>
        <v>4.4831089844028893E-2</v>
      </c>
      <c r="DP39" s="134">
        <f t="shared" si="129"/>
        <v>8.917489350871546E-3</v>
      </c>
      <c r="DQ39" s="134">
        <f t="shared" si="129"/>
        <v>0</v>
      </c>
      <c r="DR39" s="134">
        <f t="shared" si="129"/>
        <v>0</v>
      </c>
      <c r="DS39" s="134">
        <f t="shared" si="129"/>
        <v>0</v>
      </c>
      <c r="DU39" s="134">
        <f t="shared" si="8"/>
        <v>-1.3093339395248843E-4</v>
      </c>
      <c r="DW39" s="134">
        <f>+BY39/AW39</f>
        <v>1.0456975937892767</v>
      </c>
      <c r="DX39" s="134">
        <f t="shared" ref="DX39" si="130">IFERROR(DX102/(DX$7),0)</f>
        <v>1.446855638415292E-2</v>
      </c>
    </row>
    <row r="40" spans="1:128" x14ac:dyDescent="0.3">
      <c r="B40" s="15" t="s">
        <v>54</v>
      </c>
      <c r="C40" s="16" t="s">
        <v>55</v>
      </c>
      <c r="D40" s="15" t="s">
        <v>56</v>
      </c>
      <c r="E40" s="16" t="s">
        <v>57</v>
      </c>
      <c r="F40" s="60" t="s">
        <v>58</v>
      </c>
      <c r="G40" s="15" t="s">
        <v>202</v>
      </c>
      <c r="I40" s="59">
        <f t="shared" si="120"/>
        <v>3.7123925566803963E-3</v>
      </c>
      <c r="J40" s="59">
        <f t="shared" si="120"/>
        <v>3.1749394182524785E-3</v>
      </c>
      <c r="K40" s="59">
        <f t="shared" si="120"/>
        <v>3.141159852527586E-3</v>
      </c>
      <c r="L40" s="59">
        <f t="shared" si="120"/>
        <v>3.185748242703808E-3</v>
      </c>
      <c r="M40" s="59">
        <f t="shared" si="120"/>
        <v>2.9925863670718367E-3</v>
      </c>
      <c r="N40" s="59">
        <f t="shared" si="120"/>
        <v>2.9293150878281935E-3</v>
      </c>
      <c r="O40" s="59">
        <f t="shared" si="120"/>
        <v>2.9807949418599326E-3</v>
      </c>
      <c r="P40" s="59">
        <f t="shared" si="120"/>
        <v>2.9605989867189588E-3</v>
      </c>
      <c r="Q40" s="59">
        <f t="shared" si="120"/>
        <v>2.9160836139970536E-3</v>
      </c>
      <c r="R40" s="59">
        <f t="shared" si="120"/>
        <v>2.7514076081697147E-3</v>
      </c>
      <c r="S40" s="59">
        <f t="shared" si="120"/>
        <v>2.7420902265711095E-3</v>
      </c>
      <c r="T40" s="59">
        <f t="shared" si="120"/>
        <v>2.8788587597770956E-3</v>
      </c>
      <c r="U40" s="59">
        <f t="shared" si="120"/>
        <v>3.008937128602136E-3</v>
      </c>
      <c r="W40" s="59">
        <f t="shared" si="121"/>
        <v>3.4966768026980953E-3</v>
      </c>
      <c r="X40" s="59">
        <f t="shared" si="121"/>
        <v>3.4972380477742461E-3</v>
      </c>
      <c r="Y40" s="59">
        <f t="shared" si="121"/>
        <v>3.4258206627952202E-3</v>
      </c>
      <c r="Z40" s="59">
        <f t="shared" si="121"/>
        <v>3.9051355687620385E-3</v>
      </c>
      <c r="AA40" s="59">
        <f t="shared" si="121"/>
        <v>3.1667720062226183E-3</v>
      </c>
      <c r="AB40" s="59">
        <f t="shared" si="121"/>
        <v>3.1481191533348813E-3</v>
      </c>
      <c r="AC40" s="59">
        <f t="shared" si="121"/>
        <v>3.6822581522273352E-3</v>
      </c>
      <c r="AD40" s="59">
        <f t="shared" si="121"/>
        <v>3.294736407160318E-3</v>
      </c>
      <c r="AE40" s="59">
        <f t="shared" si="121"/>
        <v>3.1304825617551792E-3</v>
      </c>
      <c r="AF40" s="59">
        <f t="shared" si="121"/>
        <v>3.0759877688581031E-3</v>
      </c>
      <c r="AG40" s="59">
        <f t="shared" si="121"/>
        <v>3.174100882494832E-3</v>
      </c>
      <c r="AH40" s="59">
        <f t="shared" si="121"/>
        <v>3.1570395041474013E-3</v>
      </c>
      <c r="AI40" s="59">
        <f t="shared" si="121"/>
        <v>3.3333308062493149E-3</v>
      </c>
      <c r="AK40" s="61">
        <v>3.2608800373052126E-3</v>
      </c>
      <c r="AL40" s="61">
        <v>3.4343083946977541E-3</v>
      </c>
      <c r="AM40" s="61">
        <v>3.1384829479188005E-3</v>
      </c>
      <c r="AN40" s="61">
        <v>3.9854839468258622E-3</v>
      </c>
      <c r="AO40" s="61">
        <v>3.2429894051942921E-3</v>
      </c>
      <c r="AP40" s="61">
        <v>3.4119751868749281E-3</v>
      </c>
      <c r="AQ40" s="61">
        <v>4.0153758812703048E-3</v>
      </c>
      <c r="AR40" s="61">
        <v>3.4587377695050854E-3</v>
      </c>
      <c r="AS40" s="61">
        <v>3.4455890175750566E-3</v>
      </c>
      <c r="AT40" s="61">
        <v>3.2429894051942921E-3</v>
      </c>
      <c r="AU40" s="61">
        <v>3.2429894051942921E-3</v>
      </c>
      <c r="AV40" s="61">
        <v>3.2429894051942921E-3</v>
      </c>
      <c r="AW40" s="59">
        <f t="shared" si="122"/>
        <v>3.2733148115952895E-3</v>
      </c>
      <c r="AY40" s="62">
        <v>4.0153758812703048E-3</v>
      </c>
      <c r="AZ40" s="62">
        <v>4.0153758812703048E-3</v>
      </c>
      <c r="BA40" s="62">
        <v>4.0153758812703048E-3</v>
      </c>
      <c r="BB40" s="62">
        <v>4.0153758812703048E-3</v>
      </c>
      <c r="BC40" s="62">
        <v>4.0153758812703048E-3</v>
      </c>
      <c r="BD40" s="62">
        <v>4.0153758812703048E-3</v>
      </c>
      <c r="BE40" s="62">
        <v>4.0153758812703048E-3</v>
      </c>
      <c r="BF40" s="62">
        <v>3.4587377695050854E-3</v>
      </c>
      <c r="BG40" s="62">
        <v>3.4455890175750566E-3</v>
      </c>
      <c r="BH40" s="62">
        <v>3.3007415310590152E-3</v>
      </c>
      <c r="BI40" s="62">
        <v>3.4879552514898745E-3</v>
      </c>
      <c r="BJ40" s="62">
        <v>3.3869443254844157E-3</v>
      </c>
      <c r="BK40" s="59">
        <f t="shared" si="124"/>
        <v>3.7458941646209124E-3</v>
      </c>
      <c r="BM40" s="59">
        <f t="shared" si="125"/>
        <v>3.6343433038884885E-3</v>
      </c>
      <c r="BN40" s="59">
        <f t="shared" si="125"/>
        <v>3.7143809268348482E-3</v>
      </c>
      <c r="BO40" s="59">
        <f t="shared" si="125"/>
        <v>3.9909048565268564E-3</v>
      </c>
      <c r="BP40" s="62">
        <v>4.0153758812703048E-3</v>
      </c>
      <c r="BQ40" s="62">
        <v>4.0153758812703048E-3</v>
      </c>
      <c r="BR40" s="62">
        <v>4.0153758812703048E-3</v>
      </c>
      <c r="BS40" s="62">
        <v>4.0153758812703048E-3</v>
      </c>
      <c r="BT40" s="62">
        <v>3.4587377695050854E-3</v>
      </c>
      <c r="BU40" s="62">
        <v>3.4455890175750566E-3</v>
      </c>
      <c r="BV40" s="62">
        <v>3.3007415310590152E-3</v>
      </c>
      <c r="BW40" s="62">
        <v>3.4879552514898745E-3</v>
      </c>
      <c r="BX40" s="62">
        <v>3.3869443254844157E-3</v>
      </c>
      <c r="BY40" s="59">
        <f t="shared" si="125"/>
        <v>3.6893679109534787E-3</v>
      </c>
      <c r="CA40" s="163"/>
      <c r="CB40" s="163"/>
      <c r="CC40" s="163"/>
      <c r="CD40" s="163"/>
      <c r="CE40" s="163"/>
      <c r="CF40" s="163"/>
      <c r="CG40" s="163"/>
      <c r="CH40" s="163"/>
      <c r="CI40" s="163"/>
      <c r="CJ40" s="163"/>
      <c r="CK40" s="163"/>
      <c r="CL40" s="163"/>
      <c r="CM40" s="59">
        <f t="shared" si="126"/>
        <v>3.3202726204866763E-3</v>
      </c>
      <c r="CO40" s="163"/>
      <c r="CP40" s="163"/>
      <c r="CQ40" s="163"/>
      <c r="CR40" s="163"/>
      <c r="CS40" s="59">
        <f t="shared" si="127"/>
        <v>3.5489180708479693E-3</v>
      </c>
      <c r="CU40" s="163"/>
      <c r="CV40" s="163"/>
      <c r="CW40" s="163"/>
      <c r="CX40" s="163"/>
      <c r="CY40" s="59">
        <f t="shared" si="128"/>
        <v>3.4367558387690439E-3</v>
      </c>
      <c r="DA40" s="163"/>
      <c r="DB40" s="163"/>
      <c r="DC40" s="163"/>
      <c r="DD40" s="163"/>
      <c r="DE40" s="163"/>
      <c r="DF40" s="163"/>
      <c r="DG40" s="163"/>
      <c r="DH40" s="163"/>
      <c r="DI40" s="163"/>
      <c r="DJ40" s="163"/>
      <c r="DK40" s="163"/>
      <c r="DL40" s="163"/>
      <c r="DM40" s="163"/>
      <c r="DN40" s="163"/>
      <c r="DO40" s="163"/>
      <c r="DP40" s="163"/>
      <c r="DQ40" s="163"/>
      <c r="DR40" s="163"/>
      <c r="DS40" s="163"/>
      <c r="DU40" s="59">
        <f t="shared" si="8"/>
        <v>-5.6526253667433732E-5</v>
      </c>
      <c r="DW40" s="59">
        <f t="shared" ref="DW40:DW41" si="131">+BY40/AW40</f>
        <v>1.127104517379256</v>
      </c>
      <c r="DX40" s="59">
        <f t="shared" ref="DX40" si="132">IFERROR(DX103/(DX$7),0)</f>
        <v>9.086211561612061E-3</v>
      </c>
    </row>
    <row r="41" spans="1:128" x14ac:dyDescent="0.3">
      <c r="B41" s="15" t="s">
        <v>54</v>
      </c>
      <c r="C41" s="16" t="s">
        <v>55</v>
      </c>
      <c r="D41" s="15" t="s">
        <v>56</v>
      </c>
      <c r="E41" s="16" t="s">
        <v>57</v>
      </c>
      <c r="F41" s="60" t="s">
        <v>59</v>
      </c>
      <c r="G41" s="15" t="s">
        <v>202</v>
      </c>
      <c r="I41" s="59">
        <f t="shared" si="120"/>
        <v>6.6989847177125854E-3</v>
      </c>
      <c r="J41" s="59">
        <f t="shared" si="120"/>
        <v>5.9283710236231061E-3</v>
      </c>
      <c r="K41" s="59">
        <f t="shared" si="120"/>
        <v>6.4006885842489486E-3</v>
      </c>
      <c r="L41" s="59">
        <f t="shared" si="120"/>
        <v>6.5619434202599872E-3</v>
      </c>
      <c r="M41" s="59">
        <f t="shared" si="120"/>
        <v>6.0371310778513281E-3</v>
      </c>
      <c r="N41" s="59">
        <f t="shared" si="120"/>
        <v>5.3189506567878873E-3</v>
      </c>
      <c r="O41" s="59">
        <f t="shared" si="120"/>
        <v>5.763176787268745E-3</v>
      </c>
      <c r="P41" s="59">
        <f t="shared" si="120"/>
        <v>5.3457873961674247E-3</v>
      </c>
      <c r="Q41" s="59">
        <f t="shared" si="120"/>
        <v>5.1345119362318382E-3</v>
      </c>
      <c r="R41" s="59">
        <f t="shared" si="120"/>
        <v>4.8980789228474471E-3</v>
      </c>
      <c r="S41" s="59">
        <f t="shared" si="120"/>
        <v>4.950555343713239E-3</v>
      </c>
      <c r="T41" s="59">
        <f t="shared" si="120"/>
        <v>5.0020015876851096E-3</v>
      </c>
      <c r="U41" s="59">
        <f t="shared" si="120"/>
        <v>5.6209659645351327E-3</v>
      </c>
      <c r="W41" s="59">
        <f t="shared" si="121"/>
        <v>6.3644410531116594E-3</v>
      </c>
      <c r="X41" s="59">
        <f t="shared" si="121"/>
        <v>6.6631475335330514E-3</v>
      </c>
      <c r="Y41" s="59">
        <f t="shared" si="121"/>
        <v>6.4091770423941952E-3</v>
      </c>
      <c r="Z41" s="59">
        <f t="shared" si="121"/>
        <v>7.8957287166623175E-3</v>
      </c>
      <c r="AA41" s="59">
        <f t="shared" si="121"/>
        <v>6.3076945707812885E-3</v>
      </c>
      <c r="AB41" s="59">
        <f t="shared" si="121"/>
        <v>6.597732332030256E-3</v>
      </c>
      <c r="AC41" s="59">
        <f t="shared" si="121"/>
        <v>7.9368190508065789E-3</v>
      </c>
      <c r="AD41" s="59">
        <f t="shared" si="121"/>
        <v>7.4444589860494306E-3</v>
      </c>
      <c r="AE41" s="59">
        <f t="shared" si="121"/>
        <v>7.0362308153019727E-3</v>
      </c>
      <c r="AF41" s="59">
        <f t="shared" si="121"/>
        <v>5.7679256487396394E-3</v>
      </c>
      <c r="AG41" s="59">
        <f t="shared" si="121"/>
        <v>6.3287724305022743E-3</v>
      </c>
      <c r="AH41" s="59">
        <f t="shared" si="121"/>
        <v>5.7417628539388468E-3</v>
      </c>
      <c r="AI41" s="59">
        <f t="shared" si="121"/>
        <v>6.6669411384930174E-3</v>
      </c>
      <c r="AK41" s="61">
        <v>6.0584130309965624E-3</v>
      </c>
      <c r="AL41" s="61">
        <v>6.352818244128023E-3</v>
      </c>
      <c r="AM41" s="61">
        <v>5.7803718450366434E-3</v>
      </c>
      <c r="AN41" s="61">
        <v>7.308557537009517E-3</v>
      </c>
      <c r="AO41" s="61">
        <v>5.9212913754116987E-3</v>
      </c>
      <c r="AP41" s="61">
        <v>6.2030133203634851E-3</v>
      </c>
      <c r="AQ41" s="61">
        <v>7.2686642812334031E-3</v>
      </c>
      <c r="AR41" s="61">
        <v>6.2342348882600557E-3</v>
      </c>
      <c r="AS41" s="61">
        <v>6.1840307891451616E-3</v>
      </c>
      <c r="AT41" s="61">
        <v>5.9212913754116987E-3</v>
      </c>
      <c r="AU41" s="61">
        <v>5.9212913754116987E-3</v>
      </c>
      <c r="AV41" s="61">
        <v>5.9212913754116987E-3</v>
      </c>
      <c r="AW41" s="59">
        <f t="shared" si="122"/>
        <v>6.6345776079958342E-3</v>
      </c>
      <c r="AY41" s="62">
        <v>7.2686642812334031E-3</v>
      </c>
      <c r="AZ41" s="62">
        <v>7.2686642812334031E-3</v>
      </c>
      <c r="BA41" s="62">
        <v>7.2686642812334031E-3</v>
      </c>
      <c r="BB41" s="62">
        <v>7.2686642812334031E-3</v>
      </c>
      <c r="BC41" s="62">
        <v>7.2686642812334031E-3</v>
      </c>
      <c r="BD41" s="62">
        <v>7.2686642812334031E-3</v>
      </c>
      <c r="BE41" s="62">
        <v>7.2686642812334031E-3</v>
      </c>
      <c r="BF41" s="62">
        <v>6.2342348882600557E-3</v>
      </c>
      <c r="BG41" s="62">
        <v>6.1840307891451616E-3</v>
      </c>
      <c r="BH41" s="62">
        <v>5.8988562427668666E-3</v>
      </c>
      <c r="BI41" s="62">
        <v>6.2069860088257633E-3</v>
      </c>
      <c r="BJ41" s="62">
        <v>6.0017359910249672E-3</v>
      </c>
      <c r="BK41" s="59">
        <f t="shared" si="124"/>
        <v>6.7456984920210268E-3</v>
      </c>
      <c r="BM41" s="59">
        <f t="shared" si="125"/>
        <v>6.3077023166934398E-3</v>
      </c>
      <c r="BN41" s="59">
        <f t="shared" si="125"/>
        <v>7.0699296442391724E-3</v>
      </c>
      <c r="BO41" s="59">
        <f t="shared" si="125"/>
        <v>7.6002590048482848E-3</v>
      </c>
      <c r="BP41" s="62">
        <v>7.2686642812334031E-3</v>
      </c>
      <c r="BQ41" s="62">
        <v>7.2686642812334031E-3</v>
      </c>
      <c r="BR41" s="62">
        <v>7.2686642812334031E-3</v>
      </c>
      <c r="BS41" s="62">
        <v>7.2686642812334031E-3</v>
      </c>
      <c r="BT41" s="62">
        <v>6.2342348882600557E-3</v>
      </c>
      <c r="BU41" s="62">
        <v>6.1840307891451616E-3</v>
      </c>
      <c r="BV41" s="62">
        <v>5.8988562427668666E-3</v>
      </c>
      <c r="BW41" s="62">
        <v>6.2069860088257633E-3</v>
      </c>
      <c r="BX41" s="62">
        <v>6.0017359910249672E-3</v>
      </c>
      <c r="BY41" s="59">
        <f t="shared" si="125"/>
        <v>6.6712913517359756E-3</v>
      </c>
      <c r="CA41" s="163"/>
      <c r="CB41" s="163"/>
      <c r="CC41" s="163"/>
      <c r="CD41" s="163"/>
      <c r="CE41" s="163"/>
      <c r="CF41" s="163"/>
      <c r="CG41" s="163"/>
      <c r="CH41" s="163"/>
      <c r="CI41" s="163"/>
      <c r="CJ41" s="163"/>
      <c r="CK41" s="163"/>
      <c r="CL41" s="163"/>
      <c r="CM41" s="59">
        <f t="shared" si="126"/>
        <v>6.0262409373097459E-3</v>
      </c>
      <c r="CO41" s="163"/>
      <c r="CP41" s="163"/>
      <c r="CQ41" s="163"/>
      <c r="CR41" s="163"/>
      <c r="CS41" s="59">
        <f t="shared" si="127"/>
        <v>6.4444183505774095E-3</v>
      </c>
      <c r="CU41" s="163"/>
      <c r="CV41" s="163"/>
      <c r="CW41" s="163"/>
      <c r="CX41" s="163"/>
      <c r="CY41" s="59">
        <f t="shared" si="128"/>
        <v>6.4682135322397839E-3</v>
      </c>
      <c r="DA41" s="163"/>
      <c r="DB41" s="163"/>
      <c r="DC41" s="163"/>
      <c r="DD41" s="163"/>
      <c r="DE41" s="163"/>
      <c r="DF41" s="163"/>
      <c r="DG41" s="163"/>
      <c r="DH41" s="163"/>
      <c r="DI41" s="163"/>
      <c r="DJ41" s="163"/>
      <c r="DK41" s="163"/>
      <c r="DL41" s="163"/>
      <c r="DM41" s="163"/>
      <c r="DN41" s="163"/>
      <c r="DO41" s="163"/>
      <c r="DP41" s="163"/>
      <c r="DQ41" s="163"/>
      <c r="DR41" s="163"/>
      <c r="DS41" s="163"/>
      <c r="DU41" s="59">
        <f t="shared" si="8"/>
        <v>-7.4407140285051229E-5</v>
      </c>
      <c r="DW41" s="59">
        <f t="shared" si="131"/>
        <v>1.0055336972312894</v>
      </c>
      <c r="DX41" s="59">
        <f t="shared" ref="DX41" si="133">IFERROR(DX104/(DX$7),0)</f>
        <v>7.1640445297366916E-3</v>
      </c>
    </row>
    <row r="42" spans="1:128" x14ac:dyDescent="0.3">
      <c r="B42" s="15"/>
      <c r="C42" s="16"/>
      <c r="D42" s="15"/>
      <c r="E42" s="16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8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8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18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18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18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18"/>
      <c r="CO42" s="59"/>
      <c r="CP42" s="59"/>
      <c r="CQ42" s="59"/>
      <c r="CR42" s="59"/>
      <c r="CS42" s="18"/>
      <c r="CU42" s="59"/>
      <c r="CV42" s="59"/>
      <c r="CW42" s="59"/>
      <c r="CX42" s="59"/>
      <c r="CY42" s="18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U42" s="18"/>
      <c r="DW42" s="18"/>
      <c r="DX42" s="18"/>
    </row>
    <row r="43" spans="1:128" s="10" customFormat="1" x14ac:dyDescent="0.3">
      <c r="A43" s="21"/>
      <c r="B43" s="131"/>
      <c r="C43" s="132"/>
      <c r="D43" s="131"/>
      <c r="E43" s="132"/>
      <c r="F43" s="133" t="s">
        <v>60</v>
      </c>
      <c r="G43" s="131" t="s">
        <v>20</v>
      </c>
      <c r="I43" s="134">
        <f t="shared" ref="I43:T43" si="134">IFERROR(I106/I$10,0)</f>
        <v>20.59338761420501</v>
      </c>
      <c r="J43" s="134">
        <f t="shared" si="134"/>
        <v>21.291981767251912</v>
      </c>
      <c r="K43" s="134">
        <f t="shared" si="134"/>
        <v>20.419231121000653</v>
      </c>
      <c r="L43" s="134">
        <f t="shared" si="134"/>
        <v>20.77569179150208</v>
      </c>
      <c r="M43" s="134">
        <f t="shared" si="134"/>
        <v>20.719911238345549</v>
      </c>
      <c r="N43" s="134">
        <f t="shared" si="134"/>
        <v>21.832191328004452</v>
      </c>
      <c r="O43" s="134">
        <f t="shared" si="134"/>
        <v>21.423211595587603</v>
      </c>
      <c r="P43" s="134">
        <f t="shared" si="134"/>
        <v>21.052780796621164</v>
      </c>
      <c r="Q43" s="134">
        <f t="shared" si="134"/>
        <v>20.344772599417585</v>
      </c>
      <c r="R43" s="134">
        <f t="shared" si="134"/>
        <v>20.112549343478651</v>
      </c>
      <c r="S43" s="134">
        <f t="shared" si="134"/>
        <v>18.98168124771377</v>
      </c>
      <c r="T43" s="134">
        <f t="shared" si="134"/>
        <v>19.076221816862592</v>
      </c>
      <c r="U43" s="134">
        <f>IFERROR(U106/U$10,0)</f>
        <v>20.506889527618181</v>
      </c>
      <c r="W43" s="134">
        <f t="shared" ref="W43:AI43" si="135">IFERROR(W106/W$10,0)</f>
        <v>19.161661603344704</v>
      </c>
      <c r="X43" s="134">
        <f t="shared" si="135"/>
        <v>18.250772783170699</v>
      </c>
      <c r="Y43" s="134">
        <f t="shared" si="135"/>
        <v>20.298190426448109</v>
      </c>
      <c r="Z43" s="134">
        <f t="shared" si="135"/>
        <v>17.371274381489751</v>
      </c>
      <c r="AA43" s="134">
        <f t="shared" si="135"/>
        <v>20.100531387853881</v>
      </c>
      <c r="AB43" s="134">
        <f t="shared" si="135"/>
        <v>19.137322401805552</v>
      </c>
      <c r="AC43" s="134">
        <f t="shared" si="135"/>
        <v>19.269569568167661</v>
      </c>
      <c r="AD43" s="134">
        <f t="shared" si="135"/>
        <v>19.758474667149674</v>
      </c>
      <c r="AE43" s="134">
        <f t="shared" si="135"/>
        <v>19.55871297076477</v>
      </c>
      <c r="AF43" s="134">
        <f t="shared" si="135"/>
        <v>19.392573978060543</v>
      </c>
      <c r="AG43" s="134">
        <f t="shared" si="135"/>
        <v>19.222028232556568</v>
      </c>
      <c r="AH43" s="134">
        <f t="shared" si="135"/>
        <v>18.801467613257287</v>
      </c>
      <c r="AI43" s="134">
        <f t="shared" si="135"/>
        <v>19.200703418158259</v>
      </c>
      <c r="AK43" s="134">
        <f t="shared" ref="AK43:AW43" si="136">IFERROR(AK106/AK$10,0)</f>
        <v>17.808002666258453</v>
      </c>
      <c r="AL43" s="134">
        <f t="shared" si="136"/>
        <v>19.582395929537821</v>
      </c>
      <c r="AM43" s="134">
        <f t="shared" si="136"/>
        <v>18.263958628290673</v>
      </c>
      <c r="AN43" s="134">
        <f t="shared" si="136"/>
        <v>17.831025776075226</v>
      </c>
      <c r="AO43" s="134">
        <f t="shared" si="136"/>
        <v>19.659188327410181</v>
      </c>
      <c r="AP43" s="134">
        <f t="shared" si="136"/>
        <v>18.675504068906815</v>
      </c>
      <c r="AQ43" s="134">
        <f t="shared" si="136"/>
        <v>18.651165329565867</v>
      </c>
      <c r="AR43" s="134">
        <f t="shared" si="136"/>
        <v>18.897870403572927</v>
      </c>
      <c r="AS43" s="134">
        <v>19.277246335633595</v>
      </c>
      <c r="AT43" s="134">
        <f t="shared" ref="AT43:AV43" si="137">IFERROR(AT106/AT$10,0)</f>
        <v>20.035395959041644</v>
      </c>
      <c r="AU43" s="134">
        <f t="shared" si="137"/>
        <v>19.803586492572467</v>
      </c>
      <c r="AV43" s="134">
        <f t="shared" si="137"/>
        <v>19.144002524820877</v>
      </c>
      <c r="AW43" s="134">
        <f t="shared" si="136"/>
        <v>18.954055006900166</v>
      </c>
      <c r="AY43" s="134">
        <f t="shared" ref="AY43:BK43" si="138">IFERROR(AY106/AY$10,0)</f>
        <v>18.454307958184582</v>
      </c>
      <c r="AZ43" s="134">
        <f t="shared" si="138"/>
        <v>19.773579502864056</v>
      </c>
      <c r="BA43" s="134">
        <f t="shared" si="138"/>
        <v>18.773598706768158</v>
      </c>
      <c r="BB43" s="134">
        <f t="shared" si="138"/>
        <v>18.584078488170597</v>
      </c>
      <c r="BC43" s="134">
        <f t="shared" si="138"/>
        <v>19.708192472209817</v>
      </c>
      <c r="BD43" s="134">
        <f t="shared" si="138"/>
        <v>18.759244882225708</v>
      </c>
      <c r="BE43" s="134">
        <f t="shared" si="138"/>
        <v>18.604313461110543</v>
      </c>
      <c r="BF43" s="134">
        <f t="shared" si="138"/>
        <v>18.840850381178623</v>
      </c>
      <c r="BG43" s="134">
        <f t="shared" si="138"/>
        <v>19.278579204441616</v>
      </c>
      <c r="BH43" s="134">
        <f t="shared" si="138"/>
        <v>18.73068810483527</v>
      </c>
      <c r="BI43" s="134">
        <f t="shared" si="138"/>
        <v>18.857291007719514</v>
      </c>
      <c r="BJ43" s="134">
        <f t="shared" si="138"/>
        <v>18.834598003689546</v>
      </c>
      <c r="BK43" s="134">
        <f t="shared" si="138"/>
        <v>18.908213906267466</v>
      </c>
      <c r="BM43" s="134">
        <f t="shared" ref="BM43:BY43" si="139">IFERROR(BM106/BM$10,0)</f>
        <v>18.866823913876704</v>
      </c>
      <c r="BN43" s="134">
        <f t="shared" si="139"/>
        <v>19.407083847306666</v>
      </c>
      <c r="BO43" s="134">
        <f t="shared" si="139"/>
        <v>20.504712287535583</v>
      </c>
      <c r="BP43" s="134">
        <f t="shared" si="139"/>
        <v>19.433828124926627</v>
      </c>
      <c r="BQ43" s="134">
        <f t="shared" si="139"/>
        <v>19.600179132574727</v>
      </c>
      <c r="BR43" s="134">
        <f t="shared" si="139"/>
        <v>19.435348810109581</v>
      </c>
      <c r="BS43" s="134">
        <f t="shared" si="139"/>
        <v>19.730404358943634</v>
      </c>
      <c r="BT43" s="134">
        <f t="shared" si="139"/>
        <v>19.114398860379609</v>
      </c>
      <c r="BU43" s="134">
        <f t="shared" si="139"/>
        <v>19.38041578835162</v>
      </c>
      <c r="BV43" s="134">
        <f t="shared" si="139"/>
        <v>18.771333021539952</v>
      </c>
      <c r="BW43" s="134">
        <f t="shared" si="139"/>
        <v>19.293326623116986</v>
      </c>
      <c r="BX43" s="134">
        <f t="shared" si="139"/>
        <v>19.432379831228769</v>
      </c>
      <c r="BY43" s="134">
        <f t="shared" si="139"/>
        <v>19.406115715805498</v>
      </c>
      <c r="CA43" s="134">
        <f t="shared" ref="CA43:CM43" si="140">IFERROR(CA106/CA$10,0)</f>
        <v>19.579083780857395</v>
      </c>
      <c r="CB43" s="134">
        <f t="shared" si="140"/>
        <v>19.263628808380808</v>
      </c>
      <c r="CC43" s="134">
        <f t="shared" si="140"/>
        <v>19.579083780857395</v>
      </c>
      <c r="CD43" s="134">
        <f t="shared" si="140"/>
        <v>19.57381709545766</v>
      </c>
      <c r="CE43" s="134">
        <f t="shared" si="140"/>
        <v>19.680124678210703</v>
      </c>
      <c r="CF43" s="134">
        <f t="shared" si="140"/>
        <v>19.57381709545766</v>
      </c>
      <c r="CG43" s="134">
        <f t="shared" si="140"/>
        <v>19.736501116634912</v>
      </c>
      <c r="CH43" s="134">
        <f t="shared" si="140"/>
        <v>19.736501116634912</v>
      </c>
      <c r="CI43" s="134">
        <f t="shared" si="140"/>
        <v>19.631599343679461</v>
      </c>
      <c r="CJ43" s="134">
        <f t="shared" si="140"/>
        <v>19.603019787319791</v>
      </c>
      <c r="CK43" s="134">
        <f t="shared" si="140"/>
        <v>19.500847824072721</v>
      </c>
      <c r="CL43" s="134">
        <f t="shared" si="140"/>
        <v>19.603019787319791</v>
      </c>
      <c r="CM43" s="134">
        <f t="shared" si="140"/>
        <v>19.59033542005162</v>
      </c>
      <c r="CO43" s="134">
        <f t="shared" ref="CO43:CS43" si="141">IFERROR(CO106/CO$10,0)</f>
        <v>18.681509027010542</v>
      </c>
      <c r="CP43" s="134">
        <f t="shared" si="141"/>
        <v>17.636502600273346</v>
      </c>
      <c r="CQ43" s="134">
        <f t="shared" si="141"/>
        <v>18.536420742246623</v>
      </c>
      <c r="CR43" s="134">
        <f t="shared" si="141"/>
        <v>19.381312569813748</v>
      </c>
      <c r="CS43" s="134">
        <f t="shared" si="141"/>
        <v>18.561304199796286</v>
      </c>
      <c r="CU43" s="134">
        <f t="shared" ref="CU43:CY43" si="142">IFERROR(CU106/CU$10,0)</f>
        <v>18.517512007776634</v>
      </c>
      <c r="CV43" s="134">
        <f t="shared" si="142"/>
        <v>18.554810569391112</v>
      </c>
      <c r="CW43" s="134">
        <f t="shared" si="142"/>
        <v>18.587460028046639</v>
      </c>
      <c r="CX43" s="134">
        <f t="shared" si="142"/>
        <v>18.587866407388681</v>
      </c>
      <c r="CY43" s="134">
        <f t="shared" si="142"/>
        <v>18.561912253150769</v>
      </c>
      <c r="DA43" s="134">
        <f t="shared" ref="DA43:DS43" si="143">IFERROR(DA106/DA$10,0)</f>
        <v>20.1994318628123</v>
      </c>
      <c r="DB43" s="134">
        <f t="shared" si="143"/>
        <v>17.76250413178478</v>
      </c>
      <c r="DC43" s="134">
        <f t="shared" si="143"/>
        <v>17.796960343938526</v>
      </c>
      <c r="DD43" s="134">
        <f t="shared" si="143"/>
        <v>16.899020388194682</v>
      </c>
      <c r="DE43" s="134">
        <f t="shared" si="143"/>
        <v>17.071876296391828</v>
      </c>
      <c r="DF43" s="134">
        <f t="shared" si="143"/>
        <v>20.91585692499779</v>
      </c>
      <c r="DG43" s="134">
        <f t="shared" si="143"/>
        <v>28.415259074721241</v>
      </c>
      <c r="DH43" s="134">
        <f t="shared" si="143"/>
        <v>28.039169915980079</v>
      </c>
      <c r="DI43" s="134">
        <f t="shared" si="143"/>
        <v>28.182949499745124</v>
      </c>
      <c r="DJ43" s="134">
        <f t="shared" si="143"/>
        <v>28.322728786232879</v>
      </c>
      <c r="DK43" s="134">
        <f t="shared" si="143"/>
        <v>28.446821873226227</v>
      </c>
      <c r="DL43" s="134">
        <f t="shared" si="143"/>
        <v>28.444968129137607</v>
      </c>
      <c r="DM43" s="134">
        <f t="shared" si="143"/>
        <v>28.278976782496791</v>
      </c>
      <c r="DN43" s="134">
        <f t="shared" si="143"/>
        <v>28.054688547567846</v>
      </c>
      <c r="DO43" s="134">
        <f t="shared" si="143"/>
        <v>28.073108606385713</v>
      </c>
      <c r="DP43" s="134">
        <f t="shared" si="143"/>
        <v>25.087693151737149</v>
      </c>
      <c r="DQ43" s="134">
        <f t="shared" si="143"/>
        <v>0</v>
      </c>
      <c r="DR43" s="134">
        <f t="shared" si="143"/>
        <v>0</v>
      </c>
      <c r="DS43" s="134">
        <f t="shared" si="143"/>
        <v>0</v>
      </c>
      <c r="DU43" s="134">
        <f t="shared" si="8"/>
        <v>0.49790180953803187</v>
      </c>
      <c r="DW43" s="134">
        <f t="shared" ref="DW43:DW52" si="144">+BY43/AW43</f>
        <v>1.0238503427757681</v>
      </c>
      <c r="DX43" s="134">
        <f t="shared" ref="DX43" si="145">IFERROR(DX106/DX$10,0)</f>
        <v>20.615420148410653</v>
      </c>
    </row>
    <row r="44" spans="1:128" s="10" customFormat="1" x14ac:dyDescent="0.3">
      <c r="A44" s="21"/>
      <c r="B44" s="136"/>
      <c r="C44" s="137"/>
      <c r="D44" s="136"/>
      <c r="E44" s="137"/>
      <c r="F44" s="138" t="s">
        <v>61</v>
      </c>
      <c r="G44" s="136" t="s">
        <v>62</v>
      </c>
      <c r="I44" s="139">
        <f t="shared" ref="I44:U52" si="146">IFERROR(I107/I$9,0)</f>
        <v>22.505408841923472</v>
      </c>
      <c r="J44" s="139">
        <f t="shared" si="146"/>
        <v>22.086807619505432</v>
      </c>
      <c r="K44" s="139">
        <f t="shared" si="146"/>
        <v>22.478024525284926</v>
      </c>
      <c r="L44" s="139">
        <f t="shared" si="146"/>
        <v>22.132366831136711</v>
      </c>
      <c r="M44" s="139">
        <f t="shared" si="146"/>
        <v>21.666559455254252</v>
      </c>
      <c r="N44" s="139">
        <f t="shared" si="146"/>
        <v>22.498149390672747</v>
      </c>
      <c r="O44" s="139">
        <f t="shared" si="146"/>
        <v>23.897827538349389</v>
      </c>
      <c r="P44" s="139">
        <f t="shared" si="146"/>
        <v>23.759899803901511</v>
      </c>
      <c r="Q44" s="139">
        <f t="shared" si="146"/>
        <v>22.181558300456281</v>
      </c>
      <c r="R44" s="139">
        <f t="shared" si="146"/>
        <v>21.42271093144884</v>
      </c>
      <c r="S44" s="139">
        <f t="shared" si="146"/>
        <v>21.494003897575936</v>
      </c>
      <c r="T44" s="139">
        <f t="shared" si="146"/>
        <v>20.257894518584969</v>
      </c>
      <c r="U44" s="139">
        <f t="shared" si="146"/>
        <v>22.155622911373612</v>
      </c>
      <c r="W44" s="139">
        <f t="shared" ref="W44:AI52" si="147">IFERROR(W107/W$9,0)</f>
        <v>19.84033334364333</v>
      </c>
      <c r="X44" s="139">
        <f t="shared" si="147"/>
        <v>20.974390877713418</v>
      </c>
      <c r="Y44" s="139">
        <f t="shared" si="147"/>
        <v>20.906530905212623</v>
      </c>
      <c r="Z44" s="139">
        <f t="shared" si="147"/>
        <v>23.75489533692198</v>
      </c>
      <c r="AA44" s="139">
        <f t="shared" si="147"/>
        <v>21.848510038027776</v>
      </c>
      <c r="AB44" s="139">
        <f t="shared" si="147"/>
        <v>22.034878999067153</v>
      </c>
      <c r="AC44" s="139">
        <f t="shared" si="147"/>
        <v>22.597036142018794</v>
      </c>
      <c r="AD44" s="139">
        <f t="shared" si="147"/>
        <v>21.821995095484777</v>
      </c>
      <c r="AE44" s="139">
        <f t="shared" si="147"/>
        <v>22.371805785686455</v>
      </c>
      <c r="AF44" s="139">
        <f t="shared" si="147"/>
        <v>21.899616994914929</v>
      </c>
      <c r="AG44" s="139">
        <f t="shared" si="147"/>
        <v>23.137054998967578</v>
      </c>
      <c r="AH44" s="139">
        <f t="shared" si="147"/>
        <v>22.415540097243689</v>
      </c>
      <c r="AI44" s="139">
        <f t="shared" si="147"/>
        <v>21.866564158818033</v>
      </c>
      <c r="AK44" s="140">
        <f>IFERROR(AK107/AK$9,0)</f>
        <v>22.7125681866675</v>
      </c>
      <c r="AL44" s="140">
        <f t="shared" ref="AL44:AW52" si="148">IFERROR(AL107/AL$9,0)</f>
        <v>22.154996434214507</v>
      </c>
      <c r="AM44" s="140">
        <f t="shared" si="148"/>
        <v>21.722379078496111</v>
      </c>
      <c r="AN44" s="140">
        <f t="shared" si="148"/>
        <v>22.615991849484054</v>
      </c>
      <c r="AO44" s="140">
        <f t="shared" si="148"/>
        <v>23.028370725851499</v>
      </c>
      <c r="AP44" s="140">
        <f t="shared" si="148"/>
        <v>23.454988269793056</v>
      </c>
      <c r="AQ44" s="140">
        <f t="shared" si="148"/>
        <v>23.081868589849631</v>
      </c>
      <c r="AR44" s="140">
        <f t="shared" si="148"/>
        <v>23.184039397855376</v>
      </c>
      <c r="AS44" s="140">
        <v>22.451573097154203</v>
      </c>
      <c r="AT44" s="140">
        <f t="shared" ref="AT44:AV44" si="149">IFERROR(AT107/AT$9,0)</f>
        <v>23.395872437247011</v>
      </c>
      <c r="AU44" s="140">
        <f t="shared" si="149"/>
        <v>23.697554717541859</v>
      </c>
      <c r="AV44" s="140">
        <f t="shared" si="149"/>
        <v>22.09764432770988</v>
      </c>
      <c r="AW44" s="139">
        <f t="shared" si="148"/>
        <v>22.791698767549438</v>
      </c>
      <c r="AY44" s="140">
        <f>SUM(AY45:AY52)</f>
        <v>22.648068610538203</v>
      </c>
      <c r="AZ44" s="140">
        <f t="shared" ref="AZ44:BK52" si="150">IFERROR(AZ107/AZ$9,0)</f>
        <v>22.648068610538203</v>
      </c>
      <c r="BA44" s="140">
        <f t="shared" si="150"/>
        <v>22.648068610538196</v>
      </c>
      <c r="BB44" s="140">
        <f t="shared" si="150"/>
        <v>22.551445090898738</v>
      </c>
      <c r="BC44" s="140">
        <f t="shared" si="150"/>
        <v>22.551445090898735</v>
      </c>
      <c r="BD44" s="140">
        <f t="shared" si="150"/>
        <v>22.551445090898738</v>
      </c>
      <c r="BE44" s="140">
        <f t="shared" si="150"/>
        <v>22.578417198252932</v>
      </c>
      <c r="BF44" s="140">
        <f t="shared" si="150"/>
        <v>22.578417198252932</v>
      </c>
      <c r="BG44" s="140">
        <f t="shared" si="150"/>
        <v>22.578417198252932</v>
      </c>
      <c r="BH44" s="140">
        <f t="shared" si="150"/>
        <v>22.904806456348844</v>
      </c>
      <c r="BI44" s="140">
        <f t="shared" si="150"/>
        <v>22.904806456348844</v>
      </c>
      <c r="BJ44" s="140">
        <f t="shared" si="150"/>
        <v>22.90480645634884</v>
      </c>
      <c r="BK44" s="139">
        <f t="shared" si="150"/>
        <v>22.672037760677142</v>
      </c>
      <c r="BM44" s="140">
        <f>SUM(BM45:BM52)</f>
        <v>23.64989994681121</v>
      </c>
      <c r="BN44" s="140">
        <f t="shared" ref="BN44:BY52" si="151">IFERROR(BN107/BN$9,0)</f>
        <v>23.36403444018206</v>
      </c>
      <c r="BO44" s="140">
        <f t="shared" si="151"/>
        <v>22.95477899491895</v>
      </c>
      <c r="BP44" s="140">
        <f t="shared" si="151"/>
        <v>22.551445090898738</v>
      </c>
      <c r="BQ44" s="140">
        <f t="shared" si="151"/>
        <v>22.551445090898738</v>
      </c>
      <c r="BR44" s="140">
        <f t="shared" si="151"/>
        <v>22.551445090898742</v>
      </c>
      <c r="BS44" s="140">
        <f t="shared" si="151"/>
        <v>22.578417198252936</v>
      </c>
      <c r="BT44" s="140">
        <f t="shared" si="151"/>
        <v>22.578417198252929</v>
      </c>
      <c r="BU44" s="140">
        <f t="shared" si="151"/>
        <v>22.578417198252929</v>
      </c>
      <c r="BV44" s="140">
        <f t="shared" si="151"/>
        <v>22.904806456348844</v>
      </c>
      <c r="BW44" s="140">
        <f t="shared" si="151"/>
        <v>22.904806456348844</v>
      </c>
      <c r="BX44" s="140">
        <f t="shared" si="151"/>
        <v>22.90480645634884</v>
      </c>
      <c r="BY44" s="139">
        <f t="shared" si="151"/>
        <v>22.82416845900087</v>
      </c>
      <c r="CA44" s="140">
        <f t="shared" ref="CA44:CM52" si="152">IFERROR(CA107/CA$9,0)</f>
        <v>22.960719046563582</v>
      </c>
      <c r="CB44" s="140">
        <f t="shared" si="152"/>
        <v>22.960719046563582</v>
      </c>
      <c r="CC44" s="140">
        <f t="shared" si="152"/>
        <v>22.960719046563582</v>
      </c>
      <c r="CD44" s="140">
        <f t="shared" si="152"/>
        <v>22.90977014784638</v>
      </c>
      <c r="CE44" s="140">
        <f t="shared" si="152"/>
        <v>22.90977014784638</v>
      </c>
      <c r="CF44" s="140">
        <f t="shared" si="152"/>
        <v>22.909770147846384</v>
      </c>
      <c r="CG44" s="140">
        <f t="shared" si="152"/>
        <v>22.865025243758627</v>
      </c>
      <c r="CH44" s="140">
        <f t="shared" si="152"/>
        <v>22.865025243758627</v>
      </c>
      <c r="CI44" s="140">
        <f t="shared" si="152"/>
        <v>22.865025243758634</v>
      </c>
      <c r="CJ44" s="140">
        <f t="shared" si="152"/>
        <v>22.930488062767026</v>
      </c>
      <c r="CK44" s="140">
        <f t="shared" si="152"/>
        <v>22.930488062767026</v>
      </c>
      <c r="CL44" s="140">
        <f t="shared" si="152"/>
        <v>22.930488062767026</v>
      </c>
      <c r="CM44" s="139">
        <f t="shared" si="152"/>
        <v>22.915136668423013</v>
      </c>
      <c r="CO44" s="140">
        <f>IFERROR(CO107/CO$9,0)</f>
        <v>22.92491063068368</v>
      </c>
      <c r="CP44" s="140">
        <f>IFERROR(CP107/CP$9,0)</f>
        <v>22.924743594207595</v>
      </c>
      <c r="CQ44" s="140">
        <f>IFERROR(CQ107/CQ$9,0)</f>
        <v>22.9239862031318</v>
      </c>
      <c r="CR44" s="140">
        <f>IFERROR(CR107/CR$9,0)</f>
        <v>22.925021900500766</v>
      </c>
      <c r="CS44" s="139">
        <f t="shared" ref="CS44:CS52" si="153">IFERROR(CS107/CS$9,0)</f>
        <v>22.924671271739619</v>
      </c>
      <c r="CU44" s="140">
        <f t="shared" ref="CU44:CY52" si="154">IFERROR(CU107/CU$9,0)</f>
        <v>22.924662561374191</v>
      </c>
      <c r="CV44" s="140">
        <f t="shared" si="154"/>
        <v>22.924662561374195</v>
      </c>
      <c r="CW44" s="140">
        <f t="shared" si="154"/>
        <v>22.924662561374195</v>
      </c>
      <c r="CX44" s="140">
        <f t="shared" si="154"/>
        <v>22.924662561374195</v>
      </c>
      <c r="CY44" s="139">
        <f t="shared" si="154"/>
        <v>22.924662561374195</v>
      </c>
      <c r="DA44" s="140">
        <f t="shared" ref="DA44:DS44" si="155">IFERROR(DA107/DA$9,0)</f>
        <v>23.039422187454399</v>
      </c>
      <c r="DB44" s="140">
        <f t="shared" si="155"/>
        <v>23.048400275171559</v>
      </c>
      <c r="DC44" s="140">
        <f t="shared" si="155"/>
        <v>23.126319273819785</v>
      </c>
      <c r="DD44" s="140">
        <f t="shared" si="155"/>
        <v>22.875724235233264</v>
      </c>
      <c r="DE44" s="140">
        <f t="shared" si="155"/>
        <v>23.090528407235386</v>
      </c>
      <c r="DF44" s="140">
        <f t="shared" si="155"/>
        <v>23.085900186517819</v>
      </c>
      <c r="DG44" s="140">
        <f t="shared" si="155"/>
        <v>23.129079221974624</v>
      </c>
      <c r="DH44" s="140">
        <f t="shared" si="155"/>
        <v>22.709023365184997</v>
      </c>
      <c r="DI44" s="140">
        <f t="shared" si="155"/>
        <v>22.871550108522069</v>
      </c>
      <c r="DJ44" s="140">
        <f t="shared" si="155"/>
        <v>22.995149787808057</v>
      </c>
      <c r="DK44" s="140">
        <f t="shared" si="155"/>
        <v>23.152948055528171</v>
      </c>
      <c r="DL44" s="140">
        <f t="shared" si="155"/>
        <v>23.121383212630629</v>
      </c>
      <c r="DM44" s="140">
        <f t="shared" si="155"/>
        <v>23.041922652996199</v>
      </c>
      <c r="DN44" s="140">
        <f t="shared" si="155"/>
        <v>23.022103578585881</v>
      </c>
      <c r="DO44" s="140">
        <f t="shared" si="155"/>
        <v>23.022104102268354</v>
      </c>
      <c r="DP44" s="140">
        <f t="shared" si="155"/>
        <v>22.900000000000002</v>
      </c>
      <c r="DQ44" s="140">
        <f t="shared" si="155"/>
        <v>0</v>
      </c>
      <c r="DR44" s="140">
        <f t="shared" si="155"/>
        <v>0</v>
      </c>
      <c r="DS44" s="140">
        <f t="shared" si="155"/>
        <v>0</v>
      </c>
      <c r="DU44" s="139">
        <f t="shared" si="8"/>
        <v>0.15213069832372739</v>
      </c>
      <c r="DW44" s="139">
        <f t="shared" si="144"/>
        <v>1.0014246279657602</v>
      </c>
      <c r="DX44" s="139">
        <f t="shared" ref="DX44" si="156">IFERROR(DX107/DX$9,0)</f>
        <v>23.504409771839665</v>
      </c>
    </row>
    <row r="45" spans="1:128" x14ac:dyDescent="0.3">
      <c r="B45" s="15" t="s">
        <v>63</v>
      </c>
      <c r="C45" s="16" t="s">
        <v>64</v>
      </c>
      <c r="D45" s="15" t="s">
        <v>65</v>
      </c>
      <c r="E45" s="16" t="s">
        <v>66</v>
      </c>
      <c r="F45" s="68" t="s">
        <v>67</v>
      </c>
      <c r="G45" s="15" t="s">
        <v>62</v>
      </c>
      <c r="I45" s="59">
        <f t="shared" si="146"/>
        <v>0.50504464246722369</v>
      </c>
      <c r="J45" s="59">
        <f t="shared" si="146"/>
        <v>0.456856556949437</v>
      </c>
      <c r="K45" s="59">
        <f t="shared" si="146"/>
        <v>0.48515993624185549</v>
      </c>
      <c r="L45" s="59">
        <f t="shared" si="146"/>
        <v>0.49098299864915662</v>
      </c>
      <c r="M45" s="59">
        <f t="shared" si="146"/>
        <v>0.46534923177098986</v>
      </c>
      <c r="N45" s="59">
        <f t="shared" si="146"/>
        <v>0.42006885037065184</v>
      </c>
      <c r="O45" s="59">
        <f t="shared" si="146"/>
        <v>0.54731268904070007</v>
      </c>
      <c r="P45" s="59">
        <f t="shared" si="146"/>
        <v>0.6153287161239186</v>
      </c>
      <c r="Q45" s="59">
        <f t="shared" si="146"/>
        <v>0.51733868193503385</v>
      </c>
      <c r="R45" s="59">
        <f t="shared" si="146"/>
        <v>0.43890437971927065</v>
      </c>
      <c r="S45" s="59">
        <f t="shared" si="146"/>
        <v>0.53927326431665079</v>
      </c>
      <c r="T45" s="59">
        <f t="shared" si="146"/>
        <v>0.44666674999562667</v>
      </c>
      <c r="U45" s="59">
        <f t="shared" si="146"/>
        <v>0.49161752548487286</v>
      </c>
      <c r="W45" s="59">
        <f t="shared" si="147"/>
        <v>0.4588546456598831</v>
      </c>
      <c r="X45" s="59">
        <f t="shared" si="147"/>
        <v>0.46868138442253565</v>
      </c>
      <c r="Y45" s="59">
        <f t="shared" si="147"/>
        <v>0.41229737964930563</v>
      </c>
      <c r="Z45" s="59">
        <f t="shared" si="147"/>
        <v>0.98943393749585373</v>
      </c>
      <c r="AA45" s="59">
        <f t="shared" si="147"/>
        <v>0.39657270333924594</v>
      </c>
      <c r="AB45" s="59">
        <f t="shared" si="147"/>
        <v>0.30422571943030624</v>
      </c>
      <c r="AC45" s="59">
        <f t="shared" si="147"/>
        <v>0.51677269757689381</v>
      </c>
      <c r="AD45" s="59">
        <f t="shared" si="147"/>
        <v>0.43982396406932112</v>
      </c>
      <c r="AE45" s="59">
        <f t="shared" si="147"/>
        <v>0.49995510505410279</v>
      </c>
      <c r="AF45" s="59">
        <f t="shared" si="147"/>
        <v>0.42464034023044878</v>
      </c>
      <c r="AG45" s="59">
        <f t="shared" si="147"/>
        <v>0.48146665035933156</v>
      </c>
      <c r="AH45" s="59">
        <f t="shared" si="147"/>
        <v>0.50300351430241008</v>
      </c>
      <c r="AI45" s="59">
        <f t="shared" si="147"/>
        <v>0.46695966856006843</v>
      </c>
      <c r="AK45" s="69">
        <f>AK108/AK$9</f>
        <v>0.55590216356097144</v>
      </c>
      <c r="AL45" s="69">
        <f>AL108/AL$9</f>
        <v>0.38840571123512296</v>
      </c>
      <c r="AM45" s="69">
        <f>AM108/AM$9</f>
        <v>0.49698550213664922</v>
      </c>
      <c r="AN45" s="69">
        <f>AN108/AN$9</f>
        <v>0.52422295049876833</v>
      </c>
      <c r="AO45" s="69">
        <f t="shared" ref="AO45:AR52" si="157">AO108/AO$9</f>
        <v>0.36731417011487888</v>
      </c>
      <c r="AP45" s="69">
        <f t="shared" si="157"/>
        <v>0.41811236567393834</v>
      </c>
      <c r="AQ45" s="69">
        <f t="shared" si="157"/>
        <v>0.42830465206193652</v>
      </c>
      <c r="AR45" s="69">
        <f t="shared" si="157"/>
        <v>0.45766574672147181</v>
      </c>
      <c r="AS45" s="69">
        <v>0.41600104859479953</v>
      </c>
      <c r="AT45" s="69">
        <f t="shared" ref="AT45:AV52" si="158">AT108/AT$9</f>
        <v>0.46948670842245699</v>
      </c>
      <c r="AU45" s="69">
        <f t="shared" si="158"/>
        <v>0.46032286250987109</v>
      </c>
      <c r="AV45" s="69">
        <f t="shared" si="158"/>
        <v>0.45131724612095614</v>
      </c>
      <c r="AW45" s="59">
        <f t="shared" si="148"/>
        <v>0.45046952538206703</v>
      </c>
      <c r="AY45" s="63">
        <v>0.42025510665879007</v>
      </c>
      <c r="AZ45" s="63">
        <v>0.42025510665879001</v>
      </c>
      <c r="BA45" s="63">
        <v>0.42025510665879001</v>
      </c>
      <c r="BB45" s="63">
        <v>0.41846217109990813</v>
      </c>
      <c r="BC45" s="63">
        <v>0.41846217109990819</v>
      </c>
      <c r="BD45" s="63">
        <v>0.41846217109990819</v>
      </c>
      <c r="BE45" s="63">
        <v>0.41896266260087767</v>
      </c>
      <c r="BF45" s="63">
        <v>0.41896266260087772</v>
      </c>
      <c r="BG45" s="63">
        <v>0.41896266260087767</v>
      </c>
      <c r="BH45" s="63">
        <v>0.42501910630175715</v>
      </c>
      <c r="BI45" s="63">
        <v>0.42501910630175715</v>
      </c>
      <c r="BJ45" s="63">
        <v>0.42501910630175715</v>
      </c>
      <c r="BK45" s="59">
        <f t="shared" si="150"/>
        <v>0.4206998756111181</v>
      </c>
      <c r="BM45" s="59">
        <f t="shared" ref="BM45:BN52" si="159">IFERROR(BM108/BM$9,0)</f>
        <v>0.57037012455605529</v>
      </c>
      <c r="BN45" s="59">
        <f t="shared" si="159"/>
        <v>0.50407466030787196</v>
      </c>
      <c r="BO45" s="59">
        <f t="shared" si="151"/>
        <v>0.4435890639597595</v>
      </c>
      <c r="BP45" s="63">
        <v>0.41846217109990813</v>
      </c>
      <c r="BQ45" s="63">
        <v>0.41846217109990819</v>
      </c>
      <c r="BR45" s="63">
        <v>0.41846217109990819</v>
      </c>
      <c r="BS45" s="63">
        <v>0.41896266260087767</v>
      </c>
      <c r="BT45" s="63">
        <v>0.41896266260087772</v>
      </c>
      <c r="BU45" s="63">
        <v>0.41896266260087767</v>
      </c>
      <c r="BV45" s="63">
        <v>0.42501910630175715</v>
      </c>
      <c r="BW45" s="63">
        <v>0.42501910630175715</v>
      </c>
      <c r="BX45" s="63">
        <v>0.42501910630175715</v>
      </c>
      <c r="BY45" s="59">
        <f t="shared" si="151"/>
        <v>0.44016243722775245</v>
      </c>
      <c r="CA45" s="163"/>
      <c r="CB45" s="163"/>
      <c r="CC45" s="163"/>
      <c r="CD45" s="163"/>
      <c r="CE45" s="163"/>
      <c r="CF45" s="163"/>
      <c r="CG45" s="163"/>
      <c r="CH45" s="163"/>
      <c r="CI45" s="163"/>
      <c r="CJ45" s="163"/>
      <c r="CK45" s="163"/>
      <c r="CL45" s="163"/>
      <c r="CM45" s="59">
        <f t="shared" si="152"/>
        <v>0.44921806401514919</v>
      </c>
      <c r="CO45" s="163"/>
      <c r="CP45" s="163"/>
      <c r="CQ45" s="163"/>
      <c r="CR45" s="163"/>
      <c r="CS45" s="59">
        <f t="shared" si="153"/>
        <v>0.44940497610321622</v>
      </c>
      <c r="CU45" s="163"/>
      <c r="CV45" s="163"/>
      <c r="CW45" s="163"/>
      <c r="CX45" s="163"/>
      <c r="CY45" s="59">
        <f t="shared" si="154"/>
        <v>0.44940480534911809</v>
      </c>
      <c r="DA45" s="163"/>
      <c r="DB45" s="163"/>
      <c r="DC45" s="163"/>
      <c r="DD45" s="163"/>
      <c r="DE45" s="163"/>
      <c r="DF45" s="163"/>
      <c r="DG45" s="163"/>
      <c r="DH45" s="163"/>
      <c r="DI45" s="163"/>
      <c r="DJ45" s="163"/>
      <c r="DK45" s="163"/>
      <c r="DL45" s="163"/>
      <c r="DM45" s="163"/>
      <c r="DN45" s="163"/>
      <c r="DO45" s="163"/>
      <c r="DP45" s="163"/>
      <c r="DQ45" s="163"/>
      <c r="DR45" s="163"/>
      <c r="DS45" s="163"/>
      <c r="DU45" s="59">
        <f t="shared" si="8"/>
        <v>1.9462561616634344E-2</v>
      </c>
      <c r="DW45" s="59">
        <f t="shared" si="144"/>
        <v>0.9771192332143388</v>
      </c>
      <c r="DX45" s="59">
        <f t="shared" ref="DX45" si="160">IFERROR(DX108/DX$9,0)</f>
        <v>1.4675777534708943</v>
      </c>
    </row>
    <row r="46" spans="1:128" x14ac:dyDescent="0.3">
      <c r="B46" s="15" t="s">
        <v>68</v>
      </c>
      <c r="C46" s="16" t="s">
        <v>69</v>
      </c>
      <c r="D46" s="15" t="s">
        <v>70</v>
      </c>
      <c r="E46" s="16" t="s">
        <v>71</v>
      </c>
      <c r="F46" s="68" t="s">
        <v>72</v>
      </c>
      <c r="G46" s="15" t="s">
        <v>62</v>
      </c>
      <c r="I46" s="59">
        <f t="shared" si="146"/>
        <v>0.93668739273864132</v>
      </c>
      <c r="J46" s="59">
        <f t="shared" si="146"/>
        <v>0.92346108733994881</v>
      </c>
      <c r="K46" s="59">
        <f t="shared" si="146"/>
        <v>0.93690750254852095</v>
      </c>
      <c r="L46" s="59">
        <f t="shared" si="146"/>
        <v>0.89184803271597857</v>
      </c>
      <c r="M46" s="59">
        <f t="shared" si="146"/>
        <v>0.85421667975261339</v>
      </c>
      <c r="N46" s="59">
        <f t="shared" si="146"/>
        <v>0.84413428062598961</v>
      </c>
      <c r="O46" s="59">
        <f t="shared" si="146"/>
        <v>0.78328366748276601</v>
      </c>
      <c r="P46" s="59">
        <f t="shared" si="146"/>
        <v>0.8447042866608383</v>
      </c>
      <c r="Q46" s="59">
        <f t="shared" si="146"/>
        <v>0.81127540280598187</v>
      </c>
      <c r="R46" s="59">
        <f t="shared" si="146"/>
        <v>0.83268703622167073</v>
      </c>
      <c r="S46" s="59">
        <f t="shared" si="146"/>
        <v>0.81371303060843814</v>
      </c>
      <c r="T46" s="59">
        <f t="shared" si="146"/>
        <v>0.78829445852990021</v>
      </c>
      <c r="U46" s="59">
        <f t="shared" si="146"/>
        <v>0.85464809895050298</v>
      </c>
      <c r="W46" s="59">
        <f t="shared" si="147"/>
        <v>0.79660483862483378</v>
      </c>
      <c r="X46" s="59">
        <f t="shared" si="147"/>
        <v>0.81956903421259675</v>
      </c>
      <c r="Y46" s="59">
        <f t="shared" si="147"/>
        <v>0.79748944641054309</v>
      </c>
      <c r="Z46" s="59">
        <f t="shared" si="147"/>
        <v>0.81711269970153322</v>
      </c>
      <c r="AA46" s="59">
        <f t="shared" si="147"/>
        <v>0.79102685300843578</v>
      </c>
      <c r="AB46" s="59">
        <f t="shared" si="147"/>
        <v>0.76549964340429166</v>
      </c>
      <c r="AC46" s="59">
        <f t="shared" si="147"/>
        <v>0.76927189857099321</v>
      </c>
      <c r="AD46" s="59">
        <f t="shared" si="147"/>
        <v>0.77146647299056093</v>
      </c>
      <c r="AE46" s="59">
        <f t="shared" si="147"/>
        <v>0.79308542326385822</v>
      </c>
      <c r="AF46" s="59">
        <f t="shared" si="147"/>
        <v>0.76824609481156492</v>
      </c>
      <c r="AG46" s="59">
        <f t="shared" si="147"/>
        <v>0.77459844049271209</v>
      </c>
      <c r="AH46" s="59">
        <f t="shared" si="147"/>
        <v>0.74167269847679818</v>
      </c>
      <c r="AI46" s="59">
        <f t="shared" si="147"/>
        <v>0.78228588761845619</v>
      </c>
      <c r="AK46" s="69">
        <f t="shared" ref="AK46:AP52" si="161">AK109/AK$9</f>
        <v>0.75143713523986511</v>
      </c>
      <c r="AL46" s="69">
        <f t="shared" si="161"/>
        <v>0.7378915745318082</v>
      </c>
      <c r="AM46" s="69">
        <f t="shared" si="161"/>
        <v>0.73938804819769599</v>
      </c>
      <c r="AN46" s="69">
        <f t="shared" si="161"/>
        <v>0.78864963567377888</v>
      </c>
      <c r="AO46" s="69">
        <f t="shared" si="161"/>
        <v>0.79310361691628595</v>
      </c>
      <c r="AP46" s="69">
        <f t="shared" si="161"/>
        <v>0.79213187096734827</v>
      </c>
      <c r="AQ46" s="69">
        <f t="shared" si="157"/>
        <v>0.79272658007308638</v>
      </c>
      <c r="AR46" s="69">
        <f t="shared" si="157"/>
        <v>0.75839944227599865</v>
      </c>
      <c r="AS46" s="69">
        <v>0.74698911923992983</v>
      </c>
      <c r="AT46" s="69">
        <f t="shared" si="158"/>
        <v>0.75447592978430755</v>
      </c>
      <c r="AU46" s="69">
        <f t="shared" si="158"/>
        <v>0.74556083300302511</v>
      </c>
      <c r="AV46" s="69">
        <f t="shared" si="158"/>
        <v>0.72514269367326489</v>
      </c>
      <c r="AW46" s="59">
        <f t="shared" si="148"/>
        <v>0.76025893055607108</v>
      </c>
      <c r="AY46" s="63">
        <v>0.77782809935881059</v>
      </c>
      <c r="AZ46" s="63">
        <v>0.77782809935881048</v>
      </c>
      <c r="BA46" s="63">
        <v>0.77782809935881048</v>
      </c>
      <c r="BB46" s="63">
        <v>0.77450964912241582</v>
      </c>
      <c r="BC46" s="63">
        <v>0.77450964912241582</v>
      </c>
      <c r="BD46" s="63">
        <v>0.77450964912241593</v>
      </c>
      <c r="BE46" s="63">
        <v>0.77543598254888968</v>
      </c>
      <c r="BF46" s="63">
        <v>0.77543598254888979</v>
      </c>
      <c r="BG46" s="63">
        <v>0.77543598254888968</v>
      </c>
      <c r="BH46" s="63">
        <v>0.78664553602744758</v>
      </c>
      <c r="BI46" s="63">
        <v>0.78664553602744758</v>
      </c>
      <c r="BJ46" s="63">
        <v>0.78664553602744747</v>
      </c>
      <c r="BK46" s="59">
        <f t="shared" si="150"/>
        <v>0.77865129884731554</v>
      </c>
      <c r="BM46" s="59">
        <f t="shared" si="159"/>
        <v>0.75588186430727777</v>
      </c>
      <c r="BN46" s="59">
        <f t="shared" si="159"/>
        <v>0.81100157470605838</v>
      </c>
      <c r="BO46" s="59">
        <f t="shared" si="151"/>
        <v>0.81154382294156324</v>
      </c>
      <c r="BP46" s="63">
        <v>0.77450964912241582</v>
      </c>
      <c r="BQ46" s="63">
        <v>0.77450964912241582</v>
      </c>
      <c r="BR46" s="63">
        <v>0.77450964912241593</v>
      </c>
      <c r="BS46" s="63">
        <v>0.77543598254888968</v>
      </c>
      <c r="BT46" s="63">
        <v>0.77543598254888979</v>
      </c>
      <c r="BU46" s="63">
        <v>0.77543598254888968</v>
      </c>
      <c r="BV46" s="63">
        <v>0.78664553602744758</v>
      </c>
      <c r="BW46" s="63">
        <v>0.78664553602744758</v>
      </c>
      <c r="BX46" s="63">
        <v>0.78664553602744747</v>
      </c>
      <c r="BY46" s="59">
        <f t="shared" si="151"/>
        <v>0.78239456675969554</v>
      </c>
      <c r="CA46" s="163"/>
      <c r="CB46" s="163"/>
      <c r="CC46" s="163"/>
      <c r="CD46" s="163"/>
      <c r="CE46" s="163"/>
      <c r="CF46" s="163"/>
      <c r="CG46" s="163"/>
      <c r="CH46" s="163"/>
      <c r="CI46" s="163"/>
      <c r="CJ46" s="163"/>
      <c r="CK46" s="163"/>
      <c r="CL46" s="163"/>
      <c r="CM46" s="59">
        <f t="shared" si="152"/>
        <v>0.76739134677374587</v>
      </c>
      <c r="CO46" s="163"/>
      <c r="CP46" s="163"/>
      <c r="CQ46" s="163"/>
      <c r="CR46" s="163"/>
      <c r="CS46" s="59">
        <f t="shared" si="153"/>
        <v>0.76771064541839118</v>
      </c>
      <c r="CU46" s="163"/>
      <c r="CV46" s="163"/>
      <c r="CW46" s="163"/>
      <c r="CX46" s="163"/>
      <c r="CY46" s="59">
        <f t="shared" si="154"/>
        <v>0.76771035372215757</v>
      </c>
      <c r="DA46" s="163"/>
      <c r="DB46" s="163"/>
      <c r="DC46" s="163"/>
      <c r="DD46" s="163"/>
      <c r="DE46" s="163"/>
      <c r="DF46" s="163"/>
      <c r="DG46" s="163"/>
      <c r="DH46" s="163"/>
      <c r="DI46" s="163"/>
      <c r="DJ46" s="163"/>
      <c r="DK46" s="163"/>
      <c r="DL46" s="163"/>
      <c r="DM46" s="163"/>
      <c r="DN46" s="163"/>
      <c r="DO46" s="163"/>
      <c r="DP46" s="163"/>
      <c r="DQ46" s="163"/>
      <c r="DR46" s="163"/>
      <c r="DS46" s="163"/>
      <c r="DU46" s="59">
        <f t="shared" si="8"/>
        <v>3.7432679123799995E-3</v>
      </c>
      <c r="DW46" s="59">
        <f t="shared" si="144"/>
        <v>1.029115917372301</v>
      </c>
      <c r="DX46" s="59">
        <f t="shared" ref="DX46" si="162">IFERROR(DX109/DX$9,0)</f>
        <v>0.73228688549663135</v>
      </c>
    </row>
    <row r="47" spans="1:128" x14ac:dyDescent="0.3">
      <c r="B47" s="15" t="s">
        <v>73</v>
      </c>
      <c r="C47" s="16" t="s">
        <v>74</v>
      </c>
      <c r="D47" s="15" t="s">
        <v>75</v>
      </c>
      <c r="E47" s="16" t="s">
        <v>76</v>
      </c>
      <c r="F47" s="68" t="s">
        <v>77</v>
      </c>
      <c r="G47" s="15" t="s">
        <v>62</v>
      </c>
      <c r="I47" s="59">
        <f t="shared" si="146"/>
        <v>3.7467495709545653</v>
      </c>
      <c r="J47" s="59">
        <f t="shared" si="146"/>
        <v>3.6938443493597952</v>
      </c>
      <c r="K47" s="59">
        <f t="shared" si="146"/>
        <v>3.7476300101940838</v>
      </c>
      <c r="L47" s="59">
        <f t="shared" si="146"/>
        <v>3.5673921308639143</v>
      </c>
      <c r="M47" s="59">
        <f t="shared" si="146"/>
        <v>3.4168667190104536</v>
      </c>
      <c r="N47" s="59">
        <f t="shared" si="146"/>
        <v>3.3765371225039584</v>
      </c>
      <c r="O47" s="59">
        <f t="shared" si="146"/>
        <v>3.133134669931064</v>
      </c>
      <c r="P47" s="59">
        <f t="shared" si="146"/>
        <v>3.3788171466433656</v>
      </c>
      <c r="Q47" s="59">
        <f t="shared" si="146"/>
        <v>3.2451016112239275</v>
      </c>
      <c r="R47" s="59">
        <f t="shared" si="146"/>
        <v>3.3307481448866829</v>
      </c>
      <c r="S47" s="59">
        <f t="shared" si="146"/>
        <v>3.2548521224337525</v>
      </c>
      <c r="T47" s="59">
        <f t="shared" si="146"/>
        <v>3.1531778341196008</v>
      </c>
      <c r="U47" s="59">
        <f t="shared" si="146"/>
        <v>3.4185923958020132</v>
      </c>
      <c r="W47" s="59">
        <f t="shared" si="147"/>
        <v>3.1864193544993351</v>
      </c>
      <c r="X47" s="59">
        <f t="shared" si="147"/>
        <v>3.278276136850387</v>
      </c>
      <c r="Y47" s="59">
        <f t="shared" si="147"/>
        <v>3.1899577856421724</v>
      </c>
      <c r="Z47" s="59">
        <f t="shared" si="147"/>
        <v>3.2684507988061329</v>
      </c>
      <c r="AA47" s="59">
        <f t="shared" si="147"/>
        <v>3.1641074120337431</v>
      </c>
      <c r="AB47" s="59">
        <f t="shared" si="147"/>
        <v>3.0619985736171667</v>
      </c>
      <c r="AC47" s="59">
        <f t="shared" si="147"/>
        <v>3.0770875942839728</v>
      </c>
      <c r="AD47" s="59">
        <f t="shared" si="147"/>
        <v>3.0858658919622437</v>
      </c>
      <c r="AE47" s="59">
        <f t="shared" si="147"/>
        <v>3.1723416930554329</v>
      </c>
      <c r="AF47" s="59">
        <f t="shared" si="147"/>
        <v>3.0729843792462597</v>
      </c>
      <c r="AG47" s="59">
        <f t="shared" si="147"/>
        <v>3.0983937619708484</v>
      </c>
      <c r="AH47" s="59">
        <f t="shared" si="147"/>
        <v>2.9666907939071927</v>
      </c>
      <c r="AI47" s="59">
        <f t="shared" si="147"/>
        <v>3.1291435504738248</v>
      </c>
      <c r="AK47" s="69">
        <f t="shared" si="161"/>
        <v>3.0057485409594604</v>
      </c>
      <c r="AL47" s="69">
        <f t="shared" si="161"/>
        <v>2.9515662981272328</v>
      </c>
      <c r="AM47" s="69">
        <f t="shared" si="161"/>
        <v>2.957552192790784</v>
      </c>
      <c r="AN47" s="69">
        <f t="shared" si="161"/>
        <v>3.1545985426951155</v>
      </c>
      <c r="AO47" s="69">
        <f t="shared" si="161"/>
        <v>3.1724144676651438</v>
      </c>
      <c r="AP47" s="69">
        <f t="shared" si="161"/>
        <v>3.1685274838693931</v>
      </c>
      <c r="AQ47" s="69">
        <f t="shared" si="157"/>
        <v>3.1709063202923455</v>
      </c>
      <c r="AR47" s="69">
        <f t="shared" si="157"/>
        <v>3.0335977691039946</v>
      </c>
      <c r="AS47" s="69">
        <v>2.9879564769597193</v>
      </c>
      <c r="AT47" s="69">
        <f t="shared" si="158"/>
        <v>3.0179037191372302</v>
      </c>
      <c r="AU47" s="69">
        <f t="shared" si="158"/>
        <v>2.9822433320121005</v>
      </c>
      <c r="AV47" s="69">
        <f t="shared" si="158"/>
        <v>2.9005707746930596</v>
      </c>
      <c r="AW47" s="59">
        <f t="shared" si="148"/>
        <v>3.0410357222242843</v>
      </c>
      <c r="AY47" s="63">
        <v>3.1113123974352423</v>
      </c>
      <c r="AZ47" s="63">
        <v>3.1113123974352419</v>
      </c>
      <c r="BA47" s="63">
        <v>3.1113123974352419</v>
      </c>
      <c r="BB47" s="63">
        <v>3.0980385964896633</v>
      </c>
      <c r="BC47" s="63">
        <v>3.0980385964896633</v>
      </c>
      <c r="BD47" s="63">
        <v>3.0980385964896637</v>
      </c>
      <c r="BE47" s="63">
        <v>3.1017439301955587</v>
      </c>
      <c r="BF47" s="63">
        <v>3.1017439301955592</v>
      </c>
      <c r="BG47" s="63">
        <v>3.1017439301955587</v>
      </c>
      <c r="BH47" s="63">
        <v>3.1465821441097903</v>
      </c>
      <c r="BI47" s="63">
        <v>3.1465821441097903</v>
      </c>
      <c r="BJ47" s="63">
        <v>3.1465821441097899</v>
      </c>
      <c r="BK47" s="59">
        <f t="shared" si="150"/>
        <v>3.1146051953892622</v>
      </c>
      <c r="BM47" s="59">
        <f t="shared" si="159"/>
        <v>3.0235274572291111</v>
      </c>
      <c r="BN47" s="59">
        <f t="shared" si="159"/>
        <v>3.2440062988242335</v>
      </c>
      <c r="BO47" s="59">
        <f t="shared" si="151"/>
        <v>3.246175291766253</v>
      </c>
      <c r="BP47" s="63">
        <v>3.0980385964896633</v>
      </c>
      <c r="BQ47" s="63">
        <v>3.0980385964896633</v>
      </c>
      <c r="BR47" s="63">
        <v>3.0980385964896637</v>
      </c>
      <c r="BS47" s="63">
        <v>3.1017439301955587</v>
      </c>
      <c r="BT47" s="63">
        <v>3.1017439301955592</v>
      </c>
      <c r="BU47" s="63">
        <v>3.1017439301955587</v>
      </c>
      <c r="BV47" s="63">
        <v>3.1465821441097903</v>
      </c>
      <c r="BW47" s="63">
        <v>3.1465821441097903</v>
      </c>
      <c r="BX47" s="63">
        <v>3.1465821441097899</v>
      </c>
      <c r="BY47" s="59">
        <f t="shared" si="151"/>
        <v>3.1295782670387822</v>
      </c>
      <c r="CA47" s="163"/>
      <c r="CB47" s="163"/>
      <c r="CC47" s="163"/>
      <c r="CD47" s="163"/>
      <c r="CE47" s="163"/>
      <c r="CF47" s="163"/>
      <c r="CG47" s="163"/>
      <c r="CH47" s="163"/>
      <c r="CI47" s="163"/>
      <c r="CJ47" s="163"/>
      <c r="CK47" s="163"/>
      <c r="CL47" s="163"/>
      <c r="CM47" s="59">
        <f t="shared" si="152"/>
        <v>3.0695653870949835</v>
      </c>
      <c r="CO47" s="163"/>
      <c r="CP47" s="163"/>
      <c r="CQ47" s="163"/>
      <c r="CR47" s="163"/>
      <c r="CS47" s="59">
        <f t="shared" si="153"/>
        <v>3.0708425816735647</v>
      </c>
      <c r="CU47" s="163"/>
      <c r="CV47" s="163"/>
      <c r="CW47" s="163"/>
      <c r="CX47" s="163"/>
      <c r="CY47" s="59">
        <f t="shared" si="154"/>
        <v>3.0708414148886303</v>
      </c>
      <c r="DA47" s="163"/>
      <c r="DB47" s="163"/>
      <c r="DC47" s="163"/>
      <c r="DD47" s="163"/>
      <c r="DE47" s="163"/>
      <c r="DF47" s="163"/>
      <c r="DG47" s="163"/>
      <c r="DH47" s="163"/>
      <c r="DI47" s="163"/>
      <c r="DJ47" s="163"/>
      <c r="DK47" s="163"/>
      <c r="DL47" s="163"/>
      <c r="DM47" s="163"/>
      <c r="DN47" s="163"/>
      <c r="DO47" s="163"/>
      <c r="DP47" s="163"/>
      <c r="DQ47" s="163"/>
      <c r="DR47" s="163"/>
      <c r="DS47" s="163"/>
      <c r="DU47" s="59">
        <f t="shared" si="8"/>
        <v>1.4973071649519998E-2</v>
      </c>
      <c r="DW47" s="59">
        <f t="shared" si="144"/>
        <v>1.029115917372301</v>
      </c>
      <c r="DX47" s="59">
        <f t="shared" ref="DX47" si="163">IFERROR(DX110/DX$9,0)</f>
        <v>2.8818941816773251</v>
      </c>
    </row>
    <row r="48" spans="1:128" x14ac:dyDescent="0.3">
      <c r="B48" s="15" t="s">
        <v>78</v>
      </c>
      <c r="C48" s="16" t="s">
        <v>79</v>
      </c>
      <c r="D48" s="15" t="s">
        <v>80</v>
      </c>
      <c r="E48" s="16" t="s">
        <v>81</v>
      </c>
      <c r="F48" s="68" t="s">
        <v>82</v>
      </c>
      <c r="G48" s="15" t="s">
        <v>62</v>
      </c>
      <c r="I48" s="59">
        <f t="shared" si="146"/>
        <v>14.126151590989432</v>
      </c>
      <c r="J48" s="59">
        <f t="shared" si="146"/>
        <v>13.983926090685367</v>
      </c>
      <c r="K48" s="59">
        <f t="shared" si="146"/>
        <v>14.217137658794229</v>
      </c>
      <c r="L48" s="59">
        <f t="shared" si="146"/>
        <v>14.085483169238934</v>
      </c>
      <c r="M48" s="59">
        <f t="shared" si="146"/>
        <v>13.802964403327362</v>
      </c>
      <c r="N48" s="59">
        <f t="shared" si="146"/>
        <v>14.603503323419833</v>
      </c>
      <c r="O48" s="59">
        <f t="shared" si="146"/>
        <v>16.044220660145111</v>
      </c>
      <c r="P48" s="59">
        <f t="shared" si="146"/>
        <v>15.520814350380071</v>
      </c>
      <c r="Q48" s="59">
        <f t="shared" si="146"/>
        <v>14.578995073685366</v>
      </c>
      <c r="R48" s="59">
        <f t="shared" si="146"/>
        <v>13.865393972587087</v>
      </c>
      <c r="S48" s="59">
        <f t="shared" si="146"/>
        <v>13.660766280890565</v>
      </c>
      <c r="T48" s="59">
        <f t="shared" si="146"/>
        <v>12.919352328287767</v>
      </c>
      <c r="U48" s="59">
        <f t="shared" si="146"/>
        <v>14.253753903958451</v>
      </c>
      <c r="W48" s="59">
        <f t="shared" si="147"/>
        <v>12.463278151949163</v>
      </c>
      <c r="X48" s="59">
        <f t="shared" si="147"/>
        <v>13.367745474641886</v>
      </c>
      <c r="Y48" s="59">
        <f t="shared" si="147"/>
        <v>13.499211209055932</v>
      </c>
      <c r="Z48" s="59">
        <f t="shared" si="147"/>
        <v>14.934075661807853</v>
      </c>
      <c r="AA48" s="59">
        <f t="shared" si="147"/>
        <v>14.508518525345961</v>
      </c>
      <c r="AB48" s="59">
        <f t="shared" si="147"/>
        <v>14.849540417164668</v>
      </c>
      <c r="AC48" s="59">
        <f t="shared" si="147"/>
        <v>14.911231161108418</v>
      </c>
      <c r="AD48" s="59">
        <f t="shared" si="147"/>
        <v>14.581555935426898</v>
      </c>
      <c r="AE48" s="59">
        <f t="shared" si="147"/>
        <v>14.853378986273601</v>
      </c>
      <c r="AF48" s="59">
        <f t="shared" si="147"/>
        <v>14.700237325102643</v>
      </c>
      <c r="AG48" s="59">
        <f t="shared" si="147"/>
        <v>15.727409015042575</v>
      </c>
      <c r="AH48" s="59">
        <f t="shared" si="147"/>
        <v>15.269330751618176</v>
      </c>
      <c r="AI48" s="59">
        <f t="shared" si="147"/>
        <v>14.440844813642757</v>
      </c>
      <c r="AK48" s="69">
        <f t="shared" si="161"/>
        <v>15.487300943094993</v>
      </c>
      <c r="AL48" s="69">
        <f t="shared" si="161"/>
        <v>15.15425319041522</v>
      </c>
      <c r="AM48" s="69">
        <f t="shared" si="161"/>
        <v>14.569083580218042</v>
      </c>
      <c r="AN48" s="69">
        <f t="shared" si="161"/>
        <v>15.131314795024062</v>
      </c>
      <c r="AO48" s="69">
        <f t="shared" si="161"/>
        <v>15.632455028053284</v>
      </c>
      <c r="AP48" s="69">
        <f t="shared" si="161"/>
        <v>15.898411180777662</v>
      </c>
      <c r="AQ48" s="69">
        <f t="shared" si="157"/>
        <v>15.606542373545784</v>
      </c>
      <c r="AR48" s="69">
        <f t="shared" si="157"/>
        <v>15.943321125065324</v>
      </c>
      <c r="AS48" s="69">
        <v>15.424280749090853</v>
      </c>
      <c r="AT48" s="69">
        <f t="shared" si="158"/>
        <v>16.073413854157955</v>
      </c>
      <c r="AU48" s="69">
        <f t="shared" si="158"/>
        <v>16.406704448726124</v>
      </c>
      <c r="AV48" s="69">
        <f t="shared" si="158"/>
        <v>15.088653338888902</v>
      </c>
      <c r="AW48" s="59">
        <f t="shared" si="148"/>
        <v>15.530179875228002</v>
      </c>
      <c r="AY48" s="63">
        <v>15.313233461729856</v>
      </c>
      <c r="AZ48" s="63">
        <v>15.313233461729855</v>
      </c>
      <c r="BA48" s="63">
        <v>15.313233461729853</v>
      </c>
      <c r="BB48" s="63">
        <v>15.247902570183337</v>
      </c>
      <c r="BC48" s="63">
        <v>15.247902570183337</v>
      </c>
      <c r="BD48" s="63">
        <v>15.247902570183339</v>
      </c>
      <c r="BE48" s="63">
        <v>15.266139453158756</v>
      </c>
      <c r="BF48" s="63">
        <v>15.266139453158754</v>
      </c>
      <c r="BG48" s="63">
        <v>15.266139453158754</v>
      </c>
      <c r="BH48" s="63">
        <v>15.48682383002866</v>
      </c>
      <c r="BI48" s="63">
        <v>15.486823830028662</v>
      </c>
      <c r="BJ48" s="63">
        <v>15.486823830028658</v>
      </c>
      <c r="BK48" s="59">
        <f t="shared" si="150"/>
        <v>15.329439929410109</v>
      </c>
      <c r="BM48" s="59">
        <f t="shared" si="159"/>
        <v>16.136628898575221</v>
      </c>
      <c r="BN48" s="59">
        <f t="shared" si="159"/>
        <v>15.776056366928989</v>
      </c>
      <c r="BO48" s="59">
        <f t="shared" si="151"/>
        <v>15.470137557994022</v>
      </c>
      <c r="BP48" s="63">
        <v>15.247902570183337</v>
      </c>
      <c r="BQ48" s="63">
        <v>15.247902570183337</v>
      </c>
      <c r="BR48" s="63">
        <v>15.247902570183339</v>
      </c>
      <c r="BS48" s="63">
        <v>15.266139453158756</v>
      </c>
      <c r="BT48" s="63">
        <v>15.266139453158754</v>
      </c>
      <c r="BU48" s="63">
        <v>15.266139453158754</v>
      </c>
      <c r="BV48" s="63">
        <v>15.48682383002866</v>
      </c>
      <c r="BW48" s="63">
        <v>15.486823830028662</v>
      </c>
      <c r="BX48" s="63">
        <v>15.486823830028658</v>
      </c>
      <c r="BY48" s="59">
        <f t="shared" si="151"/>
        <v>15.43705169088271</v>
      </c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59">
        <f t="shared" si="152"/>
        <v>15.598234325956328</v>
      </c>
      <c r="CO48" s="163"/>
      <c r="CP48" s="163"/>
      <c r="CQ48" s="163"/>
      <c r="CR48" s="163"/>
      <c r="CS48" s="59">
        <f t="shared" si="153"/>
        <v>15.604724489156728</v>
      </c>
      <c r="CU48" s="163"/>
      <c r="CV48" s="163"/>
      <c r="CW48" s="163"/>
      <c r="CX48" s="163"/>
      <c r="CY48" s="59">
        <f t="shared" si="154"/>
        <v>15.604718560048694</v>
      </c>
      <c r="DA48" s="163"/>
      <c r="DB48" s="163"/>
      <c r="DC48" s="163"/>
      <c r="DD48" s="163"/>
      <c r="DE48" s="163"/>
      <c r="DF48" s="163"/>
      <c r="DG48" s="163"/>
      <c r="DH48" s="163"/>
      <c r="DI48" s="163"/>
      <c r="DJ48" s="163"/>
      <c r="DK48" s="163"/>
      <c r="DL48" s="163"/>
      <c r="DM48" s="163"/>
      <c r="DN48" s="163"/>
      <c r="DO48" s="163"/>
      <c r="DP48" s="163"/>
      <c r="DQ48" s="163"/>
      <c r="DR48" s="163"/>
      <c r="DS48" s="163"/>
      <c r="DU48" s="59">
        <f t="shared" si="8"/>
        <v>0.10761176147260088</v>
      </c>
      <c r="DW48" s="59">
        <f t="shared" si="144"/>
        <v>0.99400340594291248</v>
      </c>
      <c r="DX48" s="59">
        <f t="shared" ref="DX48" si="164">IFERROR(DX111/DX$9,0)</f>
        <v>14.58479442680383</v>
      </c>
    </row>
    <row r="49" spans="1:128" x14ac:dyDescent="0.3">
      <c r="B49" s="15" t="s">
        <v>83</v>
      </c>
      <c r="C49" s="16" t="s">
        <v>84</v>
      </c>
      <c r="D49" s="15" t="s">
        <v>85</v>
      </c>
      <c r="E49" s="16" t="s">
        <v>86</v>
      </c>
      <c r="F49" s="68" t="s">
        <v>87</v>
      </c>
      <c r="G49" s="15" t="s">
        <v>62</v>
      </c>
      <c r="I49" s="59">
        <f t="shared" si="146"/>
        <v>1.5644861189863213</v>
      </c>
      <c r="J49" s="59">
        <f t="shared" si="146"/>
        <v>1.5199665801377722</v>
      </c>
      <c r="K49" s="59">
        <f t="shared" si="146"/>
        <v>1.5822173609596133</v>
      </c>
      <c r="L49" s="59">
        <f t="shared" si="146"/>
        <v>1.5475421258333548</v>
      </c>
      <c r="M49" s="59">
        <f t="shared" si="146"/>
        <v>1.5486105415183196</v>
      </c>
      <c r="N49" s="59">
        <f t="shared" si="146"/>
        <v>1.5873746304167866</v>
      </c>
      <c r="O49" s="59">
        <f t="shared" si="146"/>
        <v>1.6442666258412444</v>
      </c>
      <c r="P49" s="59">
        <f t="shared" si="146"/>
        <v>1.6589897741713495</v>
      </c>
      <c r="Q49" s="59">
        <f t="shared" si="146"/>
        <v>1.4792481814751737</v>
      </c>
      <c r="R49" s="59">
        <f t="shared" si="146"/>
        <v>1.43686974770563</v>
      </c>
      <c r="S49" s="59">
        <f t="shared" si="146"/>
        <v>1.6521216689676002</v>
      </c>
      <c r="T49" s="59">
        <f t="shared" si="146"/>
        <v>1.4741047507500855</v>
      </c>
      <c r="U49" s="59">
        <f t="shared" si="146"/>
        <v>1.5544826075777796</v>
      </c>
      <c r="W49" s="59">
        <f t="shared" si="147"/>
        <v>1.4073084857644362</v>
      </c>
      <c r="X49" s="59">
        <f t="shared" si="147"/>
        <v>1.4223982485999054</v>
      </c>
      <c r="Y49" s="59">
        <f t="shared" si="147"/>
        <v>1.405972983955134</v>
      </c>
      <c r="Z49" s="59">
        <f t="shared" si="147"/>
        <v>1.7815558907266966</v>
      </c>
      <c r="AA49" s="59">
        <f t="shared" si="147"/>
        <v>1.4498150848703406</v>
      </c>
      <c r="AB49" s="59">
        <f t="shared" si="147"/>
        <v>1.4908317832944535</v>
      </c>
      <c r="AC49" s="59">
        <f t="shared" si="147"/>
        <v>1.6478896125602662</v>
      </c>
      <c r="AD49" s="59">
        <f t="shared" si="147"/>
        <v>1.4938268858096624</v>
      </c>
      <c r="AE49" s="59">
        <f t="shared" si="147"/>
        <v>1.5054618778398534</v>
      </c>
      <c r="AF49" s="59">
        <f t="shared" si="147"/>
        <v>1.4501131890876091</v>
      </c>
      <c r="AG49" s="59">
        <f t="shared" si="147"/>
        <v>1.4833666878648313</v>
      </c>
      <c r="AH49" s="59">
        <f t="shared" si="147"/>
        <v>1.4165421455971383</v>
      </c>
      <c r="AI49" s="59">
        <f t="shared" si="147"/>
        <v>1.4793641180374022</v>
      </c>
      <c r="AK49" s="69">
        <f t="shared" si="161"/>
        <v>1.4817271497186881</v>
      </c>
      <c r="AL49" s="69">
        <f t="shared" si="161"/>
        <v>1.3912788810170358</v>
      </c>
      <c r="AM49" s="69">
        <f t="shared" si="161"/>
        <v>1.4117748064031679</v>
      </c>
      <c r="AN49" s="69">
        <f t="shared" si="161"/>
        <v>1.4911139418804926</v>
      </c>
      <c r="AO49" s="69">
        <f t="shared" si="161"/>
        <v>1.4915652550756069</v>
      </c>
      <c r="AP49" s="69">
        <f t="shared" si="161"/>
        <v>1.5126943759239597</v>
      </c>
      <c r="AQ49" s="69">
        <f t="shared" si="157"/>
        <v>1.507666590055188</v>
      </c>
      <c r="AR49" s="69">
        <f t="shared" si="157"/>
        <v>1.5360647636566493</v>
      </c>
      <c r="AS49" s="69">
        <v>1.4700755937697276</v>
      </c>
      <c r="AT49" s="69">
        <f t="shared" si="158"/>
        <v>1.5634853302207288</v>
      </c>
      <c r="AU49" s="69">
        <f t="shared" si="158"/>
        <v>1.5375474064068491</v>
      </c>
      <c r="AV49" s="69">
        <f t="shared" si="158"/>
        <v>1.4257423698695832</v>
      </c>
      <c r="AW49" s="59">
        <f t="shared" si="148"/>
        <v>1.4839625040302269</v>
      </c>
      <c r="AY49" s="63">
        <v>1.4793315472041912</v>
      </c>
      <c r="AZ49" s="63">
        <v>1.4793315472041908</v>
      </c>
      <c r="BA49" s="63">
        <v>1.4793315472041908</v>
      </c>
      <c r="BB49" s="63">
        <v>1.473020270809609</v>
      </c>
      <c r="BC49" s="63">
        <v>1.473020270809609</v>
      </c>
      <c r="BD49" s="63">
        <v>1.4730202708096092</v>
      </c>
      <c r="BE49" s="63">
        <v>1.4747820408744114</v>
      </c>
      <c r="BF49" s="63">
        <v>1.4747820408744117</v>
      </c>
      <c r="BG49" s="63">
        <v>1.4747820408744114</v>
      </c>
      <c r="BH49" s="63">
        <v>1.496101206515988</v>
      </c>
      <c r="BI49" s="63">
        <v>1.496101206515988</v>
      </c>
      <c r="BJ49" s="63">
        <v>1.4961012065159878</v>
      </c>
      <c r="BK49" s="59">
        <f t="shared" si="150"/>
        <v>1.480897169446421</v>
      </c>
      <c r="BM49" s="59">
        <f t="shared" si="159"/>
        <v>1.5471605975902805</v>
      </c>
      <c r="BN49" s="59">
        <f t="shared" si="159"/>
        <v>1.5357696611169678</v>
      </c>
      <c r="BO49" s="59">
        <f t="shared" si="151"/>
        <v>1.5082067393672782</v>
      </c>
      <c r="BP49" s="63">
        <v>1.473020270809609</v>
      </c>
      <c r="BQ49" s="63">
        <v>1.473020270809609</v>
      </c>
      <c r="BR49" s="63">
        <v>1.4730202708096092</v>
      </c>
      <c r="BS49" s="63">
        <v>1.4747820408744114</v>
      </c>
      <c r="BT49" s="63">
        <v>1.4747820408744117</v>
      </c>
      <c r="BU49" s="63">
        <v>1.4747820408744114</v>
      </c>
      <c r="BV49" s="63">
        <v>1.496101206515988</v>
      </c>
      <c r="BW49" s="63">
        <v>1.496101206515988</v>
      </c>
      <c r="BX49" s="63">
        <v>1.4961012065159878</v>
      </c>
      <c r="BY49" s="59">
        <f t="shared" si="151"/>
        <v>1.4925212639200416</v>
      </c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59">
        <f t="shared" si="152"/>
        <v>1.4926360393658991</v>
      </c>
      <c r="CO49" s="163"/>
      <c r="CP49" s="163"/>
      <c r="CQ49" s="163"/>
      <c r="CR49" s="163"/>
      <c r="CS49" s="59">
        <f t="shared" si="153"/>
        <v>1.4932571001405894</v>
      </c>
      <c r="CU49" s="163"/>
      <c r="CV49" s="163"/>
      <c r="CW49" s="163"/>
      <c r="CX49" s="163"/>
      <c r="CY49" s="59">
        <f t="shared" si="154"/>
        <v>1.493256532768658</v>
      </c>
      <c r="DA49" s="163"/>
      <c r="DB49" s="163"/>
      <c r="DC49" s="163"/>
      <c r="DD49" s="163"/>
      <c r="DE49" s="163"/>
      <c r="DF49" s="163"/>
      <c r="DG49" s="163"/>
      <c r="DH49" s="163"/>
      <c r="DI49" s="163"/>
      <c r="DJ49" s="163"/>
      <c r="DK49" s="163"/>
      <c r="DL49" s="163"/>
      <c r="DM49" s="163"/>
      <c r="DN49" s="163"/>
      <c r="DO49" s="163"/>
      <c r="DP49" s="163"/>
      <c r="DQ49" s="163"/>
      <c r="DR49" s="163"/>
      <c r="DS49" s="163"/>
      <c r="DU49" s="59">
        <f t="shared" si="8"/>
        <v>1.1624094473620561E-2</v>
      </c>
      <c r="DW49" s="59">
        <f t="shared" si="144"/>
        <v>1.0057675041428407</v>
      </c>
      <c r="DX49" s="59">
        <f t="shared" ref="DX49" si="165">IFERROR(DX112/DX$9,0)</f>
        <v>2.0988485474114196</v>
      </c>
    </row>
    <row r="50" spans="1:128" x14ac:dyDescent="0.3">
      <c r="B50" s="15" t="s">
        <v>88</v>
      </c>
      <c r="C50" s="16" t="s">
        <v>89</v>
      </c>
      <c r="D50" s="15"/>
      <c r="E50" s="16"/>
      <c r="F50" s="169" t="s">
        <v>90</v>
      </c>
      <c r="G50" s="105" t="s">
        <v>294</v>
      </c>
      <c r="I50" s="59">
        <f t="shared" si="146"/>
        <v>0</v>
      </c>
      <c r="J50" s="59">
        <f t="shared" si="146"/>
        <v>0</v>
      </c>
      <c r="K50" s="59">
        <f t="shared" si="146"/>
        <v>0</v>
      </c>
      <c r="L50" s="59">
        <f t="shared" si="146"/>
        <v>0</v>
      </c>
      <c r="M50" s="59">
        <f t="shared" si="146"/>
        <v>0</v>
      </c>
      <c r="N50" s="59">
        <f t="shared" si="146"/>
        <v>0</v>
      </c>
      <c r="O50" s="59">
        <f t="shared" si="146"/>
        <v>0</v>
      </c>
      <c r="P50" s="59">
        <f t="shared" si="146"/>
        <v>0</v>
      </c>
      <c r="Q50" s="59">
        <f t="shared" si="146"/>
        <v>0</v>
      </c>
      <c r="R50" s="59">
        <f t="shared" si="146"/>
        <v>0</v>
      </c>
      <c r="S50" s="59">
        <f t="shared" si="146"/>
        <v>0</v>
      </c>
      <c r="T50" s="59">
        <f t="shared" si="146"/>
        <v>0</v>
      </c>
      <c r="U50" s="59">
        <f t="shared" si="146"/>
        <v>0</v>
      </c>
      <c r="W50" s="59">
        <f t="shared" si="147"/>
        <v>0</v>
      </c>
      <c r="X50" s="59">
        <f t="shared" si="147"/>
        <v>0</v>
      </c>
      <c r="Y50" s="59">
        <f t="shared" si="147"/>
        <v>0</v>
      </c>
      <c r="Z50" s="59">
        <f t="shared" si="147"/>
        <v>0</v>
      </c>
      <c r="AA50" s="59">
        <f t="shared" si="147"/>
        <v>0</v>
      </c>
      <c r="AB50" s="59">
        <f t="shared" si="147"/>
        <v>0</v>
      </c>
      <c r="AC50" s="59">
        <f t="shared" si="147"/>
        <v>0</v>
      </c>
      <c r="AD50" s="59">
        <f t="shared" si="147"/>
        <v>0</v>
      </c>
      <c r="AE50" s="59">
        <f t="shared" si="147"/>
        <v>0</v>
      </c>
      <c r="AF50" s="59">
        <f t="shared" si="147"/>
        <v>0</v>
      </c>
      <c r="AG50" s="59">
        <f t="shared" si="147"/>
        <v>0</v>
      </c>
      <c r="AH50" s="59">
        <f t="shared" si="147"/>
        <v>0</v>
      </c>
      <c r="AI50" s="59">
        <f t="shared" si="147"/>
        <v>0</v>
      </c>
      <c r="AK50" s="69">
        <f t="shared" si="161"/>
        <v>0</v>
      </c>
      <c r="AL50" s="69">
        <f t="shared" si="161"/>
        <v>0</v>
      </c>
      <c r="AM50" s="69">
        <f t="shared" si="161"/>
        <v>0</v>
      </c>
      <c r="AN50" s="69">
        <f t="shared" si="161"/>
        <v>0</v>
      </c>
      <c r="AO50" s="69">
        <f t="shared" si="161"/>
        <v>0</v>
      </c>
      <c r="AP50" s="69">
        <f t="shared" si="161"/>
        <v>0</v>
      </c>
      <c r="AQ50" s="69">
        <f t="shared" si="157"/>
        <v>0</v>
      </c>
      <c r="AR50" s="69">
        <f t="shared" si="157"/>
        <v>0</v>
      </c>
      <c r="AS50" s="69">
        <v>0</v>
      </c>
      <c r="AT50" s="69">
        <f t="shared" si="158"/>
        <v>0</v>
      </c>
      <c r="AU50" s="69">
        <f t="shared" si="158"/>
        <v>0</v>
      </c>
      <c r="AV50" s="69">
        <f t="shared" si="158"/>
        <v>0</v>
      </c>
      <c r="AW50" s="59">
        <f t="shared" si="148"/>
        <v>0</v>
      </c>
      <c r="AY50" s="63">
        <v>0</v>
      </c>
      <c r="AZ50" s="63">
        <v>0</v>
      </c>
      <c r="BA50" s="63">
        <v>0</v>
      </c>
      <c r="BB50" s="63">
        <v>0</v>
      </c>
      <c r="BC50" s="63">
        <v>0</v>
      </c>
      <c r="BD50" s="63">
        <v>0</v>
      </c>
      <c r="BE50" s="63">
        <v>0</v>
      </c>
      <c r="BF50" s="63">
        <v>0</v>
      </c>
      <c r="BG50" s="63">
        <v>0</v>
      </c>
      <c r="BH50" s="63">
        <v>0</v>
      </c>
      <c r="BI50" s="63">
        <v>0</v>
      </c>
      <c r="BJ50" s="63">
        <v>0</v>
      </c>
      <c r="BK50" s="59">
        <f t="shared" si="150"/>
        <v>0</v>
      </c>
      <c r="BM50" s="59">
        <f t="shared" si="159"/>
        <v>0</v>
      </c>
      <c r="BN50" s="59">
        <f t="shared" si="159"/>
        <v>0</v>
      </c>
      <c r="BO50" s="59">
        <f t="shared" si="151"/>
        <v>0</v>
      </c>
      <c r="BP50" s="63">
        <v>0</v>
      </c>
      <c r="BQ50" s="63">
        <v>0</v>
      </c>
      <c r="BR50" s="63">
        <v>0</v>
      </c>
      <c r="BS50" s="63">
        <v>0</v>
      </c>
      <c r="BT50" s="63">
        <v>0</v>
      </c>
      <c r="BU50" s="63">
        <v>0</v>
      </c>
      <c r="BV50" s="63">
        <v>0</v>
      </c>
      <c r="BW50" s="63">
        <v>0</v>
      </c>
      <c r="BX50" s="63">
        <v>0</v>
      </c>
      <c r="BY50" s="59">
        <f t="shared" si="151"/>
        <v>0</v>
      </c>
      <c r="CA50" s="163"/>
      <c r="CB50" s="163"/>
      <c r="CC50" s="163"/>
      <c r="CD50" s="163"/>
      <c r="CE50" s="163"/>
      <c r="CF50" s="163"/>
      <c r="CG50" s="163"/>
      <c r="CH50" s="163"/>
      <c r="CI50" s="163"/>
      <c r="CJ50" s="163"/>
      <c r="CK50" s="163"/>
      <c r="CL50" s="163"/>
      <c r="CM50" s="59">
        <f t="shared" si="152"/>
        <v>0</v>
      </c>
      <c r="CO50" s="163"/>
      <c r="CP50" s="163"/>
      <c r="CQ50" s="163"/>
      <c r="CR50" s="163"/>
      <c r="CS50" s="59">
        <f t="shared" si="153"/>
        <v>0</v>
      </c>
      <c r="CU50" s="163"/>
      <c r="CV50" s="163"/>
      <c r="CW50" s="163"/>
      <c r="CX50" s="163"/>
      <c r="CY50" s="59">
        <f t="shared" si="154"/>
        <v>0</v>
      </c>
      <c r="DA50" s="163"/>
      <c r="DB50" s="163"/>
      <c r="DC50" s="163"/>
      <c r="DD50" s="163"/>
      <c r="DE50" s="163"/>
      <c r="DF50" s="163"/>
      <c r="DG50" s="163"/>
      <c r="DH50" s="163"/>
      <c r="DI50" s="163"/>
      <c r="DJ50" s="163"/>
      <c r="DK50" s="163"/>
      <c r="DL50" s="163"/>
      <c r="DM50" s="163"/>
      <c r="DN50" s="163"/>
      <c r="DO50" s="163"/>
      <c r="DP50" s="163"/>
      <c r="DQ50" s="163"/>
      <c r="DR50" s="163"/>
      <c r="DS50" s="163"/>
      <c r="DU50" s="59">
        <f t="shared" si="8"/>
        <v>0</v>
      </c>
      <c r="DW50" s="59" t="e">
        <f t="shared" si="144"/>
        <v>#DIV/0!</v>
      </c>
      <c r="DX50" s="59">
        <f t="shared" ref="DX50" si="166">IFERROR(DX113/DX$9,0)</f>
        <v>6.8512264717481397E-2</v>
      </c>
    </row>
    <row r="51" spans="1:128" x14ac:dyDescent="0.3">
      <c r="B51" s="15" t="s">
        <v>91</v>
      </c>
      <c r="C51" s="16" t="s">
        <v>92</v>
      </c>
      <c r="D51" s="15" t="s">
        <v>93</v>
      </c>
      <c r="E51" s="16" t="s">
        <v>94</v>
      </c>
      <c r="F51" s="68" t="s">
        <v>95</v>
      </c>
      <c r="G51" s="15" t="s">
        <v>62</v>
      </c>
      <c r="I51" s="59">
        <f t="shared" si="146"/>
        <v>0.83014974001107145</v>
      </c>
      <c r="J51" s="59">
        <f t="shared" si="146"/>
        <v>0.80355396438127447</v>
      </c>
      <c r="K51" s="59">
        <f t="shared" si="146"/>
        <v>0.82769435792029811</v>
      </c>
      <c r="L51" s="59">
        <f t="shared" si="146"/>
        <v>0.88072381906528563</v>
      </c>
      <c r="M51" s="59">
        <f t="shared" si="146"/>
        <v>0.82722591477916207</v>
      </c>
      <c r="N51" s="59">
        <f t="shared" si="146"/>
        <v>0.89975516487559715</v>
      </c>
      <c r="O51" s="59">
        <f t="shared" si="146"/>
        <v>0.97131119880563477</v>
      </c>
      <c r="P51" s="59">
        <f t="shared" si="146"/>
        <v>0.99818082138971509</v>
      </c>
      <c r="Q51" s="59">
        <f t="shared" si="146"/>
        <v>0.90375367024900011</v>
      </c>
      <c r="R51" s="59">
        <f t="shared" si="146"/>
        <v>0.78153187916151723</v>
      </c>
      <c r="S51" s="59">
        <f t="shared" si="146"/>
        <v>0.87906174833947104</v>
      </c>
      <c r="T51" s="59">
        <f t="shared" si="146"/>
        <v>0.83435728388661301</v>
      </c>
      <c r="U51" s="59">
        <f t="shared" si="146"/>
        <v>0.86715631855171427</v>
      </c>
      <c r="W51" s="59">
        <f t="shared" si="147"/>
        <v>0.78591650654972356</v>
      </c>
      <c r="X51" s="59">
        <f t="shared" si="147"/>
        <v>0.78232004394656518</v>
      </c>
      <c r="Y51" s="59">
        <f t="shared" si="147"/>
        <v>0.78322443801104202</v>
      </c>
      <c r="Z51" s="59">
        <f t="shared" si="147"/>
        <v>1.0548112826305767</v>
      </c>
      <c r="AA51" s="59">
        <f t="shared" si="147"/>
        <v>0.85958498156972918</v>
      </c>
      <c r="AB51" s="59">
        <f t="shared" si="147"/>
        <v>0.80377959925595066</v>
      </c>
      <c r="AC51" s="59">
        <f t="shared" si="147"/>
        <v>0.9331306264099104</v>
      </c>
      <c r="AD51" s="59">
        <f t="shared" si="147"/>
        <v>0.6991365852793483</v>
      </c>
      <c r="AE51" s="59">
        <f t="shared" si="147"/>
        <v>0.89192930738658571</v>
      </c>
      <c r="AF51" s="59">
        <f t="shared" si="147"/>
        <v>0.83149137364187498</v>
      </c>
      <c r="AG51" s="59">
        <f t="shared" si="147"/>
        <v>1.008227645507819</v>
      </c>
      <c r="AH51" s="59">
        <f t="shared" si="147"/>
        <v>0.98363645459218751</v>
      </c>
      <c r="AI51" s="59">
        <f t="shared" si="147"/>
        <v>0.85720669560404761</v>
      </c>
      <c r="AK51" s="69">
        <f t="shared" si="161"/>
        <v>0.89490100490630919</v>
      </c>
      <c r="AL51" s="69">
        <f t="shared" si="161"/>
        <v>0.90070853104798809</v>
      </c>
      <c r="AM51" s="69">
        <f t="shared" si="161"/>
        <v>0.92726513540655098</v>
      </c>
      <c r="AN51" s="69">
        <f t="shared" si="161"/>
        <v>0.83036065444406182</v>
      </c>
      <c r="AO51" s="69">
        <f t="shared" si="161"/>
        <v>0.89030994613235814</v>
      </c>
      <c r="AP51" s="69">
        <f t="shared" si="161"/>
        <v>0.93738656227257378</v>
      </c>
      <c r="AQ51" s="69">
        <f t="shared" si="157"/>
        <v>0.87731860810099482</v>
      </c>
      <c r="AR51" s="69">
        <f t="shared" si="157"/>
        <v>0.79760694539277621</v>
      </c>
      <c r="AS51" s="69">
        <v>0.70964591065066496</v>
      </c>
      <c r="AT51" s="69">
        <f t="shared" si="158"/>
        <v>0.80851194678613736</v>
      </c>
      <c r="AU51" s="69">
        <f t="shared" si="158"/>
        <v>0.82376893155164832</v>
      </c>
      <c r="AV51" s="69">
        <f t="shared" si="158"/>
        <v>0.83735190575828378</v>
      </c>
      <c r="AW51" s="59">
        <f t="shared" si="148"/>
        <v>0.85268371555920952</v>
      </c>
      <c r="AY51" s="63">
        <v>0.8608303072269875</v>
      </c>
      <c r="AZ51" s="63">
        <v>0.86083030722698739</v>
      </c>
      <c r="BA51" s="63">
        <v>0.86083030722698739</v>
      </c>
      <c r="BB51" s="63">
        <v>0.85715774443468429</v>
      </c>
      <c r="BC51" s="63">
        <v>0.85715774443468429</v>
      </c>
      <c r="BD51" s="63">
        <v>0.85715774443468429</v>
      </c>
      <c r="BE51" s="63">
        <v>0.85818292710520416</v>
      </c>
      <c r="BF51" s="63">
        <v>0.85818292710520416</v>
      </c>
      <c r="BG51" s="63">
        <v>0.85818292710520405</v>
      </c>
      <c r="BH51" s="63">
        <v>0.87058865450535683</v>
      </c>
      <c r="BI51" s="63">
        <v>0.87058865450535694</v>
      </c>
      <c r="BJ51" s="63">
        <v>0.87058865450535694</v>
      </c>
      <c r="BK51" s="59">
        <f t="shared" si="150"/>
        <v>0.86174135051429335</v>
      </c>
      <c r="BM51" s="59">
        <f t="shared" si="159"/>
        <v>0.95884258187960492</v>
      </c>
      <c r="BN51" s="59">
        <f t="shared" si="159"/>
        <v>0.85838187024181822</v>
      </c>
      <c r="BO51" s="59">
        <f t="shared" si="151"/>
        <v>0.9327777792630213</v>
      </c>
      <c r="BP51" s="63">
        <v>0.85715774443468429</v>
      </c>
      <c r="BQ51" s="63">
        <v>0.85715774443468429</v>
      </c>
      <c r="BR51" s="63">
        <v>0.85715774443468429</v>
      </c>
      <c r="BS51" s="63">
        <v>0.85818292710520416</v>
      </c>
      <c r="BT51" s="63">
        <v>0.85818292710520416</v>
      </c>
      <c r="BU51" s="63">
        <v>0.85818292710520405</v>
      </c>
      <c r="BV51" s="63">
        <v>0.87058865450535683</v>
      </c>
      <c r="BW51" s="63">
        <v>0.87058865450535694</v>
      </c>
      <c r="BX51" s="63">
        <v>0.87058865450535694</v>
      </c>
      <c r="BY51" s="59">
        <f t="shared" si="151"/>
        <v>0.87494261737490453</v>
      </c>
      <c r="CA51" s="163"/>
      <c r="CB51" s="163"/>
      <c r="CC51" s="163"/>
      <c r="CD51" s="163"/>
      <c r="CE51" s="163"/>
      <c r="CF51" s="163"/>
      <c r="CG51" s="163"/>
      <c r="CH51" s="163"/>
      <c r="CI51" s="163"/>
      <c r="CJ51" s="163"/>
      <c r="CK51" s="163"/>
      <c r="CL51" s="163"/>
      <c r="CM51" s="59">
        <f t="shared" si="152"/>
        <v>0.85912474615938061</v>
      </c>
      <c r="CO51" s="163"/>
      <c r="CP51" s="163"/>
      <c r="CQ51" s="163"/>
      <c r="CR51" s="163"/>
      <c r="CS51" s="59">
        <f t="shared" si="153"/>
        <v>0.85948221353008136</v>
      </c>
      <c r="CU51" s="163"/>
      <c r="CV51" s="163"/>
      <c r="CW51" s="163"/>
      <c r="CX51" s="163"/>
      <c r="CY51" s="59">
        <f t="shared" si="154"/>
        <v>0.85948188696469385</v>
      </c>
      <c r="DA51" s="163"/>
      <c r="DB51" s="163"/>
      <c r="DC51" s="163"/>
      <c r="DD51" s="163"/>
      <c r="DE51" s="163"/>
      <c r="DF51" s="163"/>
      <c r="DG51" s="163"/>
      <c r="DH51" s="163"/>
      <c r="DI51" s="163"/>
      <c r="DJ51" s="163"/>
      <c r="DK51" s="163"/>
      <c r="DL51" s="163"/>
      <c r="DM51" s="163"/>
      <c r="DN51" s="163"/>
      <c r="DO51" s="163"/>
      <c r="DP51" s="163"/>
      <c r="DQ51" s="163"/>
      <c r="DR51" s="163"/>
      <c r="DS51" s="163"/>
      <c r="DU51" s="59">
        <f t="shared" si="8"/>
        <v>1.3201266860611183E-2</v>
      </c>
      <c r="DW51" s="59">
        <f t="shared" si="144"/>
        <v>1.0261045231772687</v>
      </c>
      <c r="DX51" s="59">
        <f t="shared" ref="DX51" si="167">IFERROR(DX114/DX$9,0)</f>
        <v>0.79669441108855077</v>
      </c>
    </row>
    <row r="52" spans="1:128" x14ac:dyDescent="0.3">
      <c r="B52" s="15" t="s">
        <v>96</v>
      </c>
      <c r="C52" s="16" t="s">
        <v>97</v>
      </c>
      <c r="D52" s="15" t="s">
        <v>98</v>
      </c>
      <c r="E52" s="16" t="s">
        <v>99</v>
      </c>
      <c r="F52" s="68" t="s">
        <v>100</v>
      </c>
      <c r="G52" s="15" t="s">
        <v>62</v>
      </c>
      <c r="I52" s="59">
        <f t="shared" si="146"/>
        <v>0.79613978577622069</v>
      </c>
      <c r="J52" s="59">
        <f t="shared" si="146"/>
        <v>0.70519899065183878</v>
      </c>
      <c r="K52" s="59">
        <f t="shared" si="146"/>
        <v>0.6812776986263267</v>
      </c>
      <c r="L52" s="59">
        <f t="shared" si="146"/>
        <v>0.66839455477008369</v>
      </c>
      <c r="M52" s="59">
        <f t="shared" si="146"/>
        <v>0.75132596509534988</v>
      </c>
      <c r="N52" s="59">
        <f t="shared" si="146"/>
        <v>0.76677601845992926</v>
      </c>
      <c r="O52" s="59">
        <f t="shared" si="146"/>
        <v>0.77429802710286821</v>
      </c>
      <c r="P52" s="59">
        <f t="shared" si="146"/>
        <v>0.74306470853225925</v>
      </c>
      <c r="Q52" s="59">
        <f t="shared" si="146"/>
        <v>0.6458456790817948</v>
      </c>
      <c r="R52" s="59">
        <f t="shared" si="146"/>
        <v>0.7365757711669827</v>
      </c>
      <c r="S52" s="59">
        <f t="shared" si="146"/>
        <v>0.69421578201945899</v>
      </c>
      <c r="T52" s="59">
        <f t="shared" si="146"/>
        <v>0.64194111301537704</v>
      </c>
      <c r="U52" s="59">
        <f t="shared" si="146"/>
        <v>0.71537206104827922</v>
      </c>
      <c r="W52" s="59">
        <f t="shared" si="147"/>
        <v>0.74195136059595135</v>
      </c>
      <c r="X52" s="59">
        <f t="shared" si="147"/>
        <v>0.83540055503953936</v>
      </c>
      <c r="Y52" s="59">
        <f t="shared" si="147"/>
        <v>0.81837766248849342</v>
      </c>
      <c r="Z52" s="59">
        <f t="shared" si="147"/>
        <v>0.90945506575333623</v>
      </c>
      <c r="AA52" s="59">
        <f t="shared" si="147"/>
        <v>0.6788844778603208</v>
      </c>
      <c r="AB52" s="59">
        <f t="shared" si="147"/>
        <v>0.75900326290031683</v>
      </c>
      <c r="AC52" s="59">
        <f t="shared" si="147"/>
        <v>0.7416525515083392</v>
      </c>
      <c r="AD52" s="59">
        <f t="shared" si="147"/>
        <v>0.75031935994674104</v>
      </c>
      <c r="AE52" s="59">
        <f t="shared" si="147"/>
        <v>0.65565339281302082</v>
      </c>
      <c r="AF52" s="59">
        <f t="shared" si="147"/>
        <v>0.65190429279452822</v>
      </c>
      <c r="AG52" s="59">
        <f t="shared" si="147"/>
        <v>0.56359279772946058</v>
      </c>
      <c r="AH52" s="59">
        <f t="shared" si="147"/>
        <v>0.53466373874978712</v>
      </c>
      <c r="AI52" s="59">
        <f t="shared" si="147"/>
        <v>0.71075942488147614</v>
      </c>
      <c r="AK52" s="69">
        <f t="shared" si="161"/>
        <v>0.5355512491872142</v>
      </c>
      <c r="AL52" s="69">
        <f t="shared" si="161"/>
        <v>0.63089224784010234</v>
      </c>
      <c r="AM52" s="69">
        <f t="shared" si="161"/>
        <v>0.62032981334322224</v>
      </c>
      <c r="AN52" s="69">
        <f t="shared" si="161"/>
        <v>0.69573132926777548</v>
      </c>
      <c r="AO52" s="69">
        <f t="shared" si="161"/>
        <v>0.68120824189393803</v>
      </c>
      <c r="AP52" s="69">
        <f t="shared" si="161"/>
        <v>0.72772443030818035</v>
      </c>
      <c r="AQ52" s="69">
        <f t="shared" si="157"/>
        <v>0.69840346572029388</v>
      </c>
      <c r="AR52" s="69">
        <f t="shared" si="157"/>
        <v>0.65738360563916343</v>
      </c>
      <c r="AS52" s="69">
        <v>0.69662419884850768</v>
      </c>
      <c r="AT52" s="69">
        <f t="shared" si="158"/>
        <v>0.70859494873819284</v>
      </c>
      <c r="AU52" s="69">
        <f t="shared" si="158"/>
        <v>0.74140690333224113</v>
      </c>
      <c r="AV52" s="69">
        <f t="shared" si="158"/>
        <v>0.66886599870582963</v>
      </c>
      <c r="AW52" s="59">
        <f t="shared" si="148"/>
        <v>0.67310849456957611</v>
      </c>
      <c r="AY52" s="63">
        <v>0.685277690924326</v>
      </c>
      <c r="AZ52" s="63">
        <v>0.68527769092432589</v>
      </c>
      <c r="BA52" s="63">
        <v>0.68527769092432589</v>
      </c>
      <c r="BB52" s="63">
        <v>0.68235408875911951</v>
      </c>
      <c r="BC52" s="63">
        <v>0.68235408875911951</v>
      </c>
      <c r="BD52" s="63">
        <v>0.68235408875911951</v>
      </c>
      <c r="BE52" s="63">
        <v>0.68317020176923482</v>
      </c>
      <c r="BF52" s="63">
        <v>0.68317020176923482</v>
      </c>
      <c r="BG52" s="63">
        <v>0.68317020176923482</v>
      </c>
      <c r="BH52" s="63">
        <v>0.69304597885984276</v>
      </c>
      <c r="BI52" s="63">
        <v>0.69304597885984287</v>
      </c>
      <c r="BJ52" s="63">
        <v>0.69304597885984276</v>
      </c>
      <c r="BK52" s="59">
        <f t="shared" si="150"/>
        <v>0.68600294145862506</v>
      </c>
      <c r="BM52" s="59">
        <f t="shared" si="159"/>
        <v>0.65748842267365804</v>
      </c>
      <c r="BN52" s="59">
        <f t="shared" si="159"/>
        <v>0.63474400805611619</v>
      </c>
      <c r="BO52" s="59">
        <f t="shared" si="151"/>
        <v>0.54234873962705588</v>
      </c>
      <c r="BP52" s="63">
        <v>0.68235408875911951</v>
      </c>
      <c r="BQ52" s="63">
        <v>0.68235408875911951</v>
      </c>
      <c r="BR52" s="63">
        <v>0.68235408875911951</v>
      </c>
      <c r="BS52" s="63">
        <v>0.68317020176923482</v>
      </c>
      <c r="BT52" s="63">
        <v>0.68317020176923482</v>
      </c>
      <c r="BU52" s="63">
        <v>0.68317020176923482</v>
      </c>
      <c r="BV52" s="63">
        <v>0.69304597885984276</v>
      </c>
      <c r="BW52" s="63">
        <v>0.69304597885984287</v>
      </c>
      <c r="BX52" s="63">
        <v>0.69304597885984276</v>
      </c>
      <c r="BY52" s="59">
        <f t="shared" si="151"/>
        <v>0.66751761579698343</v>
      </c>
      <c r="CA52" s="163"/>
      <c r="CB52" s="163"/>
      <c r="CC52" s="163"/>
      <c r="CD52" s="163"/>
      <c r="CE52" s="163"/>
      <c r="CF52" s="163"/>
      <c r="CG52" s="163"/>
      <c r="CH52" s="163"/>
      <c r="CI52" s="163"/>
      <c r="CJ52" s="163"/>
      <c r="CK52" s="163"/>
      <c r="CL52" s="163"/>
      <c r="CM52" s="59">
        <f t="shared" si="152"/>
        <v>0.67896675905752202</v>
      </c>
      <c r="CO52" s="163"/>
      <c r="CP52" s="163"/>
      <c r="CQ52" s="163"/>
      <c r="CR52" s="163"/>
      <c r="CS52" s="59">
        <f t="shared" si="153"/>
        <v>0.6792492657170478</v>
      </c>
      <c r="CU52" s="163"/>
      <c r="CV52" s="163"/>
      <c r="CW52" s="163"/>
      <c r="CX52" s="163"/>
      <c r="CY52" s="59">
        <f t="shared" si="154"/>
        <v>0.67924900763224239</v>
      </c>
      <c r="DA52" s="163"/>
      <c r="DB52" s="163"/>
      <c r="DC52" s="163"/>
      <c r="DD52" s="163"/>
      <c r="DE52" s="163"/>
      <c r="DF52" s="163"/>
      <c r="DG52" s="163"/>
      <c r="DH52" s="163"/>
      <c r="DI52" s="163"/>
      <c r="DJ52" s="163"/>
      <c r="DK52" s="163"/>
      <c r="DL52" s="163"/>
      <c r="DM52" s="163"/>
      <c r="DN52" s="163"/>
      <c r="DO52" s="163"/>
      <c r="DP52" s="163"/>
      <c r="DQ52" s="163"/>
      <c r="DR52" s="163"/>
      <c r="DS52" s="163"/>
      <c r="DU52" s="59">
        <f t="shared" si="8"/>
        <v>-1.8485325661641627E-2</v>
      </c>
      <c r="DW52" s="59">
        <f t="shared" si="144"/>
        <v>0.99169394114366693</v>
      </c>
      <c r="DX52" s="59">
        <f t="shared" ref="DX52" si="168">IFERROR(DX115/DX$9,0)</f>
        <v>0.66794825178157247</v>
      </c>
    </row>
    <row r="53" spans="1:128" x14ac:dyDescent="0.3">
      <c r="B53" s="15"/>
      <c r="C53" s="16"/>
      <c r="D53" s="15"/>
      <c r="E53" s="16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8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8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18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18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18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18"/>
      <c r="CO53" s="59"/>
      <c r="CP53" s="59"/>
      <c r="CQ53" s="59"/>
      <c r="CR53" s="59"/>
      <c r="CS53" s="18"/>
      <c r="CU53" s="59"/>
      <c r="CV53" s="59"/>
      <c r="CW53" s="59"/>
      <c r="CX53" s="59"/>
      <c r="CY53" s="18"/>
      <c r="DA53" s="59"/>
      <c r="DB53" s="59"/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/>
      <c r="DN53" s="59"/>
      <c r="DO53" s="59"/>
      <c r="DP53" s="59"/>
      <c r="DQ53" s="59"/>
      <c r="DR53" s="59"/>
      <c r="DS53" s="59"/>
      <c r="DU53" s="18"/>
      <c r="DW53" s="18"/>
      <c r="DX53" s="18"/>
    </row>
    <row r="54" spans="1:128" s="10" customFormat="1" x14ac:dyDescent="0.3">
      <c r="A54" s="21"/>
      <c r="B54" s="136"/>
      <c r="C54" s="137"/>
      <c r="D54" s="136"/>
      <c r="E54" s="137"/>
      <c r="F54" s="138" t="s">
        <v>101</v>
      </c>
      <c r="G54" s="136" t="s">
        <v>102</v>
      </c>
      <c r="I54" s="139">
        <f t="shared" ref="I54:U56" si="169">IFERROR(I117/I$15,0)</f>
        <v>6.6227819057859758</v>
      </c>
      <c r="J54" s="139">
        <f t="shared" si="169"/>
        <v>6.5656965927960709</v>
      </c>
      <c r="K54" s="139">
        <f t="shared" si="169"/>
        <v>6.8342736549845844</v>
      </c>
      <c r="L54" s="139">
        <f t="shared" si="169"/>
        <v>6.7074886035567607</v>
      </c>
      <c r="M54" s="139">
        <f t="shared" si="169"/>
        <v>6.5041251062197478</v>
      </c>
      <c r="N54" s="139">
        <f t="shared" si="169"/>
        <v>6.9396463044281083</v>
      </c>
      <c r="O54" s="139">
        <f t="shared" si="169"/>
        <v>6.7997369581171059</v>
      </c>
      <c r="P54" s="139">
        <f t="shared" si="169"/>
        <v>7.1922686352997545</v>
      </c>
      <c r="Q54" s="139">
        <f t="shared" si="169"/>
        <v>7.2216406608229562</v>
      </c>
      <c r="R54" s="139">
        <f t="shared" si="169"/>
        <v>7.3126470730942046</v>
      </c>
      <c r="S54" s="139">
        <f t="shared" si="169"/>
        <v>7.1633305693704665</v>
      </c>
      <c r="T54" s="139">
        <f t="shared" si="169"/>
        <v>7.0197734777740957</v>
      </c>
      <c r="U54" s="139">
        <f t="shared" si="169"/>
        <v>6.9098430127646058</v>
      </c>
      <c r="W54" s="139">
        <f t="shared" ref="W54:AI56" si="170">IFERROR(W117/W$15,0)</f>
        <v>7.1689258814984633</v>
      </c>
      <c r="X54" s="139">
        <f t="shared" si="170"/>
        <v>7.0315579279950962</v>
      </c>
      <c r="Y54" s="139">
        <f t="shared" si="170"/>
        <v>7.1481071169914356</v>
      </c>
      <c r="Z54" s="139">
        <f t="shared" si="170"/>
        <v>7.1554715688718948</v>
      </c>
      <c r="AA54" s="139">
        <f t="shared" si="170"/>
        <v>7.0266771255701146</v>
      </c>
      <c r="AB54" s="139">
        <f t="shared" si="170"/>
        <v>6.871041156384611</v>
      </c>
      <c r="AC54" s="139">
        <f t="shared" si="170"/>
        <v>6.9437335154798498</v>
      </c>
      <c r="AD54" s="139">
        <f t="shared" si="170"/>
        <v>6.8138260469600587</v>
      </c>
      <c r="AE54" s="139">
        <f t="shared" si="170"/>
        <v>6.9243934028996854</v>
      </c>
      <c r="AF54" s="139">
        <f t="shared" si="170"/>
        <v>6.8989030390325965</v>
      </c>
      <c r="AG54" s="139">
        <f t="shared" si="170"/>
        <v>6.8651041263797277</v>
      </c>
      <c r="AH54" s="139">
        <f t="shared" si="170"/>
        <v>6.8586574812974197</v>
      </c>
      <c r="AI54" s="139">
        <f t="shared" si="170"/>
        <v>6.9720884223383415</v>
      </c>
      <c r="AK54" s="140">
        <f>IFERROR(AK117/AK$15,0)</f>
        <v>6.9524880030047953</v>
      </c>
      <c r="AL54" s="140">
        <f t="shared" ref="AL54:AW56" si="171">IFERROR(AL117/AL$15,0)</f>
        <v>6.8807542327302302</v>
      </c>
      <c r="AM54" s="140">
        <f t="shared" si="171"/>
        <v>7.025798978446101</v>
      </c>
      <c r="AN54" s="140">
        <f t="shared" si="171"/>
        <v>7.0895161842126821</v>
      </c>
      <c r="AO54" s="140">
        <f t="shared" si="171"/>
        <v>6.9351044350170223</v>
      </c>
      <c r="AP54" s="140">
        <f t="shared" si="171"/>
        <v>7.01022963709151</v>
      </c>
      <c r="AQ54" s="140">
        <f t="shared" si="171"/>
        <v>6.9976822552212283</v>
      </c>
      <c r="AR54" s="140">
        <f t="shared" si="171"/>
        <v>7.0696079078392442</v>
      </c>
      <c r="AS54" s="140">
        <v>6.7086537139543312</v>
      </c>
      <c r="AT54" s="140">
        <f t="shared" ref="AT54:AV54" si="172">IFERROR(AT117/AT$15,0)</f>
        <v>6.9050578426318499</v>
      </c>
      <c r="AU54" s="140">
        <f t="shared" si="172"/>
        <v>7.0656478209902511</v>
      </c>
      <c r="AV54" s="140">
        <f t="shared" si="172"/>
        <v>7.0902778508447319</v>
      </c>
      <c r="AW54" s="139">
        <f t="shared" si="171"/>
        <v>6.9764661976404136</v>
      </c>
      <c r="AY54" s="140">
        <f t="shared" ref="AY54:BN56" si="173">IFERROR(AY117/AY$15,0)</f>
        <v>6.9401395208382661</v>
      </c>
      <c r="AZ54" s="140">
        <f t="shared" si="173"/>
        <v>6.9401395208382661</v>
      </c>
      <c r="BA54" s="140">
        <f t="shared" si="173"/>
        <v>6.9401395208382661</v>
      </c>
      <c r="BB54" s="140">
        <f t="shared" si="173"/>
        <v>6.940139520838267</v>
      </c>
      <c r="BC54" s="140">
        <f t="shared" si="173"/>
        <v>6.940139520838267</v>
      </c>
      <c r="BD54" s="140">
        <f t="shared" si="173"/>
        <v>6.940139520838267</v>
      </c>
      <c r="BE54" s="140">
        <f t="shared" si="173"/>
        <v>6.9401395208382661</v>
      </c>
      <c r="BF54" s="140">
        <f t="shared" si="173"/>
        <v>6.9093877268771298</v>
      </c>
      <c r="BG54" s="140">
        <f t="shared" si="173"/>
        <v>6.9333329488337982</v>
      </c>
      <c r="BH54" s="140">
        <f t="shared" si="173"/>
        <v>6.9404591053054867</v>
      </c>
      <c r="BI54" s="140">
        <f t="shared" si="173"/>
        <v>6.9253074258669995</v>
      </c>
      <c r="BJ54" s="140">
        <f t="shared" si="173"/>
        <v>6.9319580792112179</v>
      </c>
      <c r="BK54" s="139">
        <f t="shared" si="173"/>
        <v>6.9349657154638917</v>
      </c>
      <c r="BM54" s="140">
        <f t="shared" ref="BM54:BY56" si="174">IFERROR(BM117/BM$15,0)</f>
        <v>6.9315389602568773</v>
      </c>
      <c r="BN54" s="140">
        <f t="shared" si="174"/>
        <v>7.1944961685401783</v>
      </c>
      <c r="BO54" s="140">
        <f t="shared" si="174"/>
        <v>7.1978537846856465</v>
      </c>
      <c r="BP54" s="140">
        <f t="shared" si="174"/>
        <v>6.9401395208382661</v>
      </c>
      <c r="BQ54" s="140">
        <f t="shared" si="174"/>
        <v>6.940139520838267</v>
      </c>
      <c r="BR54" s="140">
        <f t="shared" si="174"/>
        <v>6.9401395208382661</v>
      </c>
      <c r="BS54" s="140">
        <f t="shared" si="174"/>
        <v>6.940139520838267</v>
      </c>
      <c r="BT54" s="140">
        <f t="shared" si="174"/>
        <v>6.9093877268771298</v>
      </c>
      <c r="BU54" s="140">
        <f t="shared" si="174"/>
        <v>6.9333329488337974</v>
      </c>
      <c r="BV54" s="140">
        <f t="shared" si="174"/>
        <v>6.9404591053054858</v>
      </c>
      <c r="BW54" s="140">
        <f t="shared" si="174"/>
        <v>6.9253074258669995</v>
      </c>
      <c r="BX54" s="140">
        <f t="shared" si="174"/>
        <v>6.9319580792112188</v>
      </c>
      <c r="BY54" s="139">
        <f t="shared" si="174"/>
        <v>6.9752735816469329</v>
      </c>
      <c r="CA54" s="140">
        <f t="shared" ref="CA54:CM56" si="175">IFERROR(CA117/CA$15,0)</f>
        <v>7.0232823136991538</v>
      </c>
      <c r="CB54" s="140">
        <f t="shared" si="175"/>
        <v>6.9971784198578426</v>
      </c>
      <c r="CC54" s="140">
        <f t="shared" si="175"/>
        <v>7.0232823136991538</v>
      </c>
      <c r="CD54" s="140">
        <f t="shared" si="175"/>
        <v>7.0265633881149325</v>
      </c>
      <c r="CE54" s="140">
        <f t="shared" si="175"/>
        <v>7.0356640984741308</v>
      </c>
      <c r="CF54" s="140">
        <f t="shared" si="175"/>
        <v>7.0265633881149308</v>
      </c>
      <c r="CG54" s="140">
        <f t="shared" si="175"/>
        <v>7.0389853896152603</v>
      </c>
      <c r="CH54" s="140">
        <f t="shared" si="175"/>
        <v>7.0389853896152603</v>
      </c>
      <c r="CI54" s="140">
        <f t="shared" si="175"/>
        <v>7.0297775408321534</v>
      </c>
      <c r="CJ54" s="140">
        <f t="shared" si="175"/>
        <v>7.0229087240028756</v>
      </c>
      <c r="CK54" s="140">
        <f t="shared" si="175"/>
        <v>7.0142194773362991</v>
      </c>
      <c r="CL54" s="140">
        <f t="shared" si="175"/>
        <v>7.0229087240028774</v>
      </c>
      <c r="CM54" s="139">
        <f t="shared" si="175"/>
        <v>7.0254678495010152</v>
      </c>
      <c r="CO54" s="140">
        <f t="shared" ref="CO54:CS56" si="176">IFERROR(CO117/CO$15,0)</f>
        <v>6.8939043332516174</v>
      </c>
      <c r="CP54" s="140">
        <f t="shared" si="176"/>
        <v>6.9077913200403991</v>
      </c>
      <c r="CQ54" s="140">
        <f t="shared" si="176"/>
        <v>6.9131009122248699</v>
      </c>
      <c r="CR54" s="140">
        <f t="shared" si="176"/>
        <v>6.91</v>
      </c>
      <c r="CS54" s="139">
        <f t="shared" si="176"/>
        <v>6.9062952351112541</v>
      </c>
      <c r="CU54" s="140">
        <f t="shared" ref="CU54:CY56" si="177">IFERROR(CU117/CU$15,0)</f>
        <v>7.0199999999999987</v>
      </c>
      <c r="CV54" s="140">
        <f t="shared" si="177"/>
        <v>7.0420034123075963</v>
      </c>
      <c r="CW54" s="140">
        <f t="shared" si="177"/>
        <v>7.0513046674029392</v>
      </c>
      <c r="CX54" s="140">
        <f t="shared" si="177"/>
        <v>7.0523731549910558</v>
      </c>
      <c r="CY54" s="139">
        <f t="shared" si="177"/>
        <v>7.0415360826855853</v>
      </c>
      <c r="DA54" s="140">
        <f t="shared" ref="DA54:DS54" si="178">IFERROR(DA117/DA$15,0)</f>
        <v>7.04</v>
      </c>
      <c r="DB54" s="140">
        <f t="shared" si="178"/>
        <v>7.0382821547837846</v>
      </c>
      <c r="DC54" s="140">
        <f t="shared" si="178"/>
        <v>7.0378278362799307</v>
      </c>
      <c r="DD54" s="140">
        <f t="shared" si="178"/>
        <v>7.0009446979777534</v>
      </c>
      <c r="DE54" s="140">
        <f t="shared" si="178"/>
        <v>7.0078472596030013</v>
      </c>
      <c r="DF54" s="140">
        <f t="shared" si="178"/>
        <v>6.9366619389065658</v>
      </c>
      <c r="DG54" s="140">
        <f t="shared" si="178"/>
        <v>6.8667648471840135</v>
      </c>
      <c r="DH54" s="140">
        <f t="shared" si="178"/>
        <v>6.8516775038013433</v>
      </c>
      <c r="DI54" s="140">
        <f t="shared" si="178"/>
        <v>6.8574415993174815</v>
      </c>
      <c r="DJ54" s="140">
        <f t="shared" si="178"/>
        <v>6.8638546044206956</v>
      </c>
      <c r="DK54" s="140">
        <f t="shared" si="178"/>
        <v>6.8683160378977881</v>
      </c>
      <c r="DL54" s="140">
        <f t="shared" si="178"/>
        <v>6.8690130925718131</v>
      </c>
      <c r="DM54" s="140">
        <f t="shared" si="178"/>
        <v>6.8596819877559954</v>
      </c>
      <c r="DN54" s="140">
        <f t="shared" si="178"/>
        <v>6.8448580396654508</v>
      </c>
      <c r="DO54" s="140">
        <f t="shared" si="178"/>
        <v>6.8461199978131475</v>
      </c>
      <c r="DP54" s="140">
        <f t="shared" si="178"/>
        <v>6.4762366727381897</v>
      </c>
      <c r="DQ54" s="140">
        <f t="shared" si="178"/>
        <v>0</v>
      </c>
      <c r="DR54" s="140">
        <f t="shared" si="178"/>
        <v>0</v>
      </c>
      <c r="DS54" s="140">
        <f t="shared" si="178"/>
        <v>0</v>
      </c>
      <c r="DU54" s="139">
        <f t="shared" si="8"/>
        <v>4.0307866183041163E-2</v>
      </c>
      <c r="DW54" s="139">
        <f t="shared" ref="DW54:DW56" si="179">+BY54/AW54</f>
        <v>0.99982905156282642</v>
      </c>
      <c r="DX54" s="139">
        <f t="shared" ref="DX54" si="180">IFERROR(DX117/DX$15,0)</f>
        <v>6.9401815929176927</v>
      </c>
    </row>
    <row r="55" spans="1:128" x14ac:dyDescent="0.3">
      <c r="B55" s="15" t="s">
        <v>103</v>
      </c>
      <c r="C55" s="16" t="s">
        <v>104</v>
      </c>
      <c r="D55" s="15" t="s">
        <v>105</v>
      </c>
      <c r="E55" s="16" t="s">
        <v>106</v>
      </c>
      <c r="F55" s="68" t="s">
        <v>107</v>
      </c>
      <c r="G55" s="15" t="s">
        <v>102</v>
      </c>
      <c r="I55" s="59">
        <f t="shared" si="169"/>
        <v>0.95121784954701405</v>
      </c>
      <c r="J55" s="59">
        <f t="shared" si="169"/>
        <v>0.89739351994354799</v>
      </c>
      <c r="K55" s="59">
        <f t="shared" si="169"/>
        <v>0.91344907431065481</v>
      </c>
      <c r="L55" s="59">
        <f t="shared" si="169"/>
        <v>0.94518972083182207</v>
      </c>
      <c r="M55" s="59">
        <f t="shared" si="169"/>
        <v>0.94303667922570245</v>
      </c>
      <c r="N55" s="59">
        <f t="shared" si="169"/>
        <v>1.0383202695498057</v>
      </c>
      <c r="O55" s="59">
        <f t="shared" si="169"/>
        <v>1.1935171098777289</v>
      </c>
      <c r="P55" s="59">
        <f t="shared" si="169"/>
        <v>1.2461420595734534</v>
      </c>
      <c r="Q55" s="59">
        <f t="shared" si="169"/>
        <v>1.1667150427297159</v>
      </c>
      <c r="R55" s="59">
        <f t="shared" si="169"/>
        <v>1.2183179308359402</v>
      </c>
      <c r="S55" s="59">
        <f t="shared" si="169"/>
        <v>1.2014130260277092</v>
      </c>
      <c r="T55" s="59">
        <f t="shared" si="169"/>
        <v>1.2070938388655359</v>
      </c>
      <c r="U55" s="59">
        <f t="shared" si="169"/>
        <v>1.0789109612629928</v>
      </c>
      <c r="W55" s="59">
        <f t="shared" si="170"/>
        <v>1.1585050545513442</v>
      </c>
      <c r="X55" s="59">
        <f t="shared" si="170"/>
        <v>1.1360099142155435</v>
      </c>
      <c r="Y55" s="59">
        <f t="shared" si="170"/>
        <v>1.1161664900281576</v>
      </c>
      <c r="Z55" s="59">
        <f t="shared" si="170"/>
        <v>1.3224557012105986</v>
      </c>
      <c r="AA55" s="59">
        <f t="shared" si="170"/>
        <v>1.1135581845112181</v>
      </c>
      <c r="AB55" s="59">
        <f t="shared" si="170"/>
        <v>1.1780264562394174</v>
      </c>
      <c r="AC55" s="59">
        <f t="shared" si="170"/>
        <v>1.1734833087126382</v>
      </c>
      <c r="AD55" s="59">
        <f t="shared" si="170"/>
        <v>1.0988361953808108</v>
      </c>
      <c r="AE55" s="59">
        <f t="shared" si="170"/>
        <v>1.1299447357645938</v>
      </c>
      <c r="AF55" s="59">
        <f t="shared" si="170"/>
        <v>1.0631127571977399</v>
      </c>
      <c r="AG55" s="59">
        <f t="shared" si="170"/>
        <v>1.0797338851842972</v>
      </c>
      <c r="AH55" s="59">
        <f t="shared" si="170"/>
        <v>1.099746714824597</v>
      </c>
      <c r="AI55" s="59">
        <f t="shared" si="170"/>
        <v>1.1341681200744891</v>
      </c>
      <c r="AK55" s="61">
        <v>1.1526869501673971</v>
      </c>
      <c r="AL55" s="61">
        <v>1.1526869501673971</v>
      </c>
      <c r="AM55" s="61">
        <v>1.1526869501673971</v>
      </c>
      <c r="AN55" s="61">
        <f>AN118/AN$15</f>
        <v>1.1417494990760706</v>
      </c>
      <c r="AO55" s="61">
        <f t="shared" ref="AO55:AP56" si="181">AO118/AO$15</f>
        <v>1.131307160400391</v>
      </c>
      <c r="AP55" s="61">
        <f t="shared" si="181"/>
        <v>1.1493968306359321</v>
      </c>
      <c r="AQ55" s="61">
        <v>1.1526869501673971</v>
      </c>
      <c r="AR55" s="61">
        <v>1.1526869501673971</v>
      </c>
      <c r="AS55" s="61">
        <v>1.1526869501673971</v>
      </c>
      <c r="AT55" s="61">
        <f t="shared" ref="AT55:AV56" si="182">AT118/AT$15</f>
        <v>1.1763952413680769</v>
      </c>
      <c r="AU55" s="61">
        <f t="shared" si="182"/>
        <v>1.1784448078990177</v>
      </c>
      <c r="AV55" s="61">
        <f t="shared" si="182"/>
        <v>1.1402949083671803</v>
      </c>
      <c r="AW55" s="59">
        <f t="shared" si="171"/>
        <v>1.1405145377926189</v>
      </c>
      <c r="AY55" s="62">
        <v>1.1526869501673971</v>
      </c>
      <c r="AZ55" s="62">
        <v>1.1526869501673971</v>
      </c>
      <c r="BA55" s="62">
        <v>1.1526869501673971</v>
      </c>
      <c r="BB55" s="62">
        <v>1.1526869501673971</v>
      </c>
      <c r="BC55" s="62">
        <v>1.1526869501673971</v>
      </c>
      <c r="BD55" s="62">
        <v>1.1526869501673971</v>
      </c>
      <c r="BE55" s="62">
        <v>1.1526869501673971</v>
      </c>
      <c r="BF55" s="62">
        <v>1.1526869501673971</v>
      </c>
      <c r="BG55" s="62">
        <v>1.1526869501673971</v>
      </c>
      <c r="BH55" s="62">
        <v>1.1526869501673971</v>
      </c>
      <c r="BI55" s="62">
        <v>1.1526869501673971</v>
      </c>
      <c r="BJ55" s="62">
        <v>1.1526869501673971</v>
      </c>
      <c r="BK55" s="59">
        <f t="shared" si="173"/>
        <v>1.1526869501673971</v>
      </c>
      <c r="BM55" s="59">
        <f>IFERROR(BM118/BM$15,0)</f>
        <v>1.1862960694356317</v>
      </c>
      <c r="BN55" s="59">
        <f t="shared" si="173"/>
        <v>1.1497689895504422</v>
      </c>
      <c r="BO55" s="59">
        <f t="shared" si="174"/>
        <v>1.1479581520964905</v>
      </c>
      <c r="BP55" s="62">
        <v>1.1526869501673971</v>
      </c>
      <c r="BQ55" s="62">
        <v>1.1526869501673971</v>
      </c>
      <c r="BR55" s="62">
        <v>1.1526869501673971</v>
      </c>
      <c r="BS55" s="62">
        <v>1.1526869501673971</v>
      </c>
      <c r="BT55" s="62">
        <v>1.1526869501673971</v>
      </c>
      <c r="BU55" s="62">
        <v>1.1526869501673971</v>
      </c>
      <c r="BV55" s="62">
        <v>1.1526869501673971</v>
      </c>
      <c r="BW55" s="62">
        <v>1.1526869501673971</v>
      </c>
      <c r="BX55" s="62">
        <v>1.1526869501673971</v>
      </c>
      <c r="BY55" s="59">
        <f t="shared" si="174"/>
        <v>1.1547248986744245</v>
      </c>
      <c r="CA55" s="163"/>
      <c r="CB55" s="163"/>
      <c r="CC55" s="163"/>
      <c r="CD55" s="163"/>
      <c r="CE55" s="163"/>
      <c r="CF55" s="163"/>
      <c r="CG55" s="163"/>
      <c r="CH55" s="163"/>
      <c r="CI55" s="163"/>
      <c r="CJ55" s="163"/>
      <c r="CK55" s="163"/>
      <c r="CL55" s="163"/>
      <c r="CM55" s="59">
        <f t="shared" si="175"/>
        <v>1.151146525345266</v>
      </c>
      <c r="CO55" s="163"/>
      <c r="CP55" s="163"/>
      <c r="CQ55" s="163"/>
      <c r="CR55" s="163"/>
      <c r="CS55" s="59">
        <f t="shared" si="176"/>
        <v>1.1316196918432344</v>
      </c>
      <c r="CU55" s="163"/>
      <c r="CV55" s="163"/>
      <c r="CW55" s="163"/>
      <c r="CX55" s="163"/>
      <c r="CY55" s="59">
        <f t="shared" si="177"/>
        <v>1.1537793593707142</v>
      </c>
      <c r="DA55" s="163"/>
      <c r="DB55" s="163"/>
      <c r="DC55" s="163"/>
      <c r="DD55" s="163"/>
      <c r="DE55" s="163"/>
      <c r="DF55" s="163"/>
      <c r="DG55" s="163"/>
      <c r="DH55" s="163"/>
      <c r="DI55" s="163"/>
      <c r="DJ55" s="163"/>
      <c r="DK55" s="163"/>
      <c r="DL55" s="163"/>
      <c r="DM55" s="163"/>
      <c r="DN55" s="163"/>
      <c r="DO55" s="163"/>
      <c r="DP55" s="163"/>
      <c r="DQ55" s="163"/>
      <c r="DR55" s="163"/>
      <c r="DS55" s="163"/>
      <c r="DU55" s="59">
        <f t="shared" si="8"/>
        <v>2.0379485070274317E-3</v>
      </c>
      <c r="DW55" s="59">
        <f t="shared" si="179"/>
        <v>1.0124596052140717</v>
      </c>
      <c r="DX55" s="59">
        <f t="shared" ref="DX55" si="183">IFERROR(DX118/DX$15,0)</f>
        <v>1.468783594482014</v>
      </c>
    </row>
    <row r="56" spans="1:128" x14ac:dyDescent="0.3">
      <c r="B56" s="15" t="s">
        <v>108</v>
      </c>
      <c r="C56" s="16" t="s">
        <v>109</v>
      </c>
      <c r="D56" s="15" t="s">
        <v>110</v>
      </c>
      <c r="E56" s="16" t="s">
        <v>111</v>
      </c>
      <c r="F56" s="68" t="s">
        <v>112</v>
      </c>
      <c r="G56" s="15" t="s">
        <v>102</v>
      </c>
      <c r="I56" s="59">
        <f t="shared" si="169"/>
        <v>5.671564056238962</v>
      </c>
      <c r="J56" s="59">
        <f t="shared" si="169"/>
        <v>5.6683030728525221</v>
      </c>
      <c r="K56" s="59">
        <f t="shared" si="169"/>
        <v>5.920824580673929</v>
      </c>
      <c r="L56" s="59">
        <f t="shared" si="169"/>
        <v>5.7622988827249388</v>
      </c>
      <c r="M56" s="59">
        <f t="shared" si="169"/>
        <v>5.5610884269940453</v>
      </c>
      <c r="N56" s="59">
        <f t="shared" si="169"/>
        <v>5.901326034878303</v>
      </c>
      <c r="O56" s="59">
        <f t="shared" si="169"/>
        <v>5.6062198482393777</v>
      </c>
      <c r="P56" s="59">
        <f t="shared" si="169"/>
        <v>5.9461265757263018</v>
      </c>
      <c r="Q56" s="59">
        <f t="shared" si="169"/>
        <v>6.0549256180932405</v>
      </c>
      <c r="R56" s="59">
        <f t="shared" si="169"/>
        <v>6.0943291422582639</v>
      </c>
      <c r="S56" s="59">
        <f t="shared" si="169"/>
        <v>5.961917543342758</v>
      </c>
      <c r="T56" s="59">
        <f t="shared" si="169"/>
        <v>5.81267963890856</v>
      </c>
      <c r="U56" s="59">
        <f t="shared" si="169"/>
        <v>5.8309320515016116</v>
      </c>
      <c r="W56" s="59">
        <f t="shared" si="170"/>
        <v>6.0104208269471187</v>
      </c>
      <c r="X56" s="59">
        <f t="shared" si="170"/>
        <v>5.8955480137795524</v>
      </c>
      <c r="Y56" s="59">
        <f t="shared" si="170"/>
        <v>6.0319406269632792</v>
      </c>
      <c r="Z56" s="59">
        <f t="shared" si="170"/>
        <v>5.8330158676612962</v>
      </c>
      <c r="AA56" s="59">
        <f t="shared" si="170"/>
        <v>5.9131189410588956</v>
      </c>
      <c r="AB56" s="59">
        <f t="shared" si="170"/>
        <v>5.6930147001451932</v>
      </c>
      <c r="AC56" s="59">
        <f t="shared" si="170"/>
        <v>5.7702502067672112</v>
      </c>
      <c r="AD56" s="59">
        <f t="shared" si="170"/>
        <v>5.7149898515792481</v>
      </c>
      <c r="AE56" s="59">
        <f t="shared" si="170"/>
        <v>5.7944486671350912</v>
      </c>
      <c r="AF56" s="59">
        <f t="shared" si="170"/>
        <v>5.835790281834857</v>
      </c>
      <c r="AG56" s="59">
        <f t="shared" si="170"/>
        <v>5.7853702411954302</v>
      </c>
      <c r="AH56" s="59">
        <f t="shared" si="170"/>
        <v>5.7589107664728232</v>
      </c>
      <c r="AI56" s="59">
        <f t="shared" si="170"/>
        <v>5.8379203022638535</v>
      </c>
      <c r="AK56" s="61">
        <v>5.765063853087451</v>
      </c>
      <c r="AL56" s="61">
        <v>5.7531840650244899</v>
      </c>
      <c r="AM56" s="61">
        <v>5.7948346807613529</v>
      </c>
      <c r="AN56" s="61">
        <f>AN119/AN$15</f>
        <v>5.9477666851366111</v>
      </c>
      <c r="AO56" s="61">
        <f t="shared" si="181"/>
        <v>5.803797274616632</v>
      </c>
      <c r="AP56" s="61">
        <f t="shared" si="181"/>
        <v>5.8608328064555781</v>
      </c>
      <c r="AQ56" s="61">
        <v>5.7874525706708697</v>
      </c>
      <c r="AR56" s="61">
        <v>5.7567007767097325</v>
      </c>
      <c r="AS56" s="61">
        <v>5.7806459986664009</v>
      </c>
      <c r="AT56" s="61">
        <f t="shared" si="182"/>
        <v>5.7286626012637729</v>
      </c>
      <c r="AU56" s="61">
        <f t="shared" si="182"/>
        <v>5.8872030130912343</v>
      </c>
      <c r="AV56" s="61">
        <f t="shared" si="182"/>
        <v>5.9499829424775523</v>
      </c>
      <c r="AW56" s="59">
        <f t="shared" si="171"/>
        <v>5.835951659847793</v>
      </c>
      <c r="AY56" s="62">
        <v>5.7874525706708697</v>
      </c>
      <c r="AZ56" s="62">
        <v>5.7874525706708697</v>
      </c>
      <c r="BA56" s="62">
        <v>5.7874525706708697</v>
      </c>
      <c r="BB56" s="62">
        <v>5.7874525706708697</v>
      </c>
      <c r="BC56" s="62">
        <v>5.7874525706708697</v>
      </c>
      <c r="BD56" s="62">
        <v>5.7874525706708697</v>
      </c>
      <c r="BE56" s="62">
        <v>5.7874525706708697</v>
      </c>
      <c r="BF56" s="62">
        <v>5.7567007767097325</v>
      </c>
      <c r="BG56" s="62">
        <v>5.7806459986664009</v>
      </c>
      <c r="BH56" s="62">
        <v>5.7877721551380894</v>
      </c>
      <c r="BI56" s="62">
        <v>5.7726204756996022</v>
      </c>
      <c r="BJ56" s="62">
        <v>5.7792711290438215</v>
      </c>
      <c r="BK56" s="59">
        <f t="shared" si="173"/>
        <v>5.7822787652964944</v>
      </c>
      <c r="BM56" s="59">
        <f t="shared" si="173"/>
        <v>5.7452428908212454</v>
      </c>
      <c r="BN56" s="59">
        <f t="shared" si="173"/>
        <v>6.0447271789897368</v>
      </c>
      <c r="BO56" s="59">
        <f t="shared" si="174"/>
        <v>6.0498956325891564</v>
      </c>
      <c r="BP56" s="62">
        <v>5.7874525706708697</v>
      </c>
      <c r="BQ56" s="62">
        <v>5.7874525706708697</v>
      </c>
      <c r="BR56" s="62">
        <v>5.7874525706708697</v>
      </c>
      <c r="BS56" s="62">
        <v>5.7874525706708697</v>
      </c>
      <c r="BT56" s="62">
        <v>5.7567007767097325</v>
      </c>
      <c r="BU56" s="62">
        <v>5.7806459986664009</v>
      </c>
      <c r="BV56" s="62">
        <v>5.7877721551380894</v>
      </c>
      <c r="BW56" s="62">
        <v>5.7726204756996022</v>
      </c>
      <c r="BX56" s="62">
        <v>5.7792711290438215</v>
      </c>
      <c r="BY56" s="59">
        <f t="shared" si="174"/>
        <v>5.8205486829725093</v>
      </c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59">
        <f t="shared" si="175"/>
        <v>5.8743213241557477</v>
      </c>
      <c r="CO56" s="163"/>
      <c r="CP56" s="163"/>
      <c r="CQ56" s="163"/>
      <c r="CR56" s="163"/>
      <c r="CS56" s="59">
        <f t="shared" si="176"/>
        <v>5.774675543268021</v>
      </c>
      <c r="CU56" s="163"/>
      <c r="CV56" s="163"/>
      <c r="CW56" s="163"/>
      <c r="CX56" s="163"/>
      <c r="CY56" s="59">
        <f t="shared" si="177"/>
        <v>5.8877567233148715</v>
      </c>
      <c r="DA56" s="163"/>
      <c r="DB56" s="163"/>
      <c r="DC56" s="163"/>
      <c r="DD56" s="163"/>
      <c r="DE56" s="163"/>
      <c r="DF56" s="163"/>
      <c r="DG56" s="163"/>
      <c r="DH56" s="163"/>
      <c r="DI56" s="163"/>
      <c r="DJ56" s="163"/>
      <c r="DK56" s="163"/>
      <c r="DL56" s="163"/>
      <c r="DM56" s="163"/>
      <c r="DN56" s="163"/>
      <c r="DO56" s="163"/>
      <c r="DP56" s="163"/>
      <c r="DQ56" s="163"/>
      <c r="DR56" s="163"/>
      <c r="DS56" s="163"/>
      <c r="DU56" s="59">
        <f t="shared" si="8"/>
        <v>3.8269917676014842E-2</v>
      </c>
      <c r="DW56" s="59">
        <f t="shared" si="179"/>
        <v>0.99736067435560538</v>
      </c>
      <c r="DX56" s="59">
        <f t="shared" ref="DX56" si="184">IFERROR(DX119/DX$15,0)</f>
        <v>5.8564733530748363</v>
      </c>
    </row>
    <row r="57" spans="1:128" x14ac:dyDescent="0.3">
      <c r="B57" s="15"/>
      <c r="C57" s="16"/>
      <c r="D57" s="15"/>
      <c r="E57" s="16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8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8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18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18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18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18"/>
      <c r="CO57" s="59"/>
      <c r="CP57" s="59"/>
      <c r="CQ57" s="59"/>
      <c r="CR57" s="59"/>
      <c r="CS57" s="18"/>
      <c r="CU57" s="59"/>
      <c r="CV57" s="59"/>
      <c r="CW57" s="59"/>
      <c r="CX57" s="59"/>
      <c r="CY57" s="18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U57" s="18"/>
      <c r="DW57" s="18"/>
      <c r="DX57" s="18"/>
    </row>
    <row r="58" spans="1:128" s="10" customFormat="1" x14ac:dyDescent="0.3">
      <c r="A58" s="21"/>
      <c r="B58" s="136"/>
      <c r="C58" s="137"/>
      <c r="D58" s="136"/>
      <c r="E58" s="137"/>
      <c r="F58" s="138" t="s">
        <v>113</v>
      </c>
      <c r="G58" s="136" t="s">
        <v>114</v>
      </c>
      <c r="I58" s="139">
        <f t="shared" ref="I58:U58" si="185">IFERROR(I121/I$8,0)</f>
        <v>14.80772517951597</v>
      </c>
      <c r="J58" s="139">
        <f t="shared" si="185"/>
        <v>14.958227336853303</v>
      </c>
      <c r="K58" s="139">
        <f t="shared" si="185"/>
        <v>13.660416464847904</v>
      </c>
      <c r="L58" s="139">
        <f t="shared" si="185"/>
        <v>14.407956777067847</v>
      </c>
      <c r="M58" s="139">
        <f t="shared" si="185"/>
        <v>14.369636454253568</v>
      </c>
      <c r="N58" s="139">
        <f t="shared" si="185"/>
        <v>15.089128319099487</v>
      </c>
      <c r="O58" s="139">
        <f t="shared" si="185"/>
        <v>14.677043170729098</v>
      </c>
      <c r="P58" s="139">
        <f t="shared" si="185"/>
        <v>14.065471931963099</v>
      </c>
      <c r="Q58" s="139">
        <f t="shared" si="185"/>
        <v>13.963965308158629</v>
      </c>
      <c r="R58" s="139">
        <f t="shared" si="185"/>
        <v>13.694747267254987</v>
      </c>
      <c r="S58" s="139">
        <f t="shared" si="185"/>
        <v>12.945895291780877</v>
      </c>
      <c r="T58" s="139">
        <f t="shared" si="185"/>
        <v>13.293221131114793</v>
      </c>
      <c r="U58" s="139">
        <f t="shared" si="185"/>
        <v>14.110416807832577</v>
      </c>
      <c r="W58" s="139">
        <f t="shared" ref="W58:AI58" si="186">IFERROR(W121/W$8,0)</f>
        <v>13.043925782304116</v>
      </c>
      <c r="X58" s="139">
        <f t="shared" si="186"/>
        <v>11.832440460410947</v>
      </c>
      <c r="Y58" s="139">
        <f t="shared" si="186"/>
        <v>12.692892768274906</v>
      </c>
      <c r="Z58" s="139">
        <f t="shared" si="186"/>
        <v>11.793835816393772</v>
      </c>
      <c r="AA58" s="139">
        <f t="shared" si="186"/>
        <v>12.635788008830062</v>
      </c>
      <c r="AB58" s="139">
        <f t="shared" si="186"/>
        <v>11.989873551698651</v>
      </c>
      <c r="AC58" s="139">
        <f t="shared" si="186"/>
        <v>12.631063245095941</v>
      </c>
      <c r="AD58" s="139">
        <f t="shared" si="186"/>
        <v>12.507143030887688</v>
      </c>
      <c r="AE58" s="139">
        <f t="shared" si="186"/>
        <v>12.521029471034161</v>
      </c>
      <c r="AF58" s="139">
        <f t="shared" si="186"/>
        <v>11.883360513382035</v>
      </c>
      <c r="AG58" s="139">
        <f t="shared" si="186"/>
        <v>11.740808530089938</v>
      </c>
      <c r="AH58" s="139">
        <f t="shared" si="186"/>
        <v>11.753557571321773</v>
      </c>
      <c r="AI58" s="139">
        <f t="shared" si="186"/>
        <v>12.225326083173574</v>
      </c>
      <c r="AK58" s="140">
        <f>IFERROR(AK121/AK$8,0)</f>
        <v>11.108093634901078</v>
      </c>
      <c r="AL58" s="140">
        <f t="shared" ref="AL58:AW58" si="187">IFERROR(AL121/AL$8,0)</f>
        <v>11.449436947852471</v>
      </c>
      <c r="AM58" s="140">
        <f t="shared" si="187"/>
        <v>11.166181160385284</v>
      </c>
      <c r="AN58" s="140">
        <f t="shared" si="187"/>
        <v>11.085800000622353</v>
      </c>
      <c r="AO58" s="140">
        <f t="shared" si="187"/>
        <v>12.092636310745199</v>
      </c>
      <c r="AP58" s="140">
        <f t="shared" si="187"/>
        <v>11.244346101700431</v>
      </c>
      <c r="AQ58" s="140">
        <f t="shared" si="187"/>
        <v>11.554864778973347</v>
      </c>
      <c r="AR58" s="140">
        <f t="shared" si="187"/>
        <v>12.28982353519087</v>
      </c>
      <c r="AS58" s="140">
        <v>12.756150671494501</v>
      </c>
      <c r="AT58" s="140">
        <f t="shared" ref="AT58:AV58" si="188">IFERROR(AT121/AT$8,0)</f>
        <v>12.951430780671156</v>
      </c>
      <c r="AU58" s="140">
        <f t="shared" si="188"/>
        <v>12.91755397617532</v>
      </c>
      <c r="AV58" s="140">
        <f t="shared" si="188"/>
        <v>12.676043639319031</v>
      </c>
      <c r="AW58" s="139">
        <f t="shared" si="187"/>
        <v>11.947035133142913</v>
      </c>
      <c r="AY58" s="140">
        <f t="shared" ref="AY58:BK58" si="189">IFERROR(AY121/AY$8,0)</f>
        <v>11.894763913843645</v>
      </c>
      <c r="AZ58" s="140">
        <f t="shared" si="189"/>
        <v>12.002433936452331</v>
      </c>
      <c r="BA58" s="140">
        <f t="shared" si="189"/>
        <v>12.020876667949679</v>
      </c>
      <c r="BB58" s="140">
        <f t="shared" si="189"/>
        <v>11.990289878732733</v>
      </c>
      <c r="BC58" s="140">
        <f t="shared" si="189"/>
        <v>12.056862356258518</v>
      </c>
      <c r="BD58" s="140">
        <f t="shared" si="189"/>
        <v>11.987787692110068</v>
      </c>
      <c r="BE58" s="140">
        <f t="shared" si="189"/>
        <v>11.944135575808822</v>
      </c>
      <c r="BF58" s="140">
        <f t="shared" si="189"/>
        <v>11.8648310589038</v>
      </c>
      <c r="BG58" s="140">
        <f t="shared" si="189"/>
        <v>11.790465662418834</v>
      </c>
      <c r="BH58" s="140">
        <f t="shared" si="189"/>
        <v>11.861924571846084</v>
      </c>
      <c r="BI58" s="140">
        <f t="shared" si="189"/>
        <v>11.828174571635069</v>
      </c>
      <c r="BJ58" s="140">
        <f t="shared" si="189"/>
        <v>11.97821615325898</v>
      </c>
      <c r="BK58" s="139">
        <f t="shared" si="189"/>
        <v>11.934565940454389</v>
      </c>
      <c r="BM58" s="140">
        <f t="shared" ref="BM58:BY58" si="190">IFERROR(BM121/BM$8,0)</f>
        <v>12.176774323831708</v>
      </c>
      <c r="BN58" s="140">
        <f t="shared" si="190"/>
        <v>12.336586419720991</v>
      </c>
      <c r="BO58" s="140">
        <f t="shared" si="190"/>
        <v>12.877467618418263</v>
      </c>
      <c r="BP58" s="140">
        <f t="shared" si="190"/>
        <v>12.681281028976878</v>
      </c>
      <c r="BQ58" s="140">
        <f t="shared" si="190"/>
        <v>12.664903896508754</v>
      </c>
      <c r="BR58" s="140">
        <f t="shared" si="190"/>
        <v>12.673802428563835</v>
      </c>
      <c r="BS58" s="140">
        <f t="shared" si="190"/>
        <v>11.98508684252675</v>
      </c>
      <c r="BT58" s="140">
        <f t="shared" si="190"/>
        <v>12.182421208020685</v>
      </c>
      <c r="BU58" s="140">
        <f t="shared" si="190"/>
        <v>12.096420237168488</v>
      </c>
      <c r="BV58" s="140">
        <f t="shared" si="190"/>
        <v>12.140656413150033</v>
      </c>
      <c r="BW58" s="140">
        <f t="shared" si="190"/>
        <v>12.313437141730294</v>
      </c>
      <c r="BX58" s="140">
        <f t="shared" si="190"/>
        <v>12.316515593981656</v>
      </c>
      <c r="BY58" s="139">
        <f t="shared" si="190"/>
        <v>12.368774232269157</v>
      </c>
      <c r="CA58" s="140">
        <f t="shared" ref="CA58:CM58" si="191">IFERROR(CA121/CA$8,0)</f>
        <v>12.640375447624587</v>
      </c>
      <c r="CB58" s="140">
        <f t="shared" si="191"/>
        <v>12.640375447624587</v>
      </c>
      <c r="CC58" s="140">
        <f t="shared" si="191"/>
        <v>12.640375447624587</v>
      </c>
      <c r="CD58" s="140">
        <f t="shared" si="191"/>
        <v>12.681382982939265</v>
      </c>
      <c r="CE58" s="140">
        <f t="shared" si="191"/>
        <v>12.681382982939265</v>
      </c>
      <c r="CF58" s="140">
        <f t="shared" si="191"/>
        <v>12.681382982939265</v>
      </c>
      <c r="CG58" s="140">
        <f t="shared" si="191"/>
        <v>12.727113241172834</v>
      </c>
      <c r="CH58" s="140">
        <f t="shared" si="191"/>
        <v>12.727113241172836</v>
      </c>
      <c r="CI58" s="140">
        <f t="shared" si="191"/>
        <v>12.727113241172834</v>
      </c>
      <c r="CJ58" s="140">
        <f t="shared" si="191"/>
        <v>12.815503348666017</v>
      </c>
      <c r="CK58" s="140">
        <f t="shared" si="191"/>
        <v>12.815503348666018</v>
      </c>
      <c r="CL58" s="140">
        <f t="shared" si="191"/>
        <v>12.815503348666017</v>
      </c>
      <c r="CM58" s="139">
        <f t="shared" si="191"/>
        <v>12.716609446891878</v>
      </c>
      <c r="CO58" s="140">
        <f>IFERROR(CO121/CO$8,0)</f>
        <v>12.65963741428093</v>
      </c>
      <c r="CP58" s="140">
        <f>IFERROR(CP121/CP$8,0)</f>
        <v>10.887658669098338</v>
      </c>
      <c r="CQ58" s="140">
        <f>IFERROR(CQ121/CQ$8,0)</f>
        <v>12.587920168899414</v>
      </c>
      <c r="CR58" s="140">
        <f>IFERROR(CR121/CR$8,0)</f>
        <v>13.343072372559323</v>
      </c>
      <c r="CS58" s="139">
        <f t="shared" ref="CS58" si="192">IFERROR(CS121/CS$8,0)</f>
        <v>12.374730760311817</v>
      </c>
      <c r="CU58" s="140">
        <f t="shared" ref="CU58:CY58" si="193">IFERROR(CU121/CU$8,0)</f>
        <v>11.83837683514907</v>
      </c>
      <c r="CV58" s="140">
        <f t="shared" si="193"/>
        <v>11.83837683514907</v>
      </c>
      <c r="CW58" s="140">
        <f t="shared" si="193"/>
        <v>11.83837683514907</v>
      </c>
      <c r="CX58" s="140">
        <f t="shared" si="193"/>
        <v>11.83837683514907</v>
      </c>
      <c r="CY58" s="139">
        <f t="shared" si="193"/>
        <v>11.83837683514907</v>
      </c>
      <c r="DA58" s="140">
        <f t="shared" ref="DA58:DS58" si="194">IFERROR(DA121/DA$8,0)</f>
        <v>13.36015703711681</v>
      </c>
      <c r="DB58" s="140">
        <f t="shared" si="194"/>
        <v>9.91744152097281</v>
      </c>
      <c r="DC58" s="140">
        <f t="shared" si="194"/>
        <v>9.9307211115872587</v>
      </c>
      <c r="DD58" s="140">
        <f t="shared" si="194"/>
        <v>9.0583642554427062</v>
      </c>
      <c r="DE58" s="140">
        <f t="shared" si="194"/>
        <v>9.053602279378147</v>
      </c>
      <c r="DF58" s="140">
        <f t="shared" si="194"/>
        <v>8.9845213908058508</v>
      </c>
      <c r="DG58" s="140">
        <f t="shared" si="194"/>
        <v>0</v>
      </c>
      <c r="DH58" s="140">
        <f t="shared" si="194"/>
        <v>0</v>
      </c>
      <c r="DI58" s="140">
        <f t="shared" si="194"/>
        <v>0</v>
      </c>
      <c r="DJ58" s="140">
        <f t="shared" si="194"/>
        <v>0</v>
      </c>
      <c r="DK58" s="140">
        <f t="shared" si="194"/>
        <v>0</v>
      </c>
      <c r="DL58" s="140">
        <f t="shared" si="194"/>
        <v>0</v>
      </c>
      <c r="DM58" s="140">
        <f t="shared" si="194"/>
        <v>0</v>
      </c>
      <c r="DN58" s="140">
        <f t="shared" si="194"/>
        <v>0</v>
      </c>
      <c r="DO58" s="140">
        <f t="shared" si="194"/>
        <v>0</v>
      </c>
      <c r="DP58" s="140">
        <f t="shared" si="194"/>
        <v>0</v>
      </c>
      <c r="DQ58" s="140">
        <f t="shared" si="194"/>
        <v>0</v>
      </c>
      <c r="DR58" s="140">
        <f t="shared" si="194"/>
        <v>0</v>
      </c>
      <c r="DS58" s="140">
        <f t="shared" si="194"/>
        <v>0</v>
      </c>
      <c r="DU58" s="139">
        <f t="shared" si="8"/>
        <v>0.43420829181476783</v>
      </c>
      <c r="DW58" s="141">
        <f t="shared" ref="DW58:DW69" si="195">+BY58/AW58</f>
        <v>1.0353007331464419</v>
      </c>
      <c r="DX58" s="139">
        <f t="shared" ref="DX58" si="196">IFERROR(DX121/DX$8,0)</f>
        <v>5.3121183422861913</v>
      </c>
    </row>
    <row r="59" spans="1:128" s="70" customFormat="1" x14ac:dyDescent="0.3">
      <c r="B59" s="71"/>
      <c r="C59" s="72"/>
      <c r="D59" s="71"/>
      <c r="E59" s="72"/>
      <c r="F59" s="73" t="s">
        <v>115</v>
      </c>
      <c r="G59" s="71" t="s">
        <v>114</v>
      </c>
      <c r="I59" s="74">
        <f t="shared" ref="I59:U59" si="197">IFERROR(I$122/I$8,0)</f>
        <v>6.8159297638415879</v>
      </c>
      <c r="J59" s="74">
        <f t="shared" si="197"/>
        <v>7.0669493885216426</v>
      </c>
      <c r="K59" s="74">
        <f t="shared" si="197"/>
        <v>6.5983717166640501</v>
      </c>
      <c r="L59" s="74">
        <f t="shared" si="197"/>
        <v>6.6351005945906332</v>
      </c>
      <c r="M59" s="74">
        <f t="shared" si="197"/>
        <v>6.8597306155692355</v>
      </c>
      <c r="N59" s="74">
        <f t="shared" si="197"/>
        <v>7.3306215865809206</v>
      </c>
      <c r="O59" s="74">
        <f t="shared" si="197"/>
        <v>7.0373950334596067</v>
      </c>
      <c r="P59" s="74">
        <f t="shared" si="197"/>
        <v>7.0411097889677885</v>
      </c>
      <c r="Q59" s="74">
        <f t="shared" si="197"/>
        <v>6.6850856064668047</v>
      </c>
      <c r="R59" s="74">
        <f t="shared" si="197"/>
        <v>6.8400836049298963</v>
      </c>
      <c r="S59" s="74">
        <f t="shared" si="197"/>
        <v>6.4670870467542398</v>
      </c>
      <c r="T59" s="74">
        <f t="shared" si="197"/>
        <v>6.4812609997355706</v>
      </c>
      <c r="U59" s="74">
        <f t="shared" si="197"/>
        <v>6.8019719302540169</v>
      </c>
      <c r="W59" s="74">
        <f t="shared" ref="W59:AI59" si="198">IFERROR(W$122/W$8,0)</f>
        <v>6.5918844137918535</v>
      </c>
      <c r="X59" s="74">
        <f t="shared" si="198"/>
        <v>6.0315360085724565</v>
      </c>
      <c r="Y59" s="74">
        <f t="shared" si="198"/>
        <v>6.6777261421288445</v>
      </c>
      <c r="Z59" s="74">
        <f t="shared" si="198"/>
        <v>6.1703659102727988</v>
      </c>
      <c r="AA59" s="74">
        <f t="shared" si="198"/>
        <v>6.6013305256072758</v>
      </c>
      <c r="AB59" s="74">
        <f t="shared" si="198"/>
        <v>6.3845654867778876</v>
      </c>
      <c r="AC59" s="74">
        <f t="shared" si="198"/>
        <v>6.4184637820785797</v>
      </c>
      <c r="AD59" s="74">
        <f t="shared" si="198"/>
        <v>6.3354046690834025</v>
      </c>
      <c r="AE59" s="74">
        <f t="shared" si="198"/>
        <v>6.394338979352538</v>
      </c>
      <c r="AF59" s="74">
        <f t="shared" si="198"/>
        <v>6.3611158993262942</v>
      </c>
      <c r="AG59" s="74">
        <f t="shared" si="198"/>
        <v>6.1167339769366853</v>
      </c>
      <c r="AH59" s="74">
        <f t="shared" si="198"/>
        <v>6.0124803217040972</v>
      </c>
      <c r="AI59" s="74">
        <f t="shared" si="198"/>
        <v>6.3246981398686364</v>
      </c>
      <c r="AK59" s="75">
        <f t="shared" ref="AK59:AR59" si="199">IFERROR(AK$122/AK$8,0)</f>
        <v>5.7894623968649288</v>
      </c>
      <c r="AL59" s="75">
        <f t="shared" si="199"/>
        <v>6.2537101061882705</v>
      </c>
      <c r="AM59" s="75">
        <f t="shared" si="199"/>
        <v>5.7307221952700695</v>
      </c>
      <c r="AN59" s="75">
        <f t="shared" si="199"/>
        <v>5.561869993318898</v>
      </c>
      <c r="AO59" s="75">
        <f t="shared" si="199"/>
        <v>5.6782281879666634</v>
      </c>
      <c r="AP59" s="75">
        <f t="shared" si="199"/>
        <v>5.5146596147525004</v>
      </c>
      <c r="AQ59" s="75">
        <f t="shared" si="199"/>
        <v>5.4981668063836153</v>
      </c>
      <c r="AR59" s="75">
        <f t="shared" si="199"/>
        <v>5.4863764364520557</v>
      </c>
      <c r="AS59" s="75">
        <v>5.5447486809688007</v>
      </c>
      <c r="AT59" s="75">
        <f>IFERROR(AT$122/AT$8,0)</f>
        <v>5.6593276655258524</v>
      </c>
      <c r="AU59" s="75">
        <f>IFERROR(AU$122/AU$8,0)</f>
        <v>5.6460839105255642</v>
      </c>
      <c r="AV59" s="75">
        <f>IFERROR(AV$122/AV$8,0)</f>
        <v>5.5723305724235548</v>
      </c>
      <c r="AW59" s="74">
        <f>IFERROR(AW$122/AW$8,0)</f>
        <v>5.6427469791575806</v>
      </c>
      <c r="AY59" s="75">
        <f t="shared" ref="AY59:BK59" si="200">IFERROR(AY$122/AY$8,0)</f>
        <v>5.1549474881805919</v>
      </c>
      <c r="AZ59" s="75">
        <f t="shared" si="200"/>
        <v>5.1710525481171237</v>
      </c>
      <c r="BA59" s="75">
        <f t="shared" si="200"/>
        <v>5.1659204286834672</v>
      </c>
      <c r="BB59" s="75">
        <f t="shared" si="200"/>
        <v>5.1162399226078756</v>
      </c>
      <c r="BC59" s="75">
        <f t="shared" si="200"/>
        <v>5.1142803194878557</v>
      </c>
      <c r="BD59" s="75">
        <f t="shared" si="200"/>
        <v>5.0998997948424041</v>
      </c>
      <c r="BE59" s="75">
        <f t="shared" si="200"/>
        <v>5.0932235971351787</v>
      </c>
      <c r="BF59" s="75">
        <f t="shared" si="200"/>
        <v>5.0723144051455726</v>
      </c>
      <c r="BG59" s="75">
        <f t="shared" si="200"/>
        <v>5.0676938069866271</v>
      </c>
      <c r="BH59" s="75">
        <f t="shared" si="200"/>
        <v>5.0844424146287821</v>
      </c>
      <c r="BI59" s="75">
        <f t="shared" si="200"/>
        <v>5.0753988509930483</v>
      </c>
      <c r="BJ59" s="75">
        <f t="shared" si="200"/>
        <v>5.082970286582329</v>
      </c>
      <c r="BK59" s="74">
        <f t="shared" si="200"/>
        <v>5.1073778217304646</v>
      </c>
      <c r="BM59" s="74">
        <f t="shared" ref="BM59:BY59" si="201">IFERROR(BM$122/BM$8,0)</f>
        <v>5.5792275875970825</v>
      </c>
      <c r="BN59" s="74">
        <f t="shared" si="201"/>
        <v>5.5827096324112455</v>
      </c>
      <c r="BO59" s="75">
        <f t="shared" si="201"/>
        <v>5.8971052501626282</v>
      </c>
      <c r="BP59" s="75">
        <f t="shared" si="201"/>
        <v>5.4958295787754947</v>
      </c>
      <c r="BQ59" s="75">
        <f t="shared" si="201"/>
        <v>5.5038055369557091</v>
      </c>
      <c r="BR59" s="75">
        <f t="shared" si="201"/>
        <v>5.4916047409602831</v>
      </c>
      <c r="BS59" s="75">
        <f t="shared" si="201"/>
        <v>5.0298848814782762</v>
      </c>
      <c r="BT59" s="75">
        <f t="shared" si="201"/>
        <v>5.0251880846314041</v>
      </c>
      <c r="BU59" s="75">
        <f t="shared" si="201"/>
        <v>5.0241501673902977</v>
      </c>
      <c r="BV59" s="75">
        <f t="shared" si="201"/>
        <v>5.027912379129627</v>
      </c>
      <c r="BW59" s="75">
        <f t="shared" si="201"/>
        <v>5.0258809385464653</v>
      </c>
      <c r="BX59" s="75">
        <f t="shared" si="201"/>
        <v>5.0275816974672169</v>
      </c>
      <c r="BY59" s="74">
        <f t="shared" si="201"/>
        <v>5.305834581786538</v>
      </c>
      <c r="CA59" s="75">
        <f t="shared" ref="CA59:CC59" si="202">IFERROR(CA$122/CA$8,0)</f>
        <v>5.5830369568412035</v>
      </c>
      <c r="CB59" s="75">
        <f t="shared" si="202"/>
        <v>5.5830369568412026</v>
      </c>
      <c r="CC59" s="75">
        <f t="shared" si="202"/>
        <v>5.5830369568412026</v>
      </c>
      <c r="CD59" s="75">
        <f t="shared" ref="CD59:CM59" si="203">IFERROR(CD$122/CD$8,0)</f>
        <v>5.5413012697392423</v>
      </c>
      <c r="CE59" s="75">
        <f t="shared" si="203"/>
        <v>5.5413012697392423</v>
      </c>
      <c r="CF59" s="75">
        <f t="shared" si="203"/>
        <v>5.5413012697392423</v>
      </c>
      <c r="CG59" s="75">
        <f t="shared" si="203"/>
        <v>5.5234145471024059</v>
      </c>
      <c r="CH59" s="75">
        <f t="shared" si="203"/>
        <v>5.5234145471024085</v>
      </c>
      <c r="CI59" s="75">
        <f t="shared" si="203"/>
        <v>5.5234145471024085</v>
      </c>
      <c r="CJ59" s="75">
        <f t="shared" si="203"/>
        <v>5.5444229396439617</v>
      </c>
      <c r="CK59" s="75">
        <f t="shared" si="203"/>
        <v>5.5444229396439617</v>
      </c>
      <c r="CL59" s="75">
        <f t="shared" si="203"/>
        <v>5.5444229396439599</v>
      </c>
      <c r="CM59" s="74">
        <f t="shared" si="203"/>
        <v>5.5477240988363716</v>
      </c>
      <c r="CO59" s="75">
        <f>IFERROR(CO$122/CO$8,0)</f>
        <v>5.5232758454499153</v>
      </c>
      <c r="CP59" s="75">
        <f>IFERROR(CP$122/CP$8,0)</f>
        <v>5.5290093614596989</v>
      </c>
      <c r="CQ59" s="75">
        <f>IFERROR(CQ$122/CQ$8,0)</f>
        <v>5.5189060303414008</v>
      </c>
      <c r="CR59" s="75">
        <f>IFERROR(CR$122/CR$8,0)</f>
        <v>5.525425913937509</v>
      </c>
      <c r="CS59" s="74">
        <f>IFERROR(CS$122/CS$8,0)</f>
        <v>5.5241167744238515</v>
      </c>
      <c r="CU59" s="75">
        <f t="shared" ref="CU59:CW59" si="204">IFERROR(CU$122/CU$8,0)</f>
        <v>5.513452776564014</v>
      </c>
      <c r="CV59" s="75">
        <f t="shared" si="204"/>
        <v>5.513452776564014</v>
      </c>
      <c r="CW59" s="75">
        <f t="shared" si="204"/>
        <v>5.513452776564014</v>
      </c>
      <c r="CX59" s="75">
        <f>IFERROR(CX$122/CX$8,0)</f>
        <v>5.513452776564014</v>
      </c>
      <c r="CY59" s="74">
        <f>IFERROR(CY$122/CY$8,0)</f>
        <v>5.513452776564014</v>
      </c>
      <c r="DA59" s="75">
        <f t="shared" ref="DA59:DS59" si="205">IFERROR(DA$122/DA$8,0)</f>
        <v>5.5161100625516308</v>
      </c>
      <c r="DB59" s="75">
        <f t="shared" si="205"/>
        <v>5.5164082956367304</v>
      </c>
      <c r="DC59" s="75">
        <f t="shared" si="205"/>
        <v>5.5152899215840057</v>
      </c>
      <c r="DD59" s="75">
        <f t="shared" si="205"/>
        <v>5.5162591789753508</v>
      </c>
      <c r="DE59" s="75">
        <f t="shared" si="205"/>
        <v>5.5162591790923736</v>
      </c>
      <c r="DF59" s="75">
        <f t="shared" si="205"/>
        <v>5.55</v>
      </c>
      <c r="DG59" s="75">
        <f t="shared" si="205"/>
        <v>0</v>
      </c>
      <c r="DH59" s="75">
        <f t="shared" si="205"/>
        <v>0</v>
      </c>
      <c r="DI59" s="75">
        <f t="shared" si="205"/>
        <v>0</v>
      </c>
      <c r="DJ59" s="75">
        <f t="shared" si="205"/>
        <v>0</v>
      </c>
      <c r="DK59" s="75">
        <f t="shared" si="205"/>
        <v>0</v>
      </c>
      <c r="DL59" s="75">
        <f t="shared" si="205"/>
        <v>0</v>
      </c>
      <c r="DM59" s="75">
        <f t="shared" si="205"/>
        <v>0</v>
      </c>
      <c r="DN59" s="75">
        <f t="shared" si="205"/>
        <v>0</v>
      </c>
      <c r="DO59" s="75">
        <f t="shared" si="205"/>
        <v>0</v>
      </c>
      <c r="DP59" s="75">
        <f t="shared" si="205"/>
        <v>0</v>
      </c>
      <c r="DQ59" s="75">
        <f t="shared" si="205"/>
        <v>0</v>
      </c>
      <c r="DR59" s="75">
        <f t="shared" si="205"/>
        <v>0</v>
      </c>
      <c r="DS59" s="75">
        <f t="shared" si="205"/>
        <v>0</v>
      </c>
      <c r="DU59" s="75">
        <f t="shared" si="8"/>
        <v>0.19845676005607338</v>
      </c>
      <c r="DW59" s="76">
        <f t="shared" si="195"/>
        <v>0.94029283988534584</v>
      </c>
      <c r="DX59" s="74">
        <f>IFERROR(DX$122/DX$8,0)</f>
        <v>3.2625347039963275</v>
      </c>
    </row>
    <row r="60" spans="1:128" x14ac:dyDescent="0.3">
      <c r="B60" s="15" t="s">
        <v>116</v>
      </c>
      <c r="C60" s="16" t="s">
        <v>64</v>
      </c>
      <c r="D60" s="15" t="s">
        <v>117</v>
      </c>
      <c r="E60" s="16" t="s">
        <v>118</v>
      </c>
      <c r="F60" s="77" t="s">
        <v>119</v>
      </c>
      <c r="G60" s="15" t="s">
        <v>114</v>
      </c>
      <c r="I60" s="59">
        <f t="shared" ref="I60:U70" si="206">IFERROR(I123/I$8,0)</f>
        <v>0.20569570803425091</v>
      </c>
      <c r="J60" s="59">
        <f t="shared" si="206"/>
        <v>0.2378399793442646</v>
      </c>
      <c r="K60" s="59">
        <f t="shared" si="206"/>
        <v>0.21557685701391446</v>
      </c>
      <c r="L60" s="59">
        <f t="shared" si="206"/>
        <v>0.21311927278664852</v>
      </c>
      <c r="M60" s="59">
        <f t="shared" si="206"/>
        <v>0.21344858648028425</v>
      </c>
      <c r="N60" s="59">
        <f t="shared" si="206"/>
        <v>0.21058505606516348</v>
      </c>
      <c r="O60" s="59">
        <f t="shared" si="206"/>
        <v>0.19972886493002281</v>
      </c>
      <c r="P60" s="59">
        <f t="shared" si="206"/>
        <v>0.19619842835006188</v>
      </c>
      <c r="Q60" s="59">
        <f t="shared" si="206"/>
        <v>0.19586510973133189</v>
      </c>
      <c r="R60" s="59">
        <f t="shared" si="206"/>
        <v>0.22382725999635517</v>
      </c>
      <c r="S60" s="59">
        <f t="shared" si="206"/>
        <v>0.17429322483501111</v>
      </c>
      <c r="T60" s="59">
        <f t="shared" si="206"/>
        <v>0.19454246999454808</v>
      </c>
      <c r="U60" s="59">
        <f t="shared" si="206"/>
        <v>0.2056037824498963</v>
      </c>
      <c r="W60" s="59">
        <f t="shared" ref="W60:AI70" si="207">IFERROR(W123/W$8,0)</f>
        <v>0.20564072465381883</v>
      </c>
      <c r="X60" s="59">
        <f t="shared" si="207"/>
        <v>0.17634731151929231</v>
      </c>
      <c r="Y60" s="59">
        <f t="shared" si="207"/>
        <v>0.21812644583986934</v>
      </c>
      <c r="Z60" s="59">
        <f t="shared" si="207"/>
        <v>0.15410181740970463</v>
      </c>
      <c r="AA60" s="59">
        <f t="shared" si="207"/>
        <v>0.19347816739040299</v>
      </c>
      <c r="AB60" s="59">
        <f t="shared" si="207"/>
        <v>0.14988002269065262</v>
      </c>
      <c r="AC60" s="59">
        <f t="shared" si="207"/>
        <v>0.16238987131284041</v>
      </c>
      <c r="AD60" s="59">
        <f t="shared" si="207"/>
        <v>0.2121705601004234</v>
      </c>
      <c r="AE60" s="59">
        <f t="shared" si="207"/>
        <v>0.19147028969970398</v>
      </c>
      <c r="AF60" s="59">
        <f t="shared" si="207"/>
        <v>0.20683641264836625</v>
      </c>
      <c r="AG60" s="59">
        <f t="shared" si="207"/>
        <v>0.20776865559684182</v>
      </c>
      <c r="AH60" s="59">
        <f t="shared" si="207"/>
        <v>0.21410451050711055</v>
      </c>
      <c r="AI60" s="59">
        <f t="shared" si="207"/>
        <v>0.1902661064074046</v>
      </c>
      <c r="AK60" s="61">
        <v>0.1978337520513278</v>
      </c>
      <c r="AL60" s="61">
        <v>0.21395707365640412</v>
      </c>
      <c r="AM60" s="61">
        <v>0.19787758314501885</v>
      </c>
      <c r="AN60" s="61">
        <f>AN123/AN$8</f>
        <v>0.16917521614686512</v>
      </c>
      <c r="AO60" s="61">
        <f t="shared" ref="AO60:AP60" si="208">AO123/AO$8</f>
        <v>0.17973459067194067</v>
      </c>
      <c r="AP60" s="61">
        <f t="shared" si="208"/>
        <v>0.1622690945413752</v>
      </c>
      <c r="AQ60" s="61">
        <v>0.19774607415011516</v>
      </c>
      <c r="AR60" s="61">
        <v>0.20515830233737486</v>
      </c>
      <c r="AS60" s="61">
        <v>0.19890911321200333</v>
      </c>
      <c r="AT60" s="61">
        <f t="shared" ref="AT60:AV70" si="209">AT123/AT$8</f>
        <v>0.18486894414118324</v>
      </c>
      <c r="AU60" s="61">
        <f t="shared" si="209"/>
        <v>0.1819773242772339</v>
      </c>
      <c r="AV60" s="61">
        <f t="shared" si="209"/>
        <v>0.17540275243627634</v>
      </c>
      <c r="AW60" s="59">
        <f t="shared" ref="AW60:AW70" si="210">IFERROR(AW123/AW$8,0)</f>
        <v>0.18073705034037513</v>
      </c>
      <c r="AY60" s="62">
        <v>0.1206308171707831</v>
      </c>
      <c r="AZ60" s="62">
        <v>0.12100769133782026</v>
      </c>
      <c r="BA60" s="62">
        <v>0.12088759471947069</v>
      </c>
      <c r="BB60" s="62">
        <v>0.11972502224727816</v>
      </c>
      <c r="BC60" s="62">
        <v>0.11967916561610192</v>
      </c>
      <c r="BD60" s="62">
        <v>0.11934264726294651</v>
      </c>
      <c r="BE60" s="62">
        <v>0.11918641770156629</v>
      </c>
      <c r="BF60" s="62">
        <v>0.11869712214193741</v>
      </c>
      <c r="BG60" s="62">
        <v>0.11858899562212137</v>
      </c>
      <c r="BH60" s="62">
        <v>0.1189809294354101</v>
      </c>
      <c r="BI60" s="62">
        <v>0.11876930119399431</v>
      </c>
      <c r="BJ60" s="62">
        <v>0.11894648019812284</v>
      </c>
      <c r="BK60" s="59">
        <f t="shared" ref="BK60:BO70" si="211">IFERROR(BK123/BK$8,0)</f>
        <v>0.11951764041203294</v>
      </c>
      <c r="BM60" s="59">
        <f t="shared" si="211"/>
        <v>0.17992098735386691</v>
      </c>
      <c r="BN60" s="59">
        <f t="shared" si="211"/>
        <v>0.18712652383747133</v>
      </c>
      <c r="BO60" s="59">
        <f t="shared" si="211"/>
        <v>0.2034297102173078</v>
      </c>
      <c r="BP60" s="62">
        <v>0.16956466434034034</v>
      </c>
      <c r="BQ60" s="62">
        <v>0.16981074924021486</v>
      </c>
      <c r="BR60" s="62">
        <v>0.16943431400910097</v>
      </c>
      <c r="BS60" s="62">
        <v>0.16943431400910097</v>
      </c>
      <c r="BT60" s="62">
        <v>0.16943431400910097</v>
      </c>
      <c r="BU60" s="62">
        <v>0.16943431400910097</v>
      </c>
      <c r="BV60" s="62">
        <v>0.16943431400910097</v>
      </c>
      <c r="BW60" s="62">
        <v>0.16943431400910097</v>
      </c>
      <c r="BX60" s="62">
        <v>0.16943431400910097</v>
      </c>
      <c r="BY60" s="59">
        <f t="shared" ref="BY60:BY70" si="212">IFERROR(BY123/BY$8,0)</f>
        <v>0.17435674734405071</v>
      </c>
      <c r="CA60" s="163"/>
      <c r="CB60" s="163"/>
      <c r="CC60" s="163"/>
      <c r="CD60" s="163"/>
      <c r="CE60" s="163"/>
      <c r="CF60" s="163"/>
      <c r="CG60" s="163"/>
      <c r="CH60" s="163"/>
      <c r="CI60" s="163"/>
      <c r="CJ60" s="163"/>
      <c r="CK60" s="163"/>
      <c r="CL60" s="163"/>
      <c r="CM60" s="59">
        <f t="shared" ref="CM60:CM70" si="213">IFERROR(CM123/CM$8,0)</f>
        <v>0.17116578328864407</v>
      </c>
      <c r="CO60" s="163"/>
      <c r="CP60" s="163"/>
      <c r="CQ60" s="163"/>
      <c r="CR60" s="163"/>
      <c r="CS60" s="59">
        <f t="shared" ref="CS60:CS70" si="214">IFERROR(CS123/CS$8,0)</f>
        <v>0.1704374186291136</v>
      </c>
      <c r="CU60" s="163"/>
      <c r="CV60" s="163"/>
      <c r="CW60" s="163"/>
      <c r="CX60" s="163"/>
      <c r="CY60" s="59">
        <f t="shared" ref="CY60:CY70" si="215">IFERROR(CY123/CY$8,0)</f>
        <v>0.17010839874381498</v>
      </c>
      <c r="DA60" s="163"/>
      <c r="DB60" s="163"/>
      <c r="DC60" s="163"/>
      <c r="DD60" s="163"/>
      <c r="DE60" s="163"/>
      <c r="DF60" s="163"/>
      <c r="DG60" s="163"/>
      <c r="DH60" s="163"/>
      <c r="DI60" s="163"/>
      <c r="DJ60" s="163"/>
      <c r="DK60" s="163"/>
      <c r="DL60" s="163"/>
      <c r="DM60" s="163"/>
      <c r="DN60" s="163"/>
      <c r="DO60" s="163"/>
      <c r="DP60" s="163"/>
      <c r="DQ60" s="163"/>
      <c r="DR60" s="163"/>
      <c r="DS60" s="163"/>
      <c r="DU60" s="59">
        <f t="shared" si="8"/>
        <v>5.4839106932017767E-2</v>
      </c>
      <c r="DW60" s="27">
        <f t="shared" si="195"/>
        <v>0.96469842246341497</v>
      </c>
      <c r="DX60" s="59">
        <f t="shared" ref="DX60:DX70" si="216">IFERROR(DX123/DX$8,0)</f>
        <v>0.35934076226892964</v>
      </c>
    </row>
    <row r="61" spans="1:128" s="47" customFormat="1" x14ac:dyDescent="0.3">
      <c r="B61" s="52" t="s">
        <v>120</v>
      </c>
      <c r="C61" s="53" t="s">
        <v>121</v>
      </c>
      <c r="D61" s="52" t="s">
        <v>122</v>
      </c>
      <c r="E61" s="53" t="s">
        <v>123</v>
      </c>
      <c r="F61" s="78" t="s">
        <v>124</v>
      </c>
      <c r="G61" s="52" t="s">
        <v>114</v>
      </c>
      <c r="I61" s="1">
        <f t="shared" si="206"/>
        <v>0.80065137004306963</v>
      </c>
      <c r="J61" s="1">
        <f t="shared" si="206"/>
        <v>0.81342881959005131</v>
      </c>
      <c r="K61" s="1">
        <f t="shared" si="206"/>
        <v>0.78771033913169242</v>
      </c>
      <c r="L61" s="1">
        <f t="shared" si="206"/>
        <v>0.79188934169984615</v>
      </c>
      <c r="M61" s="1">
        <f t="shared" si="206"/>
        <v>0.80941908597150913</v>
      </c>
      <c r="N61" s="1">
        <f t="shared" si="206"/>
        <v>0.86926070019029844</v>
      </c>
      <c r="O61" s="1">
        <f t="shared" si="206"/>
        <v>0.8575735376353818</v>
      </c>
      <c r="P61" s="1">
        <f t="shared" si="206"/>
        <v>0.8573735393091797</v>
      </c>
      <c r="Q61" s="1">
        <f t="shared" si="206"/>
        <v>0.82404318092879536</v>
      </c>
      <c r="R61" s="1">
        <f t="shared" si="206"/>
        <v>0.82317707609747925</v>
      </c>
      <c r="S61" s="1">
        <f t="shared" si="206"/>
        <v>0.80691355874060156</v>
      </c>
      <c r="T61" s="1">
        <f t="shared" si="206"/>
        <v>0.77990574112896494</v>
      </c>
      <c r="U61" s="1">
        <f t="shared" si="206"/>
        <v>0.81748053610507887</v>
      </c>
      <c r="W61" s="1">
        <f t="shared" si="207"/>
        <v>0.77394237511878161</v>
      </c>
      <c r="X61" s="1">
        <f t="shared" si="207"/>
        <v>0.71871033750489666</v>
      </c>
      <c r="Y61" s="1">
        <f t="shared" si="207"/>
        <v>0.75875574946546487</v>
      </c>
      <c r="Z61" s="1">
        <f t="shared" si="207"/>
        <v>0.74524751667384004</v>
      </c>
      <c r="AA61" s="1">
        <f t="shared" si="207"/>
        <v>0.77596592158726996</v>
      </c>
      <c r="AB61" s="1">
        <f t="shared" si="207"/>
        <v>0.76600039715567381</v>
      </c>
      <c r="AC61" s="1">
        <f t="shared" si="207"/>
        <v>0.75438903084434694</v>
      </c>
      <c r="AD61" s="1">
        <f t="shared" si="207"/>
        <v>0.73663967495254057</v>
      </c>
      <c r="AE61" s="1">
        <f t="shared" si="207"/>
        <v>0.74509326091853523</v>
      </c>
      <c r="AF61" s="1">
        <f t="shared" si="207"/>
        <v>0.72215501939895166</v>
      </c>
      <c r="AG61" s="1">
        <f t="shared" si="207"/>
        <v>0.71542744312145401</v>
      </c>
      <c r="AH61" s="1">
        <f t="shared" si="207"/>
        <v>0.70809302913989458</v>
      </c>
      <c r="AI61" s="1">
        <f t="shared" si="207"/>
        <v>0.74217989532168771</v>
      </c>
      <c r="AK61" s="69">
        <v>0.83636038308978489</v>
      </c>
      <c r="AL61" s="69">
        <v>0.83673471073154349</v>
      </c>
      <c r="AM61" s="69">
        <v>0.83636140069585507</v>
      </c>
      <c r="AN61" s="69">
        <f t="shared" ref="AN61:AP70" si="217">AN124/AN$8</f>
        <v>0.6566842109498422</v>
      </c>
      <c r="AO61" s="69">
        <f t="shared" si="217"/>
        <v>0.64436083594577698</v>
      </c>
      <c r="AP61" s="69">
        <f t="shared" si="217"/>
        <v>0.65151264163412159</v>
      </c>
      <c r="AQ61" s="69">
        <v>0.83635834751282379</v>
      </c>
      <c r="AR61" s="69">
        <v>0.8365304337594095</v>
      </c>
      <c r="AS61" s="69">
        <v>0.83638534924856867</v>
      </c>
      <c r="AT61" s="69">
        <f t="shared" si="209"/>
        <v>0.64483614418419222</v>
      </c>
      <c r="AU61" s="69">
        <f t="shared" si="209"/>
        <v>0.64063164971945585</v>
      </c>
      <c r="AV61" s="69">
        <f t="shared" si="209"/>
        <v>0.62567666521243459</v>
      </c>
      <c r="AW61" s="1">
        <f t="shared" si="210"/>
        <v>0.65148986508289397</v>
      </c>
      <c r="AY61" s="63">
        <v>0.30058891547483074</v>
      </c>
      <c r="AZ61" s="63">
        <v>0.30152801378981442</v>
      </c>
      <c r="BA61" s="63">
        <v>0.30122875599559101</v>
      </c>
      <c r="BB61" s="63">
        <v>0.29833184783585848</v>
      </c>
      <c r="BC61" s="63">
        <v>0.2982175818849524</v>
      </c>
      <c r="BD61" s="63">
        <v>0.29737904253667657</v>
      </c>
      <c r="BE61" s="63">
        <v>0.29698974836192277</v>
      </c>
      <c r="BF61" s="63">
        <v>0.29577051744676386</v>
      </c>
      <c r="BG61" s="63">
        <v>0.29550108684778553</v>
      </c>
      <c r="BH61" s="63">
        <v>0.29647771091978847</v>
      </c>
      <c r="BI61" s="63">
        <v>0.29595037383410033</v>
      </c>
      <c r="BJ61" s="63">
        <v>0.29639187001181838</v>
      </c>
      <c r="BK61" s="1">
        <f t="shared" si="211"/>
        <v>0.29781509198186062</v>
      </c>
      <c r="BM61" s="1">
        <f t="shared" si="211"/>
        <v>0.61054648120573418</v>
      </c>
      <c r="BN61" s="1">
        <f t="shared" si="211"/>
        <v>0.60242364474774623</v>
      </c>
      <c r="BO61" s="1">
        <f t="shared" si="211"/>
        <v>0.65428535182980085</v>
      </c>
      <c r="BP61" s="63">
        <v>0.59170222765016678</v>
      </c>
      <c r="BQ61" s="63">
        <v>0.59256095009692933</v>
      </c>
      <c r="BR61" s="63">
        <v>0.59124736530210997</v>
      </c>
      <c r="BS61" s="63">
        <v>0.59124736530210997</v>
      </c>
      <c r="BT61" s="63">
        <v>0.59124736530210997</v>
      </c>
      <c r="BU61" s="63">
        <v>0.59124736530210997</v>
      </c>
      <c r="BV61" s="63">
        <v>0.59124736530210997</v>
      </c>
      <c r="BW61" s="63">
        <v>0.59124736530210997</v>
      </c>
      <c r="BX61" s="63">
        <v>0.59124736530210997</v>
      </c>
      <c r="BY61" s="1">
        <f t="shared" si="212"/>
        <v>0.59868703768832654</v>
      </c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">
        <f t="shared" si="213"/>
        <v>0.59728939200501519</v>
      </c>
      <c r="CO61" s="163"/>
      <c r="CP61" s="163"/>
      <c r="CQ61" s="163"/>
      <c r="CR61" s="163"/>
      <c r="CS61" s="1">
        <f t="shared" si="214"/>
        <v>0.59474773632891986</v>
      </c>
      <c r="CU61" s="163"/>
      <c r="CV61" s="163"/>
      <c r="CW61" s="163"/>
      <c r="CX61" s="163"/>
      <c r="CY61" s="1">
        <f t="shared" si="215"/>
        <v>0.59359960915378129</v>
      </c>
      <c r="DA61" s="163"/>
      <c r="DB61" s="163"/>
      <c r="DC61" s="163"/>
      <c r="DD61" s="163"/>
      <c r="DE61" s="163"/>
      <c r="DF61" s="163"/>
      <c r="DG61" s="163"/>
      <c r="DH61" s="163"/>
      <c r="DI61" s="163"/>
      <c r="DJ61" s="163"/>
      <c r="DK61" s="163"/>
      <c r="DL61" s="163"/>
      <c r="DM61" s="163"/>
      <c r="DN61" s="163"/>
      <c r="DO61" s="163"/>
      <c r="DP61" s="163"/>
      <c r="DQ61" s="163"/>
      <c r="DR61" s="163"/>
      <c r="DS61" s="163"/>
      <c r="DU61" s="59">
        <f t="shared" si="8"/>
        <v>0.30087194570646592</v>
      </c>
      <c r="DW61" s="27">
        <f t="shared" si="195"/>
        <v>0.91895065414739963</v>
      </c>
      <c r="DX61" s="1">
        <f t="shared" si="216"/>
        <v>0.29427061748286798</v>
      </c>
    </row>
    <row r="62" spans="1:128" s="79" customFormat="1" x14ac:dyDescent="0.3">
      <c r="B62" s="80" t="s">
        <v>125</v>
      </c>
      <c r="C62" s="81" t="s">
        <v>126</v>
      </c>
      <c r="D62" s="80" t="s">
        <v>127</v>
      </c>
      <c r="E62" s="81" t="s">
        <v>128</v>
      </c>
      <c r="F62" s="82" t="s">
        <v>129</v>
      </c>
      <c r="G62" s="80" t="s">
        <v>114</v>
      </c>
      <c r="I62" s="5">
        <f t="shared" si="206"/>
        <v>3.2026054801722785</v>
      </c>
      <c r="J62" s="5">
        <f t="shared" si="206"/>
        <v>3.2537152783602052</v>
      </c>
      <c r="K62" s="5">
        <f t="shared" si="206"/>
        <v>3.1508413565267697</v>
      </c>
      <c r="L62" s="5">
        <f t="shared" si="206"/>
        <v>3.1675573667993846</v>
      </c>
      <c r="M62" s="5">
        <f t="shared" si="206"/>
        <v>3.2376763438860365</v>
      </c>
      <c r="N62" s="5">
        <f t="shared" si="206"/>
        <v>3.4770428007611938</v>
      </c>
      <c r="O62" s="5">
        <f t="shared" si="206"/>
        <v>3.4302941505415272</v>
      </c>
      <c r="P62" s="5">
        <f t="shared" si="206"/>
        <v>3.4294941572367188</v>
      </c>
      <c r="Q62" s="5">
        <f t="shared" si="206"/>
        <v>3.2961727237151814</v>
      </c>
      <c r="R62" s="5">
        <f t="shared" si="206"/>
        <v>3.292708304389917</v>
      </c>
      <c r="S62" s="5">
        <f t="shared" si="206"/>
        <v>3.2276542349624062</v>
      </c>
      <c r="T62" s="5">
        <f t="shared" si="206"/>
        <v>3.1196229645158597</v>
      </c>
      <c r="U62" s="5">
        <f t="shared" si="206"/>
        <v>3.2699221444203155</v>
      </c>
      <c r="W62" s="5">
        <f t="shared" si="207"/>
        <v>3.0957695004751264</v>
      </c>
      <c r="X62" s="5">
        <f t="shared" si="207"/>
        <v>2.8748413500195866</v>
      </c>
      <c r="Y62" s="5">
        <f t="shared" si="207"/>
        <v>3.0350229978618595</v>
      </c>
      <c r="Z62" s="5">
        <f t="shared" si="207"/>
        <v>2.9809900666953602</v>
      </c>
      <c r="AA62" s="5">
        <f t="shared" si="207"/>
        <v>3.1038636863490798</v>
      </c>
      <c r="AB62" s="5">
        <f t="shared" si="207"/>
        <v>3.0640015886226952</v>
      </c>
      <c r="AC62" s="5">
        <f t="shared" si="207"/>
        <v>3.0175561233773878</v>
      </c>
      <c r="AD62" s="5">
        <f t="shared" si="207"/>
        <v>2.9465586998101623</v>
      </c>
      <c r="AE62" s="5">
        <f t="shared" si="207"/>
        <v>2.9803730436741409</v>
      </c>
      <c r="AF62" s="5">
        <f t="shared" si="207"/>
        <v>2.8886200775958066</v>
      </c>
      <c r="AG62" s="5">
        <f t="shared" si="207"/>
        <v>2.861709772485816</v>
      </c>
      <c r="AH62" s="5">
        <f t="shared" si="207"/>
        <v>2.8323721165595783</v>
      </c>
      <c r="AI62" s="5">
        <f t="shared" si="207"/>
        <v>2.9687195812867508</v>
      </c>
      <c r="AK62" s="5">
        <v>3.3454415323591395</v>
      </c>
      <c r="AL62" s="5">
        <v>3.3469388429261739</v>
      </c>
      <c r="AM62" s="5">
        <v>3.3454456027834203</v>
      </c>
      <c r="AN62" s="5">
        <f t="shared" si="217"/>
        <v>2.6267368437993688</v>
      </c>
      <c r="AO62" s="5">
        <f t="shared" si="217"/>
        <v>2.5774433437831079</v>
      </c>
      <c r="AP62" s="5">
        <f t="shared" si="217"/>
        <v>2.6060505665364864</v>
      </c>
      <c r="AQ62" s="5">
        <v>3.3454333900512951</v>
      </c>
      <c r="AR62" s="5">
        <v>3.346121735037638</v>
      </c>
      <c r="AS62" s="5">
        <v>3.3455413969942747</v>
      </c>
      <c r="AT62" s="5">
        <f t="shared" si="209"/>
        <v>2.5793445767367689</v>
      </c>
      <c r="AU62" s="5">
        <f t="shared" si="209"/>
        <v>2.5625265988778234</v>
      </c>
      <c r="AV62" s="5">
        <f t="shared" si="209"/>
        <v>2.5027066608497384</v>
      </c>
      <c r="AW62" s="5">
        <f t="shared" si="210"/>
        <v>2.6059594603315759</v>
      </c>
      <c r="AY62" s="63">
        <v>1.202355661899323</v>
      </c>
      <c r="AZ62" s="63">
        <v>1.2061120551592577</v>
      </c>
      <c r="BA62" s="63">
        <v>1.2049150239823641</v>
      </c>
      <c r="BB62" s="63">
        <v>1.1933273913434339</v>
      </c>
      <c r="BC62" s="63">
        <v>1.1928703275398096</v>
      </c>
      <c r="BD62" s="63">
        <v>1.1895161701467063</v>
      </c>
      <c r="BE62" s="63">
        <v>1.1879589934476911</v>
      </c>
      <c r="BF62" s="63">
        <v>1.1830820697870554</v>
      </c>
      <c r="BG62" s="63">
        <v>1.1820043473911421</v>
      </c>
      <c r="BH62" s="63">
        <v>1.1859108436791539</v>
      </c>
      <c r="BI62" s="63">
        <v>1.1838014953364013</v>
      </c>
      <c r="BJ62" s="63">
        <v>1.1855674800472735</v>
      </c>
      <c r="BK62" s="5">
        <f t="shared" si="211"/>
        <v>1.1912603679274425</v>
      </c>
      <c r="BM62" s="5">
        <f t="shared" si="211"/>
        <v>2.4421859248229367</v>
      </c>
      <c r="BN62" s="5">
        <f t="shared" si="211"/>
        <v>2.4096945789909849</v>
      </c>
      <c r="BO62" s="5">
        <f t="shared" si="211"/>
        <v>2.6171414073192034</v>
      </c>
      <c r="BP62" s="63">
        <v>2.3668089106006671</v>
      </c>
      <c r="BQ62" s="63">
        <v>2.3702438003877173</v>
      </c>
      <c r="BR62" s="63">
        <v>2.3649894612084399</v>
      </c>
      <c r="BS62" s="63">
        <v>2.3649894612084399</v>
      </c>
      <c r="BT62" s="63">
        <v>2.3649894612084399</v>
      </c>
      <c r="BU62" s="63">
        <v>2.3649894612084399</v>
      </c>
      <c r="BV62" s="63">
        <v>2.3649894612084399</v>
      </c>
      <c r="BW62" s="63">
        <v>2.3649894612084399</v>
      </c>
      <c r="BX62" s="63">
        <v>2.3649894612084399</v>
      </c>
      <c r="BY62" s="5">
        <f t="shared" si="212"/>
        <v>2.3947481507533062</v>
      </c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5">
        <f t="shared" si="213"/>
        <v>2.3891575680200607</v>
      </c>
      <c r="CO62" s="163"/>
      <c r="CP62" s="163"/>
      <c r="CQ62" s="163"/>
      <c r="CR62" s="163"/>
      <c r="CS62" s="5">
        <f t="shared" si="214"/>
        <v>2.3789909453156795</v>
      </c>
      <c r="CU62" s="163"/>
      <c r="CV62" s="163"/>
      <c r="CW62" s="163"/>
      <c r="CX62" s="163"/>
      <c r="CY62" s="5">
        <f t="shared" si="215"/>
        <v>2.3743984366151252</v>
      </c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63"/>
      <c r="DQ62" s="163"/>
      <c r="DR62" s="163"/>
      <c r="DS62" s="163"/>
      <c r="DU62" s="59">
        <f t="shared" si="8"/>
        <v>1.2034877828258637</v>
      </c>
      <c r="DW62" s="27">
        <f t="shared" si="195"/>
        <v>0.91895065414739963</v>
      </c>
      <c r="DX62" s="5">
        <f t="shared" si="216"/>
        <v>1.1727147182317648</v>
      </c>
    </row>
    <row r="63" spans="1:128" s="47" customFormat="1" x14ac:dyDescent="0.3">
      <c r="B63" s="52" t="s">
        <v>130</v>
      </c>
      <c r="C63" s="53" t="s">
        <v>131</v>
      </c>
      <c r="D63" s="52" t="s">
        <v>132</v>
      </c>
      <c r="E63" s="53" t="s">
        <v>133</v>
      </c>
      <c r="F63" s="78" t="s">
        <v>134</v>
      </c>
      <c r="G63" s="52" t="s">
        <v>114</v>
      </c>
      <c r="I63" s="1">
        <f t="shared" si="206"/>
        <v>0.58277262035715727</v>
      </c>
      <c r="J63" s="1">
        <f t="shared" si="206"/>
        <v>0.63901081689078199</v>
      </c>
      <c r="K63" s="1">
        <f t="shared" si="206"/>
        <v>0.5666398782066826</v>
      </c>
      <c r="L63" s="1">
        <f t="shared" si="206"/>
        <v>0.5943268904607597</v>
      </c>
      <c r="M63" s="1">
        <f t="shared" si="206"/>
        <v>0.62480160201856694</v>
      </c>
      <c r="N63" s="1">
        <f t="shared" si="206"/>
        <v>0.65250235458844974</v>
      </c>
      <c r="O63" s="1">
        <f t="shared" si="206"/>
        <v>0.63282560982539626</v>
      </c>
      <c r="P63" s="1">
        <f t="shared" si="206"/>
        <v>0.4990931036535915</v>
      </c>
      <c r="Q63" s="1">
        <f t="shared" si="206"/>
        <v>0.58422361118876898</v>
      </c>
      <c r="R63" s="1">
        <f t="shared" si="206"/>
        <v>0.5894765664166487</v>
      </c>
      <c r="S63" s="1">
        <f t="shared" si="206"/>
        <v>0.52774478586067963</v>
      </c>
      <c r="T63" s="1">
        <f t="shared" si="206"/>
        <v>0.58824654616134542</v>
      </c>
      <c r="U63" s="1">
        <f t="shared" si="206"/>
        <v>0.58745453839677553</v>
      </c>
      <c r="W63" s="1">
        <f t="shared" si="207"/>
        <v>0.60035636619777311</v>
      </c>
      <c r="X63" s="1">
        <f t="shared" si="207"/>
        <v>0.52631045240100172</v>
      </c>
      <c r="Y63" s="1">
        <f t="shared" si="207"/>
        <v>0.6054072914143418</v>
      </c>
      <c r="Z63" s="1">
        <f t="shared" si="207"/>
        <v>0.52394373541383665</v>
      </c>
      <c r="AA63" s="1">
        <f t="shared" si="207"/>
        <v>0.64150254235996984</v>
      </c>
      <c r="AB63" s="1">
        <f t="shared" si="207"/>
        <v>0.59210399231812472</v>
      </c>
      <c r="AC63" s="1">
        <f t="shared" si="207"/>
        <v>0.5955654805925179</v>
      </c>
      <c r="AD63" s="1">
        <f t="shared" si="207"/>
        <v>0.59465318103177711</v>
      </c>
      <c r="AE63" s="1">
        <f t="shared" si="207"/>
        <v>0.59095251647439173</v>
      </c>
      <c r="AF63" s="1">
        <f t="shared" si="207"/>
        <v>0.63777964887725125</v>
      </c>
      <c r="AG63" s="1">
        <f t="shared" si="207"/>
        <v>0.54517225093907806</v>
      </c>
      <c r="AH63" s="1">
        <f t="shared" si="207"/>
        <v>0.50870436964531685</v>
      </c>
      <c r="AI63" s="1">
        <f t="shared" si="207"/>
        <v>0.57719214990357359</v>
      </c>
      <c r="AK63" s="69">
        <v>0.55170208629698991</v>
      </c>
      <c r="AL63" s="69">
        <v>0.60212899084949045</v>
      </c>
      <c r="AM63" s="69">
        <v>0.55183917134882532</v>
      </c>
      <c r="AN63" s="69">
        <f t="shared" si="217"/>
        <v>0.49359197226378854</v>
      </c>
      <c r="AO63" s="69">
        <f t="shared" si="217"/>
        <v>0.50999679677545617</v>
      </c>
      <c r="AP63" s="69">
        <f t="shared" si="217"/>
        <v>0.45674041838988239</v>
      </c>
      <c r="AQ63" s="69">
        <v>0.55142786704712876</v>
      </c>
      <c r="AR63" s="69">
        <v>0.5746101698303604</v>
      </c>
      <c r="AS63" s="69">
        <v>0.55506535944486146</v>
      </c>
      <c r="AT63" s="69">
        <f t="shared" si="209"/>
        <v>0.48480970097313719</v>
      </c>
      <c r="AU63" s="69">
        <f t="shared" si="209"/>
        <v>0.52473486131510516</v>
      </c>
      <c r="AV63" s="69">
        <f t="shared" si="209"/>
        <v>0.52447434189746034</v>
      </c>
      <c r="AW63" s="1">
        <f t="shared" si="210"/>
        <v>0.49417412323341253</v>
      </c>
      <c r="AY63" s="63">
        <v>2.3734248558698647</v>
      </c>
      <c r="AZ63" s="63">
        <v>2.380839897370536</v>
      </c>
      <c r="BA63" s="63">
        <v>2.3784769829363803</v>
      </c>
      <c r="BB63" s="63">
        <v>2.3556032391703465</v>
      </c>
      <c r="BC63" s="63">
        <v>2.354701004809403</v>
      </c>
      <c r="BD63" s="63">
        <v>2.3480799684725215</v>
      </c>
      <c r="BE63" s="63">
        <v>2.345006134332142</v>
      </c>
      <c r="BF63" s="63">
        <v>2.3353791893248323</v>
      </c>
      <c r="BG63" s="63">
        <v>2.3332517879217001</v>
      </c>
      <c r="BH63" s="63">
        <v>2.3409631296512217</v>
      </c>
      <c r="BI63" s="63">
        <v>2.3367993202685069</v>
      </c>
      <c r="BJ63" s="63">
        <v>2.3402853370443162</v>
      </c>
      <c r="BK63" s="1">
        <f t="shared" si="211"/>
        <v>2.3515229783052467</v>
      </c>
      <c r="BM63" s="1">
        <f t="shared" si="211"/>
        <v>0.5496828339263814</v>
      </c>
      <c r="BN63" s="1">
        <f t="shared" si="211"/>
        <v>0.54768428753080567</v>
      </c>
      <c r="BO63" s="1">
        <f t="shared" si="211"/>
        <v>0.54734268467488489</v>
      </c>
      <c r="BP63" s="63">
        <v>0.76071622703051078</v>
      </c>
      <c r="BQ63" s="63">
        <v>0.76182023521104758</v>
      </c>
      <c r="BR63" s="63">
        <v>0.76013143766676938</v>
      </c>
      <c r="BS63" s="63">
        <v>0.76013143766676938</v>
      </c>
      <c r="BT63" s="63">
        <v>0.76013143766676938</v>
      </c>
      <c r="BU63" s="63">
        <v>0.76013143766676938</v>
      </c>
      <c r="BV63" s="63">
        <v>0.76013143766676938</v>
      </c>
      <c r="BW63" s="63">
        <v>0.76013143766676938</v>
      </c>
      <c r="BX63" s="63">
        <v>0.76013143766676938</v>
      </c>
      <c r="BY63" s="1">
        <f t="shared" si="212"/>
        <v>0.70847035923710699</v>
      </c>
      <c r="CA63" s="163"/>
      <c r="CB63" s="163"/>
      <c r="CC63" s="163"/>
      <c r="CD63" s="163"/>
      <c r="CE63" s="163"/>
      <c r="CF63" s="163"/>
      <c r="CG63" s="163"/>
      <c r="CH63" s="163"/>
      <c r="CI63" s="163"/>
      <c r="CJ63" s="163"/>
      <c r="CK63" s="163"/>
      <c r="CL63" s="163"/>
      <c r="CM63" s="1">
        <f t="shared" si="213"/>
        <v>0.76789931066482264</v>
      </c>
      <c r="CO63" s="163"/>
      <c r="CP63" s="163"/>
      <c r="CQ63" s="163"/>
      <c r="CR63" s="163"/>
      <c r="CS63" s="1">
        <f t="shared" si="214"/>
        <v>0.76463165570937575</v>
      </c>
      <c r="CU63" s="163"/>
      <c r="CV63" s="163"/>
      <c r="CW63" s="163"/>
      <c r="CX63" s="163"/>
      <c r="CY63" s="1">
        <f t="shared" si="215"/>
        <v>0.7631555771482198</v>
      </c>
      <c r="DA63" s="163"/>
      <c r="DB63" s="163"/>
      <c r="DC63" s="163"/>
      <c r="DD63" s="163"/>
      <c r="DE63" s="163"/>
      <c r="DF63" s="163"/>
      <c r="DG63" s="163"/>
      <c r="DH63" s="163"/>
      <c r="DI63" s="163"/>
      <c r="DJ63" s="163"/>
      <c r="DK63" s="163"/>
      <c r="DL63" s="163"/>
      <c r="DM63" s="163"/>
      <c r="DN63" s="163"/>
      <c r="DO63" s="163"/>
      <c r="DP63" s="163"/>
      <c r="DQ63" s="163"/>
      <c r="DR63" s="163"/>
      <c r="DS63" s="163"/>
      <c r="DU63" s="59">
        <f t="shared" si="8"/>
        <v>-1.6430526190681398</v>
      </c>
      <c r="DW63" s="27">
        <f t="shared" si="195"/>
        <v>1.433645198986828</v>
      </c>
      <c r="DX63" s="1">
        <f t="shared" si="216"/>
        <v>0.4837613940627622</v>
      </c>
    </row>
    <row r="64" spans="1:128" x14ac:dyDescent="0.3">
      <c r="B64" s="15" t="s">
        <v>135</v>
      </c>
      <c r="C64" s="16" t="s">
        <v>136</v>
      </c>
      <c r="D64" s="15" t="s">
        <v>137</v>
      </c>
      <c r="E64" s="16" t="s">
        <v>138</v>
      </c>
      <c r="F64" s="77" t="s">
        <v>139</v>
      </c>
      <c r="G64" s="15" t="s">
        <v>114</v>
      </c>
      <c r="I64" s="59">
        <f t="shared" si="206"/>
        <v>0.14030521103632071</v>
      </c>
      <c r="J64" s="59">
        <f t="shared" si="206"/>
        <v>0.15092467970619403</v>
      </c>
      <c r="K64" s="59">
        <f t="shared" si="206"/>
        <v>0.14160366014609563</v>
      </c>
      <c r="L64" s="59">
        <f t="shared" si="206"/>
        <v>0.14967396224098564</v>
      </c>
      <c r="M64" s="59">
        <f t="shared" si="206"/>
        <v>0.14440694149199199</v>
      </c>
      <c r="N64" s="59">
        <f t="shared" si="206"/>
        <v>0.15798436001482177</v>
      </c>
      <c r="O64" s="59">
        <f t="shared" si="206"/>
        <v>0.14896987463250064</v>
      </c>
      <c r="P64" s="59">
        <f t="shared" si="206"/>
        <v>0.14863055971977984</v>
      </c>
      <c r="Q64" s="59">
        <f t="shared" si="206"/>
        <v>0.14134977201284796</v>
      </c>
      <c r="R64" s="59">
        <f t="shared" si="206"/>
        <v>0.14778700154598187</v>
      </c>
      <c r="S64" s="59">
        <f t="shared" si="206"/>
        <v>0.14651858619683</v>
      </c>
      <c r="T64" s="59">
        <f t="shared" si="206"/>
        <v>0.14282911751443572</v>
      </c>
      <c r="U64" s="59">
        <f t="shared" si="206"/>
        <v>0.14633468743607203</v>
      </c>
      <c r="W64" s="59">
        <f t="shared" si="207"/>
        <v>0.14948930090625898</v>
      </c>
      <c r="X64" s="59">
        <f t="shared" si="207"/>
        <v>0.1423466924123892</v>
      </c>
      <c r="Y64" s="59">
        <f t="shared" si="207"/>
        <v>0.15636524755949868</v>
      </c>
      <c r="Z64" s="59">
        <f t="shared" si="207"/>
        <v>0.1481182649948049</v>
      </c>
      <c r="AA64" s="59">
        <f t="shared" si="207"/>
        <v>0.15660893698281458</v>
      </c>
      <c r="AB64" s="59">
        <f t="shared" si="207"/>
        <v>0.14511372548032814</v>
      </c>
      <c r="AC64" s="59">
        <f t="shared" si="207"/>
        <v>0.14788009092916821</v>
      </c>
      <c r="AD64" s="59">
        <f t="shared" si="207"/>
        <v>0.13685194990225738</v>
      </c>
      <c r="AE64" s="59">
        <f t="shared" si="207"/>
        <v>0.14296270585088416</v>
      </c>
      <c r="AF64" s="59">
        <f t="shared" si="207"/>
        <v>0.13969490174284144</v>
      </c>
      <c r="AG64" s="59">
        <f t="shared" si="207"/>
        <v>0.13728873626403865</v>
      </c>
      <c r="AH64" s="59">
        <f t="shared" si="207"/>
        <v>0.13058360547442593</v>
      </c>
      <c r="AI64" s="59">
        <f t="shared" si="207"/>
        <v>0.14404550638134533</v>
      </c>
      <c r="AK64" s="61">
        <v>0.14143205751563331</v>
      </c>
      <c r="AL64" s="61">
        <v>0.14932288875783781</v>
      </c>
      <c r="AM64" s="61">
        <v>0.14145350866397288</v>
      </c>
      <c r="AN64" s="61">
        <f t="shared" si="217"/>
        <v>0.12563306304973257</v>
      </c>
      <c r="AO64" s="61">
        <f t="shared" si="217"/>
        <v>0.1333040482878918</v>
      </c>
      <c r="AP64" s="61">
        <f t="shared" si="217"/>
        <v>0.13036285810646295</v>
      </c>
      <c r="AQ64" s="61">
        <v>0.1413891475285298</v>
      </c>
      <c r="AR64" s="61">
        <v>0.1450167277000971</v>
      </c>
      <c r="AS64" s="61">
        <v>0.14195834444652478</v>
      </c>
      <c r="AT64" s="61">
        <f t="shared" si="209"/>
        <v>0.13075181286350321</v>
      </c>
      <c r="AU64" s="61">
        <f t="shared" si="209"/>
        <v>0.12516686475770608</v>
      </c>
      <c r="AV64" s="61">
        <f t="shared" si="209"/>
        <v>0.12410316165743478</v>
      </c>
      <c r="AW64" s="59">
        <f t="shared" si="210"/>
        <v>0.1280240131351878</v>
      </c>
      <c r="AY64" s="62">
        <v>0.2518616122765503</v>
      </c>
      <c r="AZ64" s="62">
        <v>0.25264847700615728</v>
      </c>
      <c r="BA64" s="62">
        <v>0.2523977307322291</v>
      </c>
      <c r="BB64" s="62">
        <v>0.24997042911808021</v>
      </c>
      <c r="BC64" s="62">
        <v>0.249874686377274</v>
      </c>
      <c r="BD64" s="62">
        <v>0.24917207939031824</v>
      </c>
      <c r="BE64" s="62">
        <v>0.24884589218428474</v>
      </c>
      <c r="BF64" s="62">
        <v>0.24782430606377112</v>
      </c>
      <c r="BG64" s="62">
        <v>0.24759855181415708</v>
      </c>
      <c r="BH64" s="62">
        <v>0.24841685914586356</v>
      </c>
      <c r="BI64" s="62">
        <v>0.24797500662976257</v>
      </c>
      <c r="BJ64" s="62">
        <v>0.2483449335745348</v>
      </c>
      <c r="BK64" s="59">
        <f t="shared" si="211"/>
        <v>0.24953744255124138</v>
      </c>
      <c r="BM64" s="59">
        <f t="shared" si="211"/>
        <v>0.122922568619769</v>
      </c>
      <c r="BN64" s="59">
        <f t="shared" si="211"/>
        <v>0.12483360599463031</v>
      </c>
      <c r="BO64" s="59">
        <f t="shared" si="211"/>
        <v>0.12958683921845029</v>
      </c>
      <c r="BP64" s="62">
        <v>0.14430267025967775</v>
      </c>
      <c r="BQ64" s="62">
        <v>0.14451209306778831</v>
      </c>
      <c r="BR64" s="62">
        <v>0.1441917397132679</v>
      </c>
      <c r="BS64" s="62">
        <v>0.24884589218428474</v>
      </c>
      <c r="BT64" s="62">
        <v>0.24782430606377112</v>
      </c>
      <c r="BU64" s="62">
        <v>0.24759855181415708</v>
      </c>
      <c r="BV64" s="62">
        <v>0.24841685914586356</v>
      </c>
      <c r="BW64" s="62">
        <v>0.24797500662976257</v>
      </c>
      <c r="BX64" s="62">
        <v>0.2483449335745348</v>
      </c>
      <c r="BY64" s="59">
        <f t="shared" si="212"/>
        <v>0.1916182998089912</v>
      </c>
      <c r="CA64" s="163"/>
      <c r="CB64" s="163"/>
      <c r="CC64" s="163"/>
      <c r="CD64" s="163"/>
      <c r="CE64" s="163"/>
      <c r="CF64" s="163"/>
      <c r="CG64" s="163"/>
      <c r="CH64" s="163"/>
      <c r="CI64" s="163"/>
      <c r="CJ64" s="163"/>
      <c r="CK64" s="163"/>
      <c r="CL64" s="163"/>
      <c r="CM64" s="59">
        <f t="shared" si="213"/>
        <v>0.14566525214277484</v>
      </c>
      <c r="CO64" s="163"/>
      <c r="CP64" s="163"/>
      <c r="CQ64" s="163"/>
      <c r="CR64" s="163"/>
      <c r="CS64" s="59">
        <f t="shared" si="214"/>
        <v>0.14504540032575913</v>
      </c>
      <c r="CU64" s="163"/>
      <c r="CV64" s="163"/>
      <c r="CW64" s="163"/>
      <c r="CX64" s="163"/>
      <c r="CY64" s="59">
        <f t="shared" si="215"/>
        <v>0.14476539830881868</v>
      </c>
      <c r="DA64" s="163"/>
      <c r="DB64" s="163"/>
      <c r="DC64" s="163"/>
      <c r="DD64" s="163"/>
      <c r="DE64" s="163"/>
      <c r="DF64" s="163"/>
      <c r="DG64" s="163"/>
      <c r="DH64" s="163"/>
      <c r="DI64" s="163"/>
      <c r="DJ64" s="163"/>
      <c r="DK64" s="163"/>
      <c r="DL64" s="163"/>
      <c r="DM64" s="163"/>
      <c r="DN64" s="163"/>
      <c r="DO64" s="163"/>
      <c r="DP64" s="163"/>
      <c r="DQ64" s="163"/>
      <c r="DR64" s="163"/>
      <c r="DS64" s="163"/>
      <c r="DU64" s="59">
        <f t="shared" si="8"/>
        <v>-5.7919142742250185E-2</v>
      </c>
      <c r="DW64" s="27">
        <f t="shared" si="195"/>
        <v>1.4967371754441927</v>
      </c>
      <c r="DX64" s="59">
        <f t="shared" si="216"/>
        <v>0.11029828422321292</v>
      </c>
    </row>
    <row r="65" spans="1:128" x14ac:dyDescent="0.3">
      <c r="B65" s="15" t="s">
        <v>140</v>
      </c>
      <c r="C65" s="16" t="s">
        <v>141</v>
      </c>
      <c r="D65" s="15" t="s">
        <v>142</v>
      </c>
      <c r="E65" s="16" t="s">
        <v>143</v>
      </c>
      <c r="F65" s="77" t="s">
        <v>144</v>
      </c>
      <c r="G65" s="15" t="s">
        <v>114</v>
      </c>
      <c r="I65" s="59">
        <f t="shared" si="206"/>
        <v>0.36435981776876486</v>
      </c>
      <c r="J65" s="59">
        <f t="shared" si="206"/>
        <v>0.3732034439626874</v>
      </c>
      <c r="K65" s="59">
        <f t="shared" si="206"/>
        <v>0.34489727519236324</v>
      </c>
      <c r="L65" s="59">
        <f t="shared" si="206"/>
        <v>0.29713912735306947</v>
      </c>
      <c r="M65" s="59">
        <f t="shared" si="206"/>
        <v>0.30376371106336963</v>
      </c>
      <c r="N65" s="59">
        <f t="shared" si="206"/>
        <v>0.30892006467289007</v>
      </c>
      <c r="O65" s="59">
        <f t="shared" si="206"/>
        <v>0.29102311569077888</v>
      </c>
      <c r="P65" s="59">
        <f t="shared" si="206"/>
        <v>0.28766781875263903</v>
      </c>
      <c r="Q65" s="59">
        <f t="shared" si="206"/>
        <v>0.27635114356444684</v>
      </c>
      <c r="R65" s="59">
        <f t="shared" si="206"/>
        <v>0.30387736657112219</v>
      </c>
      <c r="S65" s="59">
        <f t="shared" si="206"/>
        <v>0.26685158320003199</v>
      </c>
      <c r="T65" s="59">
        <f t="shared" si="206"/>
        <v>0.27933783570254334</v>
      </c>
      <c r="U65" s="59">
        <f t="shared" si="206"/>
        <v>0.30638615804559416</v>
      </c>
      <c r="W65" s="59">
        <f t="shared" si="207"/>
        <v>0.31373187017099852</v>
      </c>
      <c r="X65" s="59">
        <f t="shared" si="207"/>
        <v>0.28232643009051833</v>
      </c>
      <c r="Y65" s="59">
        <f t="shared" si="207"/>
        <v>0.31092640044423575</v>
      </c>
      <c r="Z65" s="59">
        <f t="shared" si="207"/>
        <v>0.27182889497591406</v>
      </c>
      <c r="AA65" s="59">
        <f t="shared" si="207"/>
        <v>0.28495826320581935</v>
      </c>
      <c r="AB65" s="59">
        <f t="shared" si="207"/>
        <v>0.28830879537067372</v>
      </c>
      <c r="AC65" s="59">
        <f t="shared" si="207"/>
        <v>0.29567225503763572</v>
      </c>
      <c r="AD65" s="59">
        <f t="shared" si="207"/>
        <v>0.29563087771024132</v>
      </c>
      <c r="AE65" s="59">
        <f t="shared" si="207"/>
        <v>0.30150220057367261</v>
      </c>
      <c r="AF65" s="59">
        <f t="shared" si="207"/>
        <v>0.29524200997322153</v>
      </c>
      <c r="AG65" s="59">
        <f t="shared" si="207"/>
        <v>0.28924593409485816</v>
      </c>
      <c r="AH65" s="59">
        <f t="shared" si="207"/>
        <v>0.26697263848369879</v>
      </c>
      <c r="AI65" s="59">
        <f t="shared" si="207"/>
        <v>0.29049806628145874</v>
      </c>
      <c r="AK65" s="61">
        <v>0.29480625574680941</v>
      </c>
      <c r="AL65" s="61">
        <v>0.31916810547333641</v>
      </c>
      <c r="AM65" s="61">
        <v>0.29487248319944015</v>
      </c>
      <c r="AN65" s="61">
        <f t="shared" si="217"/>
        <v>0.26205055941099437</v>
      </c>
      <c r="AO65" s="61">
        <f t="shared" si="217"/>
        <v>0.28599414819009139</v>
      </c>
      <c r="AP65" s="61">
        <f t="shared" si="217"/>
        <v>0.25198766403659278</v>
      </c>
      <c r="AQ65" s="61">
        <v>0.29467377709842674</v>
      </c>
      <c r="AR65" s="61">
        <v>0.30587342898528697</v>
      </c>
      <c r="AS65" s="61">
        <v>0.29643109383165378</v>
      </c>
      <c r="AT65" s="61">
        <f t="shared" si="209"/>
        <v>0.26100940593092825</v>
      </c>
      <c r="AU65" s="61">
        <f t="shared" si="209"/>
        <v>0.25571535486799618</v>
      </c>
      <c r="AV65" s="61">
        <f t="shared" si="209"/>
        <v>0.26118559121860846</v>
      </c>
      <c r="AW65" s="59">
        <f t="shared" si="210"/>
        <v>0.26341195912071141</v>
      </c>
      <c r="AY65" s="62">
        <v>7.6287717761641824E-2</v>
      </c>
      <c r="AZ65" s="62">
        <v>7.6526055449812169E-2</v>
      </c>
      <c r="BA65" s="62">
        <v>7.645010556287897E-2</v>
      </c>
      <c r="BB65" s="62">
        <v>7.5714887127688285E-2</v>
      </c>
      <c r="BC65" s="62">
        <v>7.5685887094208287E-2</v>
      </c>
      <c r="BD65" s="62">
        <v>7.5473070686682936E-2</v>
      </c>
      <c r="BE65" s="62">
        <v>7.5374270090250564E-2</v>
      </c>
      <c r="BF65" s="62">
        <v>7.5064836378115896E-2</v>
      </c>
      <c r="BG65" s="62">
        <v>7.4996456459785435E-2</v>
      </c>
      <c r="BH65" s="62">
        <v>7.5244317966742524E-2</v>
      </c>
      <c r="BI65" s="62">
        <v>7.5110482882721971E-2</v>
      </c>
      <c r="BJ65" s="62">
        <v>7.5222532043767693E-2</v>
      </c>
      <c r="BK65" s="59">
        <f t="shared" si="211"/>
        <v>7.5583737498703493E-2</v>
      </c>
      <c r="BM65" s="59">
        <f t="shared" si="211"/>
        <v>0.26390119747633495</v>
      </c>
      <c r="BN65" s="59">
        <f t="shared" si="211"/>
        <v>0.27373522428839603</v>
      </c>
      <c r="BO65" s="59">
        <f t="shared" si="211"/>
        <v>0.28585856472232729</v>
      </c>
      <c r="BP65" s="62">
        <v>0.23266062540183546</v>
      </c>
      <c r="BQ65" s="62">
        <v>0.2329982798708812</v>
      </c>
      <c r="BR65" s="62">
        <v>0.2324817709824582</v>
      </c>
      <c r="BS65" s="62">
        <v>7.5374270090250564E-2</v>
      </c>
      <c r="BT65" s="62">
        <v>7.5064836378115896E-2</v>
      </c>
      <c r="BU65" s="62">
        <v>7.4996456459785435E-2</v>
      </c>
      <c r="BV65" s="62">
        <v>7.5244317966742524E-2</v>
      </c>
      <c r="BW65" s="62">
        <v>7.5110482882721971E-2</v>
      </c>
      <c r="BX65" s="62">
        <v>7.5222532043767693E-2</v>
      </c>
      <c r="BY65" s="59">
        <f t="shared" si="212"/>
        <v>0.16403228110713594</v>
      </c>
      <c r="CA65" s="163"/>
      <c r="CB65" s="163"/>
      <c r="CC65" s="163"/>
      <c r="CD65" s="163"/>
      <c r="CE65" s="163"/>
      <c r="CF65" s="163"/>
      <c r="CG65" s="163"/>
      <c r="CH65" s="163"/>
      <c r="CI65" s="163"/>
      <c r="CJ65" s="163"/>
      <c r="CK65" s="163"/>
      <c r="CL65" s="163"/>
      <c r="CM65" s="59">
        <f t="shared" si="213"/>
        <v>0.23485752967610909</v>
      </c>
      <c r="CO65" s="163"/>
      <c r="CP65" s="163"/>
      <c r="CQ65" s="163"/>
      <c r="CR65" s="163"/>
      <c r="CS65" s="59">
        <f t="shared" si="214"/>
        <v>0.23385813644836201</v>
      </c>
      <c r="CU65" s="163"/>
      <c r="CV65" s="163"/>
      <c r="CW65" s="163"/>
      <c r="CX65" s="163"/>
      <c r="CY65" s="59">
        <f t="shared" si="215"/>
        <v>0.23340668642142964</v>
      </c>
      <c r="DA65" s="163"/>
      <c r="DB65" s="163"/>
      <c r="DC65" s="163"/>
      <c r="DD65" s="163"/>
      <c r="DE65" s="163"/>
      <c r="DF65" s="163"/>
      <c r="DG65" s="163"/>
      <c r="DH65" s="163"/>
      <c r="DI65" s="163"/>
      <c r="DJ65" s="163"/>
      <c r="DK65" s="163"/>
      <c r="DL65" s="163"/>
      <c r="DM65" s="163"/>
      <c r="DN65" s="163"/>
      <c r="DO65" s="163"/>
      <c r="DP65" s="163"/>
      <c r="DQ65" s="163"/>
      <c r="DR65" s="163"/>
      <c r="DS65" s="163"/>
      <c r="DU65" s="59">
        <f t="shared" si="8"/>
        <v>8.8448543608432448E-2</v>
      </c>
      <c r="DW65" s="27">
        <f t="shared" si="195"/>
        <v>0.62272146509478088</v>
      </c>
      <c r="DX65" s="59">
        <f t="shared" si="216"/>
        <v>0.1161328462422531</v>
      </c>
    </row>
    <row r="66" spans="1:128" x14ac:dyDescent="0.3">
      <c r="B66" s="15" t="s">
        <v>145</v>
      </c>
      <c r="C66" s="16" t="s">
        <v>146</v>
      </c>
      <c r="D66" s="15" t="s">
        <v>147</v>
      </c>
      <c r="E66" s="16" t="s">
        <v>148</v>
      </c>
      <c r="F66" s="77" t="s">
        <v>149</v>
      </c>
      <c r="G66" s="15" t="s">
        <v>114</v>
      </c>
      <c r="I66" s="59">
        <f t="shared" si="206"/>
        <v>0.17772565741697507</v>
      </c>
      <c r="J66" s="59">
        <f t="shared" si="206"/>
        <v>0.1865789258284308</v>
      </c>
      <c r="K66" s="59">
        <f t="shared" si="206"/>
        <v>0.18239076816371319</v>
      </c>
      <c r="L66" s="59">
        <f t="shared" si="206"/>
        <v>0.17353096432418197</v>
      </c>
      <c r="M66" s="59">
        <f t="shared" si="206"/>
        <v>0.18347837392977201</v>
      </c>
      <c r="N66" s="59">
        <f t="shared" si="206"/>
        <v>0.18553664577016749</v>
      </c>
      <c r="O66" s="59">
        <f t="shared" si="206"/>
        <v>0.17078053658007197</v>
      </c>
      <c r="P66" s="59">
        <f t="shared" si="206"/>
        <v>0.26191773936911372</v>
      </c>
      <c r="Q66" s="59">
        <f t="shared" si="206"/>
        <v>0.1628193134041987</v>
      </c>
      <c r="R66" s="59">
        <f t="shared" si="206"/>
        <v>0.17472182244247761</v>
      </c>
      <c r="S66" s="59">
        <f t="shared" si="206"/>
        <v>0.15666106231504143</v>
      </c>
      <c r="T66" s="59">
        <f t="shared" si="206"/>
        <v>0.16292684367777441</v>
      </c>
      <c r="U66" s="59">
        <f t="shared" si="206"/>
        <v>0.18088060802633019</v>
      </c>
      <c r="W66" s="59">
        <f t="shared" si="207"/>
        <v>0.17571929654694082</v>
      </c>
      <c r="X66" s="59">
        <f t="shared" si="207"/>
        <v>0.15898332333134804</v>
      </c>
      <c r="Y66" s="59">
        <f t="shared" si="207"/>
        <v>0.17346567003673893</v>
      </c>
      <c r="Z66" s="59">
        <f t="shared" si="207"/>
        <v>0.15639459809749059</v>
      </c>
      <c r="AA66" s="59">
        <f t="shared" si="207"/>
        <v>0.16681037359777148</v>
      </c>
      <c r="AB66" s="59">
        <f t="shared" si="207"/>
        <v>0.16500211258034941</v>
      </c>
      <c r="AC66" s="59">
        <f t="shared" si="207"/>
        <v>0.16725428176155518</v>
      </c>
      <c r="AD66" s="59">
        <f t="shared" si="207"/>
        <v>0.16792969712163536</v>
      </c>
      <c r="AE66" s="59">
        <f t="shared" si="207"/>
        <v>0.16621577805680735</v>
      </c>
      <c r="AF66" s="59">
        <f t="shared" si="207"/>
        <v>0.16425905046173822</v>
      </c>
      <c r="AG66" s="59">
        <f t="shared" si="207"/>
        <v>0.16857114984418947</v>
      </c>
      <c r="AH66" s="59">
        <f t="shared" si="207"/>
        <v>0.15484374956577379</v>
      </c>
      <c r="AI66" s="59">
        <f t="shared" si="207"/>
        <v>0.16505800297730328</v>
      </c>
      <c r="AK66" s="61">
        <v>0.18873910436614277</v>
      </c>
      <c r="AL66" s="61">
        <v>0.19158758789228825</v>
      </c>
      <c r="AM66" s="61">
        <v>0.18874684794103197</v>
      </c>
      <c r="AN66" s="61">
        <f t="shared" si="217"/>
        <v>0.14879193242096747</v>
      </c>
      <c r="AO66" s="61">
        <f t="shared" si="217"/>
        <v>0.16268423456917339</v>
      </c>
      <c r="AP66" s="61">
        <f t="shared" si="217"/>
        <v>0.144961673843164</v>
      </c>
      <c r="AQ66" s="61">
        <v>0.18872361444022498</v>
      </c>
      <c r="AR66" s="61">
        <v>0.19003312189784419</v>
      </c>
      <c r="AS66" s="61">
        <v>0.18892908684158236</v>
      </c>
      <c r="AT66" s="61">
        <f t="shared" si="209"/>
        <v>0.14880101258458664</v>
      </c>
      <c r="AU66" s="61">
        <f t="shared" si="209"/>
        <v>0.14785355131886718</v>
      </c>
      <c r="AV66" s="61">
        <f t="shared" si="209"/>
        <v>0.15162929215396018</v>
      </c>
      <c r="AW66" s="59">
        <f t="shared" si="210"/>
        <v>0.15152182706349468</v>
      </c>
      <c r="AY66" s="62">
        <v>0.17427381682900689</v>
      </c>
      <c r="AZ66" s="62">
        <v>0.1748182821745482</v>
      </c>
      <c r="BA66" s="62">
        <v>0.17464478010800408</v>
      </c>
      <c r="BB66" s="62">
        <v>0.17296522635199751</v>
      </c>
      <c r="BC66" s="62">
        <v>0.17289897785655139</v>
      </c>
      <c r="BD66" s="62">
        <v>0.17241281404523959</v>
      </c>
      <c r="BE66" s="62">
        <v>0.17218711117260874</v>
      </c>
      <c r="BF66" s="62">
        <v>0.17148023206216315</v>
      </c>
      <c r="BG66" s="62">
        <v>0.17132402304567193</v>
      </c>
      <c r="BH66" s="62">
        <v>0.1718902448718034</v>
      </c>
      <c r="BI66" s="62">
        <v>0.17158450822634802</v>
      </c>
      <c r="BJ66" s="62">
        <v>0.17184047649412262</v>
      </c>
      <c r="BK66" s="59">
        <f t="shared" si="211"/>
        <v>0.17266562443586342</v>
      </c>
      <c r="BM66" s="59">
        <f t="shared" si="211"/>
        <v>0.15081045617432046</v>
      </c>
      <c r="BN66" s="59">
        <f t="shared" si="211"/>
        <v>0.15565293455169413</v>
      </c>
      <c r="BO66" s="59">
        <f t="shared" si="211"/>
        <v>0.15787539284763882</v>
      </c>
      <c r="BP66" s="62">
        <v>0.15278855344626707</v>
      </c>
      <c r="BQ66" s="62">
        <v>0.15301029160157831</v>
      </c>
      <c r="BR66" s="62">
        <v>0.15267109950249413</v>
      </c>
      <c r="BS66" s="62">
        <v>0.17218711117260874</v>
      </c>
      <c r="BT66" s="62">
        <v>0.17148023206216315</v>
      </c>
      <c r="BU66" s="62">
        <v>0.17132402304567193</v>
      </c>
      <c r="BV66" s="62">
        <v>0.1718902448718034</v>
      </c>
      <c r="BW66" s="62">
        <v>0.17158450822634802</v>
      </c>
      <c r="BX66" s="62">
        <v>0.17184047649412262</v>
      </c>
      <c r="BY66" s="59">
        <f t="shared" si="212"/>
        <v>0.1626796480252729</v>
      </c>
      <c r="CA66" s="163"/>
      <c r="CB66" s="163"/>
      <c r="CC66" s="163"/>
      <c r="CD66" s="163"/>
      <c r="CE66" s="163"/>
      <c r="CF66" s="163"/>
      <c r="CG66" s="163"/>
      <c r="CH66" s="163"/>
      <c r="CI66" s="163"/>
      <c r="CJ66" s="163"/>
      <c r="CK66" s="163"/>
      <c r="CL66" s="163"/>
      <c r="CM66" s="59">
        <f t="shared" si="213"/>
        <v>0.15423126351182484</v>
      </c>
      <c r="CO66" s="163"/>
      <c r="CP66" s="163"/>
      <c r="CQ66" s="163"/>
      <c r="CR66" s="163"/>
      <c r="CS66" s="59">
        <f t="shared" si="214"/>
        <v>0.15357496060140435</v>
      </c>
      <c r="CU66" s="163"/>
      <c r="CV66" s="163"/>
      <c r="CW66" s="163"/>
      <c r="CX66" s="163"/>
      <c r="CY66" s="59">
        <f t="shared" si="215"/>
        <v>0.15327849274635091</v>
      </c>
      <c r="DA66" s="163"/>
      <c r="DB66" s="163"/>
      <c r="DC66" s="163"/>
      <c r="DD66" s="163"/>
      <c r="DE66" s="163"/>
      <c r="DF66" s="163"/>
      <c r="DG66" s="163"/>
      <c r="DH66" s="163"/>
      <c r="DI66" s="163"/>
      <c r="DJ66" s="163"/>
      <c r="DK66" s="163"/>
      <c r="DL66" s="163"/>
      <c r="DM66" s="163"/>
      <c r="DN66" s="163"/>
      <c r="DO66" s="163"/>
      <c r="DP66" s="163"/>
      <c r="DQ66" s="163"/>
      <c r="DR66" s="163"/>
      <c r="DS66" s="163"/>
      <c r="DU66" s="59">
        <f t="shared" si="8"/>
        <v>-9.9859764105905136E-3</v>
      </c>
      <c r="DW66" s="27">
        <f t="shared" si="195"/>
        <v>1.0736383739426703</v>
      </c>
      <c r="DX66" s="59">
        <f t="shared" si="216"/>
        <v>8.5912910544622634E-2</v>
      </c>
    </row>
    <row r="67" spans="1:128" x14ac:dyDescent="0.3">
      <c r="B67" s="15" t="s">
        <v>150</v>
      </c>
      <c r="C67" s="16" t="s">
        <v>151</v>
      </c>
      <c r="D67" s="15" t="s">
        <v>152</v>
      </c>
      <c r="E67" s="16" t="s">
        <v>153</v>
      </c>
      <c r="F67" s="77" t="s">
        <v>154</v>
      </c>
      <c r="G67" s="15" t="s">
        <v>114</v>
      </c>
      <c r="I67" s="59">
        <f t="shared" si="206"/>
        <v>0.61988216817634911</v>
      </c>
      <c r="J67" s="59">
        <f t="shared" si="206"/>
        <v>0.65986236935459153</v>
      </c>
      <c r="K67" s="59">
        <f t="shared" si="206"/>
        <v>0.58263691380511373</v>
      </c>
      <c r="L67" s="59">
        <f t="shared" si="206"/>
        <v>0.57675211951623184</v>
      </c>
      <c r="M67" s="59">
        <f t="shared" si="206"/>
        <v>0.60763409452938355</v>
      </c>
      <c r="N67" s="59">
        <f t="shared" si="206"/>
        <v>0.65717989454266046</v>
      </c>
      <c r="O67" s="59">
        <f t="shared" si="206"/>
        <v>0.63999287836822982</v>
      </c>
      <c r="P67" s="59">
        <f t="shared" si="206"/>
        <v>0.66975217720695224</v>
      </c>
      <c r="Q67" s="59">
        <f t="shared" si="206"/>
        <v>0.58220944239622308</v>
      </c>
      <c r="R67" s="59">
        <f t="shared" si="206"/>
        <v>0.62195136629917591</v>
      </c>
      <c r="S67" s="59">
        <f t="shared" si="206"/>
        <v>0.56663759879801934</v>
      </c>
      <c r="T67" s="59">
        <f t="shared" si="206"/>
        <v>0.60020130650226355</v>
      </c>
      <c r="U67" s="59">
        <f t="shared" si="206"/>
        <v>0.61337107344959574</v>
      </c>
      <c r="W67" s="59">
        <f t="shared" si="207"/>
        <v>0.61524228850028007</v>
      </c>
      <c r="X67" s="59">
        <f t="shared" si="207"/>
        <v>0.5870576085596152</v>
      </c>
      <c r="Y67" s="59">
        <f t="shared" si="207"/>
        <v>0.72744380198290826</v>
      </c>
      <c r="Z67" s="59">
        <f t="shared" si="207"/>
        <v>0.60132922559787616</v>
      </c>
      <c r="AA67" s="59">
        <f t="shared" si="207"/>
        <v>0.6407140126830394</v>
      </c>
      <c r="AB67" s="59">
        <f t="shared" si="207"/>
        <v>0.61475448660639487</v>
      </c>
      <c r="AC67" s="59">
        <f t="shared" si="207"/>
        <v>0.63126228149580976</v>
      </c>
      <c r="AD67" s="59">
        <f t="shared" si="207"/>
        <v>0.60245874430953938</v>
      </c>
      <c r="AE67" s="59">
        <f t="shared" si="207"/>
        <v>0.61655253312761238</v>
      </c>
      <c r="AF67" s="59">
        <f t="shared" si="207"/>
        <v>0.64132346120751005</v>
      </c>
      <c r="AG67" s="59">
        <f t="shared" si="207"/>
        <v>0.59902657350839372</v>
      </c>
      <c r="AH67" s="59">
        <f t="shared" si="207"/>
        <v>0.6116523760465149</v>
      </c>
      <c r="AI67" s="59">
        <f t="shared" si="207"/>
        <v>0.62170313457124993</v>
      </c>
      <c r="AK67" s="61">
        <v>0.60841454965488984</v>
      </c>
      <c r="AL67" s="61">
        <v>0.6354049225618259</v>
      </c>
      <c r="AM67" s="61">
        <v>0.60848792272233942</v>
      </c>
      <c r="AN67" s="61">
        <f t="shared" si="217"/>
        <v>0.55621495054725556</v>
      </c>
      <c r="AO67" s="61">
        <f t="shared" si="217"/>
        <v>0.58255878311667986</v>
      </c>
      <c r="AP67" s="61">
        <f t="shared" si="217"/>
        <v>0.54793878197757484</v>
      </c>
      <c r="AQ67" s="61">
        <v>0.60826777721510417</v>
      </c>
      <c r="AR67" s="61">
        <v>0.62067581618782142</v>
      </c>
      <c r="AS67" s="61">
        <v>0.61021469973855069</v>
      </c>
      <c r="AT67" s="61">
        <f t="shared" si="209"/>
        <v>0.57550369562115822</v>
      </c>
      <c r="AU67" s="61">
        <f t="shared" si="209"/>
        <v>0.59221382313660997</v>
      </c>
      <c r="AV67" s="61">
        <f t="shared" si="209"/>
        <v>0.5940387467180388</v>
      </c>
      <c r="AW67" s="59">
        <f t="shared" si="210"/>
        <v>0.57906744117384479</v>
      </c>
      <c r="AY67" s="62">
        <v>0.30440036834580425</v>
      </c>
      <c r="AZ67" s="62">
        <v>0.3053513743818797</v>
      </c>
      <c r="BA67" s="62">
        <v>0.30504832201333826</v>
      </c>
      <c r="BB67" s="62">
        <v>0.30211468119862767</v>
      </c>
      <c r="BC67" s="62">
        <v>0.30199896636100554</v>
      </c>
      <c r="BD67" s="62">
        <v>0.3011497943744591</v>
      </c>
      <c r="BE67" s="62">
        <v>0.30075556396844844</v>
      </c>
      <c r="BF67" s="62">
        <v>0.29952087326441268</v>
      </c>
      <c r="BG67" s="62">
        <v>0.2992480262985055</v>
      </c>
      <c r="BH67" s="62">
        <v>0.30023703391637951</v>
      </c>
      <c r="BI67" s="62">
        <v>0.2997030102220184</v>
      </c>
      <c r="BJ67" s="62">
        <v>0.3001501045498593</v>
      </c>
      <c r="BK67" s="59">
        <f t="shared" si="211"/>
        <v>0.30159137290546156</v>
      </c>
      <c r="BM67" s="59">
        <f t="shared" si="211"/>
        <v>0.64203480230406174</v>
      </c>
      <c r="BN67" s="59">
        <f t="shared" si="211"/>
        <v>0.6532031764866395</v>
      </c>
      <c r="BO67" s="59">
        <f t="shared" si="211"/>
        <v>0.65384784284948549</v>
      </c>
      <c r="BP67" s="62">
        <v>0.53133785847407455</v>
      </c>
      <c r="BQ67" s="62">
        <v>0.5321089756417392</v>
      </c>
      <c r="BR67" s="62">
        <v>0.53092940034323943</v>
      </c>
      <c r="BS67" s="62">
        <v>0.30075556396844844</v>
      </c>
      <c r="BT67" s="62">
        <v>0.29952087326441268</v>
      </c>
      <c r="BU67" s="62">
        <v>0.2992480262985055</v>
      </c>
      <c r="BV67" s="62">
        <v>0.30023703391637951</v>
      </c>
      <c r="BW67" s="62">
        <v>0.2997030102220184</v>
      </c>
      <c r="BX67" s="62">
        <v>0.3001501045498593</v>
      </c>
      <c r="BY67" s="59">
        <f t="shared" si="212"/>
        <v>0.44460217920159634</v>
      </c>
      <c r="CA67" s="163"/>
      <c r="CB67" s="163"/>
      <c r="CC67" s="163"/>
      <c r="CD67" s="163"/>
      <c r="CE67" s="163"/>
      <c r="CF67" s="163"/>
      <c r="CG67" s="163"/>
      <c r="CH67" s="163"/>
      <c r="CI67" s="163"/>
      <c r="CJ67" s="163"/>
      <c r="CK67" s="163"/>
      <c r="CL67" s="163"/>
      <c r="CM67" s="59">
        <f t="shared" si="213"/>
        <v>0.5363550306335193</v>
      </c>
      <c r="CO67" s="163"/>
      <c r="CP67" s="163"/>
      <c r="CQ67" s="163"/>
      <c r="CR67" s="163"/>
      <c r="CS67" s="59">
        <f t="shared" si="214"/>
        <v>0.53407266997843406</v>
      </c>
      <c r="CU67" s="163"/>
      <c r="CV67" s="163"/>
      <c r="CW67" s="163"/>
      <c r="CX67" s="163"/>
      <c r="CY67" s="59">
        <f t="shared" si="215"/>
        <v>0.53304167261863589</v>
      </c>
      <c r="DA67" s="163"/>
      <c r="DB67" s="163"/>
      <c r="DC67" s="163"/>
      <c r="DD67" s="163"/>
      <c r="DE67" s="163"/>
      <c r="DF67" s="163"/>
      <c r="DG67" s="163"/>
      <c r="DH67" s="163"/>
      <c r="DI67" s="163"/>
      <c r="DJ67" s="163"/>
      <c r="DK67" s="163"/>
      <c r="DL67" s="163"/>
      <c r="DM67" s="163"/>
      <c r="DN67" s="163"/>
      <c r="DO67" s="163"/>
      <c r="DP67" s="163"/>
      <c r="DQ67" s="163"/>
      <c r="DR67" s="163"/>
      <c r="DS67" s="163"/>
      <c r="DU67" s="59">
        <f t="shared" si="8"/>
        <v>0.14301080629613477</v>
      </c>
      <c r="DW67" s="27">
        <f t="shared" si="195"/>
        <v>0.76778998021427358</v>
      </c>
      <c r="DX67" s="59">
        <f t="shared" si="216"/>
        <v>0.25972399996790752</v>
      </c>
    </row>
    <row r="68" spans="1:128" x14ac:dyDescent="0.3">
      <c r="B68" s="15" t="s">
        <v>155</v>
      </c>
      <c r="C68" s="16" t="s">
        <v>156</v>
      </c>
      <c r="D68" s="15" t="s">
        <v>157</v>
      </c>
      <c r="E68" s="16" t="s">
        <v>158</v>
      </c>
      <c r="F68" s="77" t="s">
        <v>159</v>
      </c>
      <c r="G68" s="15" t="s">
        <v>114</v>
      </c>
      <c r="I68" s="59">
        <f t="shared" si="206"/>
        <v>0.45706655441524546</v>
      </c>
      <c r="J68" s="59">
        <f t="shared" si="206"/>
        <v>0.51311788660062108</v>
      </c>
      <c r="K68" s="59">
        <f t="shared" si="206"/>
        <v>0.44705489180842756</v>
      </c>
      <c r="L68" s="59">
        <f t="shared" si="206"/>
        <v>0.47238532796889554</v>
      </c>
      <c r="M68" s="59">
        <f t="shared" si="206"/>
        <v>0.48638597918969129</v>
      </c>
      <c r="N68" s="59">
        <f t="shared" si="206"/>
        <v>0.53351418455961974</v>
      </c>
      <c r="O68" s="59">
        <f t="shared" si="206"/>
        <v>0.44309495068814519</v>
      </c>
      <c r="P68" s="59">
        <f t="shared" si="206"/>
        <v>0.45465531849527746</v>
      </c>
      <c r="Q68" s="59">
        <f t="shared" si="206"/>
        <v>0.38973177732086184</v>
      </c>
      <c r="R68" s="59">
        <f t="shared" si="206"/>
        <v>0.43848072689664863</v>
      </c>
      <c r="S68" s="59">
        <f t="shared" si="206"/>
        <v>0.39772950704441323</v>
      </c>
      <c r="T68" s="59">
        <f t="shared" si="206"/>
        <v>0.41436467725666015</v>
      </c>
      <c r="U68" s="59">
        <f t="shared" si="206"/>
        <v>0.44952075994975027</v>
      </c>
      <c r="W68" s="59">
        <f t="shared" si="207"/>
        <v>0.43845465326477012</v>
      </c>
      <c r="X68" s="59">
        <f t="shared" si="207"/>
        <v>0.38778979399422225</v>
      </c>
      <c r="Y68" s="59">
        <f t="shared" si="207"/>
        <v>0.50136402476496333</v>
      </c>
      <c r="Z68" s="59">
        <f t="shared" si="207"/>
        <v>0.40086423118321374</v>
      </c>
      <c r="AA68" s="59">
        <f t="shared" si="207"/>
        <v>0.44228119432872054</v>
      </c>
      <c r="AB68" s="59">
        <f t="shared" si="207"/>
        <v>0.43206662319260858</v>
      </c>
      <c r="AC68" s="59">
        <f t="shared" si="207"/>
        <v>0.43917266472819599</v>
      </c>
      <c r="AD68" s="59">
        <f t="shared" si="207"/>
        <v>0.44931641905383712</v>
      </c>
      <c r="AE68" s="59">
        <f t="shared" si="207"/>
        <v>0.44276207263028244</v>
      </c>
      <c r="AF68" s="59">
        <f t="shared" si="207"/>
        <v>0.46567940085363524</v>
      </c>
      <c r="AG68" s="59">
        <f t="shared" si="207"/>
        <v>0.4243033338359411</v>
      </c>
      <c r="AH68" s="59">
        <f t="shared" si="207"/>
        <v>0.41122552619945807</v>
      </c>
      <c r="AI68" s="59">
        <f t="shared" si="207"/>
        <v>0.43400601948782319</v>
      </c>
      <c r="AK68" s="61">
        <v>0.38508992459496938</v>
      </c>
      <c r="AL68" s="61">
        <v>0.47015122568100309</v>
      </c>
      <c r="AM68" s="61">
        <v>0.38532116291848029</v>
      </c>
      <c r="AN68" s="61">
        <f t="shared" si="217"/>
        <v>0.37244331172819062</v>
      </c>
      <c r="AO68" s="61">
        <f t="shared" si="217"/>
        <v>0.40239815843713267</v>
      </c>
      <c r="AP68" s="61">
        <f t="shared" si="217"/>
        <v>0.37232972446272944</v>
      </c>
      <c r="AQ68" s="61">
        <v>0.38462736504698564</v>
      </c>
      <c r="AR68" s="61">
        <v>0.42373182435122581</v>
      </c>
      <c r="AS68" s="61">
        <v>0.39076317367508756</v>
      </c>
      <c r="AT68" s="61">
        <f t="shared" si="209"/>
        <v>0.38577619674481356</v>
      </c>
      <c r="AU68" s="61">
        <f t="shared" si="209"/>
        <v>0.37700219173999638</v>
      </c>
      <c r="AV68" s="61">
        <f t="shared" si="209"/>
        <v>0.37377438349708136</v>
      </c>
      <c r="AW68" s="59">
        <f t="shared" si="210"/>
        <v>0.38765432319436749</v>
      </c>
      <c r="AY68" s="62">
        <v>0.20754574174144497</v>
      </c>
      <c r="AZ68" s="62">
        <v>0.20819415506049077</v>
      </c>
      <c r="BA68" s="62">
        <v>0.20798752840968468</v>
      </c>
      <c r="BB68" s="62">
        <v>0.20598731841585052</v>
      </c>
      <c r="BC68" s="62">
        <v>0.20590842192194908</v>
      </c>
      <c r="BD68" s="62">
        <v>0.20532944092146085</v>
      </c>
      <c r="BE68" s="62">
        <v>0.20506064741612723</v>
      </c>
      <c r="BF68" s="62">
        <v>0.20421881269896536</v>
      </c>
      <c r="BG68" s="62">
        <v>0.20403278064444177</v>
      </c>
      <c r="BH68" s="62">
        <v>0.20470710413739629</v>
      </c>
      <c r="BI68" s="62">
        <v>0.20434299700981304</v>
      </c>
      <c r="BJ68" s="62">
        <v>0.20464783410447354</v>
      </c>
      <c r="BK68" s="59">
        <f t="shared" si="211"/>
        <v>0.20563051724489648</v>
      </c>
      <c r="BM68" s="59">
        <f t="shared" si="211"/>
        <v>0.38277097358833989</v>
      </c>
      <c r="BN68" s="59">
        <f t="shared" si="211"/>
        <v>0.38113178039198553</v>
      </c>
      <c r="BO68" s="59">
        <f t="shared" si="211"/>
        <v>0.42329875546272472</v>
      </c>
      <c r="BP68" s="62">
        <v>0.35624946017482612</v>
      </c>
      <c r="BQ68" s="62">
        <v>0.35676647598751637</v>
      </c>
      <c r="BR68" s="62">
        <v>0.35597559866412576</v>
      </c>
      <c r="BS68" s="62">
        <v>0.20506064741612723</v>
      </c>
      <c r="BT68" s="62">
        <v>0.20421881269896536</v>
      </c>
      <c r="BU68" s="62">
        <v>0.20403278064444177</v>
      </c>
      <c r="BV68" s="62">
        <v>0.20470710413739629</v>
      </c>
      <c r="BW68" s="62">
        <v>0.20434299700981304</v>
      </c>
      <c r="BX68" s="62">
        <v>0.20464783410447354</v>
      </c>
      <c r="BY68" s="59">
        <f t="shared" si="212"/>
        <v>0.28978260928863731</v>
      </c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59">
        <f t="shared" si="213"/>
        <v>0.35961335537803912</v>
      </c>
      <c r="CO68" s="163"/>
      <c r="CP68" s="163"/>
      <c r="CQ68" s="163"/>
      <c r="CR68" s="163"/>
      <c r="CS68" s="59">
        <f t="shared" si="214"/>
        <v>0.35808308657010318</v>
      </c>
      <c r="CU68" s="163"/>
      <c r="CV68" s="163"/>
      <c r="CW68" s="163"/>
      <c r="CX68" s="163"/>
      <c r="CY68" s="59">
        <f t="shared" si="215"/>
        <v>0.35739182723856477</v>
      </c>
      <c r="DA68" s="163"/>
      <c r="DB68" s="163"/>
      <c r="DC68" s="163"/>
      <c r="DD68" s="163"/>
      <c r="DE68" s="163"/>
      <c r="DF68" s="163"/>
      <c r="DG68" s="163"/>
      <c r="DH68" s="163"/>
      <c r="DI68" s="163"/>
      <c r="DJ68" s="163"/>
      <c r="DK68" s="163"/>
      <c r="DL68" s="163"/>
      <c r="DM68" s="163"/>
      <c r="DN68" s="163"/>
      <c r="DO68" s="163"/>
      <c r="DP68" s="163"/>
      <c r="DQ68" s="163"/>
      <c r="DR68" s="163"/>
      <c r="DS68" s="163"/>
      <c r="DU68" s="59">
        <f t="shared" si="8"/>
        <v>8.4152092043740828E-2</v>
      </c>
      <c r="DW68" s="27">
        <f t="shared" si="195"/>
        <v>0.74752838276317146</v>
      </c>
      <c r="DX68" s="59">
        <f t="shared" si="216"/>
        <v>0.19537465073455482</v>
      </c>
    </row>
    <row r="69" spans="1:128" x14ac:dyDescent="0.3">
      <c r="B69" s="15" t="s">
        <v>160</v>
      </c>
      <c r="C69" s="16" t="s">
        <v>161</v>
      </c>
      <c r="D69" s="15" t="s">
        <v>162</v>
      </c>
      <c r="E69" s="16" t="s">
        <v>163</v>
      </c>
      <c r="F69" s="77" t="s">
        <v>164</v>
      </c>
      <c r="G69" s="15" t="s">
        <v>114</v>
      </c>
      <c r="I69" s="59">
        <f t="shared" si="206"/>
        <v>0.26486517642117552</v>
      </c>
      <c r="J69" s="59">
        <f t="shared" si="206"/>
        <v>0.23926718888381346</v>
      </c>
      <c r="K69" s="59">
        <f t="shared" si="206"/>
        <v>0.17901977666927807</v>
      </c>
      <c r="L69" s="59">
        <f t="shared" si="206"/>
        <v>0.1987262214406299</v>
      </c>
      <c r="M69" s="59">
        <f t="shared" si="206"/>
        <v>0.24871589700863014</v>
      </c>
      <c r="N69" s="59">
        <f t="shared" si="206"/>
        <v>0.27809552541565524</v>
      </c>
      <c r="O69" s="59">
        <f t="shared" si="206"/>
        <v>0.22311151456755038</v>
      </c>
      <c r="P69" s="59">
        <f t="shared" si="206"/>
        <v>0.2363269468744757</v>
      </c>
      <c r="Q69" s="59">
        <f t="shared" si="206"/>
        <v>0.23231953220414733</v>
      </c>
      <c r="R69" s="59">
        <f t="shared" si="206"/>
        <v>0.22407611427408991</v>
      </c>
      <c r="S69" s="59">
        <f t="shared" si="206"/>
        <v>0.19608290480120533</v>
      </c>
      <c r="T69" s="59">
        <f t="shared" si="206"/>
        <v>0.19928349728117553</v>
      </c>
      <c r="U69" s="59">
        <f t="shared" si="206"/>
        <v>0.2250176419746078</v>
      </c>
      <c r="W69" s="59">
        <f t="shared" si="207"/>
        <v>0.22353803795710531</v>
      </c>
      <c r="X69" s="59">
        <f t="shared" si="207"/>
        <v>0.17682270873958664</v>
      </c>
      <c r="Y69" s="59">
        <f t="shared" si="207"/>
        <v>0.19084851275896511</v>
      </c>
      <c r="Z69" s="59">
        <f t="shared" si="207"/>
        <v>0.18754755923076027</v>
      </c>
      <c r="AA69" s="59">
        <f t="shared" si="207"/>
        <v>0.19514742712238881</v>
      </c>
      <c r="AB69" s="59">
        <f t="shared" si="207"/>
        <v>0.16733374276038596</v>
      </c>
      <c r="AC69" s="59">
        <f t="shared" si="207"/>
        <v>0.20732170199912225</v>
      </c>
      <c r="AD69" s="59">
        <f t="shared" si="207"/>
        <v>0.19319486509098854</v>
      </c>
      <c r="AE69" s="59">
        <f t="shared" si="207"/>
        <v>0.21645457834650753</v>
      </c>
      <c r="AF69" s="59">
        <f t="shared" si="207"/>
        <v>0.19952591656697274</v>
      </c>
      <c r="AG69" s="59">
        <f t="shared" si="207"/>
        <v>0.16822012724607491</v>
      </c>
      <c r="AH69" s="59">
        <f t="shared" si="207"/>
        <v>0.17392840008232563</v>
      </c>
      <c r="AI69" s="59">
        <f t="shared" si="207"/>
        <v>0.19102967725004064</v>
      </c>
      <c r="AK69" s="61">
        <v>0.21229461216709847</v>
      </c>
      <c r="AL69" s="61">
        <v>0.23610848111645494</v>
      </c>
      <c r="AM69" s="61">
        <v>0.21235934993929156</v>
      </c>
      <c r="AN69" s="61">
        <f t="shared" si="217"/>
        <v>0.1505479330018939</v>
      </c>
      <c r="AO69" s="61">
        <f t="shared" si="217"/>
        <v>0.19975324818941281</v>
      </c>
      <c r="AP69" s="61">
        <f t="shared" si="217"/>
        <v>0.19050619122411036</v>
      </c>
      <c r="AQ69" s="61">
        <v>0.21216511341365457</v>
      </c>
      <c r="AR69" s="61">
        <v>0.22311284707534335</v>
      </c>
      <c r="AS69" s="61">
        <v>0.21388290212253125</v>
      </c>
      <c r="AT69" s="61">
        <f t="shared" si="209"/>
        <v>0.26362617574558028</v>
      </c>
      <c r="AU69" s="61">
        <f t="shared" si="209"/>
        <v>0.23826169051477011</v>
      </c>
      <c r="AV69" s="61">
        <f t="shared" si="209"/>
        <v>0.23933897678252108</v>
      </c>
      <c r="AW69" s="59">
        <f t="shared" si="210"/>
        <v>0.2007069164817154</v>
      </c>
      <c r="AY69" s="62">
        <v>0.14357798081134165</v>
      </c>
      <c r="AZ69" s="62">
        <v>0.1440265463868077</v>
      </c>
      <c r="BA69" s="62">
        <v>0.14388360422352542</v>
      </c>
      <c r="BB69" s="62">
        <v>0.14249987979871337</v>
      </c>
      <c r="BC69" s="62">
        <v>0.14244530002659944</v>
      </c>
      <c r="BD69" s="62">
        <v>0.14204476700539301</v>
      </c>
      <c r="BE69" s="62">
        <v>0.14185881846013654</v>
      </c>
      <c r="BF69" s="62">
        <v>0.14127644597755595</v>
      </c>
      <c r="BG69" s="62">
        <v>0.14114775094131685</v>
      </c>
      <c r="BH69" s="62">
        <v>0.14161424090502173</v>
      </c>
      <c r="BI69" s="62">
        <v>0.14136235538938174</v>
      </c>
      <c r="BJ69" s="62">
        <v>0.14157323851403905</v>
      </c>
      <c r="BK69" s="59">
        <f t="shared" si="211"/>
        <v>0.14225304846771686</v>
      </c>
      <c r="BM69" s="59">
        <f t="shared" si="211"/>
        <v>0.23445136212533746</v>
      </c>
      <c r="BN69" s="59">
        <f t="shared" si="211"/>
        <v>0.24722387559089171</v>
      </c>
      <c r="BO69" s="59">
        <f t="shared" si="211"/>
        <v>0.22443870102080518</v>
      </c>
      <c r="BP69" s="62">
        <v>0.18969838139712952</v>
      </c>
      <c r="BQ69" s="62">
        <v>0.18997368585029539</v>
      </c>
      <c r="BR69" s="62">
        <v>0.18955255356827796</v>
      </c>
      <c r="BS69" s="62">
        <v>0.14185881846013654</v>
      </c>
      <c r="BT69" s="62">
        <v>0.14127644597755595</v>
      </c>
      <c r="BU69" s="62">
        <v>0.14114775094131685</v>
      </c>
      <c r="BV69" s="62">
        <v>0.14161424090502173</v>
      </c>
      <c r="BW69" s="62">
        <v>0.14136235538938174</v>
      </c>
      <c r="BX69" s="62">
        <v>0.14157323851403905</v>
      </c>
      <c r="BY69" s="59">
        <f t="shared" si="212"/>
        <v>0.17685726933211493</v>
      </c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59">
        <f t="shared" si="213"/>
        <v>0.19148961351556112</v>
      </c>
      <c r="CO69" s="163"/>
      <c r="CP69" s="163"/>
      <c r="CQ69" s="163"/>
      <c r="CR69" s="163"/>
      <c r="CS69" s="59">
        <f t="shared" si="214"/>
        <v>0.19067476451670085</v>
      </c>
      <c r="CU69" s="163"/>
      <c r="CV69" s="163"/>
      <c r="CW69" s="163"/>
      <c r="CX69" s="163"/>
      <c r="CY69" s="59">
        <f t="shared" si="215"/>
        <v>0.19030667756927327</v>
      </c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  <c r="DM69" s="163"/>
      <c r="DN69" s="163"/>
      <c r="DO69" s="163"/>
      <c r="DP69" s="163"/>
      <c r="DQ69" s="163"/>
      <c r="DR69" s="163"/>
      <c r="DS69" s="163"/>
      <c r="DU69" s="59">
        <f t="shared" si="8"/>
        <v>3.4604220864398072E-2</v>
      </c>
      <c r="DW69" s="27">
        <f t="shared" si="195"/>
        <v>0.88117177241486244</v>
      </c>
      <c r="DX69" s="59">
        <f t="shared" si="216"/>
        <v>0.10883805067496272</v>
      </c>
    </row>
    <row r="70" spans="1:128" s="70" customFormat="1" x14ac:dyDescent="0.3">
      <c r="B70" s="71" t="s">
        <v>165</v>
      </c>
      <c r="C70" s="72" t="s">
        <v>166</v>
      </c>
      <c r="D70" s="71" t="s">
        <v>167</v>
      </c>
      <c r="E70" s="72" t="s">
        <v>168</v>
      </c>
      <c r="F70" s="73" t="s">
        <v>169</v>
      </c>
      <c r="G70" s="71" t="s">
        <v>114</v>
      </c>
      <c r="I70" s="74">
        <f t="shared" si="206"/>
        <v>7.9917954156743827</v>
      </c>
      <c r="J70" s="74">
        <f t="shared" si="206"/>
        <v>7.8912779483316609</v>
      </c>
      <c r="K70" s="74">
        <f t="shared" si="206"/>
        <v>7.0620447481838537</v>
      </c>
      <c r="L70" s="74">
        <f t="shared" si="206"/>
        <v>7.7728561824772155</v>
      </c>
      <c r="M70" s="74">
        <f t="shared" si="206"/>
        <v>7.5099058386843343</v>
      </c>
      <c r="N70" s="74">
        <f t="shared" si="206"/>
        <v>7.7585067325185655</v>
      </c>
      <c r="O70" s="74">
        <f t="shared" si="206"/>
        <v>7.6396481372694911</v>
      </c>
      <c r="P70" s="74">
        <f t="shared" si="206"/>
        <v>7.0243621429953089</v>
      </c>
      <c r="Q70" s="74">
        <f t="shared" si="206"/>
        <v>7.2788797016918245</v>
      </c>
      <c r="R70" s="74">
        <f t="shared" si="206"/>
        <v>6.8546636623250912</v>
      </c>
      <c r="S70" s="74">
        <f t="shared" si="206"/>
        <v>6.4788082450266371</v>
      </c>
      <c r="T70" s="74">
        <f t="shared" si="206"/>
        <v>6.8119601313792222</v>
      </c>
      <c r="U70" s="74">
        <f t="shared" si="206"/>
        <v>7.3084448775785607</v>
      </c>
      <c r="W70" s="74">
        <f t="shared" si="207"/>
        <v>6.452041368512262</v>
      </c>
      <c r="X70" s="74">
        <f t="shared" si="207"/>
        <v>5.8009044518384894</v>
      </c>
      <c r="Y70" s="74">
        <f t="shared" si="207"/>
        <v>6.0151666261460601</v>
      </c>
      <c r="Z70" s="74">
        <f t="shared" si="207"/>
        <v>5.6234699061209721</v>
      </c>
      <c r="AA70" s="74">
        <f t="shared" si="207"/>
        <v>6.0344574832227851</v>
      </c>
      <c r="AB70" s="74">
        <f t="shared" si="207"/>
        <v>5.6053080649207612</v>
      </c>
      <c r="AC70" s="74">
        <f t="shared" si="207"/>
        <v>6.2125994630173604</v>
      </c>
      <c r="AD70" s="74">
        <f t="shared" si="207"/>
        <v>6.1717383618042856</v>
      </c>
      <c r="AE70" s="74">
        <f t="shared" si="207"/>
        <v>6.1266904916816234</v>
      </c>
      <c r="AF70" s="74">
        <f t="shared" si="207"/>
        <v>5.5222446140557429</v>
      </c>
      <c r="AG70" s="74">
        <f t="shared" si="207"/>
        <v>5.6240745531532514</v>
      </c>
      <c r="AH70" s="74">
        <f t="shared" si="207"/>
        <v>5.7410772496176765</v>
      </c>
      <c r="AI70" s="74">
        <f t="shared" si="207"/>
        <v>5.9006279433049365</v>
      </c>
      <c r="AK70" s="4">
        <v>5.7799407039927511</v>
      </c>
      <c r="AL70" s="4">
        <v>5.8635519305739816</v>
      </c>
      <c r="AM70" s="4">
        <v>5.7912771628673632</v>
      </c>
      <c r="AN70" s="4">
        <f t="shared" si="217"/>
        <v>5.523930007303453</v>
      </c>
      <c r="AO70" s="4">
        <f t="shared" si="217"/>
        <v>6.4144081227785348</v>
      </c>
      <c r="AP70" s="4">
        <f t="shared" si="217"/>
        <v>5.72968648694793</v>
      </c>
      <c r="AQ70" s="4">
        <v>5.7956443411799103</v>
      </c>
      <c r="AR70" s="4">
        <v>6.8209146672445371</v>
      </c>
      <c r="AS70" s="4">
        <v>6.8805543792566244</v>
      </c>
      <c r="AT70" s="83">
        <f t="shared" si="209"/>
        <v>7.292103115145304</v>
      </c>
      <c r="AU70" s="83">
        <f t="shared" si="209"/>
        <v>7.271470065649754</v>
      </c>
      <c r="AV70" s="83">
        <f t="shared" si="209"/>
        <v>7.1037130668954775</v>
      </c>
      <c r="AW70" s="74">
        <f t="shared" si="210"/>
        <v>6.3042881539853317</v>
      </c>
      <c r="AY70" s="74">
        <f t="shared" ref="AY70:BJ70" si="218">AY133/AY$8</f>
        <v>6.7398164256630526</v>
      </c>
      <c r="AZ70" s="74">
        <f t="shared" si="218"/>
        <v>6.8313813883352079</v>
      </c>
      <c r="BA70" s="74">
        <f t="shared" si="218"/>
        <v>6.8549562392662118</v>
      </c>
      <c r="BB70" s="74">
        <f t="shared" si="218"/>
        <v>6.8740499561248578</v>
      </c>
      <c r="BC70" s="74">
        <f t="shared" si="218"/>
        <v>6.9425820367706628</v>
      </c>
      <c r="BD70" s="74">
        <f t="shared" si="218"/>
        <v>6.8878878972676647</v>
      </c>
      <c r="BE70" s="74">
        <f t="shared" si="218"/>
        <v>6.8509119786736434</v>
      </c>
      <c r="BF70" s="74">
        <f t="shared" si="218"/>
        <v>6.7925166537582253</v>
      </c>
      <c r="BG70" s="74">
        <f t="shared" si="218"/>
        <v>6.7227718554322067</v>
      </c>
      <c r="BH70" s="74">
        <f t="shared" si="218"/>
        <v>6.7774821572173014</v>
      </c>
      <c r="BI70" s="74">
        <f t="shared" si="218"/>
        <v>6.7527757206420205</v>
      </c>
      <c r="BJ70" s="74">
        <f t="shared" si="218"/>
        <v>6.8952458666766496</v>
      </c>
      <c r="BK70" s="74">
        <f t="shared" si="211"/>
        <v>6.8271881187239236</v>
      </c>
      <c r="BM70" s="74">
        <f>IFERROR(BM133/BM$8,0)</f>
        <v>6.5975467362346265</v>
      </c>
      <c r="BN70" s="74">
        <f t="shared" si="211"/>
        <v>6.7538767873097454</v>
      </c>
      <c r="BO70" s="74">
        <f t="shared" ref="BO70:BX70" si="219">BO133/BO$8</f>
        <v>6.9803623682556344</v>
      </c>
      <c r="BP70" s="74">
        <f t="shared" si="219"/>
        <v>7.1854514502013815</v>
      </c>
      <c r="BQ70" s="74">
        <f t="shared" si="219"/>
        <v>7.1610983595530442</v>
      </c>
      <c r="BR70" s="74">
        <f t="shared" si="219"/>
        <v>7.1821976876035531</v>
      </c>
      <c r="BS70" s="74">
        <f t="shared" si="219"/>
        <v>6.9552019610484752</v>
      </c>
      <c r="BT70" s="74">
        <f t="shared" si="219"/>
        <v>7.1572331233892825</v>
      </c>
      <c r="BU70" s="74">
        <f t="shared" si="219"/>
        <v>7.0722700697781891</v>
      </c>
      <c r="BV70" s="74">
        <f t="shared" si="219"/>
        <v>7.1127440340204071</v>
      </c>
      <c r="BW70" s="74">
        <f t="shared" si="219"/>
        <v>7.2875562031838301</v>
      </c>
      <c r="BX70" s="74">
        <f t="shared" si="219"/>
        <v>7.2889338965144379</v>
      </c>
      <c r="BY70" s="74">
        <f t="shared" si="212"/>
        <v>7.0629396504826181</v>
      </c>
      <c r="CA70" s="74">
        <f t="shared" ref="CA70:CL70" si="220">CA133/CA$8</f>
        <v>7.0573384907833852</v>
      </c>
      <c r="CB70" s="74">
        <f t="shared" si="220"/>
        <v>7.0573384907833843</v>
      </c>
      <c r="CC70" s="74">
        <f t="shared" si="220"/>
        <v>7.0573384907833843</v>
      </c>
      <c r="CD70" s="74">
        <f t="shared" si="220"/>
        <v>7.1400817132000229</v>
      </c>
      <c r="CE70" s="74">
        <f t="shared" si="220"/>
        <v>7.1400817132000229</v>
      </c>
      <c r="CF70" s="74">
        <f t="shared" si="220"/>
        <v>7.1400817132000221</v>
      </c>
      <c r="CG70" s="74">
        <f t="shared" si="220"/>
        <v>7.2036986940704271</v>
      </c>
      <c r="CH70" s="74">
        <f t="shared" si="220"/>
        <v>7.2036986940704271</v>
      </c>
      <c r="CI70" s="74">
        <f t="shared" si="220"/>
        <v>7.2036986940704262</v>
      </c>
      <c r="CJ70" s="74">
        <f t="shared" si="220"/>
        <v>7.2710804090220549</v>
      </c>
      <c r="CK70" s="74">
        <f t="shared" si="220"/>
        <v>7.2710804090220558</v>
      </c>
      <c r="CL70" s="74">
        <f t="shared" si="220"/>
        <v>7.2710804090220558</v>
      </c>
      <c r="CM70" s="74">
        <f t="shared" si="213"/>
        <v>7.1688853480555093</v>
      </c>
      <c r="CO70" s="74">
        <f>CO133/CO$8</f>
        <v>7.1363615688310134</v>
      </c>
      <c r="CP70" s="74">
        <f>CP133/CP$8</f>
        <v>5.3586493076386379</v>
      </c>
      <c r="CQ70" s="74">
        <f>CQ133/CQ$8</f>
        <v>7.0690141385580132</v>
      </c>
      <c r="CR70" s="74">
        <f>CR133/CR$8</f>
        <v>7.8176464586218142</v>
      </c>
      <c r="CS70" s="74">
        <f t="shared" si="214"/>
        <v>6.8506139858879642</v>
      </c>
      <c r="CU70" s="74">
        <f t="shared" ref="CU70:CX70" si="221">CU133/CU$8</f>
        <v>6.324924058585057</v>
      </c>
      <c r="CV70" s="74">
        <f t="shared" si="221"/>
        <v>6.324924058585057</v>
      </c>
      <c r="CW70" s="74">
        <f t="shared" si="221"/>
        <v>6.324924058585057</v>
      </c>
      <c r="CX70" s="74">
        <f t="shared" si="221"/>
        <v>6.324924058585057</v>
      </c>
      <c r="CY70" s="74">
        <f t="shared" si="215"/>
        <v>6.324924058585057</v>
      </c>
      <c r="DA70" s="74">
        <f t="shared" ref="DA70:DS70" si="222">DA133/DA$8</f>
        <v>7.8440469745651793</v>
      </c>
      <c r="DB70" s="74">
        <f t="shared" si="222"/>
        <v>4.4010332253360787</v>
      </c>
      <c r="DC70" s="74">
        <f t="shared" si="222"/>
        <v>4.4154311900032512</v>
      </c>
      <c r="DD70" s="74">
        <f t="shared" si="222"/>
        <v>3.5421050764673563</v>
      </c>
      <c r="DE70" s="74">
        <f t="shared" si="222"/>
        <v>3.5373431002857734</v>
      </c>
      <c r="DF70" s="74">
        <f t="shared" si="222"/>
        <v>3.4345213908058501</v>
      </c>
      <c r="DG70" s="74" t="e">
        <f t="shared" si="222"/>
        <v>#DIV/0!</v>
      </c>
      <c r="DH70" s="74" t="e">
        <f t="shared" si="222"/>
        <v>#DIV/0!</v>
      </c>
      <c r="DI70" s="74" t="e">
        <f t="shared" si="222"/>
        <v>#DIV/0!</v>
      </c>
      <c r="DJ70" s="74" t="e">
        <f t="shared" si="222"/>
        <v>#DIV/0!</v>
      </c>
      <c r="DK70" s="74" t="e">
        <f t="shared" si="222"/>
        <v>#DIV/0!</v>
      </c>
      <c r="DL70" s="74" t="e">
        <f t="shared" si="222"/>
        <v>#DIV/0!</v>
      </c>
      <c r="DM70" s="74" t="e">
        <f t="shared" si="222"/>
        <v>#DIV/0!</v>
      </c>
      <c r="DN70" s="74" t="e">
        <f t="shared" si="222"/>
        <v>#DIV/0!</v>
      </c>
      <c r="DO70" s="74" t="e">
        <f t="shared" si="222"/>
        <v>#DIV/0!</v>
      </c>
      <c r="DP70" s="74" t="e">
        <f t="shared" si="222"/>
        <v>#DIV/0!</v>
      </c>
      <c r="DQ70" s="74" t="e">
        <f t="shared" si="222"/>
        <v>#DIV/0!</v>
      </c>
      <c r="DR70" s="74" t="e">
        <f t="shared" si="222"/>
        <v>#DIV/0!</v>
      </c>
      <c r="DS70" s="74" t="e">
        <f t="shared" si="222"/>
        <v>#DIV/0!</v>
      </c>
      <c r="DU70" s="75">
        <f>+BY70-BK70</f>
        <v>0.23575153175869445</v>
      </c>
      <c r="DW70" s="76">
        <f>+BY70/AW70</f>
        <v>1.1203389626182769</v>
      </c>
      <c r="DX70" s="74">
        <f t="shared" si="216"/>
        <v>2.6804037381855697</v>
      </c>
    </row>
    <row r="71" spans="1:128" s="84" customFormat="1" x14ac:dyDescent="0.3">
      <c r="B71" s="85"/>
      <c r="C71" s="86"/>
      <c r="D71" s="85"/>
      <c r="E71" s="86"/>
      <c r="G71" s="85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8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8"/>
      <c r="AK71" s="89"/>
      <c r="AL71" s="89"/>
      <c r="AM71" s="89"/>
      <c r="AN71" s="90"/>
      <c r="AO71" s="89"/>
      <c r="AP71" s="89"/>
      <c r="AQ71" s="89"/>
      <c r="AR71" s="89"/>
      <c r="AS71" s="89"/>
      <c r="AT71" s="59"/>
      <c r="AU71" s="59"/>
      <c r="AV71" s="59"/>
      <c r="AW71" s="88"/>
      <c r="AY71" s="89"/>
      <c r="AZ71" s="89"/>
      <c r="BA71" s="89"/>
      <c r="BB71" s="90"/>
      <c r="BC71" s="89"/>
      <c r="BD71" s="89"/>
      <c r="BE71" s="89"/>
      <c r="BF71" s="89"/>
      <c r="BG71" s="89"/>
      <c r="BH71" s="89"/>
      <c r="BI71" s="89"/>
      <c r="BJ71" s="89"/>
      <c r="BK71" s="88"/>
      <c r="BM71" s="89"/>
      <c r="BN71" s="89"/>
      <c r="BO71" s="89"/>
      <c r="BP71" s="90"/>
      <c r="BQ71" s="89"/>
      <c r="BR71" s="89"/>
      <c r="BS71" s="89"/>
      <c r="BT71" s="89"/>
      <c r="BU71" s="89"/>
      <c r="BV71" s="89"/>
      <c r="BW71" s="89"/>
      <c r="BX71" s="89"/>
      <c r="BY71" s="88"/>
      <c r="CA71" s="90"/>
      <c r="CB71" s="90"/>
      <c r="CC71" s="90"/>
      <c r="CD71" s="90"/>
      <c r="CE71" s="89"/>
      <c r="CF71" s="89"/>
      <c r="CG71" s="89"/>
      <c r="CH71" s="89"/>
      <c r="CI71" s="89"/>
      <c r="CJ71" s="89"/>
      <c r="CK71" s="89"/>
      <c r="CL71" s="89"/>
      <c r="CM71" s="88"/>
      <c r="CO71" s="90"/>
      <c r="CP71" s="90"/>
      <c r="CQ71" s="90"/>
      <c r="CR71" s="90"/>
      <c r="CS71" s="88"/>
      <c r="CU71" s="90"/>
      <c r="CV71" s="90"/>
      <c r="CW71" s="90"/>
      <c r="CX71" s="90"/>
      <c r="CY71" s="88"/>
      <c r="DA71" s="90"/>
      <c r="DB71" s="90"/>
      <c r="DC71" s="90"/>
      <c r="DD71" s="90"/>
      <c r="DE71" s="90"/>
      <c r="DF71" s="90"/>
      <c r="DG71" s="90"/>
      <c r="DH71" s="90"/>
      <c r="DI71" s="90"/>
      <c r="DJ71" s="90"/>
      <c r="DK71" s="90"/>
      <c r="DL71" s="90"/>
      <c r="DM71" s="90"/>
      <c r="DN71" s="90"/>
      <c r="DO71" s="90"/>
      <c r="DP71" s="90"/>
      <c r="DQ71" s="90"/>
      <c r="DR71" s="90"/>
      <c r="DS71" s="90"/>
      <c r="DU71" s="88"/>
      <c r="DW71" s="88"/>
      <c r="DX71" s="88"/>
    </row>
    <row r="72" spans="1:128" s="70" customFormat="1" x14ac:dyDescent="0.3">
      <c r="B72" s="71"/>
      <c r="C72" s="72"/>
      <c r="D72" s="71"/>
      <c r="E72" s="72"/>
      <c r="F72" s="70" t="s">
        <v>170</v>
      </c>
      <c r="G72" s="71" t="s">
        <v>20</v>
      </c>
      <c r="I72" s="74">
        <f t="shared" ref="I72:U72" si="223">IFERROR(I135/I$10,0)</f>
        <v>22.991979588675971</v>
      </c>
      <c r="J72" s="74">
        <f t="shared" si="223"/>
        <v>24.119462024704568</v>
      </c>
      <c r="K72" s="74">
        <f t="shared" si="223"/>
        <v>23.099369781584901</v>
      </c>
      <c r="L72" s="74">
        <f t="shared" si="223"/>
        <v>23.7984421718769</v>
      </c>
      <c r="M72" s="74">
        <f t="shared" si="223"/>
        <v>23.763110588493376</v>
      </c>
      <c r="N72" s="74">
        <f t="shared" si="223"/>
        <v>25.243534650836505</v>
      </c>
      <c r="O72" s="74">
        <f t="shared" si="223"/>
        <v>24.389423485978266</v>
      </c>
      <c r="P72" s="74">
        <f t="shared" si="223"/>
        <v>24.269886503026441</v>
      </c>
      <c r="Q72" s="74">
        <f t="shared" si="223"/>
        <v>23.076926796753217</v>
      </c>
      <c r="R72" s="74">
        <f t="shared" si="223"/>
        <v>23.136440783443419</v>
      </c>
      <c r="S72" s="74">
        <f t="shared" si="223"/>
        <v>22.052077568638456</v>
      </c>
      <c r="T72" s="74">
        <f t="shared" si="223"/>
        <v>21.749373497983996</v>
      </c>
      <c r="U72" s="74">
        <f t="shared" si="223"/>
        <v>23.416796782893307</v>
      </c>
      <c r="W72" s="74">
        <f t="shared" ref="W72:AI72" si="224">IFERROR(W135/W$10,0)</f>
        <v>22.047546433497036</v>
      </c>
      <c r="X72" s="74">
        <f t="shared" si="224"/>
        <v>20.849112659635903</v>
      </c>
      <c r="Y72" s="74">
        <f t="shared" si="224"/>
        <v>23.454121607149638</v>
      </c>
      <c r="Z72" s="74">
        <f t="shared" si="224"/>
        <v>20.521740479992086</v>
      </c>
      <c r="AA72" s="74">
        <f t="shared" si="224"/>
        <v>22.852468634068991</v>
      </c>
      <c r="AB72" s="74">
        <f t="shared" si="224"/>
        <v>21.900371611005987</v>
      </c>
      <c r="AC72" s="74">
        <f t="shared" si="224"/>
        <v>22.056748875922562</v>
      </c>
      <c r="AD72" s="74">
        <f t="shared" si="224"/>
        <v>22.593091399232573</v>
      </c>
      <c r="AE72" s="74">
        <f t="shared" si="224"/>
        <v>22.327115406501139</v>
      </c>
      <c r="AF72" s="74">
        <f t="shared" si="224"/>
        <v>22.06875518349079</v>
      </c>
      <c r="AG72" s="74">
        <f t="shared" si="224"/>
        <v>21.603269824732774</v>
      </c>
      <c r="AH72" s="74">
        <f t="shared" si="224"/>
        <v>21.167432313951526</v>
      </c>
      <c r="AI72" s="74">
        <f t="shared" si="224"/>
        <v>21.946968714006157</v>
      </c>
      <c r="AK72" s="74">
        <f>IFERROR(AK135/AK$10,0)</f>
        <v>20.319309292573639</v>
      </c>
      <c r="AL72" s="74">
        <f t="shared" ref="AL72:AW72" si="225">IFERROR(AL135/AL$10,0)</f>
        <v>22.439391354913948</v>
      </c>
      <c r="AM72" s="74">
        <f t="shared" si="225"/>
        <v>20.839136736982987</v>
      </c>
      <c r="AN72" s="74">
        <f t="shared" si="225"/>
        <v>20.524073558911539</v>
      </c>
      <c r="AO72" s="74">
        <f t="shared" si="225"/>
        <v>22.609674903227059</v>
      </c>
      <c r="AP72" s="74">
        <f t="shared" si="225"/>
        <v>21.17658417392218</v>
      </c>
      <c r="AQ72" s="74">
        <f t="shared" si="225"/>
        <v>20.943576927802962</v>
      </c>
      <c r="AR72" s="74">
        <f t="shared" si="225"/>
        <v>21.491494634545802</v>
      </c>
      <c r="AS72" s="74">
        <v>21.714963150091361</v>
      </c>
      <c r="AT72" s="75">
        <f t="shared" ref="AT72:AV72" si="226">IFERROR(AT135/AT$10,0)</f>
        <v>22.984758243756819</v>
      </c>
      <c r="AU72" s="75">
        <f t="shared" si="226"/>
        <v>21.976953715422034</v>
      </c>
      <c r="AV72" s="75">
        <f t="shared" si="226"/>
        <v>21.275395559477989</v>
      </c>
      <c r="AW72" s="74">
        <f t="shared" si="225"/>
        <v>21.494685270675845</v>
      </c>
      <c r="AY72" s="74">
        <f t="shared" ref="AY72:BK72" si="227">IFERROR(AY135/AY$10,0)</f>
        <v>20.949972498328869</v>
      </c>
      <c r="AZ72" s="74">
        <f t="shared" si="227"/>
        <v>21.709625636828648</v>
      </c>
      <c r="BA72" s="74">
        <f t="shared" si="227"/>
        <v>21.139426541919068</v>
      </c>
      <c r="BB72" s="74">
        <f t="shared" si="227"/>
        <v>20.894437832253232</v>
      </c>
      <c r="BC72" s="74">
        <f t="shared" si="227"/>
        <v>21.762566694391921</v>
      </c>
      <c r="BD72" s="74">
        <f t="shared" si="227"/>
        <v>21.151394669485196</v>
      </c>
      <c r="BE72" s="74">
        <f t="shared" si="227"/>
        <v>21.047890261250739</v>
      </c>
      <c r="BF72" s="74">
        <f t="shared" si="227"/>
        <v>21.364168687154066</v>
      </c>
      <c r="BG72" s="74">
        <f t="shared" si="227"/>
        <v>22.167878125909333</v>
      </c>
      <c r="BH72" s="74">
        <f t="shared" si="227"/>
        <v>21.240398147893693</v>
      </c>
      <c r="BI72" s="74">
        <f t="shared" si="227"/>
        <v>21.251466031174512</v>
      </c>
      <c r="BJ72" s="74">
        <f t="shared" si="227"/>
        <v>21.254495359450956</v>
      </c>
      <c r="BK72" s="74">
        <f t="shared" si="227"/>
        <v>21.305982488645835</v>
      </c>
      <c r="BM72" s="74">
        <f>IFERROR(BM135/BM$10,0)</f>
        <v>21.393618008361486</v>
      </c>
      <c r="BN72" s="74">
        <f t="shared" ref="BN72" si="228">IFERROR(BN135/BN$10,0)</f>
        <v>21.793706867830746</v>
      </c>
      <c r="BO72" s="74">
        <f>IFERROR(BO135/BO$10,0)</f>
        <v>23.026794270468624</v>
      </c>
      <c r="BP72" s="74">
        <f t="shared" ref="BP72:BY72" si="229">IFERROR(BP135/BP$10,0)</f>
        <v>21.709410721194292</v>
      </c>
      <c r="BQ72" s="74">
        <f t="shared" si="229"/>
        <v>21.870344556415457</v>
      </c>
      <c r="BR72" s="74">
        <f t="shared" si="229"/>
        <v>21.460842339554908</v>
      </c>
      <c r="BS72" s="74">
        <f t="shared" si="229"/>
        <v>22.421018108665162</v>
      </c>
      <c r="BT72" s="74">
        <f t="shared" si="229"/>
        <v>21.569490673815423</v>
      </c>
      <c r="BU72" s="74">
        <f t="shared" si="229"/>
        <v>21.91890963816186</v>
      </c>
      <c r="BV72" s="74">
        <f t="shared" si="229"/>
        <v>21.278475730464734</v>
      </c>
      <c r="BW72" s="74">
        <f t="shared" si="229"/>
        <v>21.678028647815328</v>
      </c>
      <c r="BX72" s="74">
        <f t="shared" si="229"/>
        <v>21.882637963448726</v>
      </c>
      <c r="BY72" s="74">
        <f t="shared" si="229"/>
        <v>21.822533965270743</v>
      </c>
      <c r="CA72" s="74">
        <f t="shared" ref="CA72:CM72" si="230">IFERROR(CA135/CA$10,0)</f>
        <v>22.236122450313371</v>
      </c>
      <c r="CB72" s="74">
        <f t="shared" si="230"/>
        <v>21.665205525089643</v>
      </c>
      <c r="CC72" s="74">
        <f t="shared" si="230"/>
        <v>22.236115590473119</v>
      </c>
      <c r="CD72" s="74">
        <f t="shared" si="230"/>
        <v>22.026896789390783</v>
      </c>
      <c r="CE72" s="74">
        <f t="shared" si="230"/>
        <v>22.227203861604337</v>
      </c>
      <c r="CF72" s="74">
        <f t="shared" si="230"/>
        <v>22.026896789390783</v>
      </c>
      <c r="CG72" s="74">
        <f t="shared" si="230"/>
        <v>22.245269590370803</v>
      </c>
      <c r="CH72" s="74">
        <f t="shared" si="230"/>
        <v>22.245269590370803</v>
      </c>
      <c r="CI72" s="74">
        <f t="shared" si="230"/>
        <v>22.049900468113229</v>
      </c>
      <c r="CJ72" s="74">
        <f t="shared" si="230"/>
        <v>22.177074936866092</v>
      </c>
      <c r="CK72" s="74">
        <f t="shared" si="230"/>
        <v>21.983339112255123</v>
      </c>
      <c r="CL72" s="74">
        <f t="shared" si="230"/>
        <v>22.176555775134538</v>
      </c>
      <c r="CM72" s="74">
        <f t="shared" si="230"/>
        <v>22.109060968399</v>
      </c>
      <c r="CO72" s="74">
        <f t="shared" ref="CO72:CS72" si="231">IFERROR(CO135/CO$10,0)</f>
        <v>21.130947510948335</v>
      </c>
      <c r="CP72" s="74">
        <f t="shared" si="231"/>
        <v>20.004449376642523</v>
      </c>
      <c r="CQ72" s="74">
        <f t="shared" si="231"/>
        <v>20.972974932742826</v>
      </c>
      <c r="CR72" s="74">
        <f t="shared" si="231"/>
        <v>21.869045392444175</v>
      </c>
      <c r="CS72" s="74">
        <f t="shared" si="231"/>
        <v>20.996897019927367</v>
      </c>
      <c r="CU72" s="74">
        <f t="shared" ref="CU72:CY72" si="232">IFERROR(CU135/CU$10,0)</f>
        <v>20.911151737742575</v>
      </c>
      <c r="CV72" s="74">
        <f t="shared" si="232"/>
        <v>21.031085232082802</v>
      </c>
      <c r="CW72" s="74">
        <f t="shared" si="232"/>
        <v>21.092335664016368</v>
      </c>
      <c r="CX72" s="74">
        <f t="shared" si="232"/>
        <v>21.092746899963668</v>
      </c>
      <c r="CY72" s="74">
        <f t="shared" si="232"/>
        <v>21.031829883451351</v>
      </c>
      <c r="DA72" s="74">
        <f t="shared" ref="DA72:DS72" si="233">IFERROR(DA135/DA$10,0)</f>
        <v>22.565810652536378</v>
      </c>
      <c r="DB72" s="74">
        <f t="shared" si="233"/>
        <v>20.085763903830717</v>
      </c>
      <c r="DC72" s="74">
        <f t="shared" si="233"/>
        <v>19.349699059567843</v>
      </c>
      <c r="DD72" s="74">
        <f t="shared" si="233"/>
        <v>17.668966942077994</v>
      </c>
      <c r="DE72" s="74">
        <f t="shared" si="233"/>
        <v>17.437409479408267</v>
      </c>
      <c r="DF72" s="74">
        <f t="shared" si="233"/>
        <v>21.48247783069526</v>
      </c>
      <c r="DG72" s="74">
        <f t="shared" si="233"/>
        <v>29.469395371309968</v>
      </c>
      <c r="DH72" s="74">
        <f t="shared" si="233"/>
        <v>29.097771870871949</v>
      </c>
      <c r="DI72" s="74">
        <f t="shared" si="233"/>
        <v>29.220108608813781</v>
      </c>
      <c r="DJ72" s="74">
        <f t="shared" si="233"/>
        <v>29.345342619384745</v>
      </c>
      <c r="DK72" s="74">
        <f t="shared" si="233"/>
        <v>29.450815663116977</v>
      </c>
      <c r="DL72" s="74">
        <f t="shared" si="233"/>
        <v>29.448231833025883</v>
      </c>
      <c r="DM72" s="74">
        <f t="shared" si="233"/>
        <v>29.281788428688778</v>
      </c>
      <c r="DN72" s="74">
        <f t="shared" si="233"/>
        <v>29.043800650044886</v>
      </c>
      <c r="DO72" s="74">
        <f t="shared" si="233"/>
        <v>29.062220647422201</v>
      </c>
      <c r="DP72" s="74">
        <f t="shared" si="233"/>
        <v>25.202383799502005</v>
      </c>
      <c r="DQ72" s="74">
        <f t="shared" si="233"/>
        <v>0</v>
      </c>
      <c r="DR72" s="74">
        <f t="shared" si="233"/>
        <v>0</v>
      </c>
      <c r="DS72" s="74">
        <f t="shared" si="233"/>
        <v>0</v>
      </c>
      <c r="DU72" s="74">
        <f>+BY72-BK72</f>
        <v>0.51655147662490819</v>
      </c>
      <c r="DW72" s="142">
        <f>+BY72/AW72</f>
        <v>1.015252546872234</v>
      </c>
      <c r="DX72" s="74">
        <f t="shared" ref="DX72" si="234">IFERROR(DX135/DX$10,0)</f>
        <v>22.147992252231859</v>
      </c>
    </row>
    <row r="73" spans="1:128" s="84" customFormat="1" x14ac:dyDescent="0.3">
      <c r="B73" s="85"/>
      <c r="C73" s="85"/>
      <c r="D73" s="85"/>
      <c r="E73" s="85"/>
      <c r="G73" s="85"/>
      <c r="U73" s="70"/>
      <c r="AI73" s="70"/>
      <c r="AT73" s="12"/>
      <c r="AU73" s="12"/>
      <c r="AV73" s="12"/>
      <c r="AW73" s="70"/>
      <c r="BK73" s="70"/>
      <c r="BY73" s="70"/>
      <c r="CM73" s="70"/>
      <c r="CS73" s="70"/>
      <c r="CY73" s="70"/>
      <c r="DU73" s="70"/>
      <c r="DW73" s="70"/>
      <c r="DX73" s="70"/>
    </row>
    <row r="74" spans="1:128" s="84" customFormat="1" x14ac:dyDescent="0.3">
      <c r="B74" s="85"/>
      <c r="C74" s="86"/>
      <c r="D74" s="85"/>
      <c r="E74" s="86"/>
      <c r="F74" s="91" t="s">
        <v>171</v>
      </c>
      <c r="G74" s="85" t="s">
        <v>114</v>
      </c>
      <c r="I74" s="89">
        <f t="shared" ref="I74:U74" si="235">IFERROR(I$122/I$8,0)</f>
        <v>6.8159297638415879</v>
      </c>
      <c r="J74" s="89">
        <f t="shared" si="235"/>
        <v>7.0669493885216426</v>
      </c>
      <c r="K74" s="89">
        <f t="shared" si="235"/>
        <v>6.5983717166640501</v>
      </c>
      <c r="L74" s="89">
        <f t="shared" si="235"/>
        <v>6.6351005945906332</v>
      </c>
      <c r="M74" s="89">
        <f t="shared" si="235"/>
        <v>6.8597306155692355</v>
      </c>
      <c r="N74" s="89">
        <f t="shared" si="235"/>
        <v>7.3306215865809206</v>
      </c>
      <c r="O74" s="89">
        <f t="shared" si="235"/>
        <v>7.0373950334596067</v>
      </c>
      <c r="P74" s="89">
        <f t="shared" si="235"/>
        <v>7.0411097889677885</v>
      </c>
      <c r="Q74" s="89">
        <f t="shared" si="235"/>
        <v>6.6850856064668047</v>
      </c>
      <c r="R74" s="89">
        <f t="shared" si="235"/>
        <v>6.8400836049298963</v>
      </c>
      <c r="S74" s="89">
        <f t="shared" si="235"/>
        <v>6.4670870467542398</v>
      </c>
      <c r="T74" s="89">
        <f t="shared" si="235"/>
        <v>6.4812609997355706</v>
      </c>
      <c r="U74" s="89">
        <f t="shared" si="235"/>
        <v>6.8019719302540169</v>
      </c>
      <c r="W74" s="89">
        <f t="shared" ref="W74:AI74" si="236">IFERROR(W$122/W$8,0)</f>
        <v>6.5918844137918535</v>
      </c>
      <c r="X74" s="89">
        <f t="shared" si="236"/>
        <v>6.0315360085724565</v>
      </c>
      <c r="Y74" s="89">
        <f t="shared" si="236"/>
        <v>6.6777261421288445</v>
      </c>
      <c r="Z74" s="89">
        <f t="shared" si="236"/>
        <v>6.1703659102727988</v>
      </c>
      <c r="AA74" s="89">
        <f t="shared" si="236"/>
        <v>6.6013305256072758</v>
      </c>
      <c r="AB74" s="89">
        <f t="shared" si="236"/>
        <v>6.3845654867778876</v>
      </c>
      <c r="AC74" s="89">
        <f t="shared" si="236"/>
        <v>6.4184637820785797</v>
      </c>
      <c r="AD74" s="89">
        <f t="shared" si="236"/>
        <v>6.3354046690834025</v>
      </c>
      <c r="AE74" s="89">
        <f t="shared" si="236"/>
        <v>6.394338979352538</v>
      </c>
      <c r="AF74" s="89">
        <f t="shared" si="236"/>
        <v>6.3611158993262942</v>
      </c>
      <c r="AG74" s="89">
        <f t="shared" si="236"/>
        <v>6.1167339769366853</v>
      </c>
      <c r="AH74" s="89">
        <f t="shared" si="236"/>
        <v>6.0124803217040972</v>
      </c>
      <c r="AI74" s="89">
        <f t="shared" si="236"/>
        <v>6.3246981398686364</v>
      </c>
      <c r="AK74" s="89">
        <f t="shared" ref="AK74:AR74" si="237">IFERROR(AK$122/AK$8,0)</f>
        <v>5.7894623968649288</v>
      </c>
      <c r="AL74" s="89">
        <f t="shared" si="237"/>
        <v>6.2537101061882705</v>
      </c>
      <c r="AM74" s="89">
        <f t="shared" si="237"/>
        <v>5.7307221952700695</v>
      </c>
      <c r="AN74" s="89">
        <f t="shared" si="237"/>
        <v>5.561869993318898</v>
      </c>
      <c r="AO74" s="89">
        <f t="shared" si="237"/>
        <v>5.6782281879666634</v>
      </c>
      <c r="AP74" s="89">
        <f t="shared" si="237"/>
        <v>5.5146596147525004</v>
      </c>
      <c r="AQ74" s="89">
        <f t="shared" si="237"/>
        <v>5.4981668063836153</v>
      </c>
      <c r="AR74" s="89">
        <f t="shared" si="237"/>
        <v>5.4863764364520557</v>
      </c>
      <c r="AS74" s="89">
        <v>5.5447486809688007</v>
      </c>
      <c r="AT74" s="89">
        <f>IFERROR(AT$122/AT$8,0)</f>
        <v>5.6593276655258524</v>
      </c>
      <c r="AU74" s="89">
        <f>IFERROR(AU$122/AU$8,0)</f>
        <v>5.6460839105255642</v>
      </c>
      <c r="AV74" s="89">
        <f>IFERROR(AV$122/AV$8,0)</f>
        <v>5.5723305724235548</v>
      </c>
      <c r="AW74" s="89">
        <f>IFERROR(AW$122/AW$8,0)</f>
        <v>5.6427469791575806</v>
      </c>
      <c r="AY74" s="89">
        <f t="shared" ref="AY74:BK74" si="238">IFERROR(AY$122/AY$8,0)</f>
        <v>5.1549474881805919</v>
      </c>
      <c r="AZ74" s="89">
        <f t="shared" si="238"/>
        <v>5.1710525481171237</v>
      </c>
      <c r="BA74" s="89">
        <f t="shared" si="238"/>
        <v>5.1659204286834672</v>
      </c>
      <c r="BB74" s="89">
        <f t="shared" si="238"/>
        <v>5.1162399226078756</v>
      </c>
      <c r="BC74" s="89">
        <f t="shared" si="238"/>
        <v>5.1142803194878557</v>
      </c>
      <c r="BD74" s="89">
        <f t="shared" si="238"/>
        <v>5.0998997948424041</v>
      </c>
      <c r="BE74" s="89">
        <f t="shared" si="238"/>
        <v>5.0932235971351787</v>
      </c>
      <c r="BF74" s="89">
        <f t="shared" si="238"/>
        <v>5.0723144051455726</v>
      </c>
      <c r="BG74" s="89">
        <f t="shared" si="238"/>
        <v>5.0676938069866271</v>
      </c>
      <c r="BH74" s="89">
        <f t="shared" si="238"/>
        <v>5.0844424146287821</v>
      </c>
      <c r="BI74" s="89">
        <f t="shared" si="238"/>
        <v>5.0753988509930483</v>
      </c>
      <c r="BJ74" s="89">
        <f t="shared" si="238"/>
        <v>5.082970286582329</v>
      </c>
      <c r="BK74" s="89">
        <f t="shared" si="238"/>
        <v>5.1073778217304646</v>
      </c>
      <c r="BM74" s="89">
        <f t="shared" ref="BM74:BY74" si="239">IFERROR(BM$122/BM$8,0)</f>
        <v>5.5792275875970825</v>
      </c>
      <c r="BN74" s="89">
        <f t="shared" si="239"/>
        <v>5.5827096324112455</v>
      </c>
      <c r="BO74" s="89">
        <f t="shared" si="239"/>
        <v>5.8971052501626282</v>
      </c>
      <c r="BP74" s="89">
        <f t="shared" si="239"/>
        <v>5.4958295787754947</v>
      </c>
      <c r="BQ74" s="89">
        <f t="shared" si="239"/>
        <v>5.5038055369557091</v>
      </c>
      <c r="BR74" s="89">
        <f t="shared" si="239"/>
        <v>5.4916047409602831</v>
      </c>
      <c r="BS74" s="89">
        <f t="shared" si="239"/>
        <v>5.0298848814782762</v>
      </c>
      <c r="BT74" s="89">
        <f t="shared" si="239"/>
        <v>5.0251880846314041</v>
      </c>
      <c r="BU74" s="89">
        <f t="shared" si="239"/>
        <v>5.0241501673902977</v>
      </c>
      <c r="BV74" s="89">
        <f t="shared" si="239"/>
        <v>5.027912379129627</v>
      </c>
      <c r="BW74" s="89">
        <f t="shared" si="239"/>
        <v>5.0258809385464653</v>
      </c>
      <c r="BX74" s="89">
        <f t="shared" si="239"/>
        <v>5.0275816974672169</v>
      </c>
      <c r="BY74" s="89">
        <f t="shared" si="239"/>
        <v>5.305834581786538</v>
      </c>
      <c r="CA74" s="89">
        <f t="shared" ref="CA74:CC74" si="240">IFERROR(CA$122/CA$8,0)</f>
        <v>5.5830369568412035</v>
      </c>
      <c r="CB74" s="89">
        <f t="shared" si="240"/>
        <v>5.5830369568412026</v>
      </c>
      <c r="CC74" s="89">
        <f t="shared" si="240"/>
        <v>5.5830369568412026</v>
      </c>
      <c r="CD74" s="89">
        <f t="shared" ref="CD74:CM74" si="241">IFERROR(CD$122/CD$8,0)</f>
        <v>5.5413012697392423</v>
      </c>
      <c r="CE74" s="89">
        <f t="shared" si="241"/>
        <v>5.5413012697392423</v>
      </c>
      <c r="CF74" s="89">
        <f t="shared" si="241"/>
        <v>5.5413012697392423</v>
      </c>
      <c r="CG74" s="89">
        <f t="shared" si="241"/>
        <v>5.5234145471024059</v>
      </c>
      <c r="CH74" s="89">
        <f t="shared" si="241"/>
        <v>5.5234145471024085</v>
      </c>
      <c r="CI74" s="89">
        <f t="shared" si="241"/>
        <v>5.5234145471024085</v>
      </c>
      <c r="CJ74" s="89">
        <f t="shared" si="241"/>
        <v>5.5444229396439617</v>
      </c>
      <c r="CK74" s="89">
        <f t="shared" si="241"/>
        <v>5.5444229396439617</v>
      </c>
      <c r="CL74" s="89">
        <f t="shared" si="241"/>
        <v>5.5444229396439599</v>
      </c>
      <c r="CM74" s="89">
        <f t="shared" si="241"/>
        <v>5.5477240988363716</v>
      </c>
      <c r="CO74" s="89">
        <f>IFERROR(CO$122/CO$8,0)</f>
        <v>5.5232758454499153</v>
      </c>
      <c r="CP74" s="89">
        <f>IFERROR(CP$122/CP$8,0)</f>
        <v>5.5290093614596989</v>
      </c>
      <c r="CQ74" s="89">
        <f>IFERROR(CQ$122/CQ$8,0)</f>
        <v>5.5189060303414008</v>
      </c>
      <c r="CR74" s="89">
        <f>IFERROR(CR$122/CR$8,0)</f>
        <v>5.525425913937509</v>
      </c>
      <c r="CS74" s="89">
        <f>IFERROR(CS$122/CS$8,0)</f>
        <v>5.5241167744238515</v>
      </c>
      <c r="CU74" s="89">
        <f t="shared" ref="CU74:CW74" si="242">IFERROR(CU$122/CU$8,0)</f>
        <v>5.513452776564014</v>
      </c>
      <c r="CV74" s="89">
        <f t="shared" si="242"/>
        <v>5.513452776564014</v>
      </c>
      <c r="CW74" s="89">
        <f t="shared" si="242"/>
        <v>5.513452776564014</v>
      </c>
      <c r="CX74" s="89">
        <f>IFERROR(CX$122/CX$8,0)</f>
        <v>5.513452776564014</v>
      </c>
      <c r="CY74" s="89">
        <f>IFERROR(CY$122/CY$8,0)</f>
        <v>5.513452776564014</v>
      </c>
      <c r="DA74" s="89">
        <f t="shared" ref="DA74:DS74" si="243">IFERROR(DA$122/DA$8,0)</f>
        <v>5.5161100625516308</v>
      </c>
      <c r="DB74" s="89">
        <f t="shared" si="243"/>
        <v>5.5164082956367304</v>
      </c>
      <c r="DC74" s="89">
        <f t="shared" si="243"/>
        <v>5.5152899215840057</v>
      </c>
      <c r="DD74" s="89">
        <f t="shared" si="243"/>
        <v>5.5162591789753508</v>
      </c>
      <c r="DE74" s="89">
        <f t="shared" si="243"/>
        <v>5.5162591790923736</v>
      </c>
      <c r="DF74" s="89">
        <f t="shared" si="243"/>
        <v>5.55</v>
      </c>
      <c r="DG74" s="89">
        <f t="shared" si="243"/>
        <v>0</v>
      </c>
      <c r="DH74" s="89">
        <f t="shared" si="243"/>
        <v>0</v>
      </c>
      <c r="DI74" s="89">
        <f t="shared" si="243"/>
        <v>0</v>
      </c>
      <c r="DJ74" s="89">
        <f t="shared" si="243"/>
        <v>0</v>
      </c>
      <c r="DK74" s="89">
        <f t="shared" si="243"/>
        <v>0</v>
      </c>
      <c r="DL74" s="89">
        <f t="shared" si="243"/>
        <v>0</v>
      </c>
      <c r="DM74" s="89">
        <f t="shared" si="243"/>
        <v>0</v>
      </c>
      <c r="DN74" s="89">
        <f t="shared" si="243"/>
        <v>0</v>
      </c>
      <c r="DO74" s="89">
        <f t="shared" si="243"/>
        <v>0</v>
      </c>
      <c r="DP74" s="89">
        <f t="shared" si="243"/>
        <v>0</v>
      </c>
      <c r="DQ74" s="89">
        <f t="shared" si="243"/>
        <v>0</v>
      </c>
      <c r="DR74" s="89">
        <f t="shared" si="243"/>
        <v>0</v>
      </c>
      <c r="DS74" s="89">
        <f t="shared" si="243"/>
        <v>0</v>
      </c>
      <c r="DU74" s="59">
        <f>+BY74-BK74</f>
        <v>0.19845676005607338</v>
      </c>
      <c r="DW74" s="59">
        <f t="shared" ref="DW74" si="244">+BY74/AW74</f>
        <v>0.94029283988534584</v>
      </c>
      <c r="DX74" s="89">
        <f>IFERROR(DX$122/DX$8,0)</f>
        <v>3.2625347039963275</v>
      </c>
    </row>
    <row r="75" spans="1:128" s="84" customFormat="1" x14ac:dyDescent="0.3">
      <c r="B75" s="85"/>
      <c r="C75" s="86"/>
      <c r="D75" s="85"/>
      <c r="E75" s="86"/>
      <c r="F75" s="91" t="s">
        <v>172</v>
      </c>
      <c r="G75" s="85" t="s">
        <v>173</v>
      </c>
      <c r="I75" s="23">
        <f t="shared" ref="I75:U75" si="245">IFERROR(I$133/I$12,0)</f>
        <v>1810.7221665942768</v>
      </c>
      <c r="J75" s="23">
        <f t="shared" si="245"/>
        <v>1724.0717547756863</v>
      </c>
      <c r="K75" s="23">
        <f t="shared" si="245"/>
        <v>1774.6811819185436</v>
      </c>
      <c r="L75" s="23">
        <f t="shared" si="245"/>
        <v>1741.6343014383533</v>
      </c>
      <c r="M75" s="23">
        <f t="shared" si="245"/>
        <v>1797.8262485790244</v>
      </c>
      <c r="N75" s="23">
        <f t="shared" si="245"/>
        <v>1717.7778346115165</v>
      </c>
      <c r="O75" s="23">
        <f t="shared" si="245"/>
        <v>1765.427298913728</v>
      </c>
      <c r="P75" s="23">
        <f t="shared" si="245"/>
        <v>1833.3235800490174</v>
      </c>
      <c r="Q75" s="23">
        <f t="shared" si="245"/>
        <v>1809.3878607928016</v>
      </c>
      <c r="R75" s="23">
        <f t="shared" si="245"/>
        <v>1789.4714259546254</v>
      </c>
      <c r="S75" s="23">
        <f t="shared" si="245"/>
        <v>1807.7993747004894</v>
      </c>
      <c r="T75" s="23">
        <f t="shared" si="245"/>
        <v>1771.9982002140148</v>
      </c>
      <c r="U75" s="23">
        <f t="shared" si="245"/>
        <v>1779.7791687649146</v>
      </c>
      <c r="W75" s="23">
        <f t="shared" ref="W75:AI75" si="246">IFERROR(W$133/W$12,0)</f>
        <v>1763.3178450216019</v>
      </c>
      <c r="X75" s="23">
        <f t="shared" si="246"/>
        <v>1780.4946696695124</v>
      </c>
      <c r="Y75" s="23">
        <f t="shared" si="246"/>
        <v>1803.9912956368748</v>
      </c>
      <c r="Z75" s="23">
        <f t="shared" si="246"/>
        <v>1719.9224936827241</v>
      </c>
      <c r="AA75" s="23">
        <f t="shared" si="246"/>
        <v>1779.8286262357176</v>
      </c>
      <c r="AB75" s="23">
        <f t="shared" si="246"/>
        <v>1775.635537621622</v>
      </c>
      <c r="AC75" s="23">
        <f t="shared" si="246"/>
        <v>1772.1533326033366</v>
      </c>
      <c r="AD75" s="23">
        <f t="shared" si="246"/>
        <v>1807.2017803125254</v>
      </c>
      <c r="AE75" s="23">
        <f t="shared" si="246"/>
        <v>1790.5672163970971</v>
      </c>
      <c r="AF75" s="23">
        <f t="shared" si="246"/>
        <v>1667.4733164960242</v>
      </c>
      <c r="AG75" s="23">
        <f t="shared" si="246"/>
        <v>1684.656508097672</v>
      </c>
      <c r="AH75" s="23">
        <f t="shared" si="246"/>
        <v>1784.5953099775852</v>
      </c>
      <c r="AI75" s="23">
        <f t="shared" si="246"/>
        <v>1760.0436817774346</v>
      </c>
      <c r="AK75" s="23">
        <f t="shared" ref="AK75:AR75" si="247">IFERROR(AK$133/AK$12,0)</f>
        <v>1713.3910803372114</v>
      </c>
      <c r="AL75" s="23">
        <f t="shared" si="247"/>
        <v>1681.8549481399555</v>
      </c>
      <c r="AM75" s="23">
        <f t="shared" si="247"/>
        <v>1696.781448241702</v>
      </c>
      <c r="AN75" s="23">
        <f t="shared" si="247"/>
        <v>1821.3723976844858</v>
      </c>
      <c r="AO75" s="23">
        <f t="shared" si="247"/>
        <v>1809.7956529126113</v>
      </c>
      <c r="AP75" s="23">
        <f t="shared" si="247"/>
        <v>1742.7456469763606</v>
      </c>
      <c r="AQ75" s="23">
        <f t="shared" si="247"/>
        <v>1795.8249650034254</v>
      </c>
      <c r="AR75" s="23">
        <f t="shared" si="247"/>
        <v>1781.2887714661108</v>
      </c>
      <c r="AS75" s="23">
        <v>1818.4126460133814</v>
      </c>
      <c r="AT75" s="23">
        <f>IFERROR(AT$133/AT$12,0)</f>
        <v>1793.2480013088918</v>
      </c>
      <c r="AU75" s="23">
        <f>IFERROR(AU$133/AU$12,0)</f>
        <v>1800.1507928442456</v>
      </c>
      <c r="AV75" s="23">
        <f>IFERROR(AV$133/AV$12,0)</f>
        <v>1804.3711221264248</v>
      </c>
      <c r="AW75" s="23">
        <f>IFERROR(AW$133/AW$12,0)</f>
        <v>1776.8219007884231</v>
      </c>
      <c r="AY75" s="67">
        <v>1700</v>
      </c>
      <c r="AZ75" s="67">
        <v>1700</v>
      </c>
      <c r="BA75" s="67">
        <v>1700</v>
      </c>
      <c r="BB75" s="67">
        <v>1700</v>
      </c>
      <c r="BC75" s="67">
        <v>1700</v>
      </c>
      <c r="BD75" s="67">
        <v>1700</v>
      </c>
      <c r="BE75" s="67">
        <v>1700</v>
      </c>
      <c r="BF75" s="67">
        <v>1700</v>
      </c>
      <c r="BG75" s="67">
        <v>1700</v>
      </c>
      <c r="BH75" s="67">
        <v>1700</v>
      </c>
      <c r="BI75" s="67">
        <v>1700</v>
      </c>
      <c r="BJ75" s="67">
        <v>1700</v>
      </c>
      <c r="BK75" s="23">
        <f>IFERROR(BK$133/BK$12,0)</f>
        <v>1700</v>
      </c>
      <c r="BM75" s="23">
        <f>IFERROR(BM$133/BM$12,0)</f>
        <v>1796.3973544677197</v>
      </c>
      <c r="BN75" s="23">
        <f>IFERROR(BN$133/BN$12,0)</f>
        <v>1805.3089985635015</v>
      </c>
      <c r="BO75" s="23">
        <f>IFERROR(BO$133/BO$12,0)</f>
        <v>1798.9473461269115</v>
      </c>
      <c r="BP75" s="67">
        <v>1790.4144467893639</v>
      </c>
      <c r="BQ75" s="67">
        <v>1786.3989427960801</v>
      </c>
      <c r="BR75" s="67">
        <v>1788.8638801178054</v>
      </c>
      <c r="BS75" s="67">
        <v>1751.1541482304115</v>
      </c>
      <c r="BT75" s="67">
        <v>1794.3018305377454</v>
      </c>
      <c r="BU75" s="67">
        <v>1763.9744361375278</v>
      </c>
      <c r="BV75" s="67">
        <v>1791.2596319225993</v>
      </c>
      <c r="BW75" s="67">
        <v>1789.700451615206</v>
      </c>
      <c r="BX75" s="67">
        <v>1784.8615790212507</v>
      </c>
      <c r="BY75" s="23">
        <f>IFERROR(BY$133/BY$12,0)</f>
        <v>1787.0898975407677</v>
      </c>
      <c r="CA75" s="162"/>
      <c r="CB75" s="162"/>
      <c r="CC75" s="162"/>
      <c r="CD75" s="162"/>
      <c r="CE75" s="162"/>
      <c r="CF75" s="162"/>
      <c r="CG75" s="162"/>
      <c r="CH75" s="162"/>
      <c r="CI75" s="162"/>
      <c r="CJ75" s="162"/>
      <c r="CK75" s="162"/>
      <c r="CL75" s="162"/>
      <c r="CM75" s="23">
        <f>IFERROR(CM$133/CM$12,0)</f>
        <v>1803.8705766080795</v>
      </c>
      <c r="CO75" s="162"/>
      <c r="CP75" s="162"/>
      <c r="CQ75" s="162"/>
      <c r="CR75" s="162"/>
      <c r="CS75" s="23">
        <f>IFERROR(CS$133/CS$12,0)</f>
        <v>1804.0554100839029</v>
      </c>
      <c r="CU75" s="162"/>
      <c r="CV75" s="162"/>
      <c r="CW75" s="162"/>
      <c r="CX75" s="162"/>
      <c r="CY75" s="23">
        <f>IFERROR(CY$133/CY$12,0)</f>
        <v>1794.969251008732</v>
      </c>
      <c r="DA75" s="162"/>
      <c r="DB75" s="162"/>
      <c r="DC75" s="162"/>
      <c r="DD75" s="162"/>
      <c r="DE75" s="162"/>
      <c r="DF75" s="162"/>
      <c r="DG75" s="162"/>
      <c r="DH75" s="162"/>
      <c r="DI75" s="162"/>
      <c r="DJ75" s="162"/>
      <c r="DK75" s="162"/>
      <c r="DL75" s="162"/>
      <c r="DM75" s="162"/>
      <c r="DN75" s="162"/>
      <c r="DO75" s="162"/>
      <c r="DP75" s="162"/>
      <c r="DQ75" s="162"/>
      <c r="DR75" s="162"/>
      <c r="DS75" s="162"/>
      <c r="DU75" s="59">
        <f>+BY75-BK75</f>
        <v>87.089897540767652</v>
      </c>
      <c r="DW75" s="27">
        <f>+BY75/AW75</f>
        <v>1.0057788553528006</v>
      </c>
      <c r="DX75" s="23">
        <f>IFERROR(DX$133/DX$12,0)</f>
        <v>1787.8011157459944</v>
      </c>
    </row>
    <row r="76" spans="1:128" s="84" customFormat="1" x14ac:dyDescent="0.3">
      <c r="B76" s="85"/>
      <c r="C76" s="85"/>
      <c r="D76" s="85"/>
      <c r="E76" s="85"/>
      <c r="G76" s="85"/>
      <c r="U76" s="70"/>
      <c r="AI76" s="70"/>
      <c r="AT76" s="12"/>
      <c r="AU76" s="12"/>
      <c r="AV76" s="12"/>
      <c r="AW76" s="70"/>
      <c r="BK76" s="70"/>
      <c r="BY76" s="70"/>
      <c r="CM76" s="70"/>
      <c r="CS76" s="70"/>
      <c r="CY76" s="70"/>
      <c r="DU76" s="70"/>
      <c r="DW76" s="70"/>
      <c r="DX76" s="70"/>
    </row>
    <row r="77" spans="1:128" x14ac:dyDescent="0.3">
      <c r="B77" s="15"/>
      <c r="C77" s="16"/>
      <c r="D77" s="15"/>
      <c r="E77" s="16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8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8"/>
      <c r="AW77" s="18"/>
      <c r="BK77" s="18"/>
      <c r="BY77" s="18"/>
      <c r="CM77" s="18"/>
      <c r="CS77" s="18"/>
      <c r="CY77" s="18"/>
      <c r="DU77" s="18"/>
      <c r="DW77" s="18"/>
      <c r="DX77" s="18"/>
    </row>
    <row r="78" spans="1:128" x14ac:dyDescent="0.3">
      <c r="B78" s="15"/>
      <c r="C78" s="16"/>
      <c r="D78" s="15"/>
      <c r="E78" s="16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8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8"/>
      <c r="AW78" s="18"/>
      <c r="BK78" s="18"/>
      <c r="BY78" s="18"/>
      <c r="CM78" s="18"/>
      <c r="CS78" s="18"/>
      <c r="CY78" s="18"/>
      <c r="DU78" s="18"/>
      <c r="DW78" s="18"/>
      <c r="DX78" s="18"/>
    </row>
    <row r="79" spans="1:128" x14ac:dyDescent="0.3">
      <c r="A79" s="47"/>
      <c r="B79" s="52"/>
      <c r="C79" s="53"/>
      <c r="D79" s="52"/>
      <c r="E79" s="53"/>
      <c r="F79" s="54" t="s">
        <v>267</v>
      </c>
      <c r="G79" s="55"/>
      <c r="H79" s="159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8"/>
      <c r="V79" s="159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8"/>
      <c r="AJ79" s="159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159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159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159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159"/>
      <c r="CO79" s="58"/>
      <c r="CP79" s="58"/>
      <c r="CQ79" s="58"/>
      <c r="CR79" s="58"/>
      <c r="CS79" s="58"/>
      <c r="CT79" s="159"/>
      <c r="CU79" s="58"/>
      <c r="CV79" s="58"/>
      <c r="CW79" s="58"/>
      <c r="CX79" s="58"/>
      <c r="CY79" s="58"/>
      <c r="CZ79" s="159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159"/>
      <c r="DU79" s="58"/>
      <c r="DV79" s="159"/>
      <c r="DW79" s="58"/>
      <c r="DX79" s="58"/>
    </row>
    <row r="80" spans="1:128" x14ac:dyDescent="0.3">
      <c r="B80" s="15"/>
      <c r="C80" s="16"/>
      <c r="D80" s="15"/>
      <c r="E80" s="16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8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8"/>
      <c r="AW80" s="18"/>
      <c r="BK80" s="18"/>
      <c r="BY80" s="18"/>
      <c r="CM80" s="18"/>
      <c r="CS80" s="18"/>
      <c r="CY80" s="18"/>
      <c r="DU80" s="18"/>
      <c r="DW80" s="18"/>
      <c r="DX80" s="18"/>
    </row>
    <row r="81" spans="1:128" s="10" customFormat="1" x14ac:dyDescent="0.3">
      <c r="B81" s="31"/>
      <c r="C81" s="30"/>
      <c r="D81" s="31"/>
      <c r="E81" s="30"/>
      <c r="F81" s="10" t="s">
        <v>174</v>
      </c>
      <c r="G81" s="31" t="s">
        <v>175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>
        <f>SUM(I81:T81)</f>
        <v>0</v>
      </c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>
        <f>IFERROR(AVERAGE(W81:AH81),0)</f>
        <v>0</v>
      </c>
      <c r="AK81" s="2">
        <v>84</v>
      </c>
      <c r="AL81" s="2">
        <v>84</v>
      </c>
      <c r="AM81" s="2">
        <v>84</v>
      </c>
      <c r="AN81" s="6">
        <v>84</v>
      </c>
      <c r="AO81" s="6">
        <v>84</v>
      </c>
      <c r="AP81" s="6">
        <v>84</v>
      </c>
      <c r="AQ81" s="6">
        <v>84</v>
      </c>
      <c r="AR81" s="6">
        <v>84</v>
      </c>
      <c r="AS81" s="6">
        <v>84</v>
      </c>
      <c r="AT81" s="6">
        <v>84</v>
      </c>
      <c r="AU81" s="6">
        <v>84</v>
      </c>
      <c r="AV81" s="6">
        <v>84</v>
      </c>
      <c r="AW81" s="18">
        <f>AVERAGE(AK81:AV81)</f>
        <v>84</v>
      </c>
      <c r="AY81" s="7">
        <v>84</v>
      </c>
      <c r="AZ81" s="7">
        <v>84</v>
      </c>
      <c r="BA81" s="7">
        <v>84</v>
      </c>
      <c r="BB81" s="8">
        <v>84</v>
      </c>
      <c r="BC81" s="8">
        <v>84</v>
      </c>
      <c r="BD81" s="8">
        <v>84</v>
      </c>
      <c r="BE81" s="8">
        <v>84</v>
      </c>
      <c r="BF81" s="8">
        <v>84</v>
      </c>
      <c r="BG81" s="8">
        <v>84</v>
      </c>
      <c r="BH81" s="8">
        <v>84</v>
      </c>
      <c r="BI81" s="8">
        <v>84</v>
      </c>
      <c r="BJ81" s="8">
        <v>84</v>
      </c>
      <c r="BK81" s="18">
        <f>AVERAGE(AY81:BJ81)</f>
        <v>84</v>
      </c>
      <c r="BM81" s="2">
        <v>84</v>
      </c>
      <c r="BN81" s="2">
        <v>84</v>
      </c>
      <c r="BO81" s="7">
        <v>84</v>
      </c>
      <c r="BP81" s="8">
        <v>84</v>
      </c>
      <c r="BQ81" s="8">
        <v>84</v>
      </c>
      <c r="BR81" s="8">
        <v>84</v>
      </c>
      <c r="BS81" s="8">
        <v>84</v>
      </c>
      <c r="BT81" s="8">
        <v>84</v>
      </c>
      <c r="BU81" s="8">
        <v>84</v>
      </c>
      <c r="BV81" s="8">
        <v>84</v>
      </c>
      <c r="BW81" s="8">
        <v>84</v>
      </c>
      <c r="BX81" s="8">
        <v>84</v>
      </c>
      <c r="BY81" s="18">
        <f>AVERAGE(BM81:BX81)</f>
        <v>84</v>
      </c>
      <c r="CA81" s="161">
        <v>84</v>
      </c>
      <c r="CB81" s="161">
        <v>84</v>
      </c>
      <c r="CC81" s="161">
        <v>84</v>
      </c>
      <c r="CD81" s="161">
        <v>84</v>
      </c>
      <c r="CE81" s="161">
        <v>84</v>
      </c>
      <c r="CF81" s="161">
        <v>84</v>
      </c>
      <c r="CG81" s="161">
        <v>84</v>
      </c>
      <c r="CH81" s="161">
        <v>84</v>
      </c>
      <c r="CI81" s="161">
        <v>84</v>
      </c>
      <c r="CJ81" s="161">
        <v>84</v>
      </c>
      <c r="CK81" s="161">
        <v>84</v>
      </c>
      <c r="CL81" s="161">
        <v>84</v>
      </c>
      <c r="CM81" s="18">
        <f>AVERAGE(CA81:CL81)</f>
        <v>84</v>
      </c>
      <c r="CO81" s="161">
        <v>84</v>
      </c>
      <c r="CP81" s="161">
        <v>84</v>
      </c>
      <c r="CQ81" s="161">
        <v>84</v>
      </c>
      <c r="CR81" s="161">
        <v>84</v>
      </c>
      <c r="CS81" s="18">
        <f>AVERAGE(CO81:CR81)</f>
        <v>84</v>
      </c>
      <c r="CU81" s="161">
        <v>84</v>
      </c>
      <c r="CV81" s="161">
        <v>84</v>
      </c>
      <c r="CW81" s="161">
        <v>84</v>
      </c>
      <c r="CX81" s="161">
        <v>84</v>
      </c>
      <c r="CY81" s="18">
        <f>AVERAGE(CU81:CX81)</f>
        <v>84</v>
      </c>
      <c r="DA81" s="161">
        <v>84</v>
      </c>
      <c r="DB81" s="161">
        <v>84</v>
      </c>
      <c r="DC81" s="161">
        <v>84</v>
      </c>
      <c r="DD81" s="161">
        <v>84</v>
      </c>
      <c r="DE81" s="161">
        <v>84</v>
      </c>
      <c r="DF81" s="161">
        <v>84</v>
      </c>
      <c r="DG81" s="161">
        <v>84</v>
      </c>
      <c r="DH81" s="161">
        <v>84</v>
      </c>
      <c r="DI81" s="161">
        <v>84</v>
      </c>
      <c r="DJ81" s="161">
        <v>84</v>
      </c>
      <c r="DK81" s="161">
        <v>84</v>
      </c>
      <c r="DL81" s="161">
        <v>84</v>
      </c>
      <c r="DM81" s="161">
        <v>84</v>
      </c>
      <c r="DN81" s="161">
        <v>84</v>
      </c>
      <c r="DO81" s="161">
        <v>84</v>
      </c>
      <c r="DP81" s="161">
        <v>84</v>
      </c>
      <c r="DQ81" s="161"/>
      <c r="DR81" s="161"/>
      <c r="DS81" s="161"/>
      <c r="DU81" s="18">
        <f>+BY81-BK81</f>
        <v>0</v>
      </c>
      <c r="DW81" s="18">
        <f>+DU81-BM81</f>
        <v>-84</v>
      </c>
      <c r="DX81" s="18">
        <f>+AVERAGE(BY81,CM81,CS80:CS81,CY81,DA81:DS81)</f>
        <v>84</v>
      </c>
    </row>
    <row r="82" spans="1:128" s="10" customFormat="1" x14ac:dyDescent="0.3">
      <c r="B82" s="31"/>
      <c r="C82" s="30"/>
      <c r="D82" s="31"/>
      <c r="E82" s="30"/>
      <c r="F82" s="10" t="s">
        <v>176</v>
      </c>
      <c r="G82" s="31" t="s">
        <v>175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>
        <f>SUM(I82:T82)</f>
        <v>0</v>
      </c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>
        <f>IFERROR(AVERAGE(W82:AH82),0)</f>
        <v>0</v>
      </c>
      <c r="AK82" s="2">
        <v>43.510539062500001</v>
      </c>
      <c r="AL82" s="2">
        <v>28.286441406249999</v>
      </c>
      <c r="AM82" s="2">
        <v>40.36</v>
      </c>
      <c r="AN82" s="2">
        <v>41.396253906250003</v>
      </c>
      <c r="AO82" s="2">
        <v>41.559957031250001</v>
      </c>
      <c r="AP82" s="2">
        <v>44</v>
      </c>
      <c r="AQ82" s="6">
        <v>44.457226562499997</v>
      </c>
      <c r="AR82" s="6">
        <v>40.815246093749998</v>
      </c>
      <c r="AS82" s="6">
        <v>36</v>
      </c>
      <c r="AT82" s="6">
        <v>49.31</v>
      </c>
      <c r="AU82" s="6">
        <v>48.759253906250002</v>
      </c>
      <c r="AV82" s="6">
        <v>42</v>
      </c>
      <c r="AW82" s="18">
        <f>AVERAGE(AK82:AV82)</f>
        <v>41.704576497395834</v>
      </c>
      <c r="AY82" s="7">
        <v>36</v>
      </c>
      <c r="AZ82" s="7">
        <v>36</v>
      </c>
      <c r="BA82" s="7">
        <v>36</v>
      </c>
      <c r="BB82" s="7">
        <v>36</v>
      </c>
      <c r="BC82" s="7">
        <v>36</v>
      </c>
      <c r="BD82" s="7">
        <v>36</v>
      </c>
      <c r="BE82" s="8">
        <v>36</v>
      </c>
      <c r="BF82" s="8">
        <v>30</v>
      </c>
      <c r="BG82" s="8">
        <v>36</v>
      </c>
      <c r="BH82" s="8">
        <v>43</v>
      </c>
      <c r="BI82" s="8">
        <v>35</v>
      </c>
      <c r="BJ82" s="8">
        <v>42</v>
      </c>
      <c r="BK82" s="18">
        <f>AVERAGE(AY82:BJ82)</f>
        <v>36.5</v>
      </c>
      <c r="BM82" s="2">
        <v>36</v>
      </c>
      <c r="BN82" s="2">
        <v>36</v>
      </c>
      <c r="BO82" s="7">
        <v>36</v>
      </c>
      <c r="BP82" s="7">
        <v>36</v>
      </c>
      <c r="BQ82" s="7">
        <v>36</v>
      </c>
      <c r="BR82" s="7">
        <v>36</v>
      </c>
      <c r="BS82" s="8">
        <v>36</v>
      </c>
      <c r="BT82" s="8">
        <v>30</v>
      </c>
      <c r="BU82" s="8">
        <v>36</v>
      </c>
      <c r="BV82" s="8">
        <v>43</v>
      </c>
      <c r="BW82" s="8">
        <v>35</v>
      </c>
      <c r="BX82" s="8">
        <v>42</v>
      </c>
      <c r="BY82" s="18">
        <f>AVERAGE(BM82:BX82)</f>
        <v>36.5</v>
      </c>
      <c r="CA82" s="161">
        <v>45</v>
      </c>
      <c r="CB82" s="161">
        <v>45</v>
      </c>
      <c r="CC82" s="161">
        <v>45</v>
      </c>
      <c r="CD82" s="161">
        <v>45</v>
      </c>
      <c r="CE82" s="161">
        <v>45</v>
      </c>
      <c r="CF82" s="161">
        <v>45</v>
      </c>
      <c r="CG82" s="161">
        <v>45</v>
      </c>
      <c r="CH82" s="161">
        <v>45</v>
      </c>
      <c r="CI82" s="161">
        <v>45</v>
      </c>
      <c r="CJ82" s="161">
        <v>45</v>
      </c>
      <c r="CK82" s="161">
        <v>45</v>
      </c>
      <c r="CL82" s="161">
        <v>45</v>
      </c>
      <c r="CM82" s="18">
        <f>AVERAGE(CA82:CL82)</f>
        <v>45</v>
      </c>
      <c r="CO82" s="161">
        <v>45</v>
      </c>
      <c r="CP82" s="161">
        <v>45</v>
      </c>
      <c r="CQ82" s="161">
        <v>45</v>
      </c>
      <c r="CR82" s="161">
        <v>45</v>
      </c>
      <c r="CS82" s="18">
        <f>AVERAGE(CO82:CR82)</f>
        <v>45</v>
      </c>
      <c r="CU82" s="161">
        <v>45</v>
      </c>
      <c r="CV82" s="161">
        <v>45</v>
      </c>
      <c r="CW82" s="161">
        <v>45</v>
      </c>
      <c r="CX82" s="161">
        <v>45</v>
      </c>
      <c r="CY82" s="18">
        <f>AVERAGE(CU82:CX82)</f>
        <v>45</v>
      </c>
      <c r="DA82" s="161">
        <v>45</v>
      </c>
      <c r="DB82" s="161">
        <v>45</v>
      </c>
      <c r="DC82" s="161">
        <v>45</v>
      </c>
      <c r="DD82" s="161">
        <v>45</v>
      </c>
      <c r="DE82" s="161">
        <v>30</v>
      </c>
      <c r="DF82" s="161">
        <v>30</v>
      </c>
      <c r="DG82" s="161">
        <v>30</v>
      </c>
      <c r="DH82" s="161">
        <v>30</v>
      </c>
      <c r="DI82" s="161">
        <v>30</v>
      </c>
      <c r="DJ82" s="161">
        <v>30</v>
      </c>
      <c r="DK82" s="161">
        <v>30</v>
      </c>
      <c r="DL82" s="161">
        <v>30</v>
      </c>
      <c r="DM82" s="161">
        <v>30</v>
      </c>
      <c r="DN82" s="161">
        <v>30</v>
      </c>
      <c r="DO82" s="161">
        <v>30</v>
      </c>
      <c r="DP82" s="161">
        <v>28</v>
      </c>
      <c r="DQ82" s="161"/>
      <c r="DR82" s="161"/>
      <c r="DS82" s="161"/>
      <c r="DU82" s="18">
        <f>+BY82-BK82</f>
        <v>0</v>
      </c>
      <c r="DW82" s="18">
        <f>+DU82-BM82</f>
        <v>-36</v>
      </c>
      <c r="DX82" s="18">
        <f t="shared" ref="DX82:DX83" si="248">+AVERAGE(BY82,CM82,CS81:CS82,CY82,DA82:DS82)</f>
        <v>37.785714285714285</v>
      </c>
    </row>
    <row r="83" spans="1:128" s="10" customFormat="1" x14ac:dyDescent="0.3">
      <c r="B83" s="31"/>
      <c r="C83" s="30"/>
      <c r="D83" s="31"/>
      <c r="E83" s="30"/>
      <c r="F83" s="10" t="s">
        <v>204</v>
      </c>
      <c r="G83" s="31" t="s">
        <v>175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>
        <f>SUM(I83:T83)</f>
        <v>0</v>
      </c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>
        <f>IFERROR(AVERAGE(W83:AH83),0)</f>
        <v>0</v>
      </c>
      <c r="AK83" s="2">
        <f>+AK82</f>
        <v>43.510539062500001</v>
      </c>
      <c r="AL83" s="2">
        <v>43.35</v>
      </c>
      <c r="AM83" s="2">
        <f>+AM82+4.5</f>
        <v>44.86</v>
      </c>
      <c r="AN83" s="6">
        <f>AN82+4.5</f>
        <v>45.896253906250003</v>
      </c>
      <c r="AO83" s="6">
        <v>41.559957031250001</v>
      </c>
      <c r="AP83" s="6">
        <v>45</v>
      </c>
      <c r="AQ83" s="6">
        <f>+AQ82</f>
        <v>44.457226562499997</v>
      </c>
      <c r="AR83" s="6">
        <f>+AR82</f>
        <v>40.815246093749998</v>
      </c>
      <c r="AS83" s="6">
        <v>44</v>
      </c>
      <c r="AT83" s="6">
        <v>42.183957031250003</v>
      </c>
      <c r="AU83" s="6">
        <f>AU82+8</f>
        <v>56.759253906250002</v>
      </c>
      <c r="AV83" s="6">
        <v>45</v>
      </c>
      <c r="AW83" s="18">
        <f>AVERAGE(AK83:AV83)</f>
        <v>44.782702799479161</v>
      </c>
      <c r="AY83" s="7">
        <f t="shared" ref="AY83:BD83" si="249">AY82+8</f>
        <v>44</v>
      </c>
      <c r="AZ83" s="7">
        <f t="shared" si="249"/>
        <v>44</v>
      </c>
      <c r="BA83" s="7">
        <f t="shared" si="249"/>
        <v>44</v>
      </c>
      <c r="BB83" s="8">
        <f t="shared" si="249"/>
        <v>44</v>
      </c>
      <c r="BC83" s="8">
        <f t="shared" si="249"/>
        <v>44</v>
      </c>
      <c r="BD83" s="8">
        <f t="shared" si="249"/>
        <v>44</v>
      </c>
      <c r="BE83" s="8">
        <f>BE82+8</f>
        <v>44</v>
      </c>
      <c r="BF83" s="8">
        <v>45</v>
      </c>
      <c r="BG83" s="8">
        <f>BG82+8</f>
        <v>44</v>
      </c>
      <c r="BH83" s="8">
        <v>45</v>
      </c>
      <c r="BI83" s="8">
        <f>BI82+8</f>
        <v>43</v>
      </c>
      <c r="BJ83" s="8">
        <v>45</v>
      </c>
      <c r="BK83" s="18">
        <f>AVERAGE(AY83:BJ83)</f>
        <v>44.166666666666664</v>
      </c>
      <c r="BM83" s="2">
        <v>44</v>
      </c>
      <c r="BN83" s="2">
        <v>44</v>
      </c>
      <c r="BO83" s="7">
        <v>44</v>
      </c>
      <c r="BP83" s="8">
        <v>44</v>
      </c>
      <c r="BQ83" s="8">
        <v>44</v>
      </c>
      <c r="BR83" s="8">
        <v>44</v>
      </c>
      <c r="BS83" s="8">
        <v>44</v>
      </c>
      <c r="BT83" s="8">
        <v>45</v>
      </c>
      <c r="BU83" s="8">
        <v>44</v>
      </c>
      <c r="BV83" s="8">
        <v>45</v>
      </c>
      <c r="BW83" s="8">
        <v>43</v>
      </c>
      <c r="BX83" s="8">
        <v>45</v>
      </c>
      <c r="BY83" s="18">
        <f>AVERAGE(BM83:BX83)</f>
        <v>44.166666666666664</v>
      </c>
      <c r="CA83" s="161"/>
      <c r="CB83" s="161"/>
      <c r="CC83" s="161"/>
      <c r="CD83" s="161"/>
      <c r="CE83" s="161"/>
      <c r="CF83" s="161"/>
      <c r="CG83" s="161"/>
      <c r="CH83" s="161"/>
      <c r="CI83" s="161"/>
      <c r="CJ83" s="161"/>
      <c r="CK83" s="161"/>
      <c r="CL83" s="161"/>
      <c r="CM83" s="18" t="e">
        <f>AVERAGE(CA83:CL83)</f>
        <v>#DIV/0!</v>
      </c>
      <c r="CO83" s="161"/>
      <c r="CP83" s="161"/>
      <c r="CQ83" s="161"/>
      <c r="CR83" s="161"/>
      <c r="CS83" s="18" t="e">
        <f>AVERAGE(CO83:CR83)</f>
        <v>#DIV/0!</v>
      </c>
      <c r="CU83" s="161"/>
      <c r="CV83" s="161"/>
      <c r="CW83" s="161"/>
      <c r="CX83" s="161"/>
      <c r="CY83" s="18" t="e">
        <f>AVERAGE(CU83:CX83)</f>
        <v>#DIV/0!</v>
      </c>
      <c r="DA83" s="161"/>
      <c r="DB83" s="161"/>
      <c r="DC83" s="161"/>
      <c r="DD83" s="161"/>
      <c r="DE83" s="161"/>
      <c r="DF83" s="161"/>
      <c r="DG83" s="161"/>
      <c r="DH83" s="161"/>
      <c r="DI83" s="161"/>
      <c r="DJ83" s="161"/>
      <c r="DK83" s="161"/>
      <c r="DL83" s="161"/>
      <c r="DM83" s="161"/>
      <c r="DN83" s="161"/>
      <c r="DO83" s="161"/>
      <c r="DP83" s="161"/>
      <c r="DQ83" s="161"/>
      <c r="DR83" s="161"/>
      <c r="DS83" s="161"/>
      <c r="DU83" s="18">
        <f>+BY83-BK83</f>
        <v>0</v>
      </c>
      <c r="DW83" s="18">
        <f>+DU83-BM83</f>
        <v>-44</v>
      </c>
      <c r="DX83" s="18" t="e">
        <f t="shared" si="248"/>
        <v>#DIV/0!</v>
      </c>
    </row>
    <row r="84" spans="1:128" x14ac:dyDescent="0.3">
      <c r="B84" s="15"/>
      <c r="C84" s="16"/>
      <c r="D84" s="15"/>
      <c r="E84" s="16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8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8"/>
      <c r="AW84" s="18"/>
      <c r="BK84" s="18"/>
      <c r="BY84" s="18"/>
      <c r="CM84" s="18"/>
      <c r="CS84" s="18"/>
      <c r="CY84" s="18"/>
      <c r="DU84" s="18">
        <f>+BY84-BK84</f>
        <v>0</v>
      </c>
      <c r="DW84" s="18">
        <f>+DU84-BM84</f>
        <v>0</v>
      </c>
      <c r="DX84" s="18"/>
    </row>
    <row r="85" spans="1:128" s="10" customFormat="1" x14ac:dyDescent="0.3">
      <c r="A85" s="21" t="str">
        <f t="shared" ref="A85:A134" si="250">B85&amp;D85&amp;F85</f>
        <v>TOTAL CONSUMO ENERGÍA</v>
      </c>
      <c r="B85" s="127"/>
      <c r="C85" s="128"/>
      <c r="D85" s="127"/>
      <c r="E85" s="128"/>
      <c r="F85" s="129" t="s">
        <v>177</v>
      </c>
      <c r="G85" s="143" t="s">
        <v>178</v>
      </c>
      <c r="I85" s="144">
        <f t="shared" ref="I85:T85" si="251">I87+I97+I102+I106</f>
        <v>30283509.218994152</v>
      </c>
      <c r="J85" s="144">
        <f t="shared" si="251"/>
        <v>28100393.870000001</v>
      </c>
      <c r="K85" s="144">
        <f t="shared" si="251"/>
        <v>32774878.574218754</v>
      </c>
      <c r="L85" s="144">
        <f t="shared" si="251"/>
        <v>29507992.219999999</v>
      </c>
      <c r="M85" s="144">
        <f t="shared" si="251"/>
        <v>31505238.86425782</v>
      </c>
      <c r="N85" s="144">
        <f t="shared" si="251"/>
        <v>28244696.236328147</v>
      </c>
      <c r="O85" s="144">
        <f t="shared" si="251"/>
        <v>33505451.810546875</v>
      </c>
      <c r="P85" s="144">
        <f t="shared" si="251"/>
        <v>30790972.570000093</v>
      </c>
      <c r="Q85" s="144">
        <f t="shared" si="251"/>
        <v>33807316.240000002</v>
      </c>
      <c r="R85" s="144">
        <f t="shared" si="251"/>
        <v>31211757.229999997</v>
      </c>
      <c r="S85" s="144">
        <f t="shared" si="251"/>
        <v>29368959.489999998</v>
      </c>
      <c r="T85" s="144">
        <f t="shared" si="251"/>
        <v>32737172.770000003</v>
      </c>
      <c r="U85" s="144">
        <f>SUM(I85:T85)</f>
        <v>371838339.09434587</v>
      </c>
      <c r="W85" s="144">
        <f t="shared" ref="W85:AH85" si="252">W87+W97+W102+W106</f>
        <v>30157256.420000006</v>
      </c>
      <c r="X85" s="144">
        <f t="shared" si="252"/>
        <v>31268252.773437507</v>
      </c>
      <c r="Y85" s="144">
        <f t="shared" si="252"/>
        <v>30609027.720000003</v>
      </c>
      <c r="Z85" s="144">
        <f t="shared" si="252"/>
        <v>24059151.802604709</v>
      </c>
      <c r="AA85" s="144">
        <f t="shared" si="252"/>
        <v>31304519.289999999</v>
      </c>
      <c r="AB85" s="144">
        <f t="shared" si="252"/>
        <v>30313698</v>
      </c>
      <c r="AC85" s="144">
        <f t="shared" si="252"/>
        <v>29113873.523097586</v>
      </c>
      <c r="AD85" s="144">
        <f t="shared" si="252"/>
        <v>31396255.130085789</v>
      </c>
      <c r="AE85" s="144">
        <f t="shared" si="252"/>
        <v>30539978.386718757</v>
      </c>
      <c r="AF85" s="144">
        <f t="shared" si="252"/>
        <v>31406664.301982377</v>
      </c>
      <c r="AG85" s="144">
        <f t="shared" si="252"/>
        <v>31423448.45116362</v>
      </c>
      <c r="AH85" s="144">
        <f t="shared" si="252"/>
        <v>32561540.796394397</v>
      </c>
      <c r="AI85" s="144">
        <f>SUM(W85:AH85)</f>
        <v>364153666.59548479</v>
      </c>
      <c r="AK85" s="144">
        <f>AK87+AK97+AK102+AK106</f>
        <v>30393304.969994396</v>
      </c>
      <c r="AL85" s="144">
        <f t="shared" ref="AL85:AR85" si="253">AL87+AL97+AL102+AL106</f>
        <v>27658978.057617199</v>
      </c>
      <c r="AM85" s="144">
        <f t="shared" si="253"/>
        <v>32689400.471801762</v>
      </c>
      <c r="AN85" s="144">
        <f t="shared" si="253"/>
        <v>30520936.280666362</v>
      </c>
      <c r="AO85" s="144">
        <f t="shared" si="253"/>
        <v>33169601.132324226</v>
      </c>
      <c r="AP85" s="144">
        <f t="shared" si="253"/>
        <v>32828365.566711634</v>
      </c>
      <c r="AQ85" s="144">
        <f t="shared" si="253"/>
        <v>34567286.808893107</v>
      </c>
      <c r="AR85" s="144">
        <f t="shared" si="253"/>
        <v>33819731.490035929</v>
      </c>
      <c r="AS85" s="144">
        <v>35577562.878326803</v>
      </c>
      <c r="AT85" s="144">
        <f t="shared" ref="AT85:AV85" si="254">AT87+AT97+AT102+AT106</f>
        <v>31904283.952056888</v>
      </c>
      <c r="AU85" s="144">
        <f t="shared" si="254"/>
        <v>34701935.614395499</v>
      </c>
      <c r="AV85" s="144">
        <f t="shared" si="254"/>
        <v>34282998.364514902</v>
      </c>
      <c r="AW85" s="144">
        <f t="shared" ref="AW85" si="255">SUM(AK85:AV85)</f>
        <v>392114385.58733869</v>
      </c>
      <c r="AY85" s="144">
        <f t="shared" ref="AY85:BJ85" si="256">AY87+AY97+AY102+AY106</f>
        <v>31015113.807057716</v>
      </c>
      <c r="AZ85" s="144">
        <f t="shared" si="256"/>
        <v>27920582.585544072</v>
      </c>
      <c r="BA85" s="144">
        <f t="shared" si="256"/>
        <v>34160669.386421055</v>
      </c>
      <c r="BB85" s="144">
        <f t="shared" si="256"/>
        <v>32655856.085632589</v>
      </c>
      <c r="BC85" s="144">
        <f t="shared" si="256"/>
        <v>30771474.538202818</v>
      </c>
      <c r="BD85" s="144">
        <f t="shared" si="256"/>
        <v>33481906.887679689</v>
      </c>
      <c r="BE85" s="144">
        <f t="shared" si="256"/>
        <v>34506823.298499465</v>
      </c>
      <c r="BF85" s="144">
        <f t="shared" si="256"/>
        <v>35062733.075254522</v>
      </c>
      <c r="BG85" s="144">
        <f t="shared" si="256"/>
        <v>28863606.574364524</v>
      </c>
      <c r="BH85" s="144">
        <f t="shared" si="256"/>
        <v>34089672.93043799</v>
      </c>
      <c r="BI85" s="144">
        <f t="shared" si="256"/>
        <v>33255830.527975764</v>
      </c>
      <c r="BJ85" s="144">
        <f t="shared" si="256"/>
        <v>34937040.188536018</v>
      </c>
      <c r="BK85" s="144">
        <f t="shared" ref="BK85" si="257">SUM(AY85:BJ85)</f>
        <v>390721309.88560617</v>
      </c>
      <c r="BM85" s="144">
        <f>BM87+BM97+BM102+BM106</f>
        <v>33366131.813897904</v>
      </c>
      <c r="BN85" s="144">
        <f>BN87+BN97+BN102+BN106</f>
        <v>31938756.569197297</v>
      </c>
      <c r="BO85" s="144">
        <f t="shared" ref="BO85:BX85" si="258">BO87+BO97+BO102+BO106</f>
        <v>33663218.419642106</v>
      </c>
      <c r="BP85" s="144">
        <f t="shared" si="258"/>
        <v>34003181.250731453</v>
      </c>
      <c r="BQ85" s="144">
        <f t="shared" si="258"/>
        <v>34813179.691469818</v>
      </c>
      <c r="BR85" s="144">
        <f t="shared" si="258"/>
        <v>33940874.182660192</v>
      </c>
      <c r="BS85" s="144">
        <f t="shared" si="258"/>
        <v>32692779.089740697</v>
      </c>
      <c r="BT85" s="144">
        <f t="shared" si="258"/>
        <v>35315154.410390027</v>
      </c>
      <c r="BU85" s="144">
        <f t="shared" si="258"/>
        <v>32661562.330230355</v>
      </c>
      <c r="BV85" s="144">
        <f t="shared" si="258"/>
        <v>32974465.472503427</v>
      </c>
      <c r="BW85" s="144">
        <f t="shared" si="258"/>
        <v>34554910.464506276</v>
      </c>
      <c r="BX85" s="144">
        <f t="shared" si="258"/>
        <v>34676873.85561619</v>
      </c>
      <c r="BY85" s="144">
        <f t="shared" ref="BY85" si="259">SUM(BM85:BX85)</f>
        <v>404601087.55058575</v>
      </c>
      <c r="CA85" s="144">
        <f t="shared" ref="CA85:CL85" si="260">CA87+CA97+CA102+CA106</f>
        <v>32875397.777251437</v>
      </c>
      <c r="CB85" s="144">
        <f t="shared" si="260"/>
        <v>32031315.313843757</v>
      </c>
      <c r="CC85" s="144">
        <f t="shared" si="260"/>
        <v>32875387.635196436</v>
      </c>
      <c r="CD85" s="144">
        <f t="shared" si="260"/>
        <v>33884211.08067666</v>
      </c>
      <c r="CE85" s="144">
        <f t="shared" si="260"/>
        <v>34192345.593710087</v>
      </c>
      <c r="CF85" s="144">
        <f t="shared" si="260"/>
        <v>33884211.08067666</v>
      </c>
      <c r="CG85" s="144">
        <f t="shared" si="260"/>
        <v>35118358.606188811</v>
      </c>
      <c r="CH85" s="144">
        <f t="shared" si="260"/>
        <v>35118358.606188811</v>
      </c>
      <c r="CI85" s="144">
        <f t="shared" si="260"/>
        <v>34809931.555298507</v>
      </c>
      <c r="CJ85" s="144">
        <f t="shared" si="260"/>
        <v>33774867.559920862</v>
      </c>
      <c r="CK85" s="144">
        <f t="shared" si="260"/>
        <v>33479815.041206136</v>
      </c>
      <c r="CL85" s="144">
        <f t="shared" si="260"/>
        <v>33774076.895742863</v>
      </c>
      <c r="CM85" s="144">
        <f t="shared" ref="CM85" si="261">SUM(CA85:CL85)</f>
        <v>405818276.74590099</v>
      </c>
      <c r="CO85" s="144">
        <f t="shared" ref="CO85:CR85" si="262">CO87+CO97+CO102+CO106</f>
        <v>99467044.90253751</v>
      </c>
      <c r="CP85" s="144">
        <f t="shared" si="262"/>
        <v>93017296.119941592</v>
      </c>
      <c r="CQ85" s="144">
        <f t="shared" si="262"/>
        <v>98297167.310815126</v>
      </c>
      <c r="CR85" s="144">
        <f t="shared" si="262"/>
        <v>102702670.63044555</v>
      </c>
      <c r="CS85" s="144">
        <f>SUM(CO85:CR85)</f>
        <v>393484178.96373981</v>
      </c>
      <c r="CU85" s="144">
        <f t="shared" ref="CU85:CX85" si="263">CU87+CU97+CU102+CU106</f>
        <v>99806711.709158242</v>
      </c>
      <c r="CV85" s="144">
        <f t="shared" si="263"/>
        <v>100379141.57069868</v>
      </c>
      <c r="CW85" s="144">
        <f t="shared" si="263"/>
        <v>100671483.39283854</v>
      </c>
      <c r="CX85" s="144">
        <f t="shared" si="263"/>
        <v>100673446.17844459</v>
      </c>
      <c r="CY85" s="144">
        <f>SUM(CU85:CX85)</f>
        <v>401530782.85114002</v>
      </c>
      <c r="DA85" s="144">
        <f t="shared" ref="DA85:DS85" si="264">DA87+DA97+DA102+DA106</f>
        <v>433974328.89453256</v>
      </c>
      <c r="DB85" s="144">
        <f t="shared" si="264"/>
        <v>386188142.99068081</v>
      </c>
      <c r="DC85" s="144">
        <f t="shared" si="264"/>
        <v>374195861.90106481</v>
      </c>
      <c r="DD85" s="144">
        <f t="shared" si="264"/>
        <v>337241066.3937555</v>
      </c>
      <c r="DE85" s="144">
        <f t="shared" si="264"/>
        <v>335997115.2926625</v>
      </c>
      <c r="DF85" s="144">
        <f t="shared" si="264"/>
        <v>265077028.19711047</v>
      </c>
      <c r="DG85" s="144">
        <f t="shared" si="264"/>
        <v>213309297.00678012</v>
      </c>
      <c r="DH85" s="144">
        <f t="shared" si="264"/>
        <v>200256452.78809482</v>
      </c>
      <c r="DI85" s="144">
        <f t="shared" si="264"/>
        <v>205124841.01329562</v>
      </c>
      <c r="DJ85" s="144">
        <f t="shared" si="264"/>
        <v>209079168.8776561</v>
      </c>
      <c r="DK85" s="144">
        <f t="shared" si="264"/>
        <v>213770807.03976998</v>
      </c>
      <c r="DL85" s="144">
        <f t="shared" si="264"/>
        <v>212963958.55663505</v>
      </c>
      <c r="DM85" s="144">
        <f t="shared" si="264"/>
        <v>209787557.72040334</v>
      </c>
      <c r="DN85" s="144">
        <f t="shared" si="264"/>
        <v>207594473.16383609</v>
      </c>
      <c r="DO85" s="144">
        <f t="shared" si="264"/>
        <v>207726145.47723758</v>
      </c>
      <c r="DP85" s="144">
        <f t="shared" si="264"/>
        <v>145237630.63804147</v>
      </c>
      <c r="DQ85" s="144">
        <f t="shared" si="264"/>
        <v>0</v>
      </c>
      <c r="DR85" s="144">
        <f t="shared" si="264"/>
        <v>0</v>
      </c>
      <c r="DS85" s="144">
        <f t="shared" si="264"/>
        <v>0</v>
      </c>
      <c r="DU85" s="144">
        <f>+BY85-BK85</f>
        <v>13879777.664979577</v>
      </c>
      <c r="DW85" s="144">
        <f>+DU85-BM85</f>
        <v>-19486354.148918327</v>
      </c>
      <c r="DX85" s="144">
        <f>+SUM(BY85,CM85,CS84:CS85,CY85,DA85:DS85)</f>
        <v>5762958202.0629244</v>
      </c>
    </row>
    <row r="86" spans="1:128" x14ac:dyDescent="0.3">
      <c r="A86" s="12" t="str">
        <f t="shared" si="250"/>
        <v/>
      </c>
      <c r="B86" s="15"/>
      <c r="C86" s="16"/>
      <c r="D86" s="15"/>
      <c r="E86" s="16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33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33"/>
      <c r="AW86" s="33"/>
      <c r="BK86" s="33"/>
      <c r="BY86" s="33"/>
      <c r="CM86" s="33"/>
      <c r="CS86" s="33"/>
      <c r="CY86" s="33"/>
      <c r="DU86" s="33"/>
      <c r="DW86" s="33"/>
      <c r="DX86" s="33"/>
    </row>
    <row r="87" spans="1:128" s="10" customFormat="1" x14ac:dyDescent="0.3">
      <c r="A87" s="21" t="str">
        <f t="shared" si="250"/>
        <v>G&amp;A</v>
      </c>
      <c r="B87" s="131"/>
      <c r="C87" s="132"/>
      <c r="D87" s="131"/>
      <c r="E87" s="132"/>
      <c r="F87" s="133" t="s">
        <v>21</v>
      </c>
      <c r="G87" s="145" t="s">
        <v>178</v>
      </c>
      <c r="I87" s="146">
        <f t="shared" ref="I87:T87" si="265">SUM(I88:I95)</f>
        <v>576679.87520396337</v>
      </c>
      <c r="J87" s="146">
        <f t="shared" si="265"/>
        <v>546757.15161061403</v>
      </c>
      <c r="K87" s="146">
        <f t="shared" si="265"/>
        <v>621332.21810117341</v>
      </c>
      <c r="L87" s="146">
        <f t="shared" si="265"/>
        <v>581553.88000000012</v>
      </c>
      <c r="M87" s="146">
        <f t="shared" si="265"/>
        <v>583260.83532901423</v>
      </c>
      <c r="N87" s="146">
        <f t="shared" si="265"/>
        <v>540400.85404081014</v>
      </c>
      <c r="O87" s="146">
        <f t="shared" si="265"/>
        <v>569183.81434231927</v>
      </c>
      <c r="P87" s="146">
        <f t="shared" si="265"/>
        <v>590171.43441090523</v>
      </c>
      <c r="Q87" s="146">
        <f t="shared" si="265"/>
        <v>563105.18000000005</v>
      </c>
      <c r="R87" s="146">
        <f t="shared" si="265"/>
        <v>583341.88</v>
      </c>
      <c r="S87" s="146">
        <f t="shared" si="265"/>
        <v>563003.75000000012</v>
      </c>
      <c r="T87" s="146">
        <f t="shared" si="265"/>
        <v>598152.03999999992</v>
      </c>
      <c r="U87" s="146">
        <f t="shared" ref="U87:U95" si="266">SUM(I87:T87)</f>
        <v>6916942.9130387995</v>
      </c>
      <c r="W87" s="146">
        <f t="shared" ref="W87:AG87" si="267">SUM(W88:W95)</f>
        <v>583069.31999999995</v>
      </c>
      <c r="X87" s="146">
        <f t="shared" si="267"/>
        <v>586490.93460598402</v>
      </c>
      <c r="Y87" s="146">
        <f t="shared" si="267"/>
        <v>639687.65000000014</v>
      </c>
      <c r="Z87" s="146">
        <f t="shared" si="267"/>
        <v>592261.04697887879</v>
      </c>
      <c r="AA87" s="146">
        <f t="shared" si="267"/>
        <v>559670.21</v>
      </c>
      <c r="AB87" s="146">
        <f t="shared" si="267"/>
        <v>501491.73</v>
      </c>
      <c r="AC87" s="146">
        <f t="shared" si="267"/>
        <v>498190.72210826393</v>
      </c>
      <c r="AD87" s="146">
        <f t="shared" si="267"/>
        <v>515944.77333400014</v>
      </c>
      <c r="AE87" s="146">
        <f t="shared" si="267"/>
        <v>503923.40460595465</v>
      </c>
      <c r="AF87" s="146">
        <f t="shared" si="267"/>
        <v>541891.88003819995</v>
      </c>
      <c r="AG87" s="146">
        <f t="shared" si="267"/>
        <v>524399.54635139997</v>
      </c>
      <c r="AH87" s="146">
        <f>SUM(AH88:AH95)</f>
        <v>560776.65859709983</v>
      </c>
      <c r="AI87" s="146">
        <f t="shared" ref="AI87:AI95" si="268">SUM(W87:AH87)</f>
        <v>6607797.8766197814</v>
      </c>
      <c r="AK87" s="146">
        <f t="shared" ref="AK87:AR87" si="269">SUM(AK88:AK95)</f>
        <v>559480.98717440001</v>
      </c>
      <c r="AL87" s="146">
        <f t="shared" si="269"/>
        <v>520970.46781671437</v>
      </c>
      <c r="AM87" s="146">
        <f t="shared" si="269"/>
        <v>586708.41124118736</v>
      </c>
      <c r="AN87" s="146">
        <f t="shared" si="269"/>
        <v>530942.82614414452</v>
      </c>
      <c r="AO87" s="146">
        <f t="shared" si="269"/>
        <v>514498.64963550749</v>
      </c>
      <c r="AP87" s="146">
        <f t="shared" si="269"/>
        <v>494761.60979959997</v>
      </c>
      <c r="AQ87" s="146">
        <f t="shared" si="269"/>
        <v>516437.13081309991</v>
      </c>
      <c r="AR87" s="146">
        <f t="shared" si="269"/>
        <v>525850.46062509995</v>
      </c>
      <c r="AS87" s="146">
        <v>519995.61436129996</v>
      </c>
      <c r="AT87" s="146">
        <f t="shared" ref="AT87:AV87" si="270">SUM(AT88:AT95)</f>
        <v>558249.30886749236</v>
      </c>
      <c r="AU87" s="146">
        <f t="shared" si="270"/>
        <v>537968.82429489994</v>
      </c>
      <c r="AV87" s="146">
        <f t="shared" si="270"/>
        <v>560664.66654870007</v>
      </c>
      <c r="AW87" s="146">
        <f t="shared" ref="AW87:AW95" si="271">SUM(AK87:AV87)</f>
        <v>6426528.9573221467</v>
      </c>
      <c r="AY87" s="146">
        <f t="shared" ref="AY87:BJ87" si="272">SUM(AY88:AY95)</f>
        <v>503040.04110046773</v>
      </c>
      <c r="AZ87" s="146">
        <f t="shared" si="272"/>
        <v>437003.35888293968</v>
      </c>
      <c r="BA87" s="146">
        <f t="shared" si="272"/>
        <v>549092.8694220616</v>
      </c>
      <c r="BB87" s="146">
        <f t="shared" si="272"/>
        <v>531059.29690356273</v>
      </c>
      <c r="BC87" s="146">
        <f t="shared" si="272"/>
        <v>480452.90784785501</v>
      </c>
      <c r="BD87" s="146">
        <f t="shared" si="272"/>
        <v>537878.03417847794</v>
      </c>
      <c r="BE87" s="146">
        <f t="shared" si="272"/>
        <v>557069.06595474214</v>
      </c>
      <c r="BF87" s="146">
        <f t="shared" si="272"/>
        <v>630809.54028752202</v>
      </c>
      <c r="BG87" s="146">
        <f t="shared" si="272"/>
        <v>452321.47301896795</v>
      </c>
      <c r="BH87" s="146">
        <f t="shared" si="272"/>
        <v>545376.20277208812</v>
      </c>
      <c r="BI87" s="146">
        <f t="shared" si="272"/>
        <v>573578.27187265595</v>
      </c>
      <c r="BJ87" s="146">
        <f t="shared" si="272"/>
        <v>568660.34175234323</v>
      </c>
      <c r="BK87" s="146">
        <f t="shared" ref="BK87:BK95" si="273">SUM(AY87:BJ87)</f>
        <v>6366341.4039936829</v>
      </c>
      <c r="BM87" s="146">
        <f t="shared" ref="BM87:BX87" si="274">SUM(BM88:BM95)</f>
        <v>573950.75372489996</v>
      </c>
      <c r="BN87" s="146">
        <f t="shared" si="274"/>
        <v>537835.69584829989</v>
      </c>
      <c r="BO87" s="146">
        <f t="shared" si="274"/>
        <v>591084.25743659993</v>
      </c>
      <c r="BP87" s="146">
        <f t="shared" si="274"/>
        <v>532211.37050725799</v>
      </c>
      <c r="BQ87" s="146">
        <f t="shared" si="274"/>
        <v>540879.72255810897</v>
      </c>
      <c r="BR87" s="146">
        <f t="shared" si="274"/>
        <v>537389.14960767142</v>
      </c>
      <c r="BS87" s="146">
        <f t="shared" si="274"/>
        <v>495460.62257540814</v>
      </c>
      <c r="BT87" s="146">
        <f t="shared" si="274"/>
        <v>629302.85953778098</v>
      </c>
      <c r="BU87" s="146">
        <f t="shared" si="274"/>
        <v>517653.00920371729</v>
      </c>
      <c r="BV87" s="146">
        <f t="shared" si="274"/>
        <v>526590.78197637165</v>
      </c>
      <c r="BW87" s="146">
        <f t="shared" si="274"/>
        <v>584256.79787070595</v>
      </c>
      <c r="BX87" s="146">
        <f t="shared" si="274"/>
        <v>548223.8102120267</v>
      </c>
      <c r="BY87" s="146">
        <f t="shared" ref="BY87:BY95" si="275">SUM(BM87:BX87)</f>
        <v>6614838.8310588486</v>
      </c>
      <c r="CA87" s="146">
        <f t="shared" ref="CA87:CL87" si="276">SUM(CA88:CA95)</f>
        <v>573950.75372489996</v>
      </c>
      <c r="CB87" s="146">
        <f t="shared" si="276"/>
        <v>520970.46781671437</v>
      </c>
      <c r="CC87" s="146">
        <f t="shared" si="276"/>
        <v>573950.75372489996</v>
      </c>
      <c r="CD87" s="146">
        <f t="shared" si="276"/>
        <v>537968.82429489994</v>
      </c>
      <c r="CE87" s="146">
        <f t="shared" si="276"/>
        <v>573950.75372489996</v>
      </c>
      <c r="CF87" s="146">
        <f t="shared" si="276"/>
        <v>537968.82429489994</v>
      </c>
      <c r="CG87" s="146">
        <f t="shared" si="276"/>
        <v>573950.75372489996</v>
      </c>
      <c r="CH87" s="146">
        <f t="shared" si="276"/>
        <v>573950.75372489996</v>
      </c>
      <c r="CI87" s="146">
        <f t="shared" si="276"/>
        <v>537968.82429489994</v>
      </c>
      <c r="CJ87" s="146">
        <f t="shared" si="276"/>
        <v>573950.75372489996</v>
      </c>
      <c r="CK87" s="146">
        <f t="shared" si="276"/>
        <v>537968.82429489994</v>
      </c>
      <c r="CL87" s="146">
        <f t="shared" si="276"/>
        <v>573950.75372489996</v>
      </c>
      <c r="CM87" s="146">
        <f t="shared" ref="CM87:CM95" si="277">SUM(CA87:CL87)</f>
        <v>6690501.041070614</v>
      </c>
      <c r="CO87" s="146">
        <f t="shared" ref="CO87:CR87" si="278">SUM(CO88:CO95)</f>
        <v>1668871.9752665146</v>
      </c>
      <c r="CP87" s="146">
        <f t="shared" si="278"/>
        <v>1649888.4023147</v>
      </c>
      <c r="CQ87" s="146">
        <f t="shared" si="278"/>
        <v>1685870.3317447</v>
      </c>
      <c r="CR87" s="146">
        <f t="shared" si="278"/>
        <v>1685870.3317447002</v>
      </c>
      <c r="CS87" s="146">
        <f t="shared" ref="CS87:CS95" si="279">SUM(CO87:CR87)</f>
        <v>6690501.041070614</v>
      </c>
      <c r="CU87" s="146">
        <f t="shared" ref="CU87:CX87" si="280">SUM(CU88:CU95)</f>
        <v>1668871.9752665146</v>
      </c>
      <c r="CV87" s="146">
        <f t="shared" si="280"/>
        <v>1649888.4023147</v>
      </c>
      <c r="CW87" s="146">
        <f t="shared" si="280"/>
        <v>1685870.3317447</v>
      </c>
      <c r="CX87" s="146">
        <f t="shared" si="280"/>
        <v>1685870.3317447002</v>
      </c>
      <c r="CY87" s="146">
        <f t="shared" ref="CY87:CY95" si="281">SUM(CU87:CX87)</f>
        <v>6690501.041070614</v>
      </c>
      <c r="DA87" s="146">
        <f t="shared" ref="DA87:DS87" si="282">SUM(DA88:DA95)</f>
        <v>6690501.0410706149</v>
      </c>
      <c r="DB87" s="146">
        <f t="shared" si="282"/>
        <v>6690501.0410706149</v>
      </c>
      <c r="DC87" s="146">
        <f t="shared" si="282"/>
        <v>6690501.0410706149</v>
      </c>
      <c r="DD87" s="146">
        <f t="shared" si="282"/>
        <v>6690501.0410706149</v>
      </c>
      <c r="DE87" s="146">
        <f t="shared" si="282"/>
        <v>6690501.0410706149</v>
      </c>
      <c r="DF87" s="146">
        <f t="shared" si="282"/>
        <v>6690501.0410706149</v>
      </c>
      <c r="DG87" s="146">
        <f t="shared" si="282"/>
        <v>6690501.0410706149</v>
      </c>
      <c r="DH87" s="146">
        <f t="shared" si="282"/>
        <v>6690501.0410706149</v>
      </c>
      <c r="DI87" s="146">
        <f t="shared" si="282"/>
        <v>6690501.0410706149</v>
      </c>
      <c r="DJ87" s="146">
        <f t="shared" si="282"/>
        <v>6690501.0410706149</v>
      </c>
      <c r="DK87" s="146">
        <f t="shared" si="282"/>
        <v>6690501.0410706149</v>
      </c>
      <c r="DL87" s="146">
        <f t="shared" si="282"/>
        <v>6690501.0410706149</v>
      </c>
      <c r="DM87" s="146">
        <f t="shared" si="282"/>
        <v>6690501.0410706149</v>
      </c>
      <c r="DN87" s="146">
        <f t="shared" si="282"/>
        <v>6690501.0410706149</v>
      </c>
      <c r="DO87" s="146">
        <f t="shared" si="282"/>
        <v>6690501.0410706149</v>
      </c>
      <c r="DP87" s="146">
        <f t="shared" si="282"/>
        <v>550680.61719137616</v>
      </c>
      <c r="DQ87" s="146">
        <f t="shared" si="282"/>
        <v>0</v>
      </c>
      <c r="DR87" s="146">
        <f t="shared" si="282"/>
        <v>0</v>
      </c>
      <c r="DS87" s="146">
        <f t="shared" si="282"/>
        <v>0</v>
      </c>
      <c r="DU87" s="146">
        <f t="shared" ref="DU87:DU95" si="283">+BY87-BK87</f>
        <v>248497.42706516571</v>
      </c>
      <c r="DW87" s="146">
        <f t="shared" ref="DW87:DW95" si="284">+DU87-BM87</f>
        <v>-325453.32665973424</v>
      </c>
      <c r="DX87" s="146">
        <f t="shared" ref="DX87:DX95" si="285">+SUM(BY87,CM87,CS86:CS87,CY87,DA87:DS87)</f>
        <v>127594538.18752126</v>
      </c>
    </row>
    <row r="88" spans="1:128" x14ac:dyDescent="0.3">
      <c r="A88" s="12" t="str">
        <f t="shared" si="250"/>
        <v>3110200SSG-050ANTENA</v>
      </c>
      <c r="B88" s="15" t="s">
        <v>22</v>
      </c>
      <c r="C88" s="16" t="s">
        <v>23</v>
      </c>
      <c r="D88" s="15" t="s">
        <v>24</v>
      </c>
      <c r="E88" s="16" t="s">
        <v>25</v>
      </c>
      <c r="F88" s="60" t="s">
        <v>26</v>
      </c>
      <c r="G88" s="39" t="s">
        <v>178</v>
      </c>
      <c r="I88" s="40">
        <v>43773.152157855351</v>
      </c>
      <c r="J88" s="40">
        <v>42045.523871491147</v>
      </c>
      <c r="K88" s="40">
        <v>48573.700761953085</v>
      </c>
      <c r="L88" s="40">
        <v>44867.195800000009</v>
      </c>
      <c r="M88" s="40">
        <v>44022.682758890216</v>
      </c>
      <c r="N88" s="40">
        <v>41480.102110047723</v>
      </c>
      <c r="O88" s="40">
        <v>42644.825364129094</v>
      </c>
      <c r="P88" s="40">
        <v>44413.335456823974</v>
      </c>
      <c r="Q88" s="40">
        <v>43057.597799999996</v>
      </c>
      <c r="R88" s="40">
        <v>45410.474199999997</v>
      </c>
      <c r="S88" s="40">
        <v>43683.906000000017</v>
      </c>
      <c r="T88" s="40">
        <v>47729.040800000002</v>
      </c>
      <c r="U88" s="40">
        <f t="shared" si="266"/>
        <v>531701.53708119062</v>
      </c>
      <c r="W88" s="42">
        <v>49180.272400000002</v>
      </c>
      <c r="X88" s="42">
        <v>48002.471881529877</v>
      </c>
      <c r="Y88" s="42">
        <v>50783.772200000014</v>
      </c>
      <c r="Z88" s="42">
        <v>45502.265745155506</v>
      </c>
      <c r="AA88" s="42">
        <v>43112.313999999998</v>
      </c>
      <c r="AB88" s="42">
        <v>40763.9064</v>
      </c>
      <c r="AC88" s="42">
        <v>42600.060019235076</v>
      </c>
      <c r="AD88" s="42">
        <v>42430.243594200008</v>
      </c>
      <c r="AE88" s="42">
        <v>41637.034499536247</v>
      </c>
      <c r="AF88" s="42">
        <v>45825.887935800005</v>
      </c>
      <c r="AG88" s="42">
        <v>43859.161241000009</v>
      </c>
      <c r="AH88" s="42">
        <v>46794.946164399997</v>
      </c>
      <c r="AI88" s="40">
        <f t="shared" si="268"/>
        <v>540492.33608085674</v>
      </c>
      <c r="AK88" s="92">
        <v>47184.892398000004</v>
      </c>
      <c r="AL88" s="92">
        <v>44696.991570575563</v>
      </c>
      <c r="AM88" s="92">
        <v>50328.842945680844</v>
      </c>
      <c r="AN88" s="92">
        <v>45792.056182859604</v>
      </c>
      <c r="AO88" s="92">
        <v>45689.847819861061</v>
      </c>
      <c r="AP88" s="92">
        <v>43424.982553400005</v>
      </c>
      <c r="AQ88" s="92">
        <v>44914.785089999998</v>
      </c>
      <c r="AR88" s="92">
        <v>45965.0858716</v>
      </c>
      <c r="AS88" s="92">
        <v>45717.923691999997</v>
      </c>
      <c r="AT88" s="92">
        <v>48044.431563060636</v>
      </c>
      <c r="AU88" s="92">
        <v>46571.15307600001</v>
      </c>
      <c r="AV88" s="92">
        <v>48503.012894000014</v>
      </c>
      <c r="AW88" s="40">
        <f t="shared" si="271"/>
        <v>556834.00565703772</v>
      </c>
      <c r="AY88" s="92">
        <f t="shared" ref="AY88:BJ95" si="286">AY25*AY$10</f>
        <v>40707.498576323611</v>
      </c>
      <c r="AZ88" s="92">
        <f t="shared" si="286"/>
        <v>35363.613541894963</v>
      </c>
      <c r="BA88" s="92">
        <f t="shared" si="286"/>
        <v>44434.23062579587</v>
      </c>
      <c r="BB88" s="92">
        <f t="shared" si="286"/>
        <v>42974.900219379553</v>
      </c>
      <c r="BC88" s="92">
        <f t="shared" si="286"/>
        <v>38879.680471203166</v>
      </c>
      <c r="BD88" s="92">
        <f t="shared" si="286"/>
        <v>43526.6927512498</v>
      </c>
      <c r="BE88" s="92">
        <f t="shared" si="286"/>
        <v>45079.688208632149</v>
      </c>
      <c r="BF88" s="92">
        <f t="shared" si="286"/>
        <v>51084.848488779709</v>
      </c>
      <c r="BG88" s="92">
        <f t="shared" si="286"/>
        <v>36657.448547302287</v>
      </c>
      <c r="BH88" s="92">
        <f t="shared" si="286"/>
        <v>44231.489273927677</v>
      </c>
      <c r="BI88" s="92">
        <f t="shared" si="286"/>
        <v>46552.992361688637</v>
      </c>
      <c r="BJ88" s="92">
        <f t="shared" si="286"/>
        <v>46187.724884641189</v>
      </c>
      <c r="BK88" s="40">
        <f t="shared" si="273"/>
        <v>515680.80795081868</v>
      </c>
      <c r="BM88" s="51">
        <f>+[9]ENERO!$D$13</f>
        <v>48513.099625200004</v>
      </c>
      <c r="BN88" s="51">
        <f>+[10]FEBRERO!$D$13</f>
        <v>46771.577202</v>
      </c>
      <c r="BO88" s="51">
        <f>+[11]MARZO!$D$13</f>
        <v>51036.376537999997</v>
      </c>
      <c r="BP88" s="92">
        <f t="shared" ref="BP88:BX95" si="287">BP25*BP$10</f>
        <v>43068.129447175517</v>
      </c>
      <c r="BQ88" s="92">
        <f t="shared" si="287"/>
        <v>43769.598316327858</v>
      </c>
      <c r="BR88" s="92">
        <f t="shared" si="287"/>
        <v>43487.130755495833</v>
      </c>
      <c r="BS88" s="92">
        <f t="shared" si="287"/>
        <v>40094.149451782243</v>
      </c>
      <c r="BT88" s="92">
        <f t="shared" si="287"/>
        <v>50962.832962847118</v>
      </c>
      <c r="BU88" s="92">
        <f t="shared" si="287"/>
        <v>41952.106371579917</v>
      </c>
      <c r="BV88" s="92">
        <f t="shared" si="287"/>
        <v>42707.940695517857</v>
      </c>
      <c r="BW88" s="92">
        <f t="shared" si="287"/>
        <v>47419.687220261811</v>
      </c>
      <c r="BX88" s="92">
        <f t="shared" si="287"/>
        <v>44527.829113693413</v>
      </c>
      <c r="BY88" s="40">
        <f t="shared" si="275"/>
        <v>544310.45769988163</v>
      </c>
      <c r="CA88" s="92">
        <v>48513.099625200004</v>
      </c>
      <c r="CB88" s="92">
        <v>44696.991570575563</v>
      </c>
      <c r="CC88" s="92">
        <v>48513.099625200004</v>
      </c>
      <c r="CD88" s="92">
        <v>46571.15307600001</v>
      </c>
      <c r="CE88" s="92">
        <v>48513.099625200004</v>
      </c>
      <c r="CF88" s="92">
        <v>46571.15307600001</v>
      </c>
      <c r="CG88" s="92">
        <v>48513.099625200004</v>
      </c>
      <c r="CH88" s="92">
        <v>48513.099625200004</v>
      </c>
      <c r="CI88" s="92">
        <v>46571.15307600001</v>
      </c>
      <c r="CJ88" s="92">
        <v>48513.099625200004</v>
      </c>
      <c r="CK88" s="92">
        <v>46571.15307600001</v>
      </c>
      <c r="CL88" s="92">
        <v>48513.099625200004</v>
      </c>
      <c r="CM88" s="40">
        <f t="shared" si="277"/>
        <v>570573.30125097558</v>
      </c>
      <c r="CO88" s="92">
        <v>141723.19082097558</v>
      </c>
      <c r="CP88" s="92">
        <v>141655.40577720004</v>
      </c>
      <c r="CQ88" s="92">
        <v>143597.35232640003</v>
      </c>
      <c r="CR88" s="92">
        <v>143597.35232640003</v>
      </c>
      <c r="CS88" s="40">
        <f t="shared" si="279"/>
        <v>570573.30125097558</v>
      </c>
      <c r="CU88" s="92">
        <v>141723.19082097558</v>
      </c>
      <c r="CV88" s="92">
        <v>141655.40577720004</v>
      </c>
      <c r="CW88" s="92">
        <v>143597.35232640003</v>
      </c>
      <c r="CX88" s="92">
        <v>143597.35232640003</v>
      </c>
      <c r="CY88" s="40">
        <f t="shared" si="281"/>
        <v>570573.30125097558</v>
      </c>
      <c r="DA88" s="92">
        <v>570573.30125097558</v>
      </c>
      <c r="DB88" s="92">
        <v>570573.30125097558</v>
      </c>
      <c r="DC88" s="92">
        <v>570573.30125097558</v>
      </c>
      <c r="DD88" s="92">
        <v>570573.30125097558</v>
      </c>
      <c r="DE88" s="92">
        <v>570573.30125097558</v>
      </c>
      <c r="DF88" s="92">
        <v>570573.30125097558</v>
      </c>
      <c r="DG88" s="92">
        <v>570573.30125097558</v>
      </c>
      <c r="DH88" s="92">
        <v>570573.30125097558</v>
      </c>
      <c r="DI88" s="92">
        <v>570573.30125097558</v>
      </c>
      <c r="DJ88" s="92">
        <v>570573.30125097558</v>
      </c>
      <c r="DK88" s="92">
        <v>570573.30125097558</v>
      </c>
      <c r="DL88" s="92">
        <v>570573.30125097558</v>
      </c>
      <c r="DM88" s="92">
        <v>570573.30125097558</v>
      </c>
      <c r="DN88" s="92">
        <v>570573.30125097558</v>
      </c>
      <c r="DO88" s="92">
        <v>570573.30125097558</v>
      </c>
      <c r="DP88" s="92">
        <v>49720.952075977366</v>
      </c>
      <c r="DQ88" s="92">
        <f t="shared" ref="DQ88:DS95" si="288">DQ25*DQ$10</f>
        <v>0</v>
      </c>
      <c r="DR88" s="92">
        <f t="shared" si="288"/>
        <v>0</v>
      </c>
      <c r="DS88" s="92">
        <f t="shared" si="288"/>
        <v>0</v>
      </c>
      <c r="DU88" s="93">
        <f t="shared" si="283"/>
        <v>28629.649749062955</v>
      </c>
      <c r="DW88" s="93">
        <f t="shared" si="284"/>
        <v>-19883.449876137049</v>
      </c>
      <c r="DX88" s="40">
        <f t="shared" si="285"/>
        <v>17554851.873364031</v>
      </c>
    </row>
    <row r="89" spans="1:128" x14ac:dyDescent="0.3">
      <c r="A89" s="12" t="str">
        <f t="shared" si="250"/>
        <v>3110200SSG-050CAMPAMENTO</v>
      </c>
      <c r="B89" s="15" t="s">
        <v>22</v>
      </c>
      <c r="C89" s="16" t="s">
        <v>23</v>
      </c>
      <c r="D89" s="15" t="s">
        <v>24</v>
      </c>
      <c r="E89" s="16" t="s">
        <v>25</v>
      </c>
      <c r="F89" s="60" t="s">
        <v>27</v>
      </c>
      <c r="G89" s="39" t="s">
        <v>178</v>
      </c>
      <c r="I89" s="40">
        <v>231372.37569152113</v>
      </c>
      <c r="J89" s="40">
        <v>222240.62617788173</v>
      </c>
      <c r="K89" s="40">
        <v>256746.70402746627</v>
      </c>
      <c r="L89" s="40">
        <v>237155.17780000003</v>
      </c>
      <c r="M89" s="40">
        <v>232691.32315413398</v>
      </c>
      <c r="N89" s="40">
        <v>219251.96829596651</v>
      </c>
      <c r="O89" s="40">
        <v>225408.36263896804</v>
      </c>
      <c r="P89" s="40">
        <v>234756.20170035525</v>
      </c>
      <c r="Q89" s="40">
        <v>227590.15979999996</v>
      </c>
      <c r="R89" s="40">
        <v>240026.79219999997</v>
      </c>
      <c r="S89" s="40">
        <v>230900.64600000007</v>
      </c>
      <c r="T89" s="40">
        <v>252282.07279999997</v>
      </c>
      <c r="U89" s="40">
        <f t="shared" si="266"/>
        <v>2810422.4102862934</v>
      </c>
      <c r="W89" s="42">
        <v>259952.86839999998</v>
      </c>
      <c r="X89" s="42">
        <v>253727.35137380075</v>
      </c>
      <c r="Y89" s="42">
        <v>268428.51020000002</v>
      </c>
      <c r="Z89" s="42">
        <v>240511.97608153624</v>
      </c>
      <c r="AA89" s="42">
        <v>227879.37399999998</v>
      </c>
      <c r="AB89" s="42">
        <v>215466.36239999995</v>
      </c>
      <c r="AC89" s="42">
        <v>225171.74581595679</v>
      </c>
      <c r="AD89" s="42">
        <v>224274.14471220001</v>
      </c>
      <c r="AE89" s="42">
        <v>220081.46806897726</v>
      </c>
      <c r="AF89" s="42">
        <v>242222.5505178</v>
      </c>
      <c r="AG89" s="42">
        <v>231826.99513100003</v>
      </c>
      <c r="AH89" s="42">
        <v>247344.71544039994</v>
      </c>
      <c r="AI89" s="40">
        <f t="shared" si="268"/>
        <v>2856888.0621416704</v>
      </c>
      <c r="AK89" s="92">
        <v>249405.859818</v>
      </c>
      <c r="AL89" s="92">
        <v>236255.52687304225</v>
      </c>
      <c r="AM89" s="92">
        <v>266023.88414145587</v>
      </c>
      <c r="AN89" s="92">
        <v>242043.72553797215</v>
      </c>
      <c r="AO89" s="92">
        <v>241503.48133355129</v>
      </c>
      <c r="AP89" s="92">
        <v>229532.0506394</v>
      </c>
      <c r="AQ89" s="92">
        <v>237406.72118999995</v>
      </c>
      <c r="AR89" s="92">
        <v>242958.31103559997</v>
      </c>
      <c r="AS89" s="92">
        <v>241651.88237199993</v>
      </c>
      <c r="AT89" s="92">
        <v>253949.1382618919</v>
      </c>
      <c r="AU89" s="92">
        <v>246161.80911600002</v>
      </c>
      <c r="AV89" s="92">
        <v>256373.06815400004</v>
      </c>
      <c r="AW89" s="40">
        <f t="shared" si="271"/>
        <v>2943265.4584729136</v>
      </c>
      <c r="AY89" s="92">
        <f t="shared" si="286"/>
        <v>215814.34997372219</v>
      </c>
      <c r="AZ89" s="92">
        <f t="shared" si="286"/>
        <v>187483.27792621744</v>
      </c>
      <c r="BA89" s="92">
        <f t="shared" si="286"/>
        <v>235571.94459170446</v>
      </c>
      <c r="BB89" s="92">
        <f t="shared" si="286"/>
        <v>227835.17731117195</v>
      </c>
      <c r="BC89" s="92">
        <f t="shared" si="286"/>
        <v>206124.01305736345</v>
      </c>
      <c r="BD89" s="92">
        <f t="shared" si="286"/>
        <v>230760.55348879821</v>
      </c>
      <c r="BE89" s="92">
        <f t="shared" si="286"/>
        <v>238993.89419674457</v>
      </c>
      <c r="BF89" s="92">
        <f t="shared" si="286"/>
        <v>271122.74509507988</v>
      </c>
      <c r="BG89" s="92">
        <f t="shared" si="286"/>
        <v>194760.99005083801</v>
      </c>
      <c r="BH89" s="92">
        <f t="shared" si="286"/>
        <v>235252.99854085629</v>
      </c>
      <c r="BI89" s="92">
        <f t="shared" si="286"/>
        <v>247863.77244186794</v>
      </c>
      <c r="BJ89" s="92">
        <f t="shared" si="286"/>
        <v>246179.48976848184</v>
      </c>
      <c r="BK89" s="40">
        <f t="shared" si="273"/>
        <v>2737763.206442846</v>
      </c>
      <c r="BM89" s="51">
        <f>+[9]ENERO!$D$10</f>
        <v>256426.3837332</v>
      </c>
      <c r="BN89" s="51">
        <f>+[10]FEBRERO!$D$10</f>
        <v>247221.19378199999</v>
      </c>
      <c r="BO89" s="51">
        <f>+[11]MARZO!$D$10</f>
        <v>269763.70455799997</v>
      </c>
      <c r="BP89" s="92">
        <f t="shared" si="287"/>
        <v>228329.44018408257</v>
      </c>
      <c r="BQ89" s="92">
        <f t="shared" si="287"/>
        <v>232048.33850300222</v>
      </c>
      <c r="BR89" s="92">
        <f t="shared" si="287"/>
        <v>230550.81212182876</v>
      </c>
      <c r="BS89" s="92">
        <f t="shared" si="287"/>
        <v>212562.62615749054</v>
      </c>
      <c r="BT89" s="92">
        <f t="shared" si="287"/>
        <v>270475.17178687418</v>
      </c>
      <c r="BU89" s="92">
        <f t="shared" si="287"/>
        <v>222891.50214870239</v>
      </c>
      <c r="BV89" s="92">
        <f t="shared" si="287"/>
        <v>227149.73596984358</v>
      </c>
      <c r="BW89" s="92">
        <f t="shared" si="287"/>
        <v>252478.34706540403</v>
      </c>
      <c r="BX89" s="92">
        <f t="shared" si="287"/>
        <v>237332.28426136094</v>
      </c>
      <c r="BY89" s="40">
        <f t="shared" si="275"/>
        <v>2887229.5402717888</v>
      </c>
      <c r="CA89" s="92">
        <v>256426.3837332</v>
      </c>
      <c r="CB89" s="92">
        <v>236255.52687304225</v>
      </c>
      <c r="CC89" s="92">
        <v>256426.3837332</v>
      </c>
      <c r="CD89" s="92">
        <v>246161.80911600002</v>
      </c>
      <c r="CE89" s="92">
        <v>256426.3837332</v>
      </c>
      <c r="CF89" s="92">
        <v>246161.80911600002</v>
      </c>
      <c r="CG89" s="92">
        <v>256426.3837332</v>
      </c>
      <c r="CH89" s="92">
        <v>256426.3837332</v>
      </c>
      <c r="CI89" s="92">
        <v>246161.80911600002</v>
      </c>
      <c r="CJ89" s="92">
        <v>256426.3837332</v>
      </c>
      <c r="CK89" s="92">
        <v>246161.80911600002</v>
      </c>
      <c r="CL89" s="92">
        <v>256426.3837332</v>
      </c>
      <c r="CM89" s="40">
        <f t="shared" si="277"/>
        <v>3015887.4494694415</v>
      </c>
      <c r="CO89" s="92">
        <v>749108.29433944228</v>
      </c>
      <c r="CP89" s="92">
        <v>748750.00196520006</v>
      </c>
      <c r="CQ89" s="92">
        <v>759014.57658240001</v>
      </c>
      <c r="CR89" s="92">
        <v>759014.57658240001</v>
      </c>
      <c r="CS89" s="40">
        <f t="shared" si="279"/>
        <v>3015887.4494694425</v>
      </c>
      <c r="CU89" s="92">
        <v>749108.29433944228</v>
      </c>
      <c r="CV89" s="92">
        <v>748750.00196520006</v>
      </c>
      <c r="CW89" s="92">
        <v>759014.57658240001</v>
      </c>
      <c r="CX89" s="92">
        <v>759014.57658240001</v>
      </c>
      <c r="CY89" s="40">
        <f t="shared" si="281"/>
        <v>3015887.4494694425</v>
      </c>
      <c r="DA89" s="92">
        <v>3015887.4494694425</v>
      </c>
      <c r="DB89" s="92">
        <v>3015887.4494694425</v>
      </c>
      <c r="DC89" s="92">
        <v>3015887.4494694425</v>
      </c>
      <c r="DD89" s="92">
        <v>3015887.4494694425</v>
      </c>
      <c r="DE89" s="92">
        <v>3015887.4494694425</v>
      </c>
      <c r="DF89" s="92">
        <v>3015887.4494694425</v>
      </c>
      <c r="DG89" s="92">
        <v>3015887.4494694425</v>
      </c>
      <c r="DH89" s="92">
        <v>3015887.4494694425</v>
      </c>
      <c r="DI89" s="92">
        <v>3015887.4494694425</v>
      </c>
      <c r="DJ89" s="92">
        <v>3015887.4494694425</v>
      </c>
      <c r="DK89" s="92">
        <v>3015887.4494694425</v>
      </c>
      <c r="DL89" s="92">
        <v>3015887.4494694425</v>
      </c>
      <c r="DM89" s="92">
        <v>3015887.4494694425</v>
      </c>
      <c r="DN89" s="92">
        <v>3015887.4494694425</v>
      </c>
      <c r="DO89" s="92">
        <v>3015887.4494694425</v>
      </c>
      <c r="DP89" s="92">
        <v>181852.7567429445</v>
      </c>
      <c r="DQ89" s="92">
        <f t="shared" si="288"/>
        <v>0</v>
      </c>
      <c r="DR89" s="92">
        <f t="shared" si="288"/>
        <v>0</v>
      </c>
      <c r="DS89" s="92">
        <f t="shared" si="288"/>
        <v>0</v>
      </c>
      <c r="DU89" s="93">
        <f t="shared" si="283"/>
        <v>149466.33382894285</v>
      </c>
      <c r="DW89" s="93">
        <f t="shared" si="284"/>
        <v>-106960.04990425715</v>
      </c>
      <c r="DX89" s="40">
        <f t="shared" si="285"/>
        <v>57925629.688715659</v>
      </c>
    </row>
    <row r="90" spans="1:128" x14ac:dyDescent="0.3">
      <c r="A90" s="12" t="str">
        <f t="shared" si="250"/>
        <v>3110200SSG-050GARITA</v>
      </c>
      <c r="B90" s="15" t="s">
        <v>22</v>
      </c>
      <c r="C90" s="16" t="s">
        <v>23</v>
      </c>
      <c r="D90" s="15" t="s">
        <v>24</v>
      </c>
      <c r="E90" s="16" t="s">
        <v>25</v>
      </c>
      <c r="F90" s="60" t="s">
        <v>28</v>
      </c>
      <c r="G90" s="39" t="s">
        <v>178</v>
      </c>
      <c r="I90" s="40">
        <v>37519.844706733151</v>
      </c>
      <c r="J90" s="40">
        <v>36039.020461278124</v>
      </c>
      <c r="K90" s="40">
        <v>41634.600653102636</v>
      </c>
      <c r="L90" s="40">
        <v>38457.596400000002</v>
      </c>
      <c r="M90" s="40">
        <v>37733.728079048749</v>
      </c>
      <c r="N90" s="40">
        <v>35554.373237183761</v>
      </c>
      <c r="O90" s="40">
        <v>36552.707454967785</v>
      </c>
      <c r="P90" s="40">
        <v>38068.573248706256</v>
      </c>
      <c r="Q90" s="40">
        <v>36906.512399999992</v>
      </c>
      <c r="R90" s="40">
        <v>38923.263599999998</v>
      </c>
      <c r="S90" s="40">
        <v>37443.348000000005</v>
      </c>
      <c r="T90" s="40">
        <v>40910.606399999997</v>
      </c>
      <c r="U90" s="40">
        <f>SUM(I90:T90)</f>
        <v>455744.17464102042</v>
      </c>
      <c r="W90" s="42">
        <v>42154.519199999995</v>
      </c>
      <c r="X90" s="42">
        <v>41144.975898454177</v>
      </c>
      <c r="Y90" s="42">
        <v>43528.9476</v>
      </c>
      <c r="Z90" s="42">
        <v>39001.942067276148</v>
      </c>
      <c r="AA90" s="42">
        <v>36953.411999999997</v>
      </c>
      <c r="AB90" s="42">
        <v>34940.491199999989</v>
      </c>
      <c r="AC90" s="42">
        <v>36514.337159344344</v>
      </c>
      <c r="AD90" s="42">
        <v>36368.780223599999</v>
      </c>
      <c r="AE90" s="42">
        <v>35688.886713888205</v>
      </c>
      <c r="AF90" s="42">
        <v>39279.332516399998</v>
      </c>
      <c r="AG90" s="42">
        <v>37593.566778</v>
      </c>
      <c r="AH90" s="42">
        <v>40109.953855199994</v>
      </c>
      <c r="AI90" s="40">
        <f>SUM(W90:AH90)</f>
        <v>463279.14521216275</v>
      </c>
      <c r="AK90" s="92">
        <v>40444.193483999996</v>
      </c>
      <c r="AL90" s="92">
        <v>38311.70706049334</v>
      </c>
      <c r="AM90" s="92">
        <v>43139.008239155002</v>
      </c>
      <c r="AN90" s="92">
        <v>39250.333871022507</v>
      </c>
      <c r="AO90" s="92">
        <v>39162.726702738044</v>
      </c>
      <c r="AP90" s="92">
        <v>37221.4136172</v>
      </c>
      <c r="AQ90" s="92">
        <v>38498.38721999999</v>
      </c>
      <c r="AR90" s="92">
        <v>39398.645032799992</v>
      </c>
      <c r="AS90" s="92">
        <v>39186.791735999992</v>
      </c>
      <c r="AT90" s="92">
        <v>41180.94133976625</v>
      </c>
      <c r="AU90" s="92">
        <v>39918.131207999999</v>
      </c>
      <c r="AV90" s="92">
        <v>41574.011052000009</v>
      </c>
      <c r="AW90" s="40">
        <f t="shared" si="271"/>
        <v>477286.29056317505</v>
      </c>
      <c r="AY90" s="92">
        <f t="shared" si="286"/>
        <v>35090.09003266543</v>
      </c>
      <c r="AZ90" s="92">
        <f t="shared" si="286"/>
        <v>30483.631430677568</v>
      </c>
      <c r="BA90" s="92">
        <f t="shared" si="286"/>
        <v>38302.553773182786</v>
      </c>
      <c r="BB90" s="92">
        <f t="shared" si="286"/>
        <v>37044.602851621159</v>
      </c>
      <c r="BC90" s="92">
        <f t="shared" si="286"/>
        <v>33514.500666697444</v>
      </c>
      <c r="BD90" s="92">
        <f t="shared" si="286"/>
        <v>37520.251081059192</v>
      </c>
      <c r="BE90" s="92">
        <f t="shared" si="286"/>
        <v>38858.941797161366</v>
      </c>
      <c r="BF90" s="92">
        <f t="shared" si="286"/>
        <v>44100.008855456996</v>
      </c>
      <c r="BG90" s="92">
        <f t="shared" si="286"/>
        <v>31691.462032235901</v>
      </c>
      <c r="BH90" s="92">
        <f t="shared" si="286"/>
        <v>38295.000003510155</v>
      </c>
      <c r="BI90" s="92">
        <f t="shared" si="286"/>
        <v>40363.201086034278</v>
      </c>
      <c r="BJ90" s="92">
        <f t="shared" si="286"/>
        <v>40104.129792240114</v>
      </c>
      <c r="BK90" s="40">
        <f t="shared" si="273"/>
        <v>445368.37340254243</v>
      </c>
      <c r="BM90" s="51">
        <f>+[9]ENERO!$D$12</f>
        <v>41582.656821599994</v>
      </c>
      <c r="BN90" s="51">
        <f>+[10]FEBRERO!$D$12</f>
        <v>40089.923315999993</v>
      </c>
      <c r="BO90" s="51">
        <f>+[11]MARZO!$D$12</f>
        <v>43745.46560399999</v>
      </c>
      <c r="BP90" s="92">
        <f t="shared" si="287"/>
        <v>37124.966964166735</v>
      </c>
      <c r="BQ90" s="92">
        <f t="shared" si="287"/>
        <v>37729.637028270939</v>
      </c>
      <c r="BR90" s="92">
        <f t="shared" si="287"/>
        <v>37486.148420826314</v>
      </c>
      <c r="BS90" s="92">
        <f t="shared" si="287"/>
        <v>34561.379678201869</v>
      </c>
      <c r="BT90" s="92">
        <f t="shared" si="287"/>
        <v>43994.676532208301</v>
      </c>
      <c r="BU90" s="92">
        <f t="shared" si="287"/>
        <v>36268.852277911465</v>
      </c>
      <c r="BV90" s="92">
        <f t="shared" si="287"/>
        <v>36975.933117603985</v>
      </c>
      <c r="BW90" s="92">
        <f t="shared" si="287"/>
        <v>41114.658233730122</v>
      </c>
      <c r="BX90" s="92">
        <f t="shared" si="287"/>
        <v>38662.86643480169</v>
      </c>
      <c r="BY90" s="40">
        <f t="shared" si="275"/>
        <v>469337.1644293213</v>
      </c>
      <c r="CA90" s="92">
        <v>41582.656821599994</v>
      </c>
      <c r="CB90" s="92">
        <v>38311.70706049334</v>
      </c>
      <c r="CC90" s="92">
        <v>41582.656821599994</v>
      </c>
      <c r="CD90" s="92">
        <v>39918.131207999999</v>
      </c>
      <c r="CE90" s="92">
        <v>41582.656821599994</v>
      </c>
      <c r="CF90" s="92">
        <v>39918.131207999999</v>
      </c>
      <c r="CG90" s="92">
        <v>41582.656821599994</v>
      </c>
      <c r="CH90" s="92">
        <v>41582.656821599994</v>
      </c>
      <c r="CI90" s="92">
        <v>39918.131207999999</v>
      </c>
      <c r="CJ90" s="92">
        <v>41582.656821599994</v>
      </c>
      <c r="CK90" s="92">
        <v>39918.131207999999</v>
      </c>
      <c r="CL90" s="92">
        <v>41582.656821599994</v>
      </c>
      <c r="CM90" s="40">
        <f t="shared" si="277"/>
        <v>489062.82964369329</v>
      </c>
      <c r="CO90" s="92">
        <v>121477.02070369333</v>
      </c>
      <c r="CP90" s="92">
        <v>121418.9192376</v>
      </c>
      <c r="CQ90" s="92">
        <v>123083.44485119998</v>
      </c>
      <c r="CR90" s="92">
        <v>123083.44485119998</v>
      </c>
      <c r="CS90" s="40">
        <f t="shared" si="279"/>
        <v>489062.82964369329</v>
      </c>
      <c r="CU90" s="92">
        <v>121477.02070369333</v>
      </c>
      <c r="CV90" s="92">
        <v>121418.9192376</v>
      </c>
      <c r="CW90" s="92">
        <v>123083.44485119998</v>
      </c>
      <c r="CX90" s="92">
        <v>123083.44485119998</v>
      </c>
      <c r="CY90" s="40">
        <f t="shared" si="281"/>
        <v>489062.82964369329</v>
      </c>
      <c r="DA90" s="92">
        <v>489062.82964369329</v>
      </c>
      <c r="DB90" s="92">
        <v>489062.82964369329</v>
      </c>
      <c r="DC90" s="92">
        <v>489062.82964369329</v>
      </c>
      <c r="DD90" s="92">
        <v>489062.82964369329</v>
      </c>
      <c r="DE90" s="92">
        <v>489062.82964369329</v>
      </c>
      <c r="DF90" s="92">
        <v>489062.82964369329</v>
      </c>
      <c r="DG90" s="92">
        <v>489062.82964369329</v>
      </c>
      <c r="DH90" s="92">
        <v>489062.82964369329</v>
      </c>
      <c r="DI90" s="92">
        <v>489062.82964369329</v>
      </c>
      <c r="DJ90" s="92">
        <v>489062.82964369329</v>
      </c>
      <c r="DK90" s="92">
        <v>489062.82964369329</v>
      </c>
      <c r="DL90" s="92">
        <v>489062.82964369329</v>
      </c>
      <c r="DM90" s="92">
        <v>489062.82964369329</v>
      </c>
      <c r="DN90" s="92">
        <v>489062.82964369329</v>
      </c>
      <c r="DO90" s="92">
        <v>489062.82964369329</v>
      </c>
      <c r="DP90" s="92">
        <v>42738.695388067907</v>
      </c>
      <c r="DQ90" s="92">
        <f t="shared" si="288"/>
        <v>0</v>
      </c>
      <c r="DR90" s="92">
        <f t="shared" si="288"/>
        <v>0</v>
      </c>
      <c r="DS90" s="92">
        <f t="shared" si="288"/>
        <v>0</v>
      </c>
      <c r="DU90" s="93">
        <f t="shared" si="283"/>
        <v>23968.791026778868</v>
      </c>
      <c r="DW90" s="93">
        <f t="shared" si="284"/>
        <v>-17613.865794821126</v>
      </c>
      <c r="DX90" s="40">
        <f t="shared" si="285"/>
        <v>12331094.242873304</v>
      </c>
    </row>
    <row r="91" spans="1:128" x14ac:dyDescent="0.3">
      <c r="A91" s="12" t="str">
        <f t="shared" si="250"/>
        <v>3110200SSG-050MAIN OFFICIE</v>
      </c>
      <c r="B91" s="15" t="s">
        <v>22</v>
      </c>
      <c r="C91" s="16" t="s">
        <v>23</v>
      </c>
      <c r="D91" s="15" t="s">
        <v>24</v>
      </c>
      <c r="E91" s="16" t="s">
        <v>25</v>
      </c>
      <c r="F91" s="60" t="s">
        <v>29</v>
      </c>
      <c r="G91" s="39" t="s">
        <v>178</v>
      </c>
      <c r="I91" s="40">
        <v>40744.149712079197</v>
      </c>
      <c r="J91" s="40">
        <v>39661.471257928737</v>
      </c>
      <c r="K91" s="40">
        <v>44880.196627083053</v>
      </c>
      <c r="L91" s="40">
        <v>43200.01</v>
      </c>
      <c r="M91" s="40">
        <v>38413.299535131489</v>
      </c>
      <c r="N91" s="40">
        <v>37849.760077486651</v>
      </c>
      <c r="O91" s="40">
        <v>39959.650310211357</v>
      </c>
      <c r="P91" s="40">
        <v>41181.566099612915</v>
      </c>
      <c r="Q91" s="40">
        <v>39859.39</v>
      </c>
      <c r="R91" s="40">
        <v>44166.99</v>
      </c>
      <c r="S91" s="40">
        <v>42219.200000000004</v>
      </c>
      <c r="T91" s="40">
        <v>44160.48000000001</v>
      </c>
      <c r="U91" s="40">
        <f>SUM(I91:T91)</f>
        <v>496296.16361953341</v>
      </c>
      <c r="W91" s="42">
        <v>46852.289999999979</v>
      </c>
      <c r="X91" s="42">
        <v>46294.409378961354</v>
      </c>
      <c r="Y91" s="42">
        <v>49409.509999999995</v>
      </c>
      <c r="Z91" s="42">
        <v>43874.230628942729</v>
      </c>
      <c r="AA91" s="42">
        <v>42116.849999999991</v>
      </c>
      <c r="AB91" s="42">
        <v>40408.87999999999</v>
      </c>
      <c r="AC91" s="42">
        <v>42126.281120947897</v>
      </c>
      <c r="AD91" s="42">
        <v>42487.071080000002</v>
      </c>
      <c r="AE91" s="42">
        <v>42209.277269193495</v>
      </c>
      <c r="AF91" s="42">
        <v>46025.894339999999</v>
      </c>
      <c r="AG91" s="42">
        <v>45880.358110000001</v>
      </c>
      <c r="AH91" s="42">
        <v>48864.630660000003</v>
      </c>
      <c r="AI91" s="40">
        <f>SUM(W91:AH91)</f>
        <v>536549.68258804549</v>
      </c>
      <c r="AK91" s="92">
        <v>51088.232650000005</v>
      </c>
      <c r="AL91" s="92">
        <v>47209.134057579919</v>
      </c>
      <c r="AM91" s="92">
        <v>51665.258863961717</v>
      </c>
      <c r="AN91" s="92">
        <v>47534.151015252726</v>
      </c>
      <c r="AO91" s="92">
        <v>46122.616012615603</v>
      </c>
      <c r="AP91" s="92">
        <v>42693.837159999988</v>
      </c>
      <c r="AQ91" s="92">
        <v>44236.800490000016</v>
      </c>
      <c r="AR91" s="92">
        <v>44956.285189999995</v>
      </c>
      <c r="AS91" s="92">
        <v>45635.535570000007</v>
      </c>
      <c r="AT91" s="92">
        <v>48495.979818677282</v>
      </c>
      <c r="AU91" s="92">
        <v>47453.956990000006</v>
      </c>
      <c r="AV91" s="92">
        <v>50596.885920000008</v>
      </c>
      <c r="AW91" s="40">
        <f t="shared" si="271"/>
        <v>567688.67373808729</v>
      </c>
      <c r="AY91" s="92">
        <f t="shared" si="286"/>
        <v>37317.186792720262</v>
      </c>
      <c r="AZ91" s="92">
        <f t="shared" si="286"/>
        <v>32418.365617189163</v>
      </c>
      <c r="BA91" s="92">
        <f t="shared" si="286"/>
        <v>40733.539083584445</v>
      </c>
      <c r="BB91" s="92">
        <f t="shared" si="286"/>
        <v>39395.748571440126</v>
      </c>
      <c r="BC91" s="92">
        <f t="shared" si="286"/>
        <v>35641.59796910319</v>
      </c>
      <c r="BD91" s="92">
        <f t="shared" si="286"/>
        <v>39901.585228144118</v>
      </c>
      <c r="BE91" s="92">
        <f t="shared" si="286"/>
        <v>41325.239925637376</v>
      </c>
      <c r="BF91" s="92">
        <f t="shared" si="286"/>
        <v>46915.892945760817</v>
      </c>
      <c r="BG91" s="92">
        <f t="shared" si="286"/>
        <v>33727.13498507646</v>
      </c>
      <c r="BH91" s="92">
        <f t="shared" si="286"/>
        <v>40769.378892764718</v>
      </c>
      <c r="BI91" s="92">
        <f t="shared" si="286"/>
        <v>42986.437872517541</v>
      </c>
      <c r="BJ91" s="92">
        <f t="shared" si="286"/>
        <v>42725.562483569207</v>
      </c>
      <c r="BK91" s="40">
        <f t="shared" si="273"/>
        <v>473857.67036750744</v>
      </c>
      <c r="BM91" s="51">
        <f>+[9]ENERO!$D$14</f>
        <v>53325.771069999995</v>
      </c>
      <c r="BN91" s="51">
        <f>+[10]FEBRERO!$D$14</f>
        <v>48052.732619999995</v>
      </c>
      <c r="BO91" s="51">
        <f>+[11]MARZO!$D$14</f>
        <v>52639.927619999995</v>
      </c>
      <c r="BP91" s="92">
        <f t="shared" si="287"/>
        <v>39481.213231020723</v>
      </c>
      <c r="BQ91" s="92">
        <f t="shared" si="287"/>
        <v>40124.260476244017</v>
      </c>
      <c r="BR91" s="92">
        <f t="shared" si="287"/>
        <v>39865.318141315496</v>
      </c>
      <c r="BS91" s="92">
        <f t="shared" si="287"/>
        <v>36754.920265663895</v>
      </c>
      <c r="BT91" s="92">
        <f t="shared" si="287"/>
        <v>46803.834918347238</v>
      </c>
      <c r="BU91" s="92">
        <f t="shared" si="287"/>
        <v>38598.549832969482</v>
      </c>
      <c r="BV91" s="92">
        <f t="shared" si="287"/>
        <v>39365.08230962127</v>
      </c>
      <c r="BW91" s="92">
        <f t="shared" si="287"/>
        <v>43786.732822475402</v>
      </c>
      <c r="BX91" s="92">
        <f t="shared" si="287"/>
        <v>41190.09000348988</v>
      </c>
      <c r="BY91" s="40">
        <f t="shared" si="275"/>
        <v>519988.43331114738</v>
      </c>
      <c r="CA91" s="92">
        <v>53325.771069999995</v>
      </c>
      <c r="CB91" s="92">
        <v>47209.134057579919</v>
      </c>
      <c r="CC91" s="92">
        <v>53325.771069999995</v>
      </c>
      <c r="CD91" s="92">
        <v>47453.956990000006</v>
      </c>
      <c r="CE91" s="92">
        <v>53325.771069999995</v>
      </c>
      <c r="CF91" s="92">
        <v>47453.956990000006</v>
      </c>
      <c r="CG91" s="92">
        <v>53325.771069999995</v>
      </c>
      <c r="CH91" s="92">
        <v>53325.771069999995</v>
      </c>
      <c r="CI91" s="92">
        <v>47453.956990000006</v>
      </c>
      <c r="CJ91" s="92">
        <v>53325.771069999995</v>
      </c>
      <c r="CK91" s="92">
        <v>47453.956990000006</v>
      </c>
      <c r="CL91" s="92">
        <v>53325.771069999995</v>
      </c>
      <c r="CM91" s="40">
        <f t="shared" si="277"/>
        <v>610305.35950757994</v>
      </c>
      <c r="CO91" s="92">
        <v>153860.67619757992</v>
      </c>
      <c r="CP91" s="92">
        <v>148233.68505</v>
      </c>
      <c r="CQ91" s="92">
        <v>154105.49913000001</v>
      </c>
      <c r="CR91" s="92">
        <v>154105.49912999998</v>
      </c>
      <c r="CS91" s="40">
        <f t="shared" si="279"/>
        <v>610305.35950757994</v>
      </c>
      <c r="CU91" s="92">
        <v>153860.67619757992</v>
      </c>
      <c r="CV91" s="92">
        <v>148233.68505</v>
      </c>
      <c r="CW91" s="92">
        <v>154105.49913000001</v>
      </c>
      <c r="CX91" s="92">
        <v>154105.49912999998</v>
      </c>
      <c r="CY91" s="40">
        <f t="shared" si="281"/>
        <v>610305.35950757994</v>
      </c>
      <c r="DA91" s="92">
        <v>610305.35950757994</v>
      </c>
      <c r="DB91" s="92">
        <v>610305.35950757994</v>
      </c>
      <c r="DC91" s="92">
        <v>610305.35950757994</v>
      </c>
      <c r="DD91" s="92">
        <v>610305.35950757994</v>
      </c>
      <c r="DE91" s="92">
        <v>610305.35950757994</v>
      </c>
      <c r="DF91" s="92">
        <v>610305.35950757994</v>
      </c>
      <c r="DG91" s="92">
        <v>610305.35950757994</v>
      </c>
      <c r="DH91" s="92">
        <v>610305.35950757994</v>
      </c>
      <c r="DI91" s="92">
        <v>610305.35950757994</v>
      </c>
      <c r="DJ91" s="92">
        <v>610305.35950757994</v>
      </c>
      <c r="DK91" s="92">
        <v>610305.35950757994</v>
      </c>
      <c r="DL91" s="92">
        <v>610305.35950757994</v>
      </c>
      <c r="DM91" s="92">
        <v>610305.35950757994</v>
      </c>
      <c r="DN91" s="92">
        <v>610305.35950757994</v>
      </c>
      <c r="DO91" s="92">
        <v>610305.35950757994</v>
      </c>
      <c r="DP91" s="92">
        <v>44661.147958353024</v>
      </c>
      <c r="DQ91" s="92">
        <f t="shared" si="288"/>
        <v>0</v>
      </c>
      <c r="DR91" s="92">
        <f t="shared" si="288"/>
        <v>0</v>
      </c>
      <c r="DS91" s="92">
        <f t="shared" si="288"/>
        <v>0</v>
      </c>
      <c r="DU91" s="93">
        <f t="shared" si="283"/>
        <v>46130.762943639944</v>
      </c>
      <c r="DW91" s="93">
        <f t="shared" si="284"/>
        <v>-7195.0081263600514</v>
      </c>
      <c r="DX91" s="40">
        <f t="shared" si="285"/>
        <v>12039208.882049631</v>
      </c>
    </row>
    <row r="92" spans="1:128" x14ac:dyDescent="0.3">
      <c r="A92" s="12" t="str">
        <f t="shared" si="250"/>
        <v>3110200SSG-050PIONERO</v>
      </c>
      <c r="B92" s="15" t="s">
        <v>22</v>
      </c>
      <c r="C92" s="16" t="s">
        <v>23</v>
      </c>
      <c r="D92" s="15" t="s">
        <v>24</v>
      </c>
      <c r="E92" s="16" t="s">
        <v>25</v>
      </c>
      <c r="F92" s="60" t="s">
        <v>30</v>
      </c>
      <c r="G92" s="39" t="s">
        <v>178</v>
      </c>
      <c r="I92" s="40">
        <v>28349.338623647633</v>
      </c>
      <c r="J92" s="40">
        <v>25727.233360528389</v>
      </c>
      <c r="K92" s="40">
        <v>28265.549655005827</v>
      </c>
      <c r="L92" s="40">
        <v>27436.049999999996</v>
      </c>
      <c r="M92" s="40">
        <v>28689.814008137739</v>
      </c>
      <c r="N92" s="40">
        <v>27537.282801654805</v>
      </c>
      <c r="O92" s="40">
        <v>28596.530452900955</v>
      </c>
      <c r="P92" s="40">
        <v>28381.448293852234</v>
      </c>
      <c r="Q92" s="40">
        <v>27686.76</v>
      </c>
      <c r="R92" s="40">
        <v>28641.840000000004</v>
      </c>
      <c r="S92" s="40">
        <v>27806.540000000005</v>
      </c>
      <c r="T92" s="40">
        <v>28597.66</v>
      </c>
      <c r="U92" s="40">
        <f>SUM(I92:T92)</f>
        <v>335716.04719572753</v>
      </c>
      <c r="W92" s="42">
        <v>28619.809999999998</v>
      </c>
      <c r="X92" s="42">
        <v>26797.66532386397</v>
      </c>
      <c r="Y92" s="42">
        <v>28541.160000000007</v>
      </c>
      <c r="Z92" s="42">
        <v>27665.724881546019</v>
      </c>
      <c r="AA92" s="42">
        <v>28485.43</v>
      </c>
      <c r="AB92" s="42">
        <v>27576.050000000003</v>
      </c>
      <c r="AC92" s="42">
        <v>4775.8258423503212</v>
      </c>
      <c r="AD92" s="42">
        <v>4758.9588589999994</v>
      </c>
      <c r="AE92" s="42">
        <v>4599.0374038763821</v>
      </c>
      <c r="AF92" s="42">
        <v>4749.0987919999998</v>
      </c>
      <c r="AG92" s="42">
        <v>4579.4957680000016</v>
      </c>
      <c r="AH92" s="42">
        <v>4755.4646369999991</v>
      </c>
      <c r="AI92" s="40">
        <f>SUM(W92:AH92)</f>
        <v>195903.72150763666</v>
      </c>
      <c r="AK92" s="92">
        <v>4768.0865330000006</v>
      </c>
      <c r="AL92" s="92">
        <v>4277.5996402256806</v>
      </c>
      <c r="AM92" s="92">
        <v>4739.5282490788959</v>
      </c>
      <c r="AN92" s="92">
        <v>0</v>
      </c>
      <c r="AO92" s="92">
        <v>0</v>
      </c>
      <c r="AP92" s="92">
        <v>0</v>
      </c>
      <c r="AQ92" s="92">
        <v>4748.9390030000004</v>
      </c>
      <c r="AR92" s="92">
        <v>4763.2957329999999</v>
      </c>
      <c r="AS92" s="92">
        <v>0</v>
      </c>
      <c r="AT92" s="92">
        <v>4789.6746923652745</v>
      </c>
      <c r="AU92" s="92">
        <v>4598.9963179999986</v>
      </c>
      <c r="AV92" s="92">
        <v>4771.8706839999995</v>
      </c>
      <c r="AW92" s="40">
        <f t="shared" si="271"/>
        <v>37457.990852669849</v>
      </c>
      <c r="AY92" s="92">
        <f t="shared" si="286"/>
        <v>0</v>
      </c>
      <c r="AZ92" s="92">
        <f t="shared" si="286"/>
        <v>0</v>
      </c>
      <c r="BA92" s="92">
        <f t="shared" si="286"/>
        <v>0</v>
      </c>
      <c r="BB92" s="92">
        <f t="shared" si="286"/>
        <v>0</v>
      </c>
      <c r="BC92" s="92">
        <f t="shared" si="286"/>
        <v>0</v>
      </c>
      <c r="BD92" s="92">
        <f t="shared" si="286"/>
        <v>0</v>
      </c>
      <c r="BE92" s="92">
        <f t="shared" si="286"/>
        <v>0</v>
      </c>
      <c r="BF92" s="92">
        <f t="shared" si="286"/>
        <v>0</v>
      </c>
      <c r="BG92" s="92">
        <f t="shared" si="286"/>
        <v>0</v>
      </c>
      <c r="BH92" s="92">
        <f t="shared" si="286"/>
        <v>0</v>
      </c>
      <c r="BI92" s="92">
        <f t="shared" si="286"/>
        <v>0</v>
      </c>
      <c r="BJ92" s="92">
        <f t="shared" si="286"/>
        <v>0</v>
      </c>
      <c r="BK92" s="40">
        <f t="shared" si="273"/>
        <v>0</v>
      </c>
      <c r="BM92" s="51">
        <f>+[9]ENERO!$D$11</f>
        <v>4766.463753</v>
      </c>
      <c r="BN92" s="51">
        <f>+[10]FEBRERO!$D$11</f>
        <v>4300.1029840000001</v>
      </c>
      <c r="BO92" s="51">
        <f>+[11]MARZO!$D$11</f>
        <v>4744.4458429999995</v>
      </c>
      <c r="BP92" s="92">
        <f t="shared" si="287"/>
        <v>0</v>
      </c>
      <c r="BQ92" s="92">
        <f t="shared" si="287"/>
        <v>0</v>
      </c>
      <c r="BR92" s="92">
        <f t="shared" si="287"/>
        <v>0</v>
      </c>
      <c r="BS92" s="92">
        <f t="shared" si="287"/>
        <v>0</v>
      </c>
      <c r="BT92" s="92">
        <f t="shared" si="287"/>
        <v>0</v>
      </c>
      <c r="BU92" s="92">
        <f t="shared" si="287"/>
        <v>0</v>
      </c>
      <c r="BV92" s="92">
        <f t="shared" si="287"/>
        <v>0</v>
      </c>
      <c r="BW92" s="92">
        <f t="shared" si="287"/>
        <v>0</v>
      </c>
      <c r="BX92" s="92">
        <f t="shared" si="287"/>
        <v>0</v>
      </c>
      <c r="BY92" s="40">
        <f t="shared" si="275"/>
        <v>13811.012580000001</v>
      </c>
      <c r="CA92" s="92">
        <v>4766.463753</v>
      </c>
      <c r="CB92" s="92">
        <v>4277.5996402256806</v>
      </c>
      <c r="CC92" s="92">
        <v>4766.463753</v>
      </c>
      <c r="CD92" s="92">
        <v>4598.9963179999986</v>
      </c>
      <c r="CE92" s="92">
        <v>4766.463753</v>
      </c>
      <c r="CF92" s="92">
        <v>4598.9963179999986</v>
      </c>
      <c r="CG92" s="92">
        <v>4766.463753</v>
      </c>
      <c r="CH92" s="92">
        <v>4766.463753</v>
      </c>
      <c r="CI92" s="92">
        <v>4598.9963179999986</v>
      </c>
      <c r="CJ92" s="92">
        <v>4766.463753</v>
      </c>
      <c r="CK92" s="92">
        <v>4598.9963179999986</v>
      </c>
      <c r="CL92" s="92">
        <v>4766.463753</v>
      </c>
      <c r="CM92" s="40">
        <f t="shared" si="277"/>
        <v>56038.831183225673</v>
      </c>
      <c r="CO92" s="92">
        <v>13810.527146225681</v>
      </c>
      <c r="CP92" s="92">
        <v>13964.456388999995</v>
      </c>
      <c r="CQ92" s="92">
        <v>14131.923823999998</v>
      </c>
      <c r="CR92" s="92">
        <v>14131.923823999998</v>
      </c>
      <c r="CS92" s="40">
        <f t="shared" si="279"/>
        <v>56038.831183225673</v>
      </c>
      <c r="CU92" s="92">
        <v>13810.527146225681</v>
      </c>
      <c r="CV92" s="92">
        <v>13964.456388999995</v>
      </c>
      <c r="CW92" s="92">
        <v>14131.923823999998</v>
      </c>
      <c r="CX92" s="92">
        <v>14131.923823999998</v>
      </c>
      <c r="CY92" s="40">
        <f t="shared" si="281"/>
        <v>56038.831183225673</v>
      </c>
      <c r="DA92" s="92">
        <v>56038.831183225673</v>
      </c>
      <c r="DB92" s="92">
        <v>56038.831183225673</v>
      </c>
      <c r="DC92" s="92">
        <v>56038.831183225673</v>
      </c>
      <c r="DD92" s="92">
        <v>56038.831183225673</v>
      </c>
      <c r="DE92" s="92">
        <v>56038.831183225673</v>
      </c>
      <c r="DF92" s="92">
        <v>56038.831183225673</v>
      </c>
      <c r="DG92" s="92">
        <v>56038.831183225673</v>
      </c>
      <c r="DH92" s="92">
        <v>56038.831183225673</v>
      </c>
      <c r="DI92" s="92">
        <v>56038.831183225673</v>
      </c>
      <c r="DJ92" s="92">
        <v>56038.831183225673</v>
      </c>
      <c r="DK92" s="92">
        <v>56038.831183225673</v>
      </c>
      <c r="DL92" s="92">
        <v>56038.831183225673</v>
      </c>
      <c r="DM92" s="92">
        <v>56038.831183225673</v>
      </c>
      <c r="DN92" s="92">
        <v>56038.831183225673</v>
      </c>
      <c r="DO92" s="92">
        <v>56038.831183225673</v>
      </c>
      <c r="DP92" s="92">
        <v>12886.282922819504</v>
      </c>
      <c r="DQ92" s="92">
        <f t="shared" si="288"/>
        <v>0</v>
      </c>
      <c r="DR92" s="92">
        <f t="shared" si="288"/>
        <v>0</v>
      </c>
      <c r="DS92" s="92">
        <f t="shared" si="288"/>
        <v>0</v>
      </c>
      <c r="DU92" s="93">
        <f t="shared" si="283"/>
        <v>13811.012580000001</v>
      </c>
      <c r="DW92" s="93">
        <f t="shared" si="284"/>
        <v>9044.5488270000005</v>
      </c>
      <c r="DX92" s="40">
        <f t="shared" si="285"/>
        <v>1645701.6163084607</v>
      </c>
    </row>
    <row r="93" spans="1:128" x14ac:dyDescent="0.3">
      <c r="A93" s="12" t="str">
        <f t="shared" si="250"/>
        <v>3110151LOG-063CANCHA NITRATOS</v>
      </c>
      <c r="B93" s="15" t="s">
        <v>31</v>
      </c>
      <c r="C93" s="16" t="s">
        <v>32</v>
      </c>
      <c r="D93" s="15" t="s">
        <v>33</v>
      </c>
      <c r="E93" s="16" t="s">
        <v>34</v>
      </c>
      <c r="F93" s="60" t="s">
        <v>35</v>
      </c>
      <c r="G93" s="39" t="s">
        <v>178</v>
      </c>
      <c r="I93" s="40">
        <v>33333.761795681829</v>
      </c>
      <c r="J93" s="40">
        <v>30243.537554489722</v>
      </c>
      <c r="K93" s="40">
        <v>33230.275282752118</v>
      </c>
      <c r="L93" s="40">
        <v>32258.530000000002</v>
      </c>
      <c r="M93" s="40">
        <v>33734.098586248569</v>
      </c>
      <c r="N93" s="40">
        <v>32374.082662722321</v>
      </c>
      <c r="O93" s="40">
        <v>33688.507837322009</v>
      </c>
      <c r="P93" s="40">
        <v>33435.127553559425</v>
      </c>
      <c r="Q93" s="40">
        <v>32616.760000000002</v>
      </c>
      <c r="R93" s="40">
        <v>33741.869999999995</v>
      </c>
      <c r="S93" s="40">
        <v>32757.849999999995</v>
      </c>
      <c r="T93" s="40">
        <v>32610.63</v>
      </c>
      <c r="U93" s="40">
        <f t="shared" si="266"/>
        <v>394025.03127277602</v>
      </c>
      <c r="W93" s="42">
        <v>27178.740000000005</v>
      </c>
      <c r="X93" s="42">
        <v>27210.217120202011</v>
      </c>
      <c r="Y93" s="42">
        <v>33623.340000000004</v>
      </c>
      <c r="Z93" s="42">
        <v>32591.960448915568</v>
      </c>
      <c r="AA93" s="42">
        <v>33557.600000000006</v>
      </c>
      <c r="AB93" s="42">
        <v>32486.280000000006</v>
      </c>
      <c r="AC93" s="42">
        <v>2584.3867691199516</v>
      </c>
      <c r="AD93" s="42">
        <v>2575.2593832999996</v>
      </c>
      <c r="AE93" s="42">
        <v>2488.7196077938647</v>
      </c>
      <c r="AF93" s="42">
        <v>2569.9237122</v>
      </c>
      <c r="AG93" s="42">
        <v>2478.1448607000002</v>
      </c>
      <c r="AH93" s="42">
        <v>2573.3685217000002</v>
      </c>
      <c r="AI93" s="40">
        <f t="shared" si="268"/>
        <v>201917.9404239314</v>
      </c>
      <c r="AK93" s="92">
        <v>2580.1987260000001</v>
      </c>
      <c r="AL93" s="92">
        <v>2314.7770205018705</v>
      </c>
      <c r="AM93" s="92">
        <v>2564.7447170648452</v>
      </c>
      <c r="AN93" s="92">
        <v>2488.954012785473</v>
      </c>
      <c r="AO93" s="92">
        <v>2582.8118080125278</v>
      </c>
      <c r="AP93" s="92">
        <v>2497.3246783</v>
      </c>
      <c r="AQ93" s="92">
        <v>2569.8372444999995</v>
      </c>
      <c r="AR93" s="92">
        <v>2577.6062358000004</v>
      </c>
      <c r="AS93" s="92">
        <v>2485.3566689000008</v>
      </c>
      <c r="AT93" s="92">
        <v>2591.8809252989304</v>
      </c>
      <c r="AU93" s="92">
        <v>2488.6973744999996</v>
      </c>
      <c r="AV93" s="92">
        <v>2582.2464780999994</v>
      </c>
      <c r="AW93" s="40">
        <f t="shared" si="271"/>
        <v>30324.435889763645</v>
      </c>
      <c r="AY93" s="92">
        <f t="shared" si="286"/>
        <v>28678.522075942979</v>
      </c>
      <c r="AZ93" s="92">
        <f t="shared" si="286"/>
        <v>24913.743342515729</v>
      </c>
      <c r="BA93" s="92">
        <f t="shared" si="286"/>
        <v>31304.012982772529</v>
      </c>
      <c r="BB93" s="92">
        <f t="shared" si="286"/>
        <v>30275.911509083675</v>
      </c>
      <c r="BC93" s="92">
        <f t="shared" si="286"/>
        <v>27390.820209904148</v>
      </c>
      <c r="BD93" s="92">
        <f t="shared" si="286"/>
        <v>30664.650558645058</v>
      </c>
      <c r="BE93" s="92">
        <f t="shared" si="286"/>
        <v>31758.739266278961</v>
      </c>
      <c r="BF93" s="92">
        <f t="shared" si="286"/>
        <v>35833.905281165862</v>
      </c>
      <c r="BG93" s="92">
        <f t="shared" si="286"/>
        <v>25602.47869637128</v>
      </c>
      <c r="BH93" s="92">
        <f t="shared" si="286"/>
        <v>30758.640481199724</v>
      </c>
      <c r="BI93" s="92">
        <f t="shared" si="286"/>
        <v>32232.722891210626</v>
      </c>
      <c r="BJ93" s="92">
        <f t="shared" si="286"/>
        <v>31841.07968924868</v>
      </c>
      <c r="BK93" s="40">
        <f t="shared" si="273"/>
        <v>361255.22698433924</v>
      </c>
      <c r="BM93" s="51">
        <f>+[9]ENERO!$D$18</f>
        <v>2579.3205735000006</v>
      </c>
      <c r="BN93" s="51">
        <f>+[10]FEBRERO!$D$18</f>
        <v>2326.9544636000001</v>
      </c>
      <c r="BO93" s="51">
        <f>+[11]MARZO!$D$18</f>
        <v>2567.4058197999998</v>
      </c>
      <c r="BP93" s="92">
        <f t="shared" si="287"/>
        <v>30341.591704649043</v>
      </c>
      <c r="BQ93" s="92">
        <f t="shared" si="287"/>
        <v>30835.778062276837</v>
      </c>
      <c r="BR93" s="92">
        <f t="shared" si="287"/>
        <v>30636.779045821171</v>
      </c>
      <c r="BS93" s="92">
        <f t="shared" si="287"/>
        <v>28246.416271764421</v>
      </c>
      <c r="BT93" s="92">
        <f t="shared" si="287"/>
        <v>35748.316443605538</v>
      </c>
      <c r="BU93" s="92">
        <f t="shared" si="287"/>
        <v>29300.400115417222</v>
      </c>
      <c r="BV93" s="92">
        <f t="shared" si="287"/>
        <v>29699.162635253138</v>
      </c>
      <c r="BW93" s="92">
        <f t="shared" si="287"/>
        <v>32832.811817623362</v>
      </c>
      <c r="BX93" s="92">
        <f t="shared" si="287"/>
        <v>30696.774061495838</v>
      </c>
      <c r="BY93" s="40">
        <f t="shared" si="275"/>
        <v>285811.71101480653</v>
      </c>
      <c r="CA93" s="92">
        <v>2579.3205735000006</v>
      </c>
      <c r="CB93" s="92">
        <v>2314.7770205018705</v>
      </c>
      <c r="CC93" s="92">
        <v>2579.3205735000006</v>
      </c>
      <c r="CD93" s="92">
        <v>2488.6973744999996</v>
      </c>
      <c r="CE93" s="92">
        <v>2579.3205735000006</v>
      </c>
      <c r="CF93" s="92">
        <v>2488.6973744999996</v>
      </c>
      <c r="CG93" s="92">
        <v>2579.3205735000006</v>
      </c>
      <c r="CH93" s="92">
        <v>2579.3205735000006</v>
      </c>
      <c r="CI93" s="92">
        <v>2488.6973744999996</v>
      </c>
      <c r="CJ93" s="92">
        <v>2579.3205735000006</v>
      </c>
      <c r="CK93" s="92">
        <v>2488.6973744999996</v>
      </c>
      <c r="CL93" s="92">
        <v>2579.3205735000006</v>
      </c>
      <c r="CM93" s="40">
        <f t="shared" si="277"/>
        <v>30324.810533001873</v>
      </c>
      <c r="CO93" s="92">
        <v>7473.4181675018717</v>
      </c>
      <c r="CP93" s="92">
        <v>7556.7153225000002</v>
      </c>
      <c r="CQ93" s="92">
        <v>7647.3385215000008</v>
      </c>
      <c r="CR93" s="92">
        <v>7647.3385215000017</v>
      </c>
      <c r="CS93" s="40">
        <f t="shared" si="279"/>
        <v>30324.810533001873</v>
      </c>
      <c r="CU93" s="92">
        <v>7473.4181675018717</v>
      </c>
      <c r="CV93" s="92">
        <v>7556.7153225000002</v>
      </c>
      <c r="CW93" s="92">
        <v>7647.3385215000008</v>
      </c>
      <c r="CX93" s="92">
        <v>7647.3385215000017</v>
      </c>
      <c r="CY93" s="40">
        <f t="shared" si="281"/>
        <v>30324.810533001873</v>
      </c>
      <c r="DA93" s="92">
        <v>30324.810533001873</v>
      </c>
      <c r="DB93" s="92">
        <v>30324.810533001873</v>
      </c>
      <c r="DC93" s="92">
        <v>30324.810533001873</v>
      </c>
      <c r="DD93" s="92">
        <v>30324.810533001873</v>
      </c>
      <c r="DE93" s="92">
        <v>30324.810533001873</v>
      </c>
      <c r="DF93" s="92">
        <v>30324.810533001873</v>
      </c>
      <c r="DG93" s="92">
        <v>30324.810533001873</v>
      </c>
      <c r="DH93" s="92">
        <v>30324.810533001873</v>
      </c>
      <c r="DI93" s="92">
        <v>30324.810533001873</v>
      </c>
      <c r="DJ93" s="92">
        <v>30324.810533001873</v>
      </c>
      <c r="DK93" s="92">
        <v>30324.810533001873</v>
      </c>
      <c r="DL93" s="92">
        <v>30324.810533001873</v>
      </c>
      <c r="DM93" s="92">
        <v>30324.810533001873</v>
      </c>
      <c r="DN93" s="92">
        <v>30324.810533001873</v>
      </c>
      <c r="DO93" s="92">
        <v>30324.810533001873</v>
      </c>
      <c r="DP93" s="92">
        <v>36407.599580255694</v>
      </c>
      <c r="DQ93" s="92">
        <f t="shared" si="288"/>
        <v>0</v>
      </c>
      <c r="DR93" s="92">
        <f t="shared" si="288"/>
        <v>0</v>
      </c>
      <c r="DS93" s="92">
        <f t="shared" si="288"/>
        <v>0</v>
      </c>
      <c r="DU93" s="93">
        <f t="shared" si="283"/>
        <v>-75443.515969532717</v>
      </c>
      <c r="DW93" s="93">
        <f t="shared" si="284"/>
        <v>-78022.83654303271</v>
      </c>
      <c r="DX93" s="40">
        <f t="shared" si="285"/>
        <v>924104.73137232207</v>
      </c>
    </row>
    <row r="94" spans="1:128" x14ac:dyDescent="0.3">
      <c r="A94" s="12" t="str">
        <f t="shared" si="250"/>
        <v>3110151LOG-063GRIFO PRIMAX</v>
      </c>
      <c r="B94" s="15" t="s">
        <v>31</v>
      </c>
      <c r="C94" s="16" t="s">
        <v>32</v>
      </c>
      <c r="D94" s="15" t="s">
        <v>33</v>
      </c>
      <c r="E94" s="16" t="s">
        <v>34</v>
      </c>
      <c r="F94" s="60" t="s">
        <v>36</v>
      </c>
      <c r="G94" s="39" t="s">
        <v>178</v>
      </c>
      <c r="I94" s="40">
        <v>161587.25251644501</v>
      </c>
      <c r="J94" s="40">
        <v>150799.73892701618</v>
      </c>
      <c r="K94" s="40">
        <v>168001.19109381037</v>
      </c>
      <c r="L94" s="40">
        <v>158179.32</v>
      </c>
      <c r="M94" s="40">
        <v>167975.88920742346</v>
      </c>
      <c r="N94" s="40">
        <v>146353.28485574832</v>
      </c>
      <c r="O94" s="40">
        <v>162333.23028381995</v>
      </c>
      <c r="P94" s="40">
        <v>169935.18205799517</v>
      </c>
      <c r="Q94" s="40">
        <v>155388.00000000003</v>
      </c>
      <c r="R94" s="40">
        <v>152430.65</v>
      </c>
      <c r="S94" s="40">
        <v>148192.26000000004</v>
      </c>
      <c r="T94" s="40">
        <v>151861.54999999999</v>
      </c>
      <c r="U94" s="40">
        <f t="shared" si="266"/>
        <v>1893037.5489422583</v>
      </c>
      <c r="W94" s="42">
        <v>129130.81999999999</v>
      </c>
      <c r="X94" s="42">
        <v>143313.84362917184</v>
      </c>
      <c r="Y94" s="42">
        <v>165372.40999999997</v>
      </c>
      <c r="Z94" s="42">
        <v>163112.94712550665</v>
      </c>
      <c r="AA94" s="42">
        <v>147565.22999999998</v>
      </c>
      <c r="AB94" s="42">
        <v>109849.76000000001</v>
      </c>
      <c r="AC94" s="42">
        <v>144047.80774479825</v>
      </c>
      <c r="AD94" s="42">
        <v>162681.34557000003</v>
      </c>
      <c r="AE94" s="42">
        <v>156862.41010473043</v>
      </c>
      <c r="AF94" s="42">
        <v>160850.98678000004</v>
      </c>
      <c r="AG94" s="42">
        <v>157826.76862000002</v>
      </c>
      <c r="AH94" s="42">
        <v>169964.88032</v>
      </c>
      <c r="AI94" s="40">
        <f t="shared" si="268"/>
        <v>1810579.2098942071</v>
      </c>
      <c r="AK94" s="92">
        <v>163639.84596999999</v>
      </c>
      <c r="AL94" s="92">
        <v>147573.08225510104</v>
      </c>
      <c r="AM94" s="92">
        <v>167879.68066041535</v>
      </c>
      <c r="AN94" s="92">
        <v>148877.53042861784</v>
      </c>
      <c r="AO94" s="92">
        <v>134294.19858663381</v>
      </c>
      <c r="AP94" s="92">
        <v>134419.25814999998</v>
      </c>
      <c r="AQ94" s="92">
        <v>143693.46752000001</v>
      </c>
      <c r="AR94" s="92">
        <v>144861.92536999998</v>
      </c>
      <c r="AS94" s="92">
        <v>140369.21236</v>
      </c>
      <c r="AT94" s="92">
        <v>158825.91090578987</v>
      </c>
      <c r="AU94" s="92">
        <v>150419.51246</v>
      </c>
      <c r="AV94" s="92">
        <v>155893.60037999999</v>
      </c>
      <c r="AW94" s="40">
        <f t="shared" si="271"/>
        <v>1790747.2250465581</v>
      </c>
      <c r="AY94" s="92">
        <f t="shared" si="286"/>
        <v>145085.08255357042</v>
      </c>
      <c r="AZ94" s="92">
        <f t="shared" si="286"/>
        <v>126039.00926259665</v>
      </c>
      <c r="BA94" s="92">
        <f t="shared" si="286"/>
        <v>158367.48127524473</v>
      </c>
      <c r="BB94" s="92">
        <f t="shared" si="286"/>
        <v>153166.30016874973</v>
      </c>
      <c r="BC94" s="92">
        <f t="shared" si="286"/>
        <v>138570.57908495027</v>
      </c>
      <c r="BD94" s="92">
        <f t="shared" si="286"/>
        <v>155132.93697618553</v>
      </c>
      <c r="BE94" s="92">
        <f t="shared" si="286"/>
        <v>160667.94851017074</v>
      </c>
      <c r="BF94" s="92">
        <f t="shared" si="286"/>
        <v>181318.5471226268</v>
      </c>
      <c r="BG94" s="92">
        <f t="shared" si="286"/>
        <v>129572.43563823533</v>
      </c>
      <c r="BH94" s="92">
        <f t="shared" si="286"/>
        <v>155697.16105482139</v>
      </c>
      <c r="BI94" s="92">
        <f t="shared" si="286"/>
        <v>163190.14693482488</v>
      </c>
      <c r="BJ94" s="92">
        <f t="shared" si="286"/>
        <v>161238.42276939854</v>
      </c>
      <c r="BK94" s="40">
        <f t="shared" si="273"/>
        <v>1828046.0513513749</v>
      </c>
      <c r="BM94" s="51">
        <f>+[9]ENERO!$D$17</f>
        <v>166387.50636999999</v>
      </c>
      <c r="BN94" s="51">
        <f>+[10]FEBRERO!$D$17</f>
        <v>148739.81741999998</v>
      </c>
      <c r="BO94" s="51">
        <f>+[11]MARZO!$D$17</f>
        <v>166219.08676000001</v>
      </c>
      <c r="BP94" s="92">
        <f t="shared" si="287"/>
        <v>153498.57728437311</v>
      </c>
      <c r="BQ94" s="92">
        <f t="shared" si="287"/>
        <v>155998.67363883002</v>
      </c>
      <c r="BR94" s="92">
        <f t="shared" si="287"/>
        <v>154991.93456580193</v>
      </c>
      <c r="BS94" s="92">
        <f t="shared" si="287"/>
        <v>142899.05267012282</v>
      </c>
      <c r="BT94" s="92">
        <f t="shared" si="287"/>
        <v>180885.47002554272</v>
      </c>
      <c r="BU94" s="92">
        <f t="shared" si="287"/>
        <v>148287.3690924127</v>
      </c>
      <c r="BV94" s="92">
        <f t="shared" si="287"/>
        <v>150334.19018765364</v>
      </c>
      <c r="BW94" s="92">
        <f t="shared" si="287"/>
        <v>166228.32029690096</v>
      </c>
      <c r="BX94" s="92">
        <f t="shared" si="287"/>
        <v>155443.83174466912</v>
      </c>
      <c r="BY94" s="40">
        <f t="shared" si="275"/>
        <v>1889913.8300563069</v>
      </c>
      <c r="CA94" s="92">
        <v>166387.50636999999</v>
      </c>
      <c r="CB94" s="92">
        <v>147573.08225510104</v>
      </c>
      <c r="CC94" s="92">
        <v>166387.50636999999</v>
      </c>
      <c r="CD94" s="92">
        <v>150419.51246</v>
      </c>
      <c r="CE94" s="92">
        <v>166387.50636999999</v>
      </c>
      <c r="CF94" s="92">
        <v>150419.51246</v>
      </c>
      <c r="CG94" s="92">
        <v>166387.50636999999</v>
      </c>
      <c r="CH94" s="92">
        <v>166387.50636999999</v>
      </c>
      <c r="CI94" s="92">
        <v>150419.51246</v>
      </c>
      <c r="CJ94" s="92">
        <v>166387.50636999999</v>
      </c>
      <c r="CK94" s="92">
        <v>150419.51246</v>
      </c>
      <c r="CL94" s="92">
        <v>166387.50636999999</v>
      </c>
      <c r="CM94" s="40">
        <f t="shared" si="277"/>
        <v>1913963.6766851009</v>
      </c>
      <c r="CO94" s="92">
        <v>480348.09499510098</v>
      </c>
      <c r="CP94" s="92">
        <v>467226.53128999996</v>
      </c>
      <c r="CQ94" s="92">
        <v>483194.52519999997</v>
      </c>
      <c r="CR94" s="92">
        <v>483194.52519999992</v>
      </c>
      <c r="CS94" s="40">
        <f t="shared" si="279"/>
        <v>1913963.6766851009</v>
      </c>
      <c r="CU94" s="92">
        <v>480348.09499510098</v>
      </c>
      <c r="CV94" s="92">
        <v>467226.53128999996</v>
      </c>
      <c r="CW94" s="92">
        <v>483194.52519999997</v>
      </c>
      <c r="CX94" s="92">
        <v>483194.52519999992</v>
      </c>
      <c r="CY94" s="40">
        <f t="shared" si="281"/>
        <v>1913963.6766851009</v>
      </c>
      <c r="DA94" s="92">
        <v>1913963.6766851009</v>
      </c>
      <c r="DB94" s="92">
        <v>1913963.6766851009</v>
      </c>
      <c r="DC94" s="92">
        <v>1913963.6766851009</v>
      </c>
      <c r="DD94" s="92">
        <v>1913963.6766851009</v>
      </c>
      <c r="DE94" s="92">
        <v>1913963.6766851009</v>
      </c>
      <c r="DF94" s="92">
        <v>1913963.6766851009</v>
      </c>
      <c r="DG94" s="92">
        <v>1913963.6766851009</v>
      </c>
      <c r="DH94" s="92">
        <v>1913963.6766851009</v>
      </c>
      <c r="DI94" s="92">
        <v>1913963.6766851009</v>
      </c>
      <c r="DJ94" s="92">
        <v>1913963.6766851009</v>
      </c>
      <c r="DK94" s="92">
        <v>1913963.6766851009</v>
      </c>
      <c r="DL94" s="92">
        <v>1913963.6766851009</v>
      </c>
      <c r="DM94" s="92">
        <v>1913963.6766851009</v>
      </c>
      <c r="DN94" s="92">
        <v>1913963.6766851009</v>
      </c>
      <c r="DO94" s="92">
        <v>1913963.6766851009</v>
      </c>
      <c r="DP94" s="92">
        <v>181299.44757575291</v>
      </c>
      <c r="DQ94" s="92">
        <f t="shared" si="288"/>
        <v>0</v>
      </c>
      <c r="DR94" s="92">
        <f t="shared" si="288"/>
        <v>0</v>
      </c>
      <c r="DS94" s="92">
        <f t="shared" si="288"/>
        <v>0</v>
      </c>
      <c r="DU94" s="93">
        <f t="shared" si="283"/>
        <v>61867.77870493196</v>
      </c>
      <c r="DW94" s="93">
        <f t="shared" si="284"/>
        <v>-104519.72766506803</v>
      </c>
      <c r="DX94" s="40">
        <f t="shared" si="285"/>
        <v>36552884.268496893</v>
      </c>
    </row>
    <row r="95" spans="1:128" x14ac:dyDescent="0.3">
      <c r="A95" s="12" t="str">
        <f t="shared" si="250"/>
        <v>3110200NUEVOVILLA COLABORADORES</v>
      </c>
      <c r="B95" s="52" t="s">
        <v>22</v>
      </c>
      <c r="C95" s="16"/>
      <c r="D95" s="15" t="s">
        <v>200</v>
      </c>
      <c r="E95" s="16"/>
      <c r="F95" s="60" t="s">
        <v>181</v>
      </c>
      <c r="G95" s="39" t="s">
        <v>178</v>
      </c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>
        <f t="shared" si="266"/>
        <v>0</v>
      </c>
      <c r="W95" s="42"/>
      <c r="X95" s="42"/>
      <c r="Y95" s="42"/>
      <c r="Z95" s="42"/>
      <c r="AA95" s="42"/>
      <c r="AB95" s="42"/>
      <c r="AC95" s="42">
        <v>370.2776365113383</v>
      </c>
      <c r="AD95" s="42">
        <v>368.96991170000001</v>
      </c>
      <c r="AE95" s="42">
        <v>356.57093795877023</v>
      </c>
      <c r="AF95" s="42">
        <v>368.20544400000006</v>
      </c>
      <c r="AG95" s="42">
        <v>355.05584269999997</v>
      </c>
      <c r="AH95" s="42">
        <v>368.69899839999994</v>
      </c>
      <c r="AI95" s="40">
        <f t="shared" si="268"/>
        <v>2187.7787712701083</v>
      </c>
      <c r="AK95" s="92">
        <v>369.67759540000009</v>
      </c>
      <c r="AL95" s="92">
        <v>331.64933919471258</v>
      </c>
      <c r="AM95" s="92">
        <v>367.46342437478785</v>
      </c>
      <c r="AN95" s="92">
        <v>4956.0750956342326</v>
      </c>
      <c r="AO95" s="92">
        <v>5142.9673720951196</v>
      </c>
      <c r="AP95" s="92">
        <v>4972.7430012999994</v>
      </c>
      <c r="AQ95" s="92">
        <v>368.19305560000004</v>
      </c>
      <c r="AR95" s="92">
        <v>369.30615630000005</v>
      </c>
      <c r="AS95" s="92">
        <v>4948.9119624000004</v>
      </c>
      <c r="AT95" s="92">
        <v>371.35136064224452</v>
      </c>
      <c r="AU95" s="92">
        <v>356.56775240000007</v>
      </c>
      <c r="AV95" s="92">
        <v>369.9709866</v>
      </c>
      <c r="AW95" s="40">
        <f t="shared" si="271"/>
        <v>22924.8771019411</v>
      </c>
      <c r="AY95" s="92">
        <f t="shared" si="286"/>
        <v>347.31109552289132</v>
      </c>
      <c r="AZ95" s="92">
        <f t="shared" si="286"/>
        <v>301.71776184811517</v>
      </c>
      <c r="BA95" s="92">
        <f t="shared" si="286"/>
        <v>379.10708977676802</v>
      </c>
      <c r="BB95" s="92">
        <f t="shared" si="286"/>
        <v>366.65627211642902</v>
      </c>
      <c r="BC95" s="92">
        <f t="shared" si="286"/>
        <v>331.71638863330651</v>
      </c>
      <c r="BD95" s="92">
        <f t="shared" si="286"/>
        <v>371.36409439604876</v>
      </c>
      <c r="BE95" s="92">
        <f t="shared" si="286"/>
        <v>384.61405011696468</v>
      </c>
      <c r="BF95" s="92">
        <f t="shared" si="286"/>
        <v>433.59249865197421</v>
      </c>
      <c r="BG95" s="92">
        <f t="shared" si="286"/>
        <v>309.52306890876321</v>
      </c>
      <c r="BH95" s="92">
        <f t="shared" si="286"/>
        <v>371.53452500818162</v>
      </c>
      <c r="BI95" s="92">
        <f t="shared" si="286"/>
        <v>388.99828451195731</v>
      </c>
      <c r="BJ95" s="92">
        <f t="shared" si="286"/>
        <v>383.93236476352962</v>
      </c>
      <c r="BK95" s="40">
        <f t="shared" si="273"/>
        <v>4370.0674942549294</v>
      </c>
      <c r="BM95" s="51">
        <f>+[9]ENERO!$D$15</f>
        <v>369.55177840000005</v>
      </c>
      <c r="BN95" s="51">
        <f>+[10]FEBRERO!$D$15</f>
        <v>333.39406070000007</v>
      </c>
      <c r="BO95" s="51">
        <f>+[11]MARZO!$D$15</f>
        <v>367.8446937999999</v>
      </c>
      <c r="BP95" s="92">
        <f t="shared" si="287"/>
        <v>367.45169179027266</v>
      </c>
      <c r="BQ95" s="92">
        <f t="shared" si="287"/>
        <v>373.436533157121</v>
      </c>
      <c r="BR95" s="92">
        <f t="shared" si="287"/>
        <v>371.02655658196227</v>
      </c>
      <c r="BS95" s="92">
        <f t="shared" si="287"/>
        <v>342.07808038237448</v>
      </c>
      <c r="BT95" s="92">
        <f t="shared" si="287"/>
        <v>432.55686835593707</v>
      </c>
      <c r="BU95" s="92">
        <f t="shared" si="287"/>
        <v>354.22936472412795</v>
      </c>
      <c r="BV95" s="92">
        <f t="shared" si="287"/>
        <v>358.73706087802759</v>
      </c>
      <c r="BW95" s="92">
        <f t="shared" si="287"/>
        <v>396.24041431020748</v>
      </c>
      <c r="BX95" s="92">
        <f t="shared" si="287"/>
        <v>370.1345925157591</v>
      </c>
      <c r="BY95" s="40">
        <f t="shared" si="275"/>
        <v>4436.6816955957902</v>
      </c>
      <c r="CA95" s="92">
        <v>369.55177840000005</v>
      </c>
      <c r="CB95" s="92">
        <v>331.64933919471258</v>
      </c>
      <c r="CC95" s="92">
        <v>369.55177840000005</v>
      </c>
      <c r="CD95" s="92">
        <v>356.56775240000007</v>
      </c>
      <c r="CE95" s="92">
        <v>369.55177840000005</v>
      </c>
      <c r="CF95" s="92">
        <v>356.56775240000007</v>
      </c>
      <c r="CG95" s="92">
        <v>369.55177840000005</v>
      </c>
      <c r="CH95" s="92">
        <v>369.55177840000005</v>
      </c>
      <c r="CI95" s="92">
        <v>356.56775240000007</v>
      </c>
      <c r="CJ95" s="92">
        <v>369.55177840000005</v>
      </c>
      <c r="CK95" s="92">
        <v>356.56775240000007</v>
      </c>
      <c r="CL95" s="92">
        <v>369.55177840000005</v>
      </c>
      <c r="CM95" s="40">
        <f t="shared" si="277"/>
        <v>4344.782797594713</v>
      </c>
      <c r="CO95" s="92">
        <v>1070.7528959947126</v>
      </c>
      <c r="CP95" s="92">
        <v>1082.6872832000001</v>
      </c>
      <c r="CQ95" s="92">
        <v>1095.6713092000002</v>
      </c>
      <c r="CR95" s="92">
        <v>1095.6713092000002</v>
      </c>
      <c r="CS95" s="40">
        <f t="shared" si="279"/>
        <v>4344.782797594713</v>
      </c>
      <c r="CU95" s="92">
        <v>1070.7528959947126</v>
      </c>
      <c r="CV95" s="92">
        <v>1082.6872832000001</v>
      </c>
      <c r="CW95" s="92">
        <v>1095.6713092000002</v>
      </c>
      <c r="CX95" s="92">
        <v>1095.6713092000002</v>
      </c>
      <c r="CY95" s="40">
        <f t="shared" si="281"/>
        <v>4344.782797594713</v>
      </c>
      <c r="DA95" s="92">
        <v>4344.782797594713</v>
      </c>
      <c r="DB95" s="92">
        <v>4344.782797594713</v>
      </c>
      <c r="DC95" s="92">
        <v>4344.782797594713</v>
      </c>
      <c r="DD95" s="92">
        <v>4344.782797594713</v>
      </c>
      <c r="DE95" s="92">
        <v>4344.782797594713</v>
      </c>
      <c r="DF95" s="92">
        <v>4344.782797594713</v>
      </c>
      <c r="DG95" s="92">
        <v>4344.782797594713</v>
      </c>
      <c r="DH95" s="92">
        <v>4344.782797594713</v>
      </c>
      <c r="DI95" s="92">
        <v>4344.782797594713</v>
      </c>
      <c r="DJ95" s="92">
        <v>4344.782797594713</v>
      </c>
      <c r="DK95" s="92">
        <v>4344.782797594713</v>
      </c>
      <c r="DL95" s="92">
        <v>4344.782797594713</v>
      </c>
      <c r="DM95" s="92">
        <v>4344.782797594713</v>
      </c>
      <c r="DN95" s="92">
        <v>4344.782797594713</v>
      </c>
      <c r="DO95" s="92">
        <v>4344.782797594713</v>
      </c>
      <c r="DP95" s="92">
        <v>1113.7349472053399</v>
      </c>
      <c r="DQ95" s="92">
        <f t="shared" si="288"/>
        <v>0</v>
      </c>
      <c r="DR95" s="92">
        <f t="shared" si="288"/>
        <v>0</v>
      </c>
      <c r="DS95" s="92">
        <f t="shared" si="288"/>
        <v>0</v>
      </c>
      <c r="DU95" s="93">
        <f t="shared" si="283"/>
        <v>66.614201340860745</v>
      </c>
      <c r="DW95" s="93">
        <f t="shared" si="284"/>
        <v>-302.9375770591393</v>
      </c>
      <c r="DX95" s="40">
        <f t="shared" si="285"/>
        <v>1997720.183684608</v>
      </c>
    </row>
    <row r="96" spans="1:128" x14ac:dyDescent="0.3">
      <c r="A96" s="12" t="str">
        <f t="shared" si="250"/>
        <v/>
      </c>
      <c r="B96" s="15"/>
      <c r="C96" s="16"/>
      <c r="D96" s="15"/>
      <c r="E96" s="16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33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33"/>
      <c r="AW96" s="33"/>
      <c r="BK96" s="33"/>
      <c r="BY96" s="33"/>
      <c r="CM96" s="33"/>
      <c r="CS96" s="33"/>
      <c r="CY96" s="33"/>
      <c r="DU96" s="33"/>
      <c r="DW96" s="33"/>
      <c r="DX96" s="33"/>
    </row>
    <row r="97" spans="1:128" s="10" customFormat="1" x14ac:dyDescent="0.3">
      <c r="A97" s="21" t="str">
        <f t="shared" si="250"/>
        <v>MINA</v>
      </c>
      <c r="B97" s="131"/>
      <c r="C97" s="132"/>
      <c r="D97" s="131"/>
      <c r="E97" s="132"/>
      <c r="F97" s="133" t="s">
        <v>37</v>
      </c>
      <c r="G97" s="145" t="s">
        <v>178</v>
      </c>
      <c r="I97" s="146">
        <f t="shared" ref="I97:T97" si="289">SUM(I98:I100)</f>
        <v>2504785.8876835373</v>
      </c>
      <c r="J97" s="146">
        <f t="shared" si="289"/>
        <v>2675331.6303256862</v>
      </c>
      <c r="K97" s="146">
        <f t="shared" si="289"/>
        <v>3095982.6840445758</v>
      </c>
      <c r="L97" s="146">
        <f t="shared" si="289"/>
        <v>3081524.4299999997</v>
      </c>
      <c r="M97" s="146">
        <f t="shared" si="289"/>
        <v>3366535.4133419273</v>
      </c>
      <c r="N97" s="146">
        <f t="shared" si="289"/>
        <v>3198507.4830371113</v>
      </c>
      <c r="O97" s="146">
        <f t="shared" si="289"/>
        <v>3421237.7667349847</v>
      </c>
      <c r="P97" s="146">
        <f t="shared" si="289"/>
        <v>3409713.7759935455</v>
      </c>
      <c r="Q97" s="146">
        <f t="shared" si="289"/>
        <v>3361560.2100000009</v>
      </c>
      <c r="R97" s="146">
        <f t="shared" si="289"/>
        <v>3416010.1500000004</v>
      </c>
      <c r="S97" s="146">
        <f t="shared" si="289"/>
        <v>3447272.52</v>
      </c>
      <c r="T97" s="146">
        <f t="shared" si="289"/>
        <v>3345881.1300000004</v>
      </c>
      <c r="U97" s="146">
        <f>SUM(I97:T97)</f>
        <v>38324343.081161372</v>
      </c>
      <c r="W97" s="146">
        <f>SUM(W98:W100)</f>
        <v>3280659.370000001</v>
      </c>
      <c r="X97" s="146">
        <f>SUM(X98:X100)</f>
        <v>3228187.4183460204</v>
      </c>
      <c r="Y97" s="146">
        <f>SUM(Y98:Y100)</f>
        <v>3391646.96</v>
      </c>
      <c r="Z97" s="146">
        <f t="shared" ref="Z97:AH97" si="290">SUM(Z98:Z100)</f>
        <v>3018428.4635962127</v>
      </c>
      <c r="AA97" s="146">
        <f t="shared" si="290"/>
        <v>3128046.91</v>
      </c>
      <c r="AB97" s="146">
        <f t="shared" si="290"/>
        <v>3242524</v>
      </c>
      <c r="AC97" s="146">
        <f t="shared" si="290"/>
        <v>3098910.1995453918</v>
      </c>
      <c r="AD97" s="146">
        <f t="shared" si="290"/>
        <v>3335009.8722452805</v>
      </c>
      <c r="AE97" s="146">
        <f t="shared" si="290"/>
        <v>3198750.5717515065</v>
      </c>
      <c r="AF97" s="146">
        <f t="shared" si="290"/>
        <v>3190044.8320084005</v>
      </c>
      <c r="AG97" s="146">
        <f t="shared" si="290"/>
        <v>2861098.7376562203</v>
      </c>
      <c r="AH97" s="146">
        <f t="shared" si="290"/>
        <v>3003084.8121349993</v>
      </c>
      <c r="AI97" s="146">
        <f>SUM(W97:AH97)</f>
        <v>37976392.147284023</v>
      </c>
      <c r="AK97" s="146">
        <f t="shared" ref="AK97:AR97" si="291">SUM(AK98:AK100)</f>
        <v>3105838.2309630001</v>
      </c>
      <c r="AL97" s="146">
        <f t="shared" si="291"/>
        <v>2921132.0157342572</v>
      </c>
      <c r="AM97" s="146">
        <f t="shared" si="291"/>
        <v>3362010.9806966144</v>
      </c>
      <c r="AN97" s="146">
        <f t="shared" si="291"/>
        <v>3385357.8069045702</v>
      </c>
      <c r="AO97" s="146">
        <f t="shared" si="291"/>
        <v>3730505.8528701682</v>
      </c>
      <c r="AP97" s="146">
        <f t="shared" si="291"/>
        <v>3291802.0779020311</v>
      </c>
      <c r="AQ97" s="146">
        <f t="shared" si="291"/>
        <v>3183578.062934</v>
      </c>
      <c r="AR97" s="146">
        <f t="shared" si="291"/>
        <v>3472807.2909878297</v>
      </c>
      <c r="AS97" s="146">
        <v>3397350.7004244998</v>
      </c>
      <c r="AT97" s="146">
        <f t="shared" ref="AT97:AV97" si="292">SUM(AT98:AT100)</f>
        <v>3455518.180437685</v>
      </c>
      <c r="AU97" s="146">
        <f t="shared" si="292"/>
        <v>2815283.9500016011</v>
      </c>
      <c r="AV97" s="146">
        <f t="shared" si="292"/>
        <v>2790634.1756141996</v>
      </c>
      <c r="AW97" s="146">
        <f t="shared" ref="AW97:AW100" si="293">SUM(AK97:AV97)</f>
        <v>38911819.325470455</v>
      </c>
      <c r="AY97" s="146">
        <f t="shared" ref="AY97:BJ97" si="294">SUM(AY98:AY100)</f>
        <v>3074656.3665146758</v>
      </c>
      <c r="AZ97" s="146">
        <f t="shared" si="294"/>
        <v>1968079.2628200182</v>
      </c>
      <c r="BA97" s="146">
        <f t="shared" si="294"/>
        <v>3160188.0002763132</v>
      </c>
      <c r="BB97" s="146">
        <f t="shared" si="294"/>
        <v>2958537.2637929311</v>
      </c>
      <c r="BC97" s="146">
        <f t="shared" si="294"/>
        <v>2319194.9487780854</v>
      </c>
      <c r="BD97" s="146">
        <f t="shared" si="294"/>
        <v>3125513.8220140086</v>
      </c>
      <c r="BE97" s="146">
        <f t="shared" si="294"/>
        <v>3322195.7270620652</v>
      </c>
      <c r="BF97" s="146">
        <f t="shared" si="294"/>
        <v>3396261.7743357485</v>
      </c>
      <c r="BG97" s="146">
        <f t="shared" si="294"/>
        <v>3204202.5246181265</v>
      </c>
      <c r="BH97" s="146">
        <f t="shared" si="294"/>
        <v>3374423.3751920592</v>
      </c>
      <c r="BI97" s="146">
        <f t="shared" si="294"/>
        <v>3065759.2310138419</v>
      </c>
      <c r="BJ97" s="146">
        <f t="shared" si="294"/>
        <v>3300206.1868248358</v>
      </c>
      <c r="BK97" s="146">
        <f t="shared" ref="BK97:BK100" si="295">SUM(AY97:BJ97)</f>
        <v>36269218.483242713</v>
      </c>
      <c r="BM97" s="146">
        <f t="shared" ref="BM97:BX97" si="296">SUM(BM98:BM100)</f>
        <v>3276840.7531190002</v>
      </c>
      <c r="BN97" s="146">
        <f t="shared" si="296"/>
        <v>2876415.240677001</v>
      </c>
      <c r="BO97" s="146">
        <f t="shared" si="296"/>
        <v>3006395.4212240004</v>
      </c>
      <c r="BP97" s="146">
        <f t="shared" si="296"/>
        <v>2937359.6052087299</v>
      </c>
      <c r="BQ97" s="146">
        <f t="shared" si="296"/>
        <v>2975524.5313034086</v>
      </c>
      <c r="BR97" s="146">
        <f t="shared" si="296"/>
        <v>2564560.241203371</v>
      </c>
      <c r="BS97" s="146">
        <f t="shared" si="296"/>
        <v>3313345.6156168371</v>
      </c>
      <c r="BT97" s="146">
        <f t="shared" si="296"/>
        <v>3288442.7083008625</v>
      </c>
      <c r="BU97" s="146">
        <f t="shared" si="296"/>
        <v>3170218.4965852695</v>
      </c>
      <c r="BV97" s="146">
        <f t="shared" si="296"/>
        <v>3264310.4708898137</v>
      </c>
      <c r="BW97" s="146">
        <f t="shared" si="296"/>
        <v>3122502.1282355096</v>
      </c>
      <c r="BX97" s="146">
        <f t="shared" si="296"/>
        <v>3240409.098495902</v>
      </c>
      <c r="BY97" s="146">
        <f t="shared" ref="BY97:BY100" si="297">SUM(BM97:BX97)</f>
        <v>37036324.310859703</v>
      </c>
      <c r="CA97" s="146">
        <f t="shared" ref="CA97:CL97" si="298">SUM(CA98:CA100)</f>
        <v>3254484.9168278868</v>
      </c>
      <c r="CB97" s="146">
        <f t="shared" si="298"/>
        <v>2939441.6847798666</v>
      </c>
      <c r="CC97" s="146">
        <f t="shared" si="298"/>
        <v>3254474.7747728871</v>
      </c>
      <c r="CD97" s="146">
        <f t="shared" si="298"/>
        <v>3143574.0115747312</v>
      </c>
      <c r="CE97" s="146">
        <f t="shared" si="298"/>
        <v>3249123.9724353226</v>
      </c>
      <c r="CF97" s="146">
        <f t="shared" si="298"/>
        <v>3143574.0115747312</v>
      </c>
      <c r="CG97" s="146">
        <f t="shared" si="298"/>
        <v>3289048.9798630439</v>
      </c>
      <c r="CH97" s="146">
        <f t="shared" si="298"/>
        <v>3289048.9798630439</v>
      </c>
      <c r="CI97" s="146">
        <f t="shared" si="298"/>
        <v>3182211.1155370427</v>
      </c>
      <c r="CJ97" s="146">
        <f t="shared" si="298"/>
        <v>3254257.081431421</v>
      </c>
      <c r="CK97" s="146">
        <f t="shared" si="298"/>
        <v>3148541.5364096663</v>
      </c>
      <c r="CL97" s="146">
        <f t="shared" si="298"/>
        <v>3254257.081431421</v>
      </c>
      <c r="CM97" s="146">
        <f t="shared" ref="CM97:CM100" si="299">SUM(CA97:CL97)</f>
        <v>38402038.146501064</v>
      </c>
      <c r="CO97" s="146">
        <f t="shared" ref="CO97:CR97" si="300">SUM(CO98:CO100)</f>
        <v>9490119.3661511242</v>
      </c>
      <c r="CP97" s="146">
        <f t="shared" si="300"/>
        <v>9094004.7741171513</v>
      </c>
      <c r="CQ97" s="146">
        <f t="shared" si="300"/>
        <v>9450165.6344427243</v>
      </c>
      <c r="CR97" s="146">
        <f t="shared" si="300"/>
        <v>9704317.9018221218</v>
      </c>
      <c r="CS97" s="146">
        <f>SUM(CO97:CR97)</f>
        <v>37738607.676533118</v>
      </c>
      <c r="CU97" s="146">
        <f t="shared" ref="CU97:CX97" si="301">SUM(CU98:CU100)</f>
        <v>9457437.1668010391</v>
      </c>
      <c r="CV97" s="146">
        <f t="shared" si="301"/>
        <v>9867514.2997863479</v>
      </c>
      <c r="CW97" s="146">
        <f t="shared" si="301"/>
        <v>9964727.5668402202</v>
      </c>
      <c r="CX97" s="146">
        <f t="shared" si="301"/>
        <v>9964750.7469025552</v>
      </c>
      <c r="CY97" s="146">
        <f>SUM(CU97:CX97)</f>
        <v>39254429.780330166</v>
      </c>
      <c r="DA97" s="146">
        <f t="shared" ref="DA97:DS97" si="302">SUM(DA98:DA100)</f>
        <v>37686872.851057172</v>
      </c>
      <c r="DB97" s="146">
        <f t="shared" si="302"/>
        <v>36774429.140940905</v>
      </c>
      <c r="DC97" s="146">
        <f t="shared" si="302"/>
        <v>22623287.786387593</v>
      </c>
      <c r="DD97" s="146">
        <f t="shared" si="302"/>
        <v>7600372.5282426681</v>
      </c>
      <c r="DE97" s="146">
        <f t="shared" si="302"/>
        <v>58874.5358196979</v>
      </c>
      <c r="DF97" s="146">
        <f t="shared" si="302"/>
        <v>58874.5358196979</v>
      </c>
      <c r="DG97" s="146">
        <f t="shared" si="302"/>
        <v>58874.5358196979</v>
      </c>
      <c r="DH97" s="146">
        <f t="shared" si="302"/>
        <v>58874.5358196979</v>
      </c>
      <c r="DI97" s="146">
        <f t="shared" si="302"/>
        <v>58874.5358196979</v>
      </c>
      <c r="DJ97" s="146">
        <f t="shared" si="302"/>
        <v>58874.5358196979</v>
      </c>
      <c r="DK97" s="146">
        <f t="shared" si="302"/>
        <v>58874.5358196979</v>
      </c>
      <c r="DL97" s="146">
        <f t="shared" si="302"/>
        <v>58874.5358196979</v>
      </c>
      <c r="DM97" s="146">
        <f t="shared" si="302"/>
        <v>58874.5358196979</v>
      </c>
      <c r="DN97" s="146">
        <f t="shared" si="302"/>
        <v>58874.5358196979</v>
      </c>
      <c r="DO97" s="146">
        <f t="shared" si="302"/>
        <v>58874.5358196979</v>
      </c>
      <c r="DP97" s="146">
        <f t="shared" si="302"/>
        <v>58874.5358196979</v>
      </c>
      <c r="DQ97" s="146">
        <f t="shared" si="302"/>
        <v>0</v>
      </c>
      <c r="DR97" s="146">
        <f t="shared" si="302"/>
        <v>0</v>
      </c>
      <c r="DS97" s="146">
        <f t="shared" si="302"/>
        <v>0</v>
      </c>
      <c r="DU97" s="146">
        <f>+BY97-BK97</f>
        <v>767105.82761698961</v>
      </c>
      <c r="DW97" s="146">
        <f>+DU97-BM97</f>
        <v>-2509734.9255020106</v>
      </c>
      <c r="DX97" s="146">
        <f t="shared" ref="DX97:DX100" si="303">+SUM(BY97,CM97,CS96:CS97,CY97,DA97:DS97)</f>
        <v>257822856.65068892</v>
      </c>
    </row>
    <row r="98" spans="1:128" x14ac:dyDescent="0.3">
      <c r="A98" s="12" t="str">
        <f t="shared" si="250"/>
        <v>1190900MIG-019CAMBIO DE GUARDIA</v>
      </c>
      <c r="B98" s="15" t="s">
        <v>39</v>
      </c>
      <c r="C98" s="16" t="s">
        <v>40</v>
      </c>
      <c r="D98" s="15" t="s">
        <v>41</v>
      </c>
      <c r="E98" s="16" t="s">
        <v>42</v>
      </c>
      <c r="F98" s="60" t="s">
        <v>43</v>
      </c>
      <c r="G98" s="39" t="s">
        <v>178</v>
      </c>
      <c r="I98" s="40">
        <v>129741.35390734849</v>
      </c>
      <c r="J98" s="40">
        <v>121079.8623813138</v>
      </c>
      <c r="K98" s="40">
        <v>134891.22224130802</v>
      </c>
      <c r="L98" s="40">
        <v>127005.09</v>
      </c>
      <c r="M98" s="40">
        <v>134870.90689498503</v>
      </c>
      <c r="N98" s="40">
        <v>117509.72326260814</v>
      </c>
      <c r="O98" s="40">
        <v>130340.31307038122</v>
      </c>
      <c r="P98" s="40">
        <v>136444.0588805248</v>
      </c>
      <c r="Q98" s="40">
        <v>124763.84999999998</v>
      </c>
      <c r="R98" s="40">
        <v>122389.34999999999</v>
      </c>
      <c r="S98" s="40">
        <v>118986.27000000002</v>
      </c>
      <c r="T98" s="40">
        <v>121932.35999999999</v>
      </c>
      <c r="U98" s="40">
        <f>SUM(I98:T98)</f>
        <v>1519954.3606384695</v>
      </c>
      <c r="W98" s="42">
        <v>103681.51999999999</v>
      </c>
      <c r="X98" s="42">
        <v>115069.30043397122</v>
      </c>
      <c r="Y98" s="42">
        <v>132780.51999999999</v>
      </c>
      <c r="Z98" s="42">
        <v>130966.36195189493</v>
      </c>
      <c r="AA98" s="42">
        <v>118482.82999999996</v>
      </c>
      <c r="AB98" s="42">
        <v>88200.37000000001</v>
      </c>
      <c r="AC98" s="42">
        <v>8674.4117929158383</v>
      </c>
      <c r="AD98" s="42">
        <v>9796.5043999999998</v>
      </c>
      <c r="AE98" s="42">
        <v>9446.0940529434047</v>
      </c>
      <c r="AF98" s="42">
        <v>9686.2820630000024</v>
      </c>
      <c r="AG98" s="42">
        <v>9504.1667379999999</v>
      </c>
      <c r="AH98" s="42">
        <v>10235.116195000001</v>
      </c>
      <c r="AI98" s="40">
        <f>SUM(W98:AH98)</f>
        <v>746523.47762772546</v>
      </c>
      <c r="AK98" s="92">
        <v>9854.3175730000003</v>
      </c>
      <c r="AL98" s="92">
        <v>8886.8258103946064</v>
      </c>
      <c r="AM98" s="92">
        <v>10109.686341112447</v>
      </c>
      <c r="AN98" s="92">
        <v>8965.3111589939763</v>
      </c>
      <c r="AO98" s="92">
        <v>8087.1732578137307</v>
      </c>
      <c r="AP98" s="92">
        <v>8094.673103000001</v>
      </c>
      <c r="AQ98" s="92">
        <v>8653.1968180000003</v>
      </c>
      <c r="AR98" s="92">
        <v>8723.5596620000015</v>
      </c>
      <c r="AS98" s="92">
        <v>8453.0100329999987</v>
      </c>
      <c r="AT98" s="92">
        <v>9564.3340648586473</v>
      </c>
      <c r="AU98" s="92">
        <v>9058.1093429999983</v>
      </c>
      <c r="AV98" s="92">
        <v>9387.7533209999983</v>
      </c>
      <c r="AW98" s="40">
        <f t="shared" si="293"/>
        <v>107837.9504861734</v>
      </c>
      <c r="AY98" s="92">
        <f t="shared" ref="AY98:BJ98" si="304">AY35*AY$7</f>
        <v>16719.841971485133</v>
      </c>
      <c r="AZ98" s="92">
        <f t="shared" si="304"/>
        <v>12127.978959992532</v>
      </c>
      <c r="BA98" s="92">
        <f t="shared" si="304"/>
        <v>16269.207082361934</v>
      </c>
      <c r="BB98" s="92">
        <f t="shared" si="304"/>
        <v>17331.546778865402</v>
      </c>
      <c r="BC98" s="92">
        <f t="shared" si="304"/>
        <v>15031.04752084734</v>
      </c>
      <c r="BD98" s="92">
        <f t="shared" si="304"/>
        <v>17622.985114699415</v>
      </c>
      <c r="BE98" s="92">
        <f t="shared" si="304"/>
        <v>18129.615605698058</v>
      </c>
      <c r="BF98" s="92">
        <f t="shared" si="304"/>
        <v>16306.044144132835</v>
      </c>
      <c r="BG98" s="92">
        <f t="shared" si="304"/>
        <v>15049.827091380568</v>
      </c>
      <c r="BH98" s="92">
        <f t="shared" si="304"/>
        <v>15417.353012351554</v>
      </c>
      <c r="BI98" s="92">
        <f t="shared" si="304"/>
        <v>15274.821991758314</v>
      </c>
      <c r="BJ98" s="92">
        <f t="shared" si="304"/>
        <v>15488.530199193445</v>
      </c>
      <c r="BK98" s="40">
        <f t="shared" si="295"/>
        <v>190768.79947276652</v>
      </c>
      <c r="BM98" s="51">
        <f>+[9]ENERO!$D$20</f>
        <v>10019.685619000002</v>
      </c>
      <c r="BN98" s="51">
        <f>+[10]FEBRERO!$D$20</f>
        <v>8956.9598169999972</v>
      </c>
      <c r="BO98" s="51">
        <f>+[11]MARZO!$D$20</f>
        <v>10009.543564000001</v>
      </c>
      <c r="BP98" s="92">
        <f t="shared" ref="BP98:BX98" si="305">BP35*BP$7</f>
        <v>13527.918763352784</v>
      </c>
      <c r="BQ98" s="92">
        <f t="shared" si="305"/>
        <v>13898.910793183204</v>
      </c>
      <c r="BR98" s="92">
        <f t="shared" si="305"/>
        <v>14496.261714085127</v>
      </c>
      <c r="BS98" s="92">
        <f t="shared" si="305"/>
        <v>16360.102422493181</v>
      </c>
      <c r="BT98" s="92">
        <f t="shared" si="305"/>
        <v>14553.653350879964</v>
      </c>
      <c r="BU98" s="92">
        <f t="shared" si="305"/>
        <v>13520.753637998449</v>
      </c>
      <c r="BV98" s="92">
        <f t="shared" si="305"/>
        <v>13446.854918779296</v>
      </c>
      <c r="BW98" s="92">
        <f t="shared" si="305"/>
        <v>13455.932719484734</v>
      </c>
      <c r="BX98" s="92">
        <f t="shared" si="305"/>
        <v>13410.048236593817</v>
      </c>
      <c r="BY98" s="40">
        <f t="shared" si="297"/>
        <v>155656.62555685054</v>
      </c>
      <c r="CA98" s="92">
        <v>10019.685619000002</v>
      </c>
      <c r="CB98" s="92">
        <v>8956.9598169999972</v>
      </c>
      <c r="CC98" s="92">
        <v>10009.543564000001</v>
      </c>
      <c r="CD98" s="92">
        <v>8956.9598169999972</v>
      </c>
      <c r="CE98" s="92">
        <v>10019.685619000002</v>
      </c>
      <c r="CF98" s="92">
        <v>8956.9598169999972</v>
      </c>
      <c r="CG98" s="92">
        <v>10019.685619000002</v>
      </c>
      <c r="CH98" s="92">
        <v>10019.685619000002</v>
      </c>
      <c r="CI98" s="92">
        <v>8956.9598169999972</v>
      </c>
      <c r="CJ98" s="92">
        <v>10019.685619000002</v>
      </c>
      <c r="CK98" s="92">
        <v>8956.9598169999972</v>
      </c>
      <c r="CL98" s="92">
        <v>10019.685619000002</v>
      </c>
      <c r="CM98" s="40">
        <f t="shared" si="299"/>
        <v>114912.45636299998</v>
      </c>
      <c r="CO98" s="92">
        <v>28986.188999999998</v>
      </c>
      <c r="CP98" s="92">
        <v>27933.605252999994</v>
      </c>
      <c r="CQ98" s="92">
        <v>28996.331055000002</v>
      </c>
      <c r="CR98" s="92">
        <v>28996.331055000002</v>
      </c>
      <c r="CS98" s="40">
        <f>SUM(CO98:CR98)</f>
        <v>114912.45636299999</v>
      </c>
      <c r="CU98" s="92">
        <v>28986.188999999998</v>
      </c>
      <c r="CV98" s="92">
        <v>27933.605252999994</v>
      </c>
      <c r="CW98" s="92">
        <v>28996.331055000002</v>
      </c>
      <c r="CX98" s="92">
        <v>28996.331055000002</v>
      </c>
      <c r="CY98" s="40">
        <f>SUM(CU98:CX98)</f>
        <v>114912.45636299999</v>
      </c>
      <c r="DA98" s="92">
        <v>114912.45636299999</v>
      </c>
      <c r="DB98" s="92">
        <v>114912.45636299999</v>
      </c>
      <c r="DC98" s="92">
        <v>114912.45636299999</v>
      </c>
      <c r="DD98" s="92">
        <v>114912.45636299999</v>
      </c>
      <c r="DE98" s="92">
        <v>58874.5358196979</v>
      </c>
      <c r="DF98" s="92">
        <v>58874.5358196979</v>
      </c>
      <c r="DG98" s="92">
        <v>58874.5358196979</v>
      </c>
      <c r="DH98" s="92">
        <v>58874.5358196979</v>
      </c>
      <c r="DI98" s="92">
        <v>58874.5358196979</v>
      </c>
      <c r="DJ98" s="92">
        <v>58874.5358196979</v>
      </c>
      <c r="DK98" s="92">
        <v>58874.5358196979</v>
      </c>
      <c r="DL98" s="92">
        <v>58874.5358196979</v>
      </c>
      <c r="DM98" s="92">
        <v>58874.5358196979</v>
      </c>
      <c r="DN98" s="92">
        <v>58874.5358196979</v>
      </c>
      <c r="DO98" s="92">
        <v>58874.5358196979</v>
      </c>
      <c r="DP98" s="92">
        <v>58874.5358196979</v>
      </c>
      <c r="DQ98" s="92">
        <f t="shared" ref="DQ98:DS98" si="306">DQ35*DQ$7</f>
        <v>0</v>
      </c>
      <c r="DR98" s="92">
        <f t="shared" si="306"/>
        <v>0</v>
      </c>
      <c r="DS98" s="92">
        <f t="shared" si="306"/>
        <v>0</v>
      </c>
      <c r="DU98" s="93">
        <f>+BY98-BK98</f>
        <v>-35112.173915915977</v>
      </c>
      <c r="DW98" s="93">
        <f>+DU98-BM98</f>
        <v>-45131.85953491598</v>
      </c>
      <c r="DX98" s="40">
        <f t="shared" si="303"/>
        <v>39405145.926467299</v>
      </c>
    </row>
    <row r="99" spans="1:128" x14ac:dyDescent="0.3">
      <c r="A99" s="12" t="str">
        <f t="shared" si="250"/>
        <v>1112120MIC-002PALAS ELECTRICAS</v>
      </c>
      <c r="B99" s="15" t="s">
        <v>44</v>
      </c>
      <c r="C99" s="16" t="s">
        <v>45</v>
      </c>
      <c r="D99" s="15" t="s">
        <v>46</v>
      </c>
      <c r="E99" s="16" t="s">
        <v>47</v>
      </c>
      <c r="F99" s="60" t="s">
        <v>48</v>
      </c>
      <c r="G99" s="39" t="s">
        <v>178</v>
      </c>
      <c r="I99" s="40">
        <v>1900035.6270209511</v>
      </c>
      <c r="J99" s="40">
        <v>2043401.4143554978</v>
      </c>
      <c r="K99" s="40">
        <v>2368873.1694426141</v>
      </c>
      <c r="L99" s="40">
        <v>2363615.4720000001</v>
      </c>
      <c r="M99" s="40">
        <v>2585331.6051575537</v>
      </c>
      <c r="N99" s="40">
        <v>2464798.2078196025</v>
      </c>
      <c r="O99" s="40">
        <v>2632717.9629316828</v>
      </c>
      <c r="P99" s="40">
        <v>2618615.7736904165</v>
      </c>
      <c r="Q99" s="40">
        <v>2589437.0880000005</v>
      </c>
      <c r="R99" s="40">
        <v>2634896.64</v>
      </c>
      <c r="S99" s="40">
        <v>2662629</v>
      </c>
      <c r="T99" s="40">
        <v>2579159.0160000003</v>
      </c>
      <c r="U99" s="40">
        <f>SUM(I99:T99)</f>
        <v>29443510.97641832</v>
      </c>
      <c r="W99" s="42">
        <v>2541582.2800000007</v>
      </c>
      <c r="X99" s="42">
        <v>2490494.4943296392</v>
      </c>
      <c r="Y99" s="42">
        <v>2607093.1519999998</v>
      </c>
      <c r="Z99" s="42">
        <v>2309969.6813154542</v>
      </c>
      <c r="AA99" s="42">
        <v>2407651.264</v>
      </c>
      <c r="AB99" s="42">
        <v>2523458.9040000001</v>
      </c>
      <c r="AC99" s="42">
        <v>2472188.6302019809</v>
      </c>
      <c r="AD99" s="42">
        <v>2660170.6942762244</v>
      </c>
      <c r="AE99" s="42">
        <v>2551443.5821588505</v>
      </c>
      <c r="AF99" s="42">
        <v>2544286.8399563204</v>
      </c>
      <c r="AG99" s="42">
        <v>2281275.656734576</v>
      </c>
      <c r="AH99" s="42">
        <v>2394279.7567519997</v>
      </c>
      <c r="AI99" s="40">
        <f>SUM(W99:AH99)</f>
        <v>29783894.935725044</v>
      </c>
      <c r="AK99" s="92">
        <v>2476787.1307119997</v>
      </c>
      <c r="AL99" s="92">
        <v>2329796.1519390899</v>
      </c>
      <c r="AM99" s="92">
        <v>2681521.0354844015</v>
      </c>
      <c r="AN99" s="92">
        <v>2701113.9965964612</v>
      </c>
      <c r="AO99" s="92">
        <v>2977934.9436898837</v>
      </c>
      <c r="AP99" s="92">
        <v>2626965.923839225</v>
      </c>
      <c r="AQ99" s="92">
        <v>2504054.1696650069</v>
      </c>
      <c r="AR99" s="92">
        <v>2771266.9850606639</v>
      </c>
      <c r="AS99" s="92">
        <v>2686641.8692023456</v>
      </c>
      <c r="AT99" s="92">
        <v>2780572.2585167531</v>
      </c>
      <c r="AU99" s="92">
        <v>2244980.6725268806</v>
      </c>
      <c r="AV99" s="92">
        <v>2224997.1378345597</v>
      </c>
      <c r="AW99" s="40">
        <f t="shared" si="293"/>
        <v>31006632.275067266</v>
      </c>
      <c r="AY99" s="92">
        <f t="shared" ref="AY99:BJ99" si="307">AY36*AY5</f>
        <v>2465244.7355028451</v>
      </c>
      <c r="AZ99" s="92">
        <f t="shared" si="307"/>
        <v>1562708.1829912711</v>
      </c>
      <c r="BA99" s="92">
        <f t="shared" si="307"/>
        <v>2553489.6858981145</v>
      </c>
      <c r="BB99" s="92">
        <f t="shared" si="307"/>
        <v>2390707.6088305442</v>
      </c>
      <c r="BC99" s="92">
        <f t="shared" si="307"/>
        <v>1807468.1200497344</v>
      </c>
      <c r="BD99" s="92">
        <f t="shared" si="307"/>
        <v>2502907.2325943429</v>
      </c>
      <c r="BE99" s="92">
        <f t="shared" si="307"/>
        <v>2698954.7717180895</v>
      </c>
      <c r="BF99" s="92">
        <f t="shared" si="307"/>
        <v>2720113.9897648636</v>
      </c>
      <c r="BG99" s="92">
        <f t="shared" si="307"/>
        <v>2553629.5922719892</v>
      </c>
      <c r="BH99" s="92">
        <f t="shared" si="307"/>
        <v>2695130.6541238436</v>
      </c>
      <c r="BI99" s="92">
        <f t="shared" si="307"/>
        <v>2491155.5954228006</v>
      </c>
      <c r="BJ99" s="92">
        <f t="shared" si="307"/>
        <v>2684364.377492886</v>
      </c>
      <c r="BK99" s="40">
        <f t="shared" si="295"/>
        <v>29125874.546661325</v>
      </c>
      <c r="BM99" s="51">
        <f>+[9]ENERO!$D$7</f>
        <v>2613456.8540000003</v>
      </c>
      <c r="BN99" s="51">
        <f>+[10]FEBRERO!$D$7</f>
        <v>2293966.6246880004</v>
      </c>
      <c r="BO99" s="51">
        <f>+[11]MARZO!$D$7</f>
        <v>2397108.7021280001</v>
      </c>
      <c r="BP99" s="92">
        <f t="shared" ref="BP99:BX99" si="308">BP36*BP5</f>
        <v>2411355.2667668494</v>
      </c>
      <c r="BQ99" s="92">
        <f t="shared" si="308"/>
        <v>2439166.877195728</v>
      </c>
      <c r="BR99" s="92">
        <f t="shared" si="308"/>
        <v>2019111.8368137348</v>
      </c>
      <c r="BS99" s="92">
        <f t="shared" si="308"/>
        <v>2694845.3276524544</v>
      </c>
      <c r="BT99" s="92">
        <f t="shared" si="308"/>
        <v>2646436.670293496</v>
      </c>
      <c r="BU99" s="92">
        <f t="shared" si="308"/>
        <v>2566421.22162303</v>
      </c>
      <c r="BV99" s="92">
        <f t="shared" si="308"/>
        <v>2631906.602905564</v>
      </c>
      <c r="BW99" s="92">
        <f t="shared" si="308"/>
        <v>2560674.587450312</v>
      </c>
      <c r="BX99" s="92">
        <f t="shared" si="308"/>
        <v>2663767.2722795852</v>
      </c>
      <c r="BY99" s="40">
        <f t="shared" si="297"/>
        <v>29938217.843796752</v>
      </c>
      <c r="CA99" s="92">
        <f t="shared" ref="CA99:CL99" si="309">CA36*CA5</f>
        <v>2658110.1046503638</v>
      </c>
      <c r="CB99" s="92">
        <f t="shared" si="309"/>
        <v>2400873.6429100065</v>
      </c>
      <c r="CC99" s="92">
        <f t="shared" si="309"/>
        <v>2658110.1046503638</v>
      </c>
      <c r="CD99" s="92">
        <f t="shared" si="309"/>
        <v>2548442.1008278369</v>
      </c>
      <c r="CE99" s="92">
        <f t="shared" si="309"/>
        <v>2633390.1708554318</v>
      </c>
      <c r="CF99" s="92">
        <f t="shared" si="309"/>
        <v>2548442.1008278369</v>
      </c>
      <c r="CG99" s="92">
        <f t="shared" si="309"/>
        <v>2660133.8517908743</v>
      </c>
      <c r="CH99" s="92">
        <f t="shared" si="309"/>
        <v>2660133.8517908743</v>
      </c>
      <c r="CI99" s="92">
        <f t="shared" si="309"/>
        <v>2574323.0823782654</v>
      </c>
      <c r="CJ99" s="92">
        <f t="shared" si="309"/>
        <v>2627589.6762809614</v>
      </c>
      <c r="CK99" s="92">
        <f t="shared" si="309"/>
        <v>2542828.7189815762</v>
      </c>
      <c r="CL99" s="92">
        <f t="shared" si="309"/>
        <v>2627589.6762809614</v>
      </c>
      <c r="CM99" s="40">
        <f t="shared" si="299"/>
        <v>31139967.082225349</v>
      </c>
      <c r="CO99" s="92">
        <f t="shared" ref="CO99:CR99" si="310">CO36*CO5</f>
        <v>7645809.4175347397</v>
      </c>
      <c r="CP99" s="92">
        <f t="shared" si="310"/>
        <v>7333408.833941306</v>
      </c>
      <c r="CQ99" s="92">
        <f t="shared" si="310"/>
        <v>7605605.6111173024</v>
      </c>
      <c r="CR99" s="92">
        <f t="shared" si="310"/>
        <v>7827615.5297440635</v>
      </c>
      <c r="CS99" s="40">
        <f>SUM(CO99:CR99)</f>
        <v>30412439.392337412</v>
      </c>
      <c r="CU99" s="92">
        <f t="shared" ref="CU99" si="311">CU36*CU5</f>
        <v>7581610.2470311606</v>
      </c>
      <c r="CV99" s="92">
        <v>7914485.5216258205</v>
      </c>
      <c r="CW99" s="92">
        <v>7999689.7093639802</v>
      </c>
      <c r="CX99" s="92">
        <v>7999698.6315634074</v>
      </c>
      <c r="CY99" s="40">
        <f>SUM(CU99:CX99)</f>
        <v>31495484.109584365</v>
      </c>
      <c r="DA99" s="92">
        <f t="shared" ref="DA99:DD99" si="312">DA36*DA5</f>
        <v>31092547.149661783</v>
      </c>
      <c r="DB99" s="92">
        <f t="shared" si="312"/>
        <v>30290295.461763721</v>
      </c>
      <c r="DC99" s="92">
        <f t="shared" si="312"/>
        <v>19145661.176727876</v>
      </c>
      <c r="DD99" s="92">
        <f t="shared" si="312"/>
        <v>5920086.9404007168</v>
      </c>
      <c r="DE99" s="92">
        <f t="shared" ref="DE99:DS100" si="313">DE36*DE5</f>
        <v>0</v>
      </c>
      <c r="DF99" s="92">
        <f t="shared" si="313"/>
        <v>0</v>
      </c>
      <c r="DG99" s="92">
        <f t="shared" si="313"/>
        <v>0</v>
      </c>
      <c r="DH99" s="92">
        <f t="shared" si="313"/>
        <v>0</v>
      </c>
      <c r="DI99" s="92">
        <f t="shared" si="313"/>
        <v>0</v>
      </c>
      <c r="DJ99" s="92">
        <f t="shared" si="313"/>
        <v>0</v>
      </c>
      <c r="DK99" s="92">
        <f t="shared" si="313"/>
        <v>0</v>
      </c>
      <c r="DL99" s="92">
        <f t="shared" si="313"/>
        <v>0</v>
      </c>
      <c r="DM99" s="92">
        <f t="shared" si="313"/>
        <v>0</v>
      </c>
      <c r="DN99" s="92">
        <f t="shared" si="313"/>
        <v>0</v>
      </c>
      <c r="DO99" s="92">
        <f t="shared" si="313"/>
        <v>0</v>
      </c>
      <c r="DP99" s="92">
        <f t="shared" si="313"/>
        <v>0</v>
      </c>
      <c r="DQ99" s="92">
        <f t="shared" si="313"/>
        <v>0</v>
      </c>
      <c r="DR99" s="92">
        <f t="shared" si="313"/>
        <v>0</v>
      </c>
      <c r="DS99" s="92">
        <f t="shared" si="313"/>
        <v>0</v>
      </c>
      <c r="DU99" s="93">
        <f>+BY99-BK99</f>
        <v>812343.29713542759</v>
      </c>
      <c r="DW99" s="93">
        <f>+DU99-BM99</f>
        <v>-1801113.5568645727</v>
      </c>
      <c r="DX99" s="40">
        <f t="shared" si="303"/>
        <v>209549611.61286098</v>
      </c>
    </row>
    <row r="100" spans="1:128" x14ac:dyDescent="0.3">
      <c r="A100" s="12" t="str">
        <f t="shared" si="250"/>
        <v>1110101MIP-011PERFORADORAS ELECTRICAS</v>
      </c>
      <c r="B100" s="15" t="s">
        <v>49</v>
      </c>
      <c r="C100" s="16" t="s">
        <v>50</v>
      </c>
      <c r="D100" s="15" t="s">
        <v>51</v>
      </c>
      <c r="E100" s="16" t="s">
        <v>47</v>
      </c>
      <c r="F100" s="60" t="s">
        <v>52</v>
      </c>
      <c r="G100" s="39" t="s">
        <v>178</v>
      </c>
      <c r="I100" s="40">
        <v>475008.90675523778</v>
      </c>
      <c r="J100" s="40">
        <v>510850.35358887445</v>
      </c>
      <c r="K100" s="40">
        <v>592218.29236065352</v>
      </c>
      <c r="L100" s="40">
        <v>590903.86800000002</v>
      </c>
      <c r="M100" s="40">
        <v>646332.90128938842</v>
      </c>
      <c r="N100" s="40">
        <v>616199.55195490061</v>
      </c>
      <c r="O100" s="40">
        <v>658179.49073292071</v>
      </c>
      <c r="P100" s="40">
        <v>654653.94342260412</v>
      </c>
      <c r="Q100" s="40">
        <v>647359.27200000011</v>
      </c>
      <c r="R100" s="40">
        <v>658724.16</v>
      </c>
      <c r="S100" s="40">
        <v>665657.25</v>
      </c>
      <c r="T100" s="40">
        <v>644789.75400000007</v>
      </c>
      <c r="U100" s="40">
        <f>SUM(I100:T100)</f>
        <v>7360877.74410458</v>
      </c>
      <c r="W100" s="42">
        <v>635395.57000000018</v>
      </c>
      <c r="X100" s="42">
        <v>622623.62358240981</v>
      </c>
      <c r="Y100" s="42">
        <v>651773.28799999994</v>
      </c>
      <c r="Z100" s="42">
        <v>577492.42032886355</v>
      </c>
      <c r="AA100" s="42">
        <v>601912.81599999999</v>
      </c>
      <c r="AB100" s="42">
        <v>630864.72600000002</v>
      </c>
      <c r="AC100" s="42">
        <v>618047.15755049523</v>
      </c>
      <c r="AD100" s="42">
        <v>665042.67356905609</v>
      </c>
      <c r="AE100" s="42">
        <v>637860.89553971263</v>
      </c>
      <c r="AF100" s="42">
        <v>636071.70998908009</v>
      </c>
      <c r="AG100" s="42">
        <v>570318.914183644</v>
      </c>
      <c r="AH100" s="42">
        <v>598569.93918799993</v>
      </c>
      <c r="AI100" s="40">
        <f>SUM(W100:AH100)</f>
        <v>7445973.7339312611</v>
      </c>
      <c r="AK100" s="92">
        <v>619196.78267799993</v>
      </c>
      <c r="AL100" s="92">
        <v>582449.03798477247</v>
      </c>
      <c r="AM100" s="92">
        <v>670380.25887110038</v>
      </c>
      <c r="AN100" s="92">
        <v>675278.49914911529</v>
      </c>
      <c r="AO100" s="92">
        <v>744483.73592247092</v>
      </c>
      <c r="AP100" s="92">
        <v>656741.48095980624</v>
      </c>
      <c r="AQ100" s="92">
        <v>670870.69645099307</v>
      </c>
      <c r="AR100" s="92">
        <v>692816.74626516597</v>
      </c>
      <c r="AS100" s="92">
        <v>702255.82118915464</v>
      </c>
      <c r="AT100" s="92">
        <v>665381.58785607317</v>
      </c>
      <c r="AU100" s="92">
        <v>561245.16813172016</v>
      </c>
      <c r="AV100" s="92">
        <v>556249.28445863992</v>
      </c>
      <c r="AW100" s="40">
        <f t="shared" si="293"/>
        <v>7797349.0999170113</v>
      </c>
      <c r="AY100" s="92">
        <f t="shared" ref="AY100:BJ100" si="314">AY37*AY6</f>
        <v>592691.78904034558</v>
      </c>
      <c r="AZ100" s="92">
        <f t="shared" si="314"/>
        <v>393243.10086875461</v>
      </c>
      <c r="BA100" s="92">
        <f t="shared" si="314"/>
        <v>590429.10729583655</v>
      </c>
      <c r="BB100" s="92">
        <f t="shared" si="314"/>
        <v>550498.10818352143</v>
      </c>
      <c r="BC100" s="92">
        <f t="shared" si="314"/>
        <v>496695.78120750363</v>
      </c>
      <c r="BD100" s="92">
        <f t="shared" si="314"/>
        <v>604983.60430496675</v>
      </c>
      <c r="BE100" s="92">
        <f t="shared" si="314"/>
        <v>605111.33973827783</v>
      </c>
      <c r="BF100" s="92">
        <f t="shared" si="314"/>
        <v>659841.74042675237</v>
      </c>
      <c r="BG100" s="92">
        <f t="shared" si="314"/>
        <v>635523.10525475652</v>
      </c>
      <c r="BH100" s="92">
        <f t="shared" si="314"/>
        <v>663875.36805586389</v>
      </c>
      <c r="BI100" s="92">
        <f t="shared" si="314"/>
        <v>559328.81359928311</v>
      </c>
      <c r="BJ100" s="92">
        <f t="shared" si="314"/>
        <v>600353.2791327564</v>
      </c>
      <c r="BK100" s="40">
        <f t="shared" si="295"/>
        <v>6952575.1371086193</v>
      </c>
      <c r="BM100" s="51">
        <f>+[9]ENERO!$D$8</f>
        <v>653364.21350000007</v>
      </c>
      <c r="BN100" s="51">
        <f>+[10]FEBRERO!$D$8</f>
        <v>573491.6561720001</v>
      </c>
      <c r="BO100" s="51">
        <f>+[11]MARZO!$D$8</f>
        <v>599277.17553200002</v>
      </c>
      <c r="BP100" s="92">
        <f t="shared" ref="BP100:BX100" si="315">BP37*BP6</f>
        <v>512476.41967852786</v>
      </c>
      <c r="BQ100" s="92">
        <f t="shared" si="315"/>
        <v>522458.74331449729</v>
      </c>
      <c r="BR100" s="92">
        <f t="shared" si="315"/>
        <v>530952.142675551</v>
      </c>
      <c r="BS100" s="92">
        <f t="shared" si="315"/>
        <v>602140.18554188951</v>
      </c>
      <c r="BT100" s="92">
        <f t="shared" si="315"/>
        <v>627452.38465648645</v>
      </c>
      <c r="BU100" s="92">
        <f t="shared" si="315"/>
        <v>590276.5213242413</v>
      </c>
      <c r="BV100" s="92">
        <f t="shared" si="315"/>
        <v>618957.01306547038</v>
      </c>
      <c r="BW100" s="92">
        <f t="shared" si="315"/>
        <v>548371.60806571261</v>
      </c>
      <c r="BX100" s="92">
        <f t="shared" si="315"/>
        <v>563231.77797972306</v>
      </c>
      <c r="BY100" s="40">
        <f t="shared" si="297"/>
        <v>6942449.8415060993</v>
      </c>
      <c r="CA100" s="92">
        <f t="shared" ref="CA100:CL100" si="316">CA37*CA6</f>
        <v>586355.12655852316</v>
      </c>
      <c r="CB100" s="92">
        <f t="shared" si="316"/>
        <v>529611.08205285983</v>
      </c>
      <c r="CC100" s="92">
        <f t="shared" si="316"/>
        <v>586355.12655852316</v>
      </c>
      <c r="CD100" s="92">
        <f t="shared" si="316"/>
        <v>586174.950929894</v>
      </c>
      <c r="CE100" s="92">
        <f t="shared" si="316"/>
        <v>605714.11596089066</v>
      </c>
      <c r="CF100" s="92">
        <f t="shared" si="316"/>
        <v>586174.950929894</v>
      </c>
      <c r="CG100" s="92">
        <f t="shared" si="316"/>
        <v>618895.44245316961</v>
      </c>
      <c r="CH100" s="92">
        <f t="shared" si="316"/>
        <v>618895.44245316961</v>
      </c>
      <c r="CI100" s="92">
        <f t="shared" si="316"/>
        <v>598931.07334177708</v>
      </c>
      <c r="CJ100" s="92">
        <f t="shared" si="316"/>
        <v>616647.71953145973</v>
      </c>
      <c r="CK100" s="92">
        <f t="shared" si="316"/>
        <v>596755.85761109006</v>
      </c>
      <c r="CL100" s="92">
        <f t="shared" si="316"/>
        <v>616647.71953145973</v>
      </c>
      <c r="CM100" s="40">
        <f t="shared" si="299"/>
        <v>7147158.6079127118</v>
      </c>
      <c r="CO100" s="92">
        <f t="shared" ref="CO100:CR100" si="317">CO37*CO6</f>
        <v>1815323.7596163847</v>
      </c>
      <c r="CP100" s="92">
        <f t="shared" si="317"/>
        <v>1732662.3349228455</v>
      </c>
      <c r="CQ100" s="92">
        <f t="shared" si="317"/>
        <v>1815563.6922704219</v>
      </c>
      <c r="CR100" s="92">
        <f t="shared" si="317"/>
        <v>1847706.0410230584</v>
      </c>
      <c r="CS100" s="40">
        <f>SUM(CO100:CR100)</f>
        <v>7211255.82783271</v>
      </c>
      <c r="CU100" s="92">
        <f t="shared" ref="CU100" si="318">CU37*CU6</f>
        <v>1846840.7307698787</v>
      </c>
      <c r="CV100" s="92">
        <v>1925095.172907528</v>
      </c>
      <c r="CW100" s="92">
        <v>1936041.5264212398</v>
      </c>
      <c r="CX100" s="92">
        <v>1936055.7842841484</v>
      </c>
      <c r="CY100" s="40">
        <f>SUM(CU100:CX100)</f>
        <v>7644033.2143827947</v>
      </c>
      <c r="DA100" s="92">
        <f t="shared" ref="DA100:DD100" si="319">DA37*DA6</f>
        <v>6479413.2450323924</v>
      </c>
      <c r="DB100" s="92">
        <f t="shared" si="319"/>
        <v>6369221.22281418</v>
      </c>
      <c r="DC100" s="92">
        <f t="shared" si="319"/>
        <v>3362714.1532967179</v>
      </c>
      <c r="DD100" s="92">
        <f t="shared" si="319"/>
        <v>1565373.1314789513</v>
      </c>
      <c r="DE100" s="92">
        <f t="shared" si="313"/>
        <v>0</v>
      </c>
      <c r="DF100" s="92">
        <f t="shared" si="313"/>
        <v>0</v>
      </c>
      <c r="DG100" s="92">
        <f t="shared" si="313"/>
        <v>0</v>
      </c>
      <c r="DH100" s="92">
        <f t="shared" si="313"/>
        <v>0</v>
      </c>
      <c r="DI100" s="92">
        <f t="shared" si="313"/>
        <v>0</v>
      </c>
      <c r="DJ100" s="92">
        <f t="shared" si="313"/>
        <v>0</v>
      </c>
      <c r="DK100" s="92">
        <f t="shared" si="313"/>
        <v>0</v>
      </c>
      <c r="DL100" s="92">
        <f t="shared" si="313"/>
        <v>0</v>
      </c>
      <c r="DM100" s="92">
        <f t="shared" si="313"/>
        <v>0</v>
      </c>
      <c r="DN100" s="92">
        <f t="shared" si="313"/>
        <v>0</v>
      </c>
      <c r="DO100" s="92">
        <f t="shared" si="313"/>
        <v>0</v>
      </c>
      <c r="DP100" s="92">
        <f t="shared" si="313"/>
        <v>0</v>
      </c>
      <c r="DQ100" s="92">
        <f t="shared" si="313"/>
        <v>0</v>
      </c>
      <c r="DR100" s="92">
        <f t="shared" si="313"/>
        <v>0</v>
      </c>
      <c r="DS100" s="92">
        <f t="shared" si="313"/>
        <v>0</v>
      </c>
      <c r="DU100" s="93">
        <f>+BY100-BK100</f>
        <v>-10125.295602519996</v>
      </c>
      <c r="DW100" s="93">
        <f>+DU100-BM100</f>
        <v>-663489.50910252007</v>
      </c>
      <c r="DX100" s="40">
        <f t="shared" si="303"/>
        <v>77134058.636593983</v>
      </c>
    </row>
    <row r="101" spans="1:128" x14ac:dyDescent="0.3">
      <c r="A101" s="12" t="str">
        <f t="shared" si="250"/>
        <v/>
      </c>
      <c r="B101" s="15"/>
      <c r="C101" s="16"/>
      <c r="D101" s="15"/>
      <c r="E101" s="16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33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33"/>
      <c r="AW101" s="33"/>
      <c r="BK101" s="33"/>
      <c r="BY101" s="33"/>
      <c r="CM101" s="33"/>
      <c r="CS101" s="33"/>
      <c r="CY101" s="33"/>
      <c r="DU101" s="33"/>
      <c r="DW101" s="33"/>
      <c r="DX101" s="33"/>
    </row>
    <row r="102" spans="1:128" s="10" customFormat="1" x14ac:dyDescent="0.3">
      <c r="A102" s="21" t="str">
        <f t="shared" si="250"/>
        <v>MANTENIMIENTO</v>
      </c>
      <c r="B102" s="131"/>
      <c r="C102" s="132"/>
      <c r="D102" s="131"/>
      <c r="E102" s="132"/>
      <c r="F102" s="133" t="s">
        <v>53</v>
      </c>
      <c r="G102" s="145" t="s">
        <v>178</v>
      </c>
      <c r="I102" s="146">
        <f t="shared" ref="I102:T102" si="320">SUM(I103:I104)</f>
        <v>77800.358211197003</v>
      </c>
      <c r="J102" s="146">
        <f t="shared" si="320"/>
        <v>72068.808008610999</v>
      </c>
      <c r="K102" s="146">
        <f t="shared" si="320"/>
        <v>85439.025485043545</v>
      </c>
      <c r="L102" s="146">
        <f t="shared" si="320"/>
        <v>84868.470000000016</v>
      </c>
      <c r="M102" s="146">
        <f t="shared" si="320"/>
        <v>84891.132887055719</v>
      </c>
      <c r="N102" s="146">
        <f t="shared" si="320"/>
        <v>78003.883969725532</v>
      </c>
      <c r="O102" s="146">
        <f t="shared" si="320"/>
        <v>84470.538061659812</v>
      </c>
      <c r="P102" s="146">
        <f t="shared" si="320"/>
        <v>81625.988601907899</v>
      </c>
      <c r="Q102" s="146">
        <f t="shared" si="320"/>
        <v>77895.340000000011</v>
      </c>
      <c r="R102" s="146">
        <f t="shared" si="320"/>
        <v>79968.830000000016</v>
      </c>
      <c r="S102" s="146">
        <f t="shared" si="320"/>
        <v>78877.909999999989</v>
      </c>
      <c r="T102" s="146">
        <f t="shared" si="320"/>
        <v>79596.680000000008</v>
      </c>
      <c r="U102" s="146">
        <f>SUM(I102:T102)</f>
        <v>965506.96522520063</v>
      </c>
      <c r="W102" s="146">
        <f>SUM(W103:W104)</f>
        <v>83666.05</v>
      </c>
      <c r="X102" s="146">
        <f>SUM(X103:X104)</f>
        <v>82156.46083403223</v>
      </c>
      <c r="Y102" s="146">
        <f>SUM(Y103:Y104)</f>
        <v>87343.829999999987</v>
      </c>
      <c r="Z102" s="146">
        <f t="shared" ref="Z102:AH102" si="321">SUM(Z103:Z104)</f>
        <v>82834.544401007792</v>
      </c>
      <c r="AA102" s="146">
        <f t="shared" si="321"/>
        <v>82031.959999999992</v>
      </c>
      <c r="AB102" s="146">
        <f t="shared" si="321"/>
        <v>80496.509999999995</v>
      </c>
      <c r="AC102" s="146">
        <f t="shared" si="321"/>
        <v>81844.978698434337</v>
      </c>
      <c r="AD102" s="146">
        <f t="shared" si="321"/>
        <v>88141.095851999999</v>
      </c>
      <c r="AE102" s="146">
        <f t="shared" si="321"/>
        <v>84064.660220293008</v>
      </c>
      <c r="AF102" s="146">
        <f t="shared" si="321"/>
        <v>76611.80060799999</v>
      </c>
      <c r="AG102" s="146">
        <f t="shared" si="321"/>
        <v>78182.123106000014</v>
      </c>
      <c r="AH102" s="146">
        <f t="shared" si="321"/>
        <v>75666.223598000011</v>
      </c>
      <c r="AI102" s="146">
        <f>SUM(W102:AH102)</f>
        <v>983040.23731776723</v>
      </c>
      <c r="AK102" s="146">
        <f t="shared" ref="AK102:AR102" si="322">SUM(AK103:AK104)</f>
        <v>91053.947296000028</v>
      </c>
      <c r="AL102" s="146">
        <f t="shared" si="322"/>
        <v>79453.539575574934</v>
      </c>
      <c r="AM102" s="146">
        <f t="shared" si="322"/>
        <v>90844.700554804323</v>
      </c>
      <c r="AN102" s="146">
        <f t="shared" si="322"/>
        <v>88476.466624473003</v>
      </c>
      <c r="AO102" s="146">
        <f t="shared" si="322"/>
        <v>83516.950589370783</v>
      </c>
      <c r="AP102" s="146">
        <f t="shared" si="322"/>
        <v>90660.860163999983</v>
      </c>
      <c r="AQ102" s="146">
        <f t="shared" si="322"/>
        <v>83600.636226000002</v>
      </c>
      <c r="AR102" s="146">
        <f t="shared" si="322"/>
        <v>82755.689803000001</v>
      </c>
      <c r="AS102" s="146">
        <v>76582.785921000002</v>
      </c>
      <c r="AT102" s="146">
        <f t="shared" ref="AT102:AV102" si="323">SUM(AT103:AT104)</f>
        <v>80132.077143343893</v>
      </c>
      <c r="AU102" s="146">
        <f t="shared" si="323"/>
        <v>78526.279815000002</v>
      </c>
      <c r="AV102" s="146">
        <f t="shared" si="323"/>
        <v>83210.458358000003</v>
      </c>
      <c r="AW102" s="146">
        <f t="shared" ref="AW102:AW104" si="324">SUM(AK102:AV102)</f>
        <v>1008814.392070567</v>
      </c>
      <c r="AY102" s="146">
        <f t="shared" ref="AY102:BJ102" si="325">SUM(AY103:AY104)</f>
        <v>116977.64233827099</v>
      </c>
      <c r="AZ102" s="146">
        <f t="shared" si="325"/>
        <v>84851.423086869429</v>
      </c>
      <c r="BA102" s="146">
        <f t="shared" si="325"/>
        <v>113824.848970074</v>
      </c>
      <c r="BB102" s="146">
        <f t="shared" si="325"/>
        <v>121257.33507079593</v>
      </c>
      <c r="BC102" s="146">
        <f t="shared" si="325"/>
        <v>105162.26791269457</v>
      </c>
      <c r="BD102" s="146">
        <f t="shared" si="325"/>
        <v>123296.33576655573</v>
      </c>
      <c r="BE102" s="146">
        <f t="shared" si="325"/>
        <v>126840.89321361619</v>
      </c>
      <c r="BF102" s="146">
        <f t="shared" si="325"/>
        <v>114182.08596042157</v>
      </c>
      <c r="BG102" s="146">
        <f t="shared" si="325"/>
        <v>105477.34824313852</v>
      </c>
      <c r="BH102" s="146">
        <f t="shared" si="325"/>
        <v>108147.25817278191</v>
      </c>
      <c r="BI102" s="146">
        <f t="shared" si="325"/>
        <v>107240.67282778324</v>
      </c>
      <c r="BJ102" s="146">
        <f t="shared" si="325"/>
        <v>108835.58763774477</v>
      </c>
      <c r="BK102" s="146">
        <f t="shared" ref="BK102:BK104" si="326">SUM(AY102:BJ102)</f>
        <v>1336093.6992007471</v>
      </c>
      <c r="BM102" s="146">
        <f t="shared" ref="BM102:BX102" si="327">SUM(BM103:BM104)</f>
        <v>90072.763529000018</v>
      </c>
      <c r="BN102" s="146">
        <f t="shared" si="327"/>
        <v>83353.768229000008</v>
      </c>
      <c r="BO102" s="146">
        <f t="shared" si="327"/>
        <v>89590.074361999999</v>
      </c>
      <c r="BP102" s="146">
        <f t="shared" si="327"/>
        <v>94645.873171497777</v>
      </c>
      <c r="BQ102" s="146">
        <f t="shared" si="327"/>
        <v>97241.458288262918</v>
      </c>
      <c r="BR102" s="146">
        <f t="shared" si="327"/>
        <v>101420.72639946117</v>
      </c>
      <c r="BS102" s="146">
        <f t="shared" si="327"/>
        <v>114460.7833650415</v>
      </c>
      <c r="BT102" s="146">
        <f t="shared" si="327"/>
        <v>101911.07562690382</v>
      </c>
      <c r="BU102" s="146">
        <f t="shared" si="327"/>
        <v>94760.772421207977</v>
      </c>
      <c r="BV102" s="146">
        <f t="shared" si="327"/>
        <v>94324.91357940028</v>
      </c>
      <c r="BW102" s="146">
        <f t="shared" si="327"/>
        <v>94470.709978913263</v>
      </c>
      <c r="BX102" s="146">
        <f t="shared" si="327"/>
        <v>94230.405423246237</v>
      </c>
      <c r="BY102" s="146">
        <f t="shared" ref="BY102:BY104" si="328">SUM(BM102:BX102)</f>
        <v>1150483.3243739349</v>
      </c>
      <c r="CA102" s="146">
        <f t="shared" ref="CA102:CL102" si="329">SUM(CA103:CA104)</f>
        <v>99911.250682709942</v>
      </c>
      <c r="CB102" s="146">
        <f t="shared" si="329"/>
        <v>90242.419971479962</v>
      </c>
      <c r="CC102" s="146">
        <f t="shared" si="329"/>
        <v>99911.250682709942</v>
      </c>
      <c r="CD102" s="146">
        <f t="shared" si="329"/>
        <v>92055.912138599611</v>
      </c>
      <c r="CE102" s="146">
        <f t="shared" si="329"/>
        <v>95124.442543219615</v>
      </c>
      <c r="CF102" s="146">
        <f t="shared" si="329"/>
        <v>92055.912138599611</v>
      </c>
      <c r="CG102" s="146">
        <f t="shared" si="329"/>
        <v>97565.031097809493</v>
      </c>
      <c r="CH102" s="146">
        <f t="shared" si="329"/>
        <v>97565.031097809493</v>
      </c>
      <c r="CI102" s="146">
        <f t="shared" si="329"/>
        <v>97565.031097809493</v>
      </c>
      <c r="CJ102" s="146">
        <f t="shared" si="329"/>
        <v>91983.263776048407</v>
      </c>
      <c r="CK102" s="146">
        <f t="shared" si="329"/>
        <v>94232.35291798797</v>
      </c>
      <c r="CL102" s="146">
        <f t="shared" si="329"/>
        <v>91192.599598052853</v>
      </c>
      <c r="CM102" s="146">
        <f t="shared" ref="CM102:CM104" si="330">SUM(CA102:CL102)</f>
        <v>1139404.4977428366</v>
      </c>
      <c r="CO102" s="146">
        <f t="shared" ref="CO102:CR102" si="331">SUM(CO103:CO104)</f>
        <v>370941.59422616707</v>
      </c>
      <c r="CP102" s="146">
        <f t="shared" si="331"/>
        <v>266657.64387573517</v>
      </c>
      <c r="CQ102" s="146">
        <f t="shared" si="331"/>
        <v>283725.68866287894</v>
      </c>
      <c r="CR102" s="146">
        <f t="shared" si="331"/>
        <v>292845.9416439865</v>
      </c>
      <c r="CS102" s="146">
        <f>SUM(CO102:CR102)</f>
        <v>1214170.8684087675</v>
      </c>
      <c r="CU102" s="146">
        <f t="shared" ref="CU102:CX102" si="332">SUM(CU103:CU104)</f>
        <v>298279.68309528177</v>
      </c>
      <c r="CV102" s="146">
        <f t="shared" si="332"/>
        <v>301593.90179634048</v>
      </c>
      <c r="CW102" s="146">
        <f t="shared" si="332"/>
        <v>304908.12049739907</v>
      </c>
      <c r="CX102" s="146">
        <f t="shared" si="332"/>
        <v>304908.12049739907</v>
      </c>
      <c r="CY102" s="146">
        <f>SUM(CU102:CX102)</f>
        <v>1209689.8258864202</v>
      </c>
      <c r="DA102" s="146">
        <f t="shared" ref="DA102:DS102" si="333">SUM(DA103:DA104)</f>
        <v>1131633.6500114126</v>
      </c>
      <c r="DB102" s="146">
        <f t="shared" si="333"/>
        <v>1204288.3424707856</v>
      </c>
      <c r="DC102" s="146">
        <f t="shared" si="333"/>
        <v>713985.77582501748</v>
      </c>
      <c r="DD102" s="146">
        <f t="shared" si="333"/>
        <v>404812.81399420509</v>
      </c>
      <c r="DE102" s="146">
        <f t="shared" si="333"/>
        <v>293992.60129597725</v>
      </c>
      <c r="DF102" s="146">
        <f t="shared" si="333"/>
        <v>242284.64872990598</v>
      </c>
      <c r="DG102" s="146">
        <f t="shared" si="333"/>
        <v>880813.96522637783</v>
      </c>
      <c r="DH102" s="146">
        <f t="shared" si="333"/>
        <v>536126.3282710528</v>
      </c>
      <c r="DI102" s="146">
        <f t="shared" si="333"/>
        <v>531469.96004338819</v>
      </c>
      <c r="DJ102" s="146">
        <f t="shared" si="333"/>
        <v>536525.05447429628</v>
      </c>
      <c r="DK102" s="146">
        <f t="shared" si="333"/>
        <v>538183.62632217258</v>
      </c>
      <c r="DL102" s="146">
        <f t="shared" si="333"/>
        <v>506034.9030225426</v>
      </c>
      <c r="DM102" s="146">
        <f t="shared" si="333"/>
        <v>435206.28772273939</v>
      </c>
      <c r="DN102" s="146">
        <f t="shared" si="333"/>
        <v>320436.26653238456</v>
      </c>
      <c r="DO102" s="146">
        <f t="shared" si="333"/>
        <v>320436.26654350787</v>
      </c>
      <c r="DP102" s="146">
        <f t="shared" si="333"/>
        <v>51390.179391924896</v>
      </c>
      <c r="DQ102" s="146">
        <f t="shared" si="333"/>
        <v>0</v>
      </c>
      <c r="DR102" s="146">
        <f t="shared" si="333"/>
        <v>0</v>
      </c>
      <c r="DS102" s="146">
        <f t="shared" si="333"/>
        <v>0</v>
      </c>
      <c r="DU102" s="146">
        <f>+BY102-BK102</f>
        <v>-185610.37482681219</v>
      </c>
      <c r="DW102" s="146">
        <f>+DU102-BM102</f>
        <v>-275683.13835581217</v>
      </c>
      <c r="DX102" s="146">
        <f t="shared" ref="DX102:DX104" si="334">+SUM(BY102,CM102,CS101:CS102,CY102,DA102:DS102)</f>
        <v>13361369.186289649</v>
      </c>
    </row>
    <row r="103" spans="1:128" x14ac:dyDescent="0.3">
      <c r="A103" s="12" t="str">
        <f t="shared" si="250"/>
        <v>1290900MTG-029SS.AA S.E MINA JUSTA</v>
      </c>
      <c r="B103" s="15" t="s">
        <v>54</v>
      </c>
      <c r="C103" s="16" t="s">
        <v>55</v>
      </c>
      <c r="D103" s="15" t="s">
        <v>56</v>
      </c>
      <c r="E103" s="16" t="s">
        <v>57</v>
      </c>
      <c r="F103" s="60" t="s">
        <v>58</v>
      </c>
      <c r="G103" s="39" t="s">
        <v>178</v>
      </c>
      <c r="I103" s="40">
        <v>27741.331729538713</v>
      </c>
      <c r="J103" s="40">
        <v>25135.262697452916</v>
      </c>
      <c r="K103" s="40">
        <v>28126.378077680351</v>
      </c>
      <c r="L103" s="40">
        <v>27736.779999999995</v>
      </c>
      <c r="M103" s="40">
        <v>28134.21887369459</v>
      </c>
      <c r="N103" s="40">
        <v>27702.545152702558</v>
      </c>
      <c r="O103" s="40">
        <v>28795.764715432455</v>
      </c>
      <c r="P103" s="40">
        <v>29093.496016828296</v>
      </c>
      <c r="Q103" s="40">
        <v>28215.220000000005</v>
      </c>
      <c r="R103" s="40">
        <v>28763.61</v>
      </c>
      <c r="S103" s="40">
        <v>28116.51</v>
      </c>
      <c r="T103" s="40">
        <v>29076.469999999998</v>
      </c>
      <c r="U103" s="40">
        <f>SUM(I103:T103)</f>
        <v>336637.58726332983</v>
      </c>
      <c r="W103" s="42">
        <v>29667.34</v>
      </c>
      <c r="X103" s="42">
        <v>28278.523329651409</v>
      </c>
      <c r="Y103" s="42">
        <v>30424.439999999995</v>
      </c>
      <c r="Z103" s="42">
        <v>27411.562224481735</v>
      </c>
      <c r="AA103" s="42">
        <v>27418.59</v>
      </c>
      <c r="AB103" s="42">
        <v>26002.099999999995</v>
      </c>
      <c r="AC103" s="42">
        <v>25937.889452398947</v>
      </c>
      <c r="AD103" s="42">
        <v>27041.288182000008</v>
      </c>
      <c r="AE103" s="42">
        <v>25884.761684476296</v>
      </c>
      <c r="AF103" s="42">
        <v>26646.231198000001</v>
      </c>
      <c r="AG103" s="42">
        <v>26113.990765999995</v>
      </c>
      <c r="AH103" s="42">
        <v>26844.203007999997</v>
      </c>
      <c r="AI103" s="40">
        <f>SUM(W103:AH103)</f>
        <v>327670.91984500841</v>
      </c>
      <c r="AK103" s="92">
        <v>28165.969276000003</v>
      </c>
      <c r="AL103" s="92">
        <v>27999.793781292345</v>
      </c>
      <c r="AM103" s="92">
        <v>31281.9166987465</v>
      </c>
      <c r="AN103" s="92">
        <v>25058.450642967953</v>
      </c>
      <c r="AO103" s="92">
        <v>26736.270561504356</v>
      </c>
      <c r="AP103" s="92">
        <v>27154.528234000005</v>
      </c>
      <c r="AQ103" s="92">
        <v>28137.647806000001</v>
      </c>
      <c r="AR103" s="92">
        <v>26019.194353000003</v>
      </c>
      <c r="AS103" s="92">
        <v>25409.092451000004</v>
      </c>
      <c r="AT103" s="92">
        <v>27751.156647157517</v>
      </c>
      <c r="AU103" s="92">
        <v>28279.116134999997</v>
      </c>
      <c r="AV103" s="92">
        <v>31293.394177999999</v>
      </c>
      <c r="AW103" s="40">
        <f t="shared" si="324"/>
        <v>333286.53076466866</v>
      </c>
      <c r="AY103" s="92">
        <f t="shared" ref="AY103:BJ104" si="335">AY40*AY$7</f>
        <v>41625.97765769899</v>
      </c>
      <c r="AZ103" s="92">
        <f t="shared" si="335"/>
        <v>30194.00435020083</v>
      </c>
      <c r="BA103" s="92">
        <f t="shared" si="335"/>
        <v>40504.070054839285</v>
      </c>
      <c r="BB103" s="92">
        <f t="shared" si="335"/>
        <v>43148.887424941036</v>
      </c>
      <c r="BC103" s="92">
        <f t="shared" si="335"/>
        <v>37421.528824355701</v>
      </c>
      <c r="BD103" s="92">
        <f t="shared" si="335"/>
        <v>43874.456821871529</v>
      </c>
      <c r="BE103" s="92">
        <f t="shared" si="335"/>
        <v>45135.771942850821</v>
      </c>
      <c r="BF103" s="92">
        <f t="shared" si="335"/>
        <v>40743.527012408027</v>
      </c>
      <c r="BG103" s="92">
        <f t="shared" si="335"/>
        <v>37741.01158758832</v>
      </c>
      <c r="BH103" s="92">
        <f t="shared" si="335"/>
        <v>38802.364548663252</v>
      </c>
      <c r="BI103" s="92">
        <f t="shared" si="335"/>
        <v>38582.045823637731</v>
      </c>
      <c r="BJ103" s="92">
        <f t="shared" si="335"/>
        <v>39262.182067508154</v>
      </c>
      <c r="BK103" s="40">
        <f t="shared" si="326"/>
        <v>477035.82811656367</v>
      </c>
      <c r="BM103" s="51">
        <f>+[9]ENERO!$D$47</f>
        <v>32926.357159000007</v>
      </c>
      <c r="BN103" s="51">
        <f>+[10]FEBRERO!$D$47</f>
        <v>28709.081108999999</v>
      </c>
      <c r="BO103" s="51">
        <f>+[11]MARZO!$D$47</f>
        <v>30846.381532000003</v>
      </c>
      <c r="BP103" s="92">
        <f t="shared" ref="BP103:BX104" si="336">BP40*BP$7</f>
        <v>33679.316177679859</v>
      </c>
      <c r="BQ103" s="92">
        <f t="shared" si="336"/>
        <v>34602.943683923193</v>
      </c>
      <c r="BR103" s="92">
        <f t="shared" si="336"/>
        <v>36090.117792965364</v>
      </c>
      <c r="BS103" s="92">
        <f t="shared" si="336"/>
        <v>40730.364502116063</v>
      </c>
      <c r="BT103" s="92">
        <f t="shared" si="336"/>
        <v>36364.869565507652</v>
      </c>
      <c r="BU103" s="92">
        <f t="shared" si="336"/>
        <v>33906.497172773576</v>
      </c>
      <c r="BV103" s="92">
        <f t="shared" si="336"/>
        <v>33843.018718806401</v>
      </c>
      <c r="BW103" s="92">
        <f t="shared" si="336"/>
        <v>33987.788077861915</v>
      </c>
      <c r="BX103" s="92">
        <f t="shared" si="336"/>
        <v>33993.396960715523</v>
      </c>
      <c r="BY103" s="40">
        <f t="shared" si="328"/>
        <v>409680.13245234953</v>
      </c>
      <c r="CA103" s="92">
        <v>35308.305911260053</v>
      </c>
      <c r="CB103" s="92">
        <v>31891.373081138117</v>
      </c>
      <c r="CC103" s="92">
        <v>35308.305911260053</v>
      </c>
      <c r="CD103" s="92">
        <v>32670.028456859109</v>
      </c>
      <c r="CE103" s="92">
        <v>33759.029405421083</v>
      </c>
      <c r="CF103" s="92">
        <v>32670.028456859109</v>
      </c>
      <c r="CG103" s="92">
        <v>34767.428583832421</v>
      </c>
      <c r="CH103" s="92">
        <v>34767.428583832421</v>
      </c>
      <c r="CI103" s="92">
        <v>34767.428583832421</v>
      </c>
      <c r="CJ103" s="92">
        <v>32778.358375508004</v>
      </c>
      <c r="CK103" s="92">
        <v>33579.824282310881</v>
      </c>
      <c r="CL103" s="92">
        <v>32496.604144171815</v>
      </c>
      <c r="CM103" s="40">
        <f t="shared" si="330"/>
        <v>404764.14377628546</v>
      </c>
      <c r="CO103" s="92">
        <v>131089.53390786197</v>
      </c>
      <c r="CP103" s="92">
        <v>94635.017037720434</v>
      </c>
      <c r="CQ103" s="92">
        <v>101106.02648295357</v>
      </c>
      <c r="CR103" s="92">
        <v>104356.04076183244</v>
      </c>
      <c r="CS103" s="40">
        <f>SUM(CO103:CR103)</f>
        <v>431186.6181903684</v>
      </c>
      <c r="CU103" s="92">
        <v>103494.96339325693</v>
      </c>
      <c r="CV103" s="92">
        <v>104644.90743095979</v>
      </c>
      <c r="CW103" s="92">
        <v>105794.85146866261</v>
      </c>
      <c r="CX103" s="92">
        <v>105794.85146866261</v>
      </c>
      <c r="CY103" s="40">
        <f>SUM(CU103:CX103)</f>
        <v>419729.57376154198</v>
      </c>
      <c r="DA103" s="92">
        <v>404090.31166208949</v>
      </c>
      <c r="DB103" s="92">
        <v>430034.27092781587</v>
      </c>
      <c r="DC103" s="92">
        <v>254954.1847509752</v>
      </c>
      <c r="DD103" s="92">
        <v>140459.0716025013</v>
      </c>
      <c r="DE103" s="92">
        <v>104980.58438156356</v>
      </c>
      <c r="DF103" s="92">
        <v>86516.4085702296</v>
      </c>
      <c r="DG103" s="92">
        <v>314526.16288059152</v>
      </c>
      <c r="DH103" s="92">
        <v>536126.3282710528</v>
      </c>
      <c r="DI103" s="92">
        <v>531469.96004338819</v>
      </c>
      <c r="DJ103" s="92">
        <v>536525.05447429628</v>
      </c>
      <c r="DK103" s="92">
        <v>538183.62632217258</v>
      </c>
      <c r="DL103" s="92">
        <v>506034.9030225426</v>
      </c>
      <c r="DM103" s="92">
        <v>435206.28772273939</v>
      </c>
      <c r="DN103" s="92">
        <v>320436.26653238456</v>
      </c>
      <c r="DO103" s="92">
        <v>320436.26654350787</v>
      </c>
      <c r="DP103" s="92">
        <v>51390.179391924896</v>
      </c>
      <c r="DQ103" s="92">
        <f t="shared" ref="DQ103:DS104" si="337">DQ40*DQ$7</f>
        <v>0</v>
      </c>
      <c r="DR103" s="92">
        <f t="shared" si="337"/>
        <v>0</v>
      </c>
      <c r="DS103" s="92">
        <f t="shared" si="337"/>
        <v>0</v>
      </c>
      <c r="DU103" s="93">
        <f>+BY103-BK103</f>
        <v>-67355.695664214145</v>
      </c>
      <c r="DW103" s="93">
        <f>+DU103-BM103</f>
        <v>-100282.05282321415</v>
      </c>
      <c r="DX103" s="40">
        <f t="shared" si="334"/>
        <v>8390901.2036890872</v>
      </c>
    </row>
    <row r="104" spans="1:128" x14ac:dyDescent="0.3">
      <c r="A104" s="12" t="str">
        <f t="shared" si="250"/>
        <v>1290900MTG-029TRUCK SHOP</v>
      </c>
      <c r="B104" s="15" t="s">
        <v>54</v>
      </c>
      <c r="C104" s="16" t="s">
        <v>55</v>
      </c>
      <c r="D104" s="15" t="s">
        <v>56</v>
      </c>
      <c r="E104" s="16" t="s">
        <v>57</v>
      </c>
      <c r="F104" s="60" t="s">
        <v>59</v>
      </c>
      <c r="G104" s="39" t="s">
        <v>178</v>
      </c>
      <c r="I104" s="40">
        <v>50059.026481658286</v>
      </c>
      <c r="J104" s="40">
        <v>46933.545311158086</v>
      </c>
      <c r="K104" s="40">
        <v>57312.647407363191</v>
      </c>
      <c r="L104" s="40">
        <v>57131.690000000017</v>
      </c>
      <c r="M104" s="40">
        <v>56756.914013361129</v>
      </c>
      <c r="N104" s="40">
        <v>50301.338817022974</v>
      </c>
      <c r="O104" s="40">
        <v>55674.773346227361</v>
      </c>
      <c r="P104" s="40">
        <v>52532.492585079599</v>
      </c>
      <c r="Q104" s="40">
        <v>49680.12</v>
      </c>
      <c r="R104" s="40">
        <v>51205.220000000008</v>
      </c>
      <c r="S104" s="40">
        <v>50761.399999999994</v>
      </c>
      <c r="T104" s="40">
        <v>50520.210000000006</v>
      </c>
      <c r="U104" s="40">
        <f>SUM(I104:T104)</f>
        <v>628869.37796187063</v>
      </c>
      <c r="W104" s="42">
        <v>53998.71</v>
      </c>
      <c r="X104" s="42">
        <v>53877.937504380825</v>
      </c>
      <c r="Y104" s="42">
        <v>56919.39</v>
      </c>
      <c r="Z104" s="42">
        <v>55422.982176526057</v>
      </c>
      <c r="AA104" s="42">
        <v>54613.369999999995</v>
      </c>
      <c r="AB104" s="42">
        <v>54494.409999999996</v>
      </c>
      <c r="AC104" s="42">
        <v>55907.089246035386</v>
      </c>
      <c r="AD104" s="42">
        <v>61099.807669999995</v>
      </c>
      <c r="AE104" s="42">
        <v>58179.898535816719</v>
      </c>
      <c r="AF104" s="42">
        <v>49965.569409999996</v>
      </c>
      <c r="AG104" s="42">
        <v>52068.132340000011</v>
      </c>
      <c r="AH104" s="42">
        <v>48822.020590000007</v>
      </c>
      <c r="AI104" s="40">
        <f>SUM(W104:AH104)</f>
        <v>655369.31747275882</v>
      </c>
      <c r="AK104" s="92">
        <v>62887.978020000017</v>
      </c>
      <c r="AL104" s="92">
        <v>51453.745794282593</v>
      </c>
      <c r="AM104" s="92">
        <v>59562.783856057824</v>
      </c>
      <c r="AN104" s="92">
        <v>63418.01598150505</v>
      </c>
      <c r="AO104" s="92">
        <v>56780.680027866423</v>
      </c>
      <c r="AP104" s="92">
        <v>63506.331929999986</v>
      </c>
      <c r="AQ104" s="92">
        <v>55462.988420000001</v>
      </c>
      <c r="AR104" s="92">
        <v>56736.495450000002</v>
      </c>
      <c r="AS104" s="92">
        <v>51173.693470000006</v>
      </c>
      <c r="AT104" s="92">
        <v>52380.92049618638</v>
      </c>
      <c r="AU104" s="92">
        <v>50247.163680000005</v>
      </c>
      <c r="AV104" s="92">
        <v>51917.064180000001</v>
      </c>
      <c r="AW104" s="40">
        <f t="shared" si="324"/>
        <v>675527.86130589829</v>
      </c>
      <c r="AY104" s="92">
        <f t="shared" si="335"/>
        <v>75351.664680572008</v>
      </c>
      <c r="AZ104" s="92">
        <f t="shared" si="335"/>
        <v>54657.418736668602</v>
      </c>
      <c r="BA104" s="92">
        <f t="shared" si="335"/>
        <v>73320.778915234725</v>
      </c>
      <c r="BB104" s="92">
        <f t="shared" si="335"/>
        <v>78108.447645854889</v>
      </c>
      <c r="BC104" s="92">
        <f t="shared" si="335"/>
        <v>67740.739088338873</v>
      </c>
      <c r="BD104" s="92">
        <f t="shared" si="335"/>
        <v>79421.878944684198</v>
      </c>
      <c r="BE104" s="92">
        <f t="shared" si="335"/>
        <v>81705.121270765361</v>
      </c>
      <c r="BF104" s="92">
        <f t="shared" si="335"/>
        <v>73438.558948013539</v>
      </c>
      <c r="BG104" s="92">
        <f t="shared" si="335"/>
        <v>67736.3366555502</v>
      </c>
      <c r="BH104" s="92">
        <f t="shared" si="335"/>
        <v>69344.89362411866</v>
      </c>
      <c r="BI104" s="92">
        <f t="shared" si="335"/>
        <v>68658.627004145514</v>
      </c>
      <c r="BJ104" s="92">
        <f t="shared" si="335"/>
        <v>69573.405570236617</v>
      </c>
      <c r="BK104" s="40">
        <f t="shared" si="326"/>
        <v>859057.87108418311</v>
      </c>
      <c r="BM104" s="51">
        <f>+[9]ENERO!$D$46</f>
        <v>57146.406370000004</v>
      </c>
      <c r="BN104" s="51">
        <f>+[10]FEBRERO!$D$46</f>
        <v>54644.687120000002</v>
      </c>
      <c r="BO104" s="51">
        <f>+[11]MARZO!$D$46</f>
        <v>58743.69283</v>
      </c>
      <c r="BP104" s="92">
        <f t="shared" si="336"/>
        <v>60966.556993817911</v>
      </c>
      <c r="BQ104" s="92">
        <f t="shared" si="336"/>
        <v>62638.514604339725</v>
      </c>
      <c r="BR104" s="92">
        <f t="shared" si="336"/>
        <v>65330.608606495807</v>
      </c>
      <c r="BS104" s="92">
        <f t="shared" si="336"/>
        <v>73730.418862925435</v>
      </c>
      <c r="BT104" s="92">
        <f t="shared" si="336"/>
        <v>65546.206061396166</v>
      </c>
      <c r="BU104" s="92">
        <f t="shared" si="336"/>
        <v>60854.275248434402</v>
      </c>
      <c r="BV104" s="92">
        <f t="shared" si="336"/>
        <v>60481.894860593886</v>
      </c>
      <c r="BW104" s="92">
        <f t="shared" si="336"/>
        <v>60482.921901051348</v>
      </c>
      <c r="BX104" s="92">
        <f t="shared" si="336"/>
        <v>60237.008462530706</v>
      </c>
      <c r="BY104" s="40">
        <f t="shared" si="328"/>
        <v>740803.19192158536</v>
      </c>
      <c r="CA104" s="92">
        <v>64602.944771449897</v>
      </c>
      <c r="CB104" s="92">
        <v>58351.046890341844</v>
      </c>
      <c r="CC104" s="92">
        <v>64602.944771449897</v>
      </c>
      <c r="CD104" s="92">
        <v>59385.88368174051</v>
      </c>
      <c r="CE104" s="92">
        <v>61365.413137798532</v>
      </c>
      <c r="CF104" s="92">
        <v>59385.88368174051</v>
      </c>
      <c r="CG104" s="92">
        <v>62797.602513977072</v>
      </c>
      <c r="CH104" s="92">
        <v>62797.602513977072</v>
      </c>
      <c r="CI104" s="92">
        <v>62797.602513977072</v>
      </c>
      <c r="CJ104" s="92">
        <v>59204.905400540403</v>
      </c>
      <c r="CK104" s="92">
        <v>60652.528635677088</v>
      </c>
      <c r="CL104" s="92">
        <v>58695.995453881042</v>
      </c>
      <c r="CM104" s="40">
        <f t="shared" si="330"/>
        <v>734640.3539665509</v>
      </c>
      <c r="CO104" s="92">
        <v>239852.06031830513</v>
      </c>
      <c r="CP104" s="92">
        <v>172022.62683801475</v>
      </c>
      <c r="CQ104" s="92">
        <v>182619.66217992536</v>
      </c>
      <c r="CR104" s="92">
        <v>188489.90088215406</v>
      </c>
      <c r="CS104" s="40">
        <f>SUM(CO104:CR104)</f>
        <v>782984.25021839933</v>
      </c>
      <c r="CU104" s="92">
        <v>194784.71970202486</v>
      </c>
      <c r="CV104" s="92">
        <v>196948.9943653807</v>
      </c>
      <c r="CW104" s="92">
        <v>199113.26902873645</v>
      </c>
      <c r="CX104" s="92">
        <v>199113.26902873645</v>
      </c>
      <c r="CY104" s="40">
        <f>SUM(CU104:CX104)</f>
        <v>789960.25212487858</v>
      </c>
      <c r="DA104" s="92">
        <v>727543.33834932314</v>
      </c>
      <c r="DB104" s="92">
        <v>774254.07154296979</v>
      </c>
      <c r="DC104" s="92">
        <v>459031.59107404231</v>
      </c>
      <c r="DD104" s="92">
        <v>264353.74239170377</v>
      </c>
      <c r="DE104" s="92">
        <v>189012.01691441369</v>
      </c>
      <c r="DF104" s="92">
        <v>155768.24015967638</v>
      </c>
      <c r="DG104" s="92">
        <v>566287.80234578624</v>
      </c>
      <c r="DH104" s="92">
        <v>0</v>
      </c>
      <c r="DI104" s="92">
        <v>0</v>
      </c>
      <c r="DJ104" s="92">
        <v>0</v>
      </c>
      <c r="DK104" s="92">
        <v>0</v>
      </c>
      <c r="DL104" s="92">
        <v>0</v>
      </c>
      <c r="DM104" s="92">
        <v>0</v>
      </c>
      <c r="DN104" s="92">
        <v>0</v>
      </c>
      <c r="DO104" s="92">
        <v>0</v>
      </c>
      <c r="DP104" s="92">
        <v>0</v>
      </c>
      <c r="DQ104" s="92">
        <f t="shared" si="337"/>
        <v>0</v>
      </c>
      <c r="DR104" s="92">
        <f t="shared" si="337"/>
        <v>0</v>
      </c>
      <c r="DS104" s="92">
        <f t="shared" si="337"/>
        <v>0</v>
      </c>
      <c r="DU104" s="93">
        <f>+BY104-BK104</f>
        <v>-118254.67916259775</v>
      </c>
      <c r="DW104" s="93">
        <f>+DU104-BM104</f>
        <v>-175401.08553259776</v>
      </c>
      <c r="DX104" s="40">
        <f t="shared" si="334"/>
        <v>6615825.4691996966</v>
      </c>
    </row>
    <row r="105" spans="1:128" x14ac:dyDescent="0.3">
      <c r="A105" s="12" t="str">
        <f t="shared" si="250"/>
        <v/>
      </c>
      <c r="B105" s="15"/>
      <c r="C105" s="16"/>
      <c r="D105" s="15"/>
      <c r="E105" s="16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33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33"/>
      <c r="AW105" s="33"/>
      <c r="BK105" s="33"/>
      <c r="BY105" s="33"/>
      <c r="CM105" s="33"/>
      <c r="CS105" s="33"/>
      <c r="CY105" s="33"/>
      <c r="DU105" s="33"/>
      <c r="DW105" s="33"/>
      <c r="DX105" s="33"/>
    </row>
    <row r="106" spans="1:128" s="10" customFormat="1" x14ac:dyDescent="0.3">
      <c r="A106" s="21" t="str">
        <f t="shared" si="250"/>
        <v>PLANTA</v>
      </c>
      <c r="B106" s="131"/>
      <c r="C106" s="132"/>
      <c r="D106" s="131"/>
      <c r="E106" s="132"/>
      <c r="F106" s="133" t="s">
        <v>60</v>
      </c>
      <c r="G106" s="145" t="s">
        <v>178</v>
      </c>
      <c r="I106" s="146">
        <f t="shared" ref="I106:T106" si="338">I107+I117+I121</f>
        <v>27124243.097895455</v>
      </c>
      <c r="J106" s="146">
        <f t="shared" si="338"/>
        <v>24806236.280055091</v>
      </c>
      <c r="K106" s="146">
        <f t="shared" si="338"/>
        <v>28972124.64658796</v>
      </c>
      <c r="L106" s="146">
        <f t="shared" si="338"/>
        <v>25760045.439999998</v>
      </c>
      <c r="M106" s="146">
        <f t="shared" si="338"/>
        <v>27470551.482699823</v>
      </c>
      <c r="N106" s="146">
        <f t="shared" si="338"/>
        <v>24427784.0152805</v>
      </c>
      <c r="O106" s="146">
        <f t="shared" si="338"/>
        <v>29430559.691407911</v>
      </c>
      <c r="P106" s="146">
        <f t="shared" si="338"/>
        <v>26709461.370993733</v>
      </c>
      <c r="Q106" s="146">
        <f t="shared" si="338"/>
        <v>29804755.510000002</v>
      </c>
      <c r="R106" s="146">
        <f t="shared" si="338"/>
        <v>27132436.369999997</v>
      </c>
      <c r="S106" s="146">
        <f t="shared" si="338"/>
        <v>25279805.309999999</v>
      </c>
      <c r="T106" s="146">
        <f t="shared" si="338"/>
        <v>28713542.920000002</v>
      </c>
      <c r="U106" s="146">
        <f t="shared" ref="U106:U115" si="339">SUM(I106:T106)</f>
        <v>325631546.13492048</v>
      </c>
      <c r="W106" s="146">
        <f>W107+W117+W121</f>
        <v>26209861.680000003</v>
      </c>
      <c r="X106" s="146">
        <f>X107+X117+X121</f>
        <v>27371417.95965147</v>
      </c>
      <c r="Y106" s="146">
        <f>Y107+Y117+Y121</f>
        <v>26490349.280000001</v>
      </c>
      <c r="Z106" s="146">
        <f t="shared" ref="Z106:AH106" si="340">Z107+Z117+Z121</f>
        <v>20365627.747628611</v>
      </c>
      <c r="AA106" s="146">
        <f t="shared" si="340"/>
        <v>27534770.210000001</v>
      </c>
      <c r="AB106" s="146">
        <f t="shared" si="340"/>
        <v>26489185.760000002</v>
      </c>
      <c r="AC106" s="146">
        <f t="shared" si="340"/>
        <v>25434927.622745495</v>
      </c>
      <c r="AD106" s="146">
        <f t="shared" si="340"/>
        <v>27457159.388654508</v>
      </c>
      <c r="AE106" s="146">
        <f t="shared" si="340"/>
        <v>26753239.750141002</v>
      </c>
      <c r="AF106" s="146">
        <f t="shared" si="340"/>
        <v>27598115.789327778</v>
      </c>
      <c r="AG106" s="146">
        <f t="shared" si="340"/>
        <v>27959768.044050001</v>
      </c>
      <c r="AH106" s="146">
        <f t="shared" si="340"/>
        <v>28922013.102064297</v>
      </c>
      <c r="AI106" s="146">
        <f t="shared" ref="AI106:AI115" si="341">SUM(W106:AH106)</f>
        <v>318586436.33426315</v>
      </c>
      <c r="AK106" s="146">
        <f t="shared" ref="AK106:AR106" si="342">AK107+AK117+AK121</f>
        <v>26636931.804560997</v>
      </c>
      <c r="AL106" s="146">
        <f t="shared" si="342"/>
        <v>24137422.034490652</v>
      </c>
      <c r="AM106" s="146">
        <f t="shared" si="342"/>
        <v>28649836.379309155</v>
      </c>
      <c r="AN106" s="146">
        <f t="shared" si="342"/>
        <v>26516159.180993173</v>
      </c>
      <c r="AO106" s="146">
        <f t="shared" si="342"/>
        <v>28841079.679229181</v>
      </c>
      <c r="AP106" s="146">
        <f t="shared" si="342"/>
        <v>28951141.018846001</v>
      </c>
      <c r="AQ106" s="146">
        <f t="shared" si="342"/>
        <v>30783670.978920005</v>
      </c>
      <c r="AR106" s="146">
        <f t="shared" si="342"/>
        <v>29738318.048619997</v>
      </c>
      <c r="AS106" s="146">
        <v>31583633.777620003</v>
      </c>
      <c r="AT106" s="146">
        <f t="shared" ref="AT106:AV106" si="343">AT107+AT117+AT121</f>
        <v>27810384.385608368</v>
      </c>
      <c r="AU106" s="146">
        <f t="shared" si="343"/>
        <v>31270156.560284</v>
      </c>
      <c r="AV106" s="146">
        <f t="shared" si="343"/>
        <v>30848489.063994002</v>
      </c>
      <c r="AW106" s="146">
        <f t="shared" ref="AW106:AW115" si="344">SUM(AK106:AV106)</f>
        <v>345767222.91247553</v>
      </c>
      <c r="AY106" s="146">
        <f t="shared" ref="AY106:BJ106" si="345">AY107+AY117+AY121</f>
        <v>27320439.7571043</v>
      </c>
      <c r="AZ106" s="146">
        <f t="shared" si="345"/>
        <v>25430648.540754244</v>
      </c>
      <c r="BA106" s="146">
        <f t="shared" si="345"/>
        <v>30337563.667752605</v>
      </c>
      <c r="BB106" s="146">
        <f t="shared" si="345"/>
        <v>29045002.189865299</v>
      </c>
      <c r="BC106" s="146">
        <f t="shared" si="345"/>
        <v>27866664.413664185</v>
      </c>
      <c r="BD106" s="146">
        <f t="shared" si="345"/>
        <v>29695218.695720647</v>
      </c>
      <c r="BE106" s="146">
        <f t="shared" si="345"/>
        <v>30500717.612269044</v>
      </c>
      <c r="BF106" s="146">
        <f t="shared" si="345"/>
        <v>30921479.67467083</v>
      </c>
      <c r="BG106" s="146">
        <f t="shared" si="345"/>
        <v>25101605.228484292</v>
      </c>
      <c r="BH106" s="146">
        <f t="shared" si="345"/>
        <v>30061726.09430106</v>
      </c>
      <c r="BI106" s="146">
        <f t="shared" si="345"/>
        <v>29509252.352261484</v>
      </c>
      <c r="BJ106" s="146">
        <f t="shared" si="345"/>
        <v>30959338.072321091</v>
      </c>
      <c r="BK106" s="146">
        <f t="shared" ref="BK106:BK115" si="346">SUM(AY106:BJ106)</f>
        <v>346749656.29916912</v>
      </c>
      <c r="BM106" s="146">
        <f t="shared" ref="BM106:BX106" si="347">BM107+BM117+BM121</f>
        <v>29425267.543525003</v>
      </c>
      <c r="BN106" s="146">
        <f t="shared" si="347"/>
        <v>28441151.864442997</v>
      </c>
      <c r="BO106" s="146">
        <f t="shared" si="347"/>
        <v>29976148.666619502</v>
      </c>
      <c r="BP106" s="146">
        <f t="shared" si="347"/>
        <v>30438964.401843965</v>
      </c>
      <c r="BQ106" s="146">
        <f t="shared" si="347"/>
        <v>31199533.979320034</v>
      </c>
      <c r="BR106" s="146">
        <f t="shared" si="347"/>
        <v>30737504.065449689</v>
      </c>
      <c r="BS106" s="146">
        <f t="shared" si="347"/>
        <v>28769512.068183411</v>
      </c>
      <c r="BT106" s="146">
        <f t="shared" si="347"/>
        <v>31295497.766924482</v>
      </c>
      <c r="BU106" s="146">
        <f t="shared" si="347"/>
        <v>28878930.052020162</v>
      </c>
      <c r="BV106" s="146">
        <f t="shared" si="347"/>
        <v>29089239.306057841</v>
      </c>
      <c r="BW106" s="146">
        <f t="shared" si="347"/>
        <v>30753680.828421146</v>
      </c>
      <c r="BX106" s="146">
        <f t="shared" si="347"/>
        <v>30794010.541485015</v>
      </c>
      <c r="BY106" s="146">
        <f t="shared" ref="BY106:BY115" si="348">SUM(BM106:BX106)</f>
        <v>359799441.08429319</v>
      </c>
      <c r="CA106" s="146">
        <f t="shared" ref="CA106:CL106" si="349">CA107+CA117+CA121</f>
        <v>28947050.856015939</v>
      </c>
      <c r="CB106" s="146">
        <f t="shared" si="349"/>
        <v>28480660.741275698</v>
      </c>
      <c r="CC106" s="146">
        <f t="shared" si="349"/>
        <v>28947050.856015939</v>
      </c>
      <c r="CD106" s="146">
        <f t="shared" si="349"/>
        <v>30110612.332668431</v>
      </c>
      <c r="CE106" s="146">
        <f t="shared" si="349"/>
        <v>30274146.425006647</v>
      </c>
      <c r="CF106" s="146">
        <f t="shared" si="349"/>
        <v>30110612.332668431</v>
      </c>
      <c r="CG106" s="146">
        <f t="shared" si="349"/>
        <v>31157793.841503058</v>
      </c>
      <c r="CH106" s="146">
        <f t="shared" si="349"/>
        <v>31157793.841503061</v>
      </c>
      <c r="CI106" s="146">
        <f t="shared" si="349"/>
        <v>30992186.584368754</v>
      </c>
      <c r="CJ106" s="146">
        <f t="shared" si="349"/>
        <v>29854676.460988492</v>
      </c>
      <c r="CK106" s="146">
        <f t="shared" si="349"/>
        <v>29699072.327583581</v>
      </c>
      <c r="CL106" s="146">
        <f t="shared" si="349"/>
        <v>29854676.460988492</v>
      </c>
      <c r="CM106" s="146">
        <f t="shared" ref="CM106:CM115" si="350">SUM(CA106:CL106)</f>
        <v>359586333.06058645</v>
      </c>
      <c r="CO106" s="146">
        <f t="shared" ref="CO106:CR106" si="351">CO107+CO117+CO121</f>
        <v>87937111.966893703</v>
      </c>
      <c r="CP106" s="146">
        <f t="shared" si="351"/>
        <v>82006745.29963401</v>
      </c>
      <c r="CQ106" s="146">
        <f t="shared" si="351"/>
        <v>86877405.655964822</v>
      </c>
      <c r="CR106" s="146">
        <f t="shared" si="351"/>
        <v>91019636.455234751</v>
      </c>
      <c r="CS106" s="146">
        <f t="shared" ref="CS106:CS115" si="352">SUM(CO106:CR106)</f>
        <v>347840899.37772727</v>
      </c>
      <c r="CU106" s="146">
        <f t="shared" ref="CU106:CX106" si="353">CU107+CU117+CU121</f>
        <v>88382122.883995414</v>
      </c>
      <c r="CV106" s="146">
        <f t="shared" si="353"/>
        <v>88560144.966801286</v>
      </c>
      <c r="CW106" s="146">
        <f t="shared" si="353"/>
        <v>88715977.373756215</v>
      </c>
      <c r="CX106" s="146">
        <f t="shared" si="353"/>
        <v>88717916.979299933</v>
      </c>
      <c r="CY106" s="146">
        <f t="shared" ref="CY106:CY115" si="354">SUM(CU106:CX106)</f>
        <v>354376162.20385289</v>
      </c>
      <c r="DA106" s="146">
        <f t="shared" ref="DA106:DS106" si="355">DA107+DA117+DA121</f>
        <v>388465321.35239339</v>
      </c>
      <c r="DB106" s="146">
        <f t="shared" si="355"/>
        <v>341518924.4661985</v>
      </c>
      <c r="DC106" s="146">
        <f t="shared" si="355"/>
        <v>344168087.29778159</v>
      </c>
      <c r="DD106" s="146">
        <f t="shared" si="355"/>
        <v>322545380.01044798</v>
      </c>
      <c r="DE106" s="146">
        <f t="shared" si="355"/>
        <v>328953747.1144762</v>
      </c>
      <c r="DF106" s="146">
        <f t="shared" si="355"/>
        <v>258085367.97149026</v>
      </c>
      <c r="DG106" s="146">
        <f t="shared" si="355"/>
        <v>205679107.46466342</v>
      </c>
      <c r="DH106" s="146">
        <f t="shared" si="355"/>
        <v>192970950.88293344</v>
      </c>
      <c r="DI106" s="146">
        <f t="shared" si="355"/>
        <v>197843995.47636193</v>
      </c>
      <c r="DJ106" s="146">
        <f t="shared" si="355"/>
        <v>201793268.24629149</v>
      </c>
      <c r="DK106" s="146">
        <f t="shared" si="355"/>
        <v>206483247.83655748</v>
      </c>
      <c r="DL106" s="146">
        <f t="shared" si="355"/>
        <v>205708548.0767222</v>
      </c>
      <c r="DM106" s="146">
        <f t="shared" si="355"/>
        <v>202602975.85579029</v>
      </c>
      <c r="DN106" s="146">
        <f t="shared" si="355"/>
        <v>200524661.32041338</v>
      </c>
      <c r="DO106" s="146">
        <f t="shared" si="355"/>
        <v>200656333.63380376</v>
      </c>
      <c r="DP106" s="146">
        <f t="shared" si="355"/>
        <v>144576685.30563846</v>
      </c>
      <c r="DQ106" s="146">
        <f t="shared" si="355"/>
        <v>0</v>
      </c>
      <c r="DR106" s="146">
        <f t="shared" si="355"/>
        <v>0</v>
      </c>
      <c r="DS106" s="146">
        <f t="shared" si="355"/>
        <v>0</v>
      </c>
      <c r="DU106" s="146">
        <f t="shared" ref="DU106:DU115" si="356">+BY106-BK106</f>
        <v>13049784.785124063</v>
      </c>
      <c r="DW106" s="146">
        <f t="shared" ref="DW106:DW115" si="357">+DU106-BM106</f>
        <v>-16375482.758400939</v>
      </c>
      <c r="DX106" s="146">
        <f t="shared" ref="DX106:DX115" si="358">+SUM(BY106,CM106,CS105:CS106,CY106,DA106:DS106)</f>
        <v>5364179438.0384235</v>
      </c>
    </row>
    <row r="107" spans="1:128" s="10" customFormat="1" x14ac:dyDescent="0.3">
      <c r="A107" s="21" t="str">
        <f t="shared" si="250"/>
        <v>PLANTA SULFUROS</v>
      </c>
      <c r="B107" s="136"/>
      <c r="C107" s="137"/>
      <c r="D107" s="136"/>
      <c r="E107" s="137"/>
      <c r="F107" s="138" t="s">
        <v>61</v>
      </c>
      <c r="G107" s="147" t="s">
        <v>178</v>
      </c>
      <c r="I107" s="148">
        <f t="shared" ref="I107:T107" si="359">SUM(I108:I115)</f>
        <v>11015153.954186227</v>
      </c>
      <c r="J107" s="148">
        <f t="shared" si="359"/>
        <v>11405181.814176586</v>
      </c>
      <c r="K107" s="148">
        <f t="shared" si="359"/>
        <v>13033375.963929536</v>
      </c>
      <c r="L107" s="148">
        <f t="shared" si="359"/>
        <v>11096315.753158698</v>
      </c>
      <c r="M107" s="148">
        <f t="shared" si="359"/>
        <v>12685810.301568864</v>
      </c>
      <c r="N107" s="148">
        <f t="shared" si="359"/>
        <v>11216845.727118293</v>
      </c>
      <c r="O107" s="148">
        <f t="shared" si="359"/>
        <v>12449552.200182589</v>
      </c>
      <c r="P107" s="148">
        <f t="shared" si="359"/>
        <v>10911965.950129544</v>
      </c>
      <c r="Q107" s="148">
        <f t="shared" si="359"/>
        <v>12096019.356623011</v>
      </c>
      <c r="R107" s="148">
        <f t="shared" si="359"/>
        <v>11466564.7320008</v>
      </c>
      <c r="S107" s="148">
        <f t="shared" si="359"/>
        <v>10002954.441131933</v>
      </c>
      <c r="T107" s="148">
        <f t="shared" si="359"/>
        <v>12315443.64052413</v>
      </c>
      <c r="U107" s="148">
        <f t="shared" si="339"/>
        <v>139695183.83473021</v>
      </c>
      <c r="W107" s="148">
        <f>SUM(W108:W115)</f>
        <v>11393503.185235083</v>
      </c>
      <c r="X107" s="148">
        <f>SUM(X108:X115)</f>
        <v>12057790.192509394</v>
      </c>
      <c r="Y107" s="148">
        <f>SUM(Y108:Y115)</f>
        <v>13132658.652579989</v>
      </c>
      <c r="Z107" s="148">
        <f t="shared" ref="Z107:AH107" si="360">SUM(Z108:Z115)</f>
        <v>6531960.0027798964</v>
      </c>
      <c r="AA107" s="148">
        <f t="shared" si="360"/>
        <v>13320567.788358465</v>
      </c>
      <c r="AB107" s="148">
        <f t="shared" si="360"/>
        <v>12333056.880495554</v>
      </c>
      <c r="AC107" s="148">
        <f t="shared" si="360"/>
        <v>10683131.909836849</v>
      </c>
      <c r="AD107" s="148">
        <f t="shared" si="360"/>
        <v>13424470.666834459</v>
      </c>
      <c r="AE107" s="148">
        <f t="shared" si="360"/>
        <v>12262511.989287822</v>
      </c>
      <c r="AF107" s="148">
        <f t="shared" si="360"/>
        <v>13830337.815743171</v>
      </c>
      <c r="AG107" s="148">
        <f t="shared" si="360"/>
        <v>13286005.1522184</v>
      </c>
      <c r="AH107" s="148">
        <f t="shared" si="360"/>
        <v>13548032.428908449</v>
      </c>
      <c r="AI107" s="148">
        <f t="shared" si="341"/>
        <v>145804026.6647875</v>
      </c>
      <c r="AK107" s="149">
        <f t="shared" ref="AK107:AR107" si="361">SUM(AK108:AK115)</f>
        <v>11517384.867817931</v>
      </c>
      <c r="AL107" s="149">
        <f t="shared" si="361"/>
        <v>12591985.67009417</v>
      </c>
      <c r="AM107" s="149">
        <f t="shared" si="361"/>
        <v>13268736.127328383</v>
      </c>
      <c r="AN107" s="149">
        <f t="shared" si="361"/>
        <v>11367090.605715711</v>
      </c>
      <c r="AO107" s="149">
        <f t="shared" si="361"/>
        <v>13911014.558089346</v>
      </c>
      <c r="AP107" s="149">
        <f t="shared" si="361"/>
        <v>13571888.220580652</v>
      </c>
      <c r="AQ107" s="149">
        <f t="shared" si="361"/>
        <v>14121231.994301535</v>
      </c>
      <c r="AR107" s="149">
        <f t="shared" si="361"/>
        <v>12879590.780208582</v>
      </c>
      <c r="AS107" s="149">
        <v>14040308.523309503</v>
      </c>
      <c r="AT107" s="149">
        <f t="shared" ref="AT107:AV107" si="362">SUM(AT108:AT115)</f>
        <v>12349019.661499284</v>
      </c>
      <c r="AU107" s="149">
        <f t="shared" si="362"/>
        <v>14061901.193792945</v>
      </c>
      <c r="AV107" s="149">
        <f t="shared" si="362"/>
        <v>13451455.338084685</v>
      </c>
      <c r="AW107" s="148">
        <f t="shared" si="344"/>
        <v>157131607.54082274</v>
      </c>
      <c r="AY107" s="149">
        <f t="shared" ref="AY107:BJ107" si="363">SUM(AY108:AY115)</f>
        <v>11027677.306112006</v>
      </c>
      <c r="AZ107" s="149">
        <f t="shared" si="363"/>
        <v>12300553.570934618</v>
      </c>
      <c r="BA107" s="149">
        <f t="shared" si="363"/>
        <v>13791023.646118591</v>
      </c>
      <c r="BB107" s="149">
        <f t="shared" si="363"/>
        <v>13090031.180597857</v>
      </c>
      <c r="BC107" s="149">
        <f t="shared" si="363"/>
        <v>13049192.542915493</v>
      </c>
      <c r="BD107" s="149">
        <f t="shared" si="363"/>
        <v>13607839.646646118</v>
      </c>
      <c r="BE107" s="149">
        <f t="shared" si="363"/>
        <v>14017262.339610258</v>
      </c>
      <c r="BF107" s="149">
        <f t="shared" si="363"/>
        <v>14318126.297911962</v>
      </c>
      <c r="BG107" s="149">
        <f t="shared" si="363"/>
        <v>11580416.670825776</v>
      </c>
      <c r="BH107" s="149">
        <f t="shared" si="363"/>
        <v>13529140.800517742</v>
      </c>
      <c r="BI107" s="149">
        <f t="shared" si="363"/>
        <v>13472946.14902724</v>
      </c>
      <c r="BJ107" s="149">
        <f t="shared" si="363"/>
        <v>14064746.336522661</v>
      </c>
      <c r="BK107" s="148">
        <f t="shared" si="346"/>
        <v>157848956.48774031</v>
      </c>
      <c r="BM107" s="149">
        <f t="shared" ref="BM107:BX107" si="364">SUM(BM108:BM115)</f>
        <v>12396473.733778877</v>
      </c>
      <c r="BN107" s="149">
        <f t="shared" si="364"/>
        <v>12676405.918080801</v>
      </c>
      <c r="BO107" s="149">
        <f t="shared" si="364"/>
        <v>14221436.743211148</v>
      </c>
      <c r="BP107" s="149">
        <f t="shared" si="364"/>
        <v>13318883.922051955</v>
      </c>
      <c r="BQ107" s="149">
        <f t="shared" si="364"/>
        <v>14090684.353148026</v>
      </c>
      <c r="BR107" s="149">
        <f t="shared" si="364"/>
        <v>13558442.285391318</v>
      </c>
      <c r="BS107" s="149">
        <f t="shared" si="364"/>
        <v>13978814.455839716</v>
      </c>
      <c r="BT107" s="149">
        <f t="shared" si="364"/>
        <v>14034458.287762599</v>
      </c>
      <c r="BU107" s="149">
        <f t="shared" si="364"/>
        <v>13579967.393430237</v>
      </c>
      <c r="BV107" s="149">
        <f t="shared" si="364"/>
        <v>12230636.172780816</v>
      </c>
      <c r="BW107" s="149">
        <f t="shared" si="364"/>
        <v>13866013.92925344</v>
      </c>
      <c r="BX107" s="149">
        <f t="shared" si="364"/>
        <v>14097996.557547918</v>
      </c>
      <c r="BY107" s="148">
        <f t="shared" si="348"/>
        <v>162050213.75227687</v>
      </c>
      <c r="CA107" s="149">
        <f t="shared" ref="CA107:CL107" si="365">SUM(CA108:CA115)</f>
        <v>12460830.512945831</v>
      </c>
      <c r="CB107" s="149">
        <f t="shared" si="365"/>
        <v>12460830.512945831</v>
      </c>
      <c r="CC107" s="149">
        <f t="shared" si="365"/>
        <v>12460830.512945831</v>
      </c>
      <c r="CD107" s="149">
        <f t="shared" si="365"/>
        <v>13183727.410368942</v>
      </c>
      <c r="CE107" s="149">
        <f t="shared" si="365"/>
        <v>13183727.410368942</v>
      </c>
      <c r="CF107" s="149">
        <f t="shared" si="365"/>
        <v>13183727.410368944</v>
      </c>
      <c r="CG107" s="149">
        <f t="shared" si="365"/>
        <v>13815844.625354117</v>
      </c>
      <c r="CH107" s="149">
        <f t="shared" si="365"/>
        <v>13815844.625354117</v>
      </c>
      <c r="CI107" s="149">
        <f t="shared" si="365"/>
        <v>13815844.625354121</v>
      </c>
      <c r="CJ107" s="149">
        <f t="shared" si="365"/>
        <v>12890170.575426005</v>
      </c>
      <c r="CK107" s="149">
        <f t="shared" si="365"/>
        <v>12890170.575426005</v>
      </c>
      <c r="CL107" s="149">
        <f t="shared" si="365"/>
        <v>12890170.575426005</v>
      </c>
      <c r="CM107" s="148">
        <f t="shared" si="350"/>
        <v>157051719.37228471</v>
      </c>
      <c r="CO107" s="149">
        <f t="shared" ref="CO107:CR107" si="366">SUM(CO108:CO115)</f>
        <v>40488714.314309441</v>
      </c>
      <c r="CP107" s="149">
        <f t="shared" si="366"/>
        <v>40255294.147500739</v>
      </c>
      <c r="CQ107" s="149">
        <f t="shared" si="366"/>
        <v>39196943.088893168</v>
      </c>
      <c r="CR107" s="149">
        <f t="shared" si="366"/>
        <v>40644206.903617211</v>
      </c>
      <c r="CS107" s="148">
        <f t="shared" si="352"/>
        <v>160585158.45432055</v>
      </c>
      <c r="CU107" s="149">
        <f t="shared" ref="CU107:CX107" si="367">SUM(CU108:CU115)</f>
        <v>40142058.442847684</v>
      </c>
      <c r="CV107" s="149">
        <f t="shared" si="367"/>
        <v>40142058.442847691</v>
      </c>
      <c r="CW107" s="149">
        <f t="shared" si="367"/>
        <v>40142058.442847691</v>
      </c>
      <c r="CX107" s="149">
        <f t="shared" si="367"/>
        <v>40142058.442847691</v>
      </c>
      <c r="CY107" s="148">
        <f t="shared" si="354"/>
        <v>160568233.77139077</v>
      </c>
      <c r="DA107" s="149">
        <f t="shared" ref="DA107:DS107" si="368">SUM(DA108:DA115)</f>
        <v>165015668.24450487</v>
      </c>
      <c r="DB107" s="149">
        <f t="shared" si="368"/>
        <v>165255416.58423695</v>
      </c>
      <c r="DC107" s="149">
        <f t="shared" si="368"/>
        <v>167341884.38207969</v>
      </c>
      <c r="DD107" s="149">
        <f t="shared" si="368"/>
        <v>160668289.68604484</v>
      </c>
      <c r="DE107" s="149">
        <f t="shared" si="368"/>
        <v>166382219.83518472</v>
      </c>
      <c r="DF107" s="149">
        <f t="shared" si="368"/>
        <v>166258281.43500543</v>
      </c>
      <c r="DG107" s="149">
        <f t="shared" si="368"/>
        <v>167415977.39248839</v>
      </c>
      <c r="DH107" s="149">
        <f t="shared" si="368"/>
        <v>156287858.93212229</v>
      </c>
      <c r="DI107" s="149">
        <f t="shared" si="368"/>
        <v>160558030.17525712</v>
      </c>
      <c r="DJ107" s="149">
        <f t="shared" si="368"/>
        <v>163835429.29487592</v>
      </c>
      <c r="DK107" s="149">
        <f t="shared" si="368"/>
        <v>168057294.16107789</v>
      </c>
      <c r="DL107" s="149">
        <f t="shared" si="368"/>
        <v>167209404.08872047</v>
      </c>
      <c r="DM107" s="149">
        <f t="shared" si="368"/>
        <v>165082426.24342221</v>
      </c>
      <c r="DN107" s="149">
        <f t="shared" si="368"/>
        <v>164553583.0901117</v>
      </c>
      <c r="DO107" s="149">
        <f t="shared" si="368"/>
        <v>164553597.05501688</v>
      </c>
      <c r="DP107" s="149">
        <f t="shared" si="368"/>
        <v>131969331.47557533</v>
      </c>
      <c r="DQ107" s="149">
        <f t="shared" si="368"/>
        <v>0</v>
      </c>
      <c r="DR107" s="149">
        <f t="shared" si="368"/>
        <v>0</v>
      </c>
      <c r="DS107" s="149">
        <f t="shared" si="368"/>
        <v>0</v>
      </c>
      <c r="DU107" s="148">
        <f t="shared" si="356"/>
        <v>4201257.2645365596</v>
      </c>
      <c r="DW107" s="148">
        <f t="shared" si="357"/>
        <v>-8195216.4692423176</v>
      </c>
      <c r="DX107" s="148">
        <f t="shared" si="358"/>
        <v>3588540916.8037252</v>
      </c>
    </row>
    <row r="108" spans="1:128" s="47" customFormat="1" x14ac:dyDescent="0.3">
      <c r="A108" s="47" t="str">
        <f t="shared" si="250"/>
        <v>2110101POWER-1026CHANCADO PRIMARIO</v>
      </c>
      <c r="B108" s="52" t="s">
        <v>63</v>
      </c>
      <c r="C108" s="53" t="s">
        <v>64</v>
      </c>
      <c r="D108" s="52" t="s">
        <v>65</v>
      </c>
      <c r="E108" s="53" t="s">
        <v>66</v>
      </c>
      <c r="F108" s="94" t="s">
        <v>67</v>
      </c>
      <c r="G108" s="95" t="s">
        <v>178</v>
      </c>
      <c r="I108" s="41">
        <v>247191.443158779</v>
      </c>
      <c r="J108" s="41">
        <v>235911.50811697621</v>
      </c>
      <c r="K108" s="41">
        <v>281309.05563179305</v>
      </c>
      <c r="L108" s="41">
        <v>246159.95315869793</v>
      </c>
      <c r="M108" s="41">
        <v>272462.82873933599</v>
      </c>
      <c r="N108" s="41">
        <v>209432.66966344224</v>
      </c>
      <c r="O108" s="41">
        <v>285122.06312897016</v>
      </c>
      <c r="P108" s="41">
        <v>282595.72026387829</v>
      </c>
      <c r="Q108" s="41">
        <v>282114.47662300989</v>
      </c>
      <c r="R108" s="41">
        <v>234924.77200080053</v>
      </c>
      <c r="S108" s="41">
        <v>250968.87113193091</v>
      </c>
      <c r="T108" s="41">
        <v>271543.48052412824</v>
      </c>
      <c r="U108" s="41">
        <f t="shared" si="339"/>
        <v>3099736.8421417424</v>
      </c>
      <c r="W108" s="96">
        <v>263501.71523508133</v>
      </c>
      <c r="X108" s="96">
        <v>269436.27748000965</v>
      </c>
      <c r="Y108" s="96">
        <v>258988.96257998969</v>
      </c>
      <c r="Z108" s="96">
        <v>272067.83332236612</v>
      </c>
      <c r="AA108" s="96">
        <v>241781.86835846334</v>
      </c>
      <c r="AB108" s="96">
        <v>170277.00049555482</v>
      </c>
      <c r="AC108" s="96">
        <v>244313.05331013931</v>
      </c>
      <c r="AD108" s="96">
        <v>270571.22313445772</v>
      </c>
      <c r="AE108" s="96">
        <v>274037.13086737198</v>
      </c>
      <c r="AF108" s="96">
        <v>268174.52364317188</v>
      </c>
      <c r="AG108" s="96">
        <v>276472.88721839711</v>
      </c>
      <c r="AH108" s="96">
        <v>304017.11910844978</v>
      </c>
      <c r="AI108" s="41">
        <f t="shared" si="341"/>
        <v>3113639.5947534526</v>
      </c>
      <c r="AK108" s="97">
        <v>281894.10875793139</v>
      </c>
      <c r="AL108" s="97">
        <v>220753.77735120826</v>
      </c>
      <c r="AM108" s="97">
        <v>303574.91981562169</v>
      </c>
      <c r="AN108" s="97">
        <v>263481.24882486917</v>
      </c>
      <c r="AO108" s="97">
        <v>221887.72400317737</v>
      </c>
      <c r="AP108" s="97">
        <v>241934.64628065238</v>
      </c>
      <c r="AQ108" s="97">
        <v>262032.05050153204</v>
      </c>
      <c r="AR108" s="97">
        <v>254250.23787858192</v>
      </c>
      <c r="AS108" s="97">
        <v>260150.28180950001</v>
      </c>
      <c r="AT108" s="97">
        <v>247808.693976779</v>
      </c>
      <c r="AU108" s="97">
        <v>273151.16209294635</v>
      </c>
      <c r="AV108" s="97">
        <v>274729.45484468201</v>
      </c>
      <c r="AW108" s="41">
        <f t="shared" si="344"/>
        <v>3105648.3061374817</v>
      </c>
      <c r="AY108" s="97">
        <f t="shared" ref="AY108:BJ115" si="369">+AY$9*AY45</f>
        <v>204628.38497064624</v>
      </c>
      <c r="AZ108" s="97">
        <f t="shared" si="369"/>
        <v>228247.73899307099</v>
      </c>
      <c r="BA108" s="97">
        <f t="shared" si="369"/>
        <v>255904.74017889053</v>
      </c>
      <c r="BB108" s="97">
        <f t="shared" si="369"/>
        <v>242897.19995855802</v>
      </c>
      <c r="BC108" s="97">
        <f t="shared" si="369"/>
        <v>242139.40262360056</v>
      </c>
      <c r="BD108" s="97">
        <f t="shared" si="369"/>
        <v>252505.59773719608</v>
      </c>
      <c r="BE108" s="97">
        <f t="shared" si="369"/>
        <v>260102.80085676417</v>
      </c>
      <c r="BF108" s="97">
        <f t="shared" si="369"/>
        <v>265685.59986095986</v>
      </c>
      <c r="BG108" s="97">
        <f t="shared" si="369"/>
        <v>214884.9567192946</v>
      </c>
      <c r="BH108" s="97">
        <f t="shared" si="369"/>
        <v>251045.27047740421</v>
      </c>
      <c r="BI108" s="97">
        <f t="shared" si="369"/>
        <v>250002.52861442673</v>
      </c>
      <c r="BJ108" s="97">
        <f t="shared" si="369"/>
        <v>260983.90875740533</v>
      </c>
      <c r="BK108" s="41">
        <f t="shared" si="346"/>
        <v>2929028.1297482178</v>
      </c>
      <c r="BM108" s="50">
        <f>+[9]ENERO!$D$22</f>
        <v>298968.63341887726</v>
      </c>
      <c r="BN108" s="50">
        <f>+[10]FEBRERO!$D$22</f>
        <v>273491.07978080376</v>
      </c>
      <c r="BO108" s="50">
        <f>+[11]MARZO!D22</f>
        <v>274821.80571114831</v>
      </c>
      <c r="BP108" s="97">
        <f t="shared" ref="BP108:BX115" si="370">+BP$9*BP45</f>
        <v>247143.76662712585</v>
      </c>
      <c r="BQ108" s="97">
        <f t="shared" si="370"/>
        <v>261465.21178288001</v>
      </c>
      <c r="BR108" s="97">
        <f t="shared" si="370"/>
        <v>251588.98565517773</v>
      </c>
      <c r="BS108" s="97">
        <f t="shared" si="370"/>
        <v>259389.36609229704</v>
      </c>
      <c r="BT108" s="97">
        <f t="shared" si="370"/>
        <v>260421.88700707283</v>
      </c>
      <c r="BU108" s="97">
        <f t="shared" si="370"/>
        <v>251988.40322717017</v>
      </c>
      <c r="BV108" s="97">
        <f t="shared" si="370"/>
        <v>226950.35933020833</v>
      </c>
      <c r="BW108" s="97">
        <f t="shared" si="370"/>
        <v>257296.25174568893</v>
      </c>
      <c r="BX108" s="97">
        <f t="shared" si="370"/>
        <v>261600.89625526624</v>
      </c>
      <c r="BY108" s="41">
        <f t="shared" si="348"/>
        <v>3125126.6466337163</v>
      </c>
      <c r="CA108" s="97">
        <v>244276.53389298532</v>
      </c>
      <c r="CB108" s="97">
        <v>244276.53389298529</v>
      </c>
      <c r="CC108" s="97">
        <v>244276.53389298529</v>
      </c>
      <c r="CD108" s="97">
        <v>258447.88052040717</v>
      </c>
      <c r="CE108" s="97">
        <v>258447.88052040717</v>
      </c>
      <c r="CF108" s="97">
        <v>258447.88052040723</v>
      </c>
      <c r="CG108" s="97">
        <v>270839.62295926339</v>
      </c>
      <c r="CH108" s="97">
        <v>270839.62295926339</v>
      </c>
      <c r="CI108" s="97">
        <v>270839.62295926345</v>
      </c>
      <c r="CJ108" s="97">
        <v>252693.12396016376</v>
      </c>
      <c r="CK108" s="97">
        <v>252693.12396016376</v>
      </c>
      <c r="CL108" s="97">
        <v>252693.12396016376</v>
      </c>
      <c r="CM108" s="41">
        <f t="shared" si="350"/>
        <v>3078771.4839984598</v>
      </c>
      <c r="CO108" s="97">
        <v>793722.60012744798</v>
      </c>
      <c r="CP108" s="97">
        <v>789146.73584380222</v>
      </c>
      <c r="CQ108" s="97">
        <v>768399.29625941545</v>
      </c>
      <c r="CR108" s="97">
        <v>796770.80712478142</v>
      </c>
      <c r="CS108" s="41">
        <f t="shared" si="352"/>
        <v>3148039.439355447</v>
      </c>
      <c r="CU108" s="97">
        <v>786926.91386509547</v>
      </c>
      <c r="CV108" s="97">
        <v>786926.91386509559</v>
      </c>
      <c r="CW108" s="97">
        <v>786926.91386509559</v>
      </c>
      <c r="CX108" s="97">
        <v>786926.91386509559</v>
      </c>
      <c r="CY108" s="41">
        <f t="shared" si="354"/>
        <v>3147707.6554603819</v>
      </c>
      <c r="DA108" s="97">
        <v>3234893.1666251319</v>
      </c>
      <c r="DB108" s="97">
        <v>3239593.0855731904</v>
      </c>
      <c r="DC108" s="97">
        <v>3280495.2647021697</v>
      </c>
      <c r="DD108" s="97">
        <v>3149669.1067458158</v>
      </c>
      <c r="DE108" s="97">
        <v>3261682.4312419975</v>
      </c>
      <c r="DF108" s="97">
        <v>3259252.7984193224</v>
      </c>
      <c r="DG108" s="97">
        <v>3281947.7508546393</v>
      </c>
      <c r="DH108" s="97">
        <v>3063797.1064473805</v>
      </c>
      <c r="DI108" s="97">
        <v>3147507.6287371088</v>
      </c>
      <c r="DJ108" s="97">
        <v>3211756.2914801459</v>
      </c>
      <c r="DK108" s="97">
        <v>3294519.8372172415</v>
      </c>
      <c r="DL108" s="97">
        <v>3277898.180435813</v>
      </c>
      <c r="DM108" s="97">
        <v>3236201.8605013718</v>
      </c>
      <c r="DN108" s="97">
        <v>3225834.6564591122</v>
      </c>
      <c r="DO108" s="97">
        <v>3225834.9302208517</v>
      </c>
      <c r="DP108" s="97">
        <v>2587067.598707505</v>
      </c>
      <c r="DQ108" s="97">
        <f t="shared" ref="DQ108:DS115" si="371">+DQ$9*DQ45</f>
        <v>0</v>
      </c>
      <c r="DR108" s="97">
        <f t="shared" si="371"/>
        <v>0</v>
      </c>
      <c r="DS108" s="97">
        <f t="shared" si="371"/>
        <v>0</v>
      </c>
      <c r="DU108" s="93">
        <f t="shared" si="356"/>
        <v>196098.51688549854</v>
      </c>
      <c r="DW108" s="93">
        <f t="shared" si="357"/>
        <v>-102870.11653337872</v>
      </c>
      <c r="DX108" s="41">
        <f t="shared" si="358"/>
        <v>224062755.37413734</v>
      </c>
    </row>
    <row r="109" spans="1:128" s="47" customFormat="1" x14ac:dyDescent="0.3">
      <c r="A109" s="47" t="str">
        <f t="shared" si="250"/>
        <v>2110102POWER-1275CIRCUITO DE CHANCADO SECUNDARIO</v>
      </c>
      <c r="B109" s="52" t="s">
        <v>68</v>
      </c>
      <c r="C109" s="53" t="s">
        <v>69</v>
      </c>
      <c r="D109" s="52" t="s">
        <v>70</v>
      </c>
      <c r="E109" s="53" t="s">
        <v>71</v>
      </c>
      <c r="F109" s="94" t="s">
        <v>72</v>
      </c>
      <c r="G109" s="95" t="s">
        <v>178</v>
      </c>
      <c r="I109" s="41">
        <v>458456.71635795099</v>
      </c>
      <c r="J109" s="41">
        <v>476856.67303626187</v>
      </c>
      <c r="K109" s="41">
        <v>543244.70152638375</v>
      </c>
      <c r="L109" s="41">
        <v>447138.23199999984</v>
      </c>
      <c r="M109" s="41">
        <v>500145.43278811919</v>
      </c>
      <c r="N109" s="41">
        <v>420857.90410295496</v>
      </c>
      <c r="O109" s="41">
        <v>408050.93643883121</v>
      </c>
      <c r="P109" s="41">
        <v>387938.69040045305</v>
      </c>
      <c r="Q109" s="41">
        <v>442403.67799999996</v>
      </c>
      <c r="R109" s="41">
        <v>445698.01799999998</v>
      </c>
      <c r="S109" s="41">
        <v>378688.60600000009</v>
      </c>
      <c r="T109" s="41">
        <v>479230.25600000005</v>
      </c>
      <c r="U109" s="41">
        <f t="shared" si="339"/>
        <v>5388709.844650954</v>
      </c>
      <c r="W109" s="96">
        <v>457458.02799999993</v>
      </c>
      <c r="X109" s="96">
        <v>471155.11103178124</v>
      </c>
      <c r="Y109" s="96">
        <v>500951.43600000005</v>
      </c>
      <c r="Z109" s="96">
        <v>224684.10811804899</v>
      </c>
      <c r="AA109" s="96">
        <v>482272.10000000003</v>
      </c>
      <c r="AB109" s="96">
        <v>428454.84399999998</v>
      </c>
      <c r="AC109" s="96">
        <v>363686.33104422456</v>
      </c>
      <c r="AD109" s="96">
        <v>474591.30074000009</v>
      </c>
      <c r="AE109" s="96">
        <v>434708.74029867951</v>
      </c>
      <c r="AF109" s="96">
        <v>485173.00641999993</v>
      </c>
      <c r="AG109" s="96">
        <v>444798.13320000016</v>
      </c>
      <c r="AH109" s="96">
        <v>448269.62575999985</v>
      </c>
      <c r="AI109" s="41">
        <f t="shared" si="341"/>
        <v>5216202.7646127343</v>
      </c>
      <c r="AK109" s="97">
        <v>381048.52870000002</v>
      </c>
      <c r="AL109" s="97">
        <v>419387.11929732608</v>
      </c>
      <c r="AM109" s="97">
        <v>451642.28429047414</v>
      </c>
      <c r="AN109" s="97">
        <v>396385.52775093273</v>
      </c>
      <c r="AO109" s="97">
        <v>479099.28550048638</v>
      </c>
      <c r="AP109" s="97">
        <v>458355.59946000011</v>
      </c>
      <c r="AQ109" s="97">
        <v>484981.35676000011</v>
      </c>
      <c r="AR109" s="97">
        <v>421318.92104000016</v>
      </c>
      <c r="AS109" s="97">
        <v>467136.87510000012</v>
      </c>
      <c r="AT109" s="97">
        <v>398234.26615206414</v>
      </c>
      <c r="AU109" s="97">
        <v>442408.63214000012</v>
      </c>
      <c r="AV109" s="97">
        <v>441414.67809999996</v>
      </c>
      <c r="AW109" s="41">
        <f t="shared" si="344"/>
        <v>5241413.0742912842</v>
      </c>
      <c r="AY109" s="97">
        <f t="shared" si="369"/>
        <v>378735.9278558612</v>
      </c>
      <c r="AZ109" s="97">
        <f t="shared" si="369"/>
        <v>422451.74940389488</v>
      </c>
      <c r="BA109" s="97">
        <f t="shared" si="369"/>
        <v>473640.63997410878</v>
      </c>
      <c r="BB109" s="97">
        <f t="shared" si="369"/>
        <v>449565.66711451864</v>
      </c>
      <c r="BC109" s="97">
        <f t="shared" si="369"/>
        <v>448163.09983714414</v>
      </c>
      <c r="BD109" s="97">
        <f t="shared" si="369"/>
        <v>467349.3457983078</v>
      </c>
      <c r="BE109" s="97">
        <f t="shared" si="369"/>
        <v>481410.60994312237</v>
      </c>
      <c r="BF109" s="97">
        <f t="shared" si="369"/>
        <v>491743.51933489693</v>
      </c>
      <c r="BG109" s="97">
        <f t="shared" si="369"/>
        <v>397719.27768976515</v>
      </c>
      <c r="BH109" s="97">
        <f t="shared" si="369"/>
        <v>464646.50278955413</v>
      </c>
      <c r="BI109" s="97">
        <f t="shared" si="369"/>
        <v>462716.54665445792</v>
      </c>
      <c r="BJ109" s="97">
        <f t="shared" si="369"/>
        <v>483041.40626856044</v>
      </c>
      <c r="BK109" s="41">
        <f t="shared" si="346"/>
        <v>5421184.2926641926</v>
      </c>
      <c r="BM109" s="50">
        <f>+[9]ENERO!$D$23</f>
        <v>396207.58217999991</v>
      </c>
      <c r="BN109" s="50">
        <f>+[10]FEBRERO!$D$23</f>
        <v>440017.54866000009</v>
      </c>
      <c r="BO109" s="50">
        <f>+[11]MARZO!D23</f>
        <v>502785.02550000011</v>
      </c>
      <c r="BP109" s="97">
        <f t="shared" si="370"/>
        <v>457425.414273509</v>
      </c>
      <c r="BQ109" s="97">
        <f t="shared" si="370"/>
        <v>483932.22475378244</v>
      </c>
      <c r="BR109" s="97">
        <f t="shared" si="370"/>
        <v>465652.83664872474</v>
      </c>
      <c r="BS109" s="97">
        <f t="shared" si="370"/>
        <v>480090.1510169385</v>
      </c>
      <c r="BT109" s="97">
        <f t="shared" si="370"/>
        <v>482001.18973595242</v>
      </c>
      <c r="BU109" s="97">
        <f t="shared" si="370"/>
        <v>466392.09764984238</v>
      </c>
      <c r="BV109" s="97">
        <f t="shared" si="370"/>
        <v>420050.49754205719</v>
      </c>
      <c r="BW109" s="97">
        <f t="shared" si="370"/>
        <v>476216.11563184392</v>
      </c>
      <c r="BX109" s="97">
        <f t="shared" si="370"/>
        <v>484183.3560157147</v>
      </c>
      <c r="BY109" s="41">
        <f t="shared" si="348"/>
        <v>5554954.0396083649</v>
      </c>
      <c r="CA109" s="97">
        <v>417293.32220940915</v>
      </c>
      <c r="CB109" s="97">
        <v>417293.32220940909</v>
      </c>
      <c r="CC109" s="97">
        <v>417293.32220940909</v>
      </c>
      <c r="CD109" s="97">
        <v>441501.98531795264</v>
      </c>
      <c r="CE109" s="97">
        <v>441501.98531795264</v>
      </c>
      <c r="CF109" s="97">
        <v>441501.9853179527</v>
      </c>
      <c r="CG109" s="97">
        <v>462670.58177650149</v>
      </c>
      <c r="CH109" s="97">
        <v>462670.58177650149</v>
      </c>
      <c r="CI109" s="97">
        <v>462670.58177650155</v>
      </c>
      <c r="CJ109" s="97">
        <v>431671.23553098209</v>
      </c>
      <c r="CK109" s="97">
        <v>431671.23553098209</v>
      </c>
      <c r="CL109" s="97">
        <v>431671.23553098209</v>
      </c>
      <c r="CM109" s="41">
        <f t="shared" si="350"/>
        <v>5259411.3745045355</v>
      </c>
      <c r="CO109" s="97">
        <v>1355902.4088043377</v>
      </c>
      <c r="CP109" s="97">
        <v>1348085.5400348699</v>
      </c>
      <c r="CQ109" s="97">
        <v>1312643.0525657269</v>
      </c>
      <c r="CR109" s="97">
        <v>1361109.6074018767</v>
      </c>
      <c r="CS109" s="41">
        <f t="shared" si="352"/>
        <v>5377740.6088068113</v>
      </c>
      <c r="CU109" s="97">
        <v>1344293.4570482417</v>
      </c>
      <c r="CV109" s="97">
        <v>1344293.457048242</v>
      </c>
      <c r="CW109" s="97">
        <v>1344293.457048242</v>
      </c>
      <c r="CX109" s="97">
        <v>1344293.457048242</v>
      </c>
      <c r="CY109" s="41">
        <f t="shared" si="354"/>
        <v>5377173.8281929679</v>
      </c>
      <c r="DA109" s="97">
        <v>5526111.3090989413</v>
      </c>
      <c r="DB109" s="97">
        <v>5534140.0982777234</v>
      </c>
      <c r="DC109" s="97">
        <v>5604012.5741243539</v>
      </c>
      <c r="DD109" s="97">
        <v>5380524.5410519</v>
      </c>
      <c r="DE109" s="97">
        <v>5571874.9403956598</v>
      </c>
      <c r="DF109" s="97">
        <v>5567724.4412209531</v>
      </c>
      <c r="DG109" s="97">
        <v>5606493.8307656189</v>
      </c>
      <c r="DH109" s="97">
        <v>5233830.9077412207</v>
      </c>
      <c r="DI109" s="97">
        <v>5376832.1260468177</v>
      </c>
      <c r="DJ109" s="97">
        <v>5486586.9907334894</v>
      </c>
      <c r="DK109" s="97">
        <v>5627970.5055888016</v>
      </c>
      <c r="DL109" s="97">
        <v>5599576.0205827821</v>
      </c>
      <c r="DM109" s="97">
        <v>5528346.927914503</v>
      </c>
      <c r="DN109" s="97">
        <v>5510636.8149213633</v>
      </c>
      <c r="DO109" s="97">
        <v>5510637.2825837452</v>
      </c>
      <c r="DP109" s="97">
        <v>4419442.243756081</v>
      </c>
      <c r="DQ109" s="97">
        <f t="shared" si="371"/>
        <v>0</v>
      </c>
      <c r="DR109" s="97">
        <f t="shared" si="371"/>
        <v>0</v>
      </c>
      <c r="DS109" s="97">
        <f t="shared" si="371"/>
        <v>0</v>
      </c>
      <c r="DU109" s="93">
        <f t="shared" si="356"/>
        <v>133769.74694417231</v>
      </c>
      <c r="DW109" s="93">
        <f t="shared" si="357"/>
        <v>-262437.8352358276</v>
      </c>
      <c r="DX109" s="41">
        <f t="shared" si="358"/>
        <v>111802060.84527208</v>
      </c>
    </row>
    <row r="110" spans="1:128" s="47" customFormat="1" x14ac:dyDescent="0.3">
      <c r="A110" s="47" t="str">
        <f t="shared" si="250"/>
        <v>2110103POWER-1277CIRCUITO DE CHANCADO TERCIARIO</v>
      </c>
      <c r="B110" s="52" t="s">
        <v>73</v>
      </c>
      <c r="C110" s="53" t="s">
        <v>74</v>
      </c>
      <c r="D110" s="52" t="s">
        <v>75</v>
      </c>
      <c r="E110" s="53" t="s">
        <v>76</v>
      </c>
      <c r="F110" s="94" t="s">
        <v>77</v>
      </c>
      <c r="G110" s="95" t="s">
        <v>178</v>
      </c>
      <c r="I110" s="41">
        <v>1833826.865431804</v>
      </c>
      <c r="J110" s="41">
        <v>1907426.6921450475</v>
      </c>
      <c r="K110" s="41">
        <v>2172978.806105535</v>
      </c>
      <c r="L110" s="41">
        <v>1788552.9279999994</v>
      </c>
      <c r="M110" s="41">
        <v>2000581.7311524767</v>
      </c>
      <c r="N110" s="41">
        <v>1683431.6164118198</v>
      </c>
      <c r="O110" s="41">
        <v>1632203.7457553248</v>
      </c>
      <c r="P110" s="41">
        <v>1551754.7616018178</v>
      </c>
      <c r="Q110" s="41">
        <v>1769614.7119999998</v>
      </c>
      <c r="R110" s="41">
        <v>1782792.0719999999</v>
      </c>
      <c r="S110" s="41">
        <v>1514754.4240000003</v>
      </c>
      <c r="T110" s="41">
        <v>1916921.0240000002</v>
      </c>
      <c r="U110" s="41">
        <f t="shared" si="339"/>
        <v>21554839.378603823</v>
      </c>
      <c r="W110" s="96">
        <v>1829832.1119999997</v>
      </c>
      <c r="X110" s="96">
        <v>1884620.444127125</v>
      </c>
      <c r="Y110" s="96">
        <v>2003805.7440000002</v>
      </c>
      <c r="Z110" s="96">
        <v>898736.43247219594</v>
      </c>
      <c r="AA110" s="96">
        <v>1929088.4000000001</v>
      </c>
      <c r="AB110" s="96">
        <v>1713819.3759999999</v>
      </c>
      <c r="AC110" s="96">
        <v>1454745.3241768982</v>
      </c>
      <c r="AD110" s="96">
        <v>1898365.2029600004</v>
      </c>
      <c r="AE110" s="96">
        <v>1738834.961194718</v>
      </c>
      <c r="AF110" s="96">
        <v>1940692.0256799997</v>
      </c>
      <c r="AG110" s="96">
        <v>1779192.5328000006</v>
      </c>
      <c r="AH110" s="96">
        <v>1793078.5030399994</v>
      </c>
      <c r="AI110" s="41">
        <f t="shared" si="341"/>
        <v>20864811.058450937</v>
      </c>
      <c r="AK110" s="97">
        <v>1524194.1148000001</v>
      </c>
      <c r="AL110" s="97">
        <v>1677548.4771893043</v>
      </c>
      <c r="AM110" s="97">
        <v>1806569.1371618966</v>
      </c>
      <c r="AN110" s="97">
        <v>1585542.1110037309</v>
      </c>
      <c r="AO110" s="97">
        <v>1916397.1420019455</v>
      </c>
      <c r="AP110" s="97">
        <v>1833422.3978400005</v>
      </c>
      <c r="AQ110" s="97">
        <v>1939925.4270400004</v>
      </c>
      <c r="AR110" s="97">
        <v>1685275.6841600006</v>
      </c>
      <c r="AS110" s="97">
        <v>1868547.5004000005</v>
      </c>
      <c r="AT110" s="97">
        <v>1592937.0646082566</v>
      </c>
      <c r="AU110" s="97">
        <v>1769634.5285600005</v>
      </c>
      <c r="AV110" s="97">
        <v>1765658.7123999998</v>
      </c>
      <c r="AW110" s="41">
        <f t="shared" si="344"/>
        <v>20965652.297165137</v>
      </c>
      <c r="AY110" s="97">
        <f t="shared" si="369"/>
        <v>1514943.7114234448</v>
      </c>
      <c r="AZ110" s="97">
        <f t="shared" si="369"/>
        <v>1689806.9976155795</v>
      </c>
      <c r="BA110" s="97">
        <f t="shared" si="369"/>
        <v>1894562.5598964351</v>
      </c>
      <c r="BB110" s="97">
        <f t="shared" si="369"/>
        <v>1798262.6684580746</v>
      </c>
      <c r="BC110" s="97">
        <f t="shared" si="369"/>
        <v>1792652.3993485766</v>
      </c>
      <c r="BD110" s="97">
        <f t="shared" si="369"/>
        <v>1869397.3831932312</v>
      </c>
      <c r="BE110" s="97">
        <f t="shared" si="369"/>
        <v>1925642.4397724895</v>
      </c>
      <c r="BF110" s="97">
        <f t="shared" si="369"/>
        <v>1966974.0773395877</v>
      </c>
      <c r="BG110" s="97">
        <f t="shared" si="369"/>
        <v>1590877.1107590606</v>
      </c>
      <c r="BH110" s="97">
        <f t="shared" si="369"/>
        <v>1858586.0111582165</v>
      </c>
      <c r="BI110" s="97">
        <f t="shared" si="369"/>
        <v>1850866.1866178317</v>
      </c>
      <c r="BJ110" s="97">
        <f t="shared" si="369"/>
        <v>1932165.6250742418</v>
      </c>
      <c r="BK110" s="41">
        <f t="shared" si="346"/>
        <v>21684737.17065677</v>
      </c>
      <c r="BM110" s="50">
        <f>+[9]ENERO!$D$24</f>
        <v>1584830.3287199996</v>
      </c>
      <c r="BN110" s="50">
        <f>+[10]FEBRERO!$D$24</f>
        <v>1760070.1946400004</v>
      </c>
      <c r="BO110" s="50">
        <f>+[11]MARZO!D24</f>
        <v>2011140.1020000004</v>
      </c>
      <c r="BP110" s="97">
        <f t="shared" si="370"/>
        <v>1829701.657094036</v>
      </c>
      <c r="BQ110" s="97">
        <f t="shared" si="370"/>
        <v>1935728.8990151298</v>
      </c>
      <c r="BR110" s="97">
        <f t="shared" si="370"/>
        <v>1862611.346594899</v>
      </c>
      <c r="BS110" s="97">
        <f t="shared" si="370"/>
        <v>1920360.604067754</v>
      </c>
      <c r="BT110" s="97">
        <f t="shared" si="370"/>
        <v>1928004.7589438097</v>
      </c>
      <c r="BU110" s="97">
        <f t="shared" si="370"/>
        <v>1865568.3905993695</v>
      </c>
      <c r="BV110" s="97">
        <f t="shared" si="370"/>
        <v>1680201.9901682287</v>
      </c>
      <c r="BW110" s="97">
        <f t="shared" si="370"/>
        <v>1904864.4625273757</v>
      </c>
      <c r="BX110" s="97">
        <f t="shared" si="370"/>
        <v>1936733.4240628588</v>
      </c>
      <c r="BY110" s="41">
        <f t="shared" si="348"/>
        <v>22219816.15843346</v>
      </c>
      <c r="CA110" s="97">
        <v>1669173.2888376366</v>
      </c>
      <c r="CB110" s="97">
        <v>1669173.2888376364</v>
      </c>
      <c r="CC110" s="97">
        <v>1669173.2888376364</v>
      </c>
      <c r="CD110" s="97">
        <v>1766007.9412718106</v>
      </c>
      <c r="CE110" s="97">
        <v>1766007.9412718106</v>
      </c>
      <c r="CF110" s="97">
        <v>1766007.9412718108</v>
      </c>
      <c r="CG110" s="97">
        <v>1850682.327106006</v>
      </c>
      <c r="CH110" s="97">
        <v>1850682.327106006</v>
      </c>
      <c r="CI110" s="97">
        <v>1850682.3271060062</v>
      </c>
      <c r="CJ110" s="97">
        <v>1726684.9421239283</v>
      </c>
      <c r="CK110" s="97">
        <v>1726684.9421239283</v>
      </c>
      <c r="CL110" s="97">
        <v>1726684.9421239283</v>
      </c>
      <c r="CM110" s="41">
        <f t="shared" si="350"/>
        <v>21037645.498018142</v>
      </c>
      <c r="CO110" s="97">
        <v>5423609.6352173509</v>
      </c>
      <c r="CP110" s="97">
        <v>5392342.1601394797</v>
      </c>
      <c r="CQ110" s="97">
        <v>5250572.2102629077</v>
      </c>
      <c r="CR110" s="97">
        <v>5444438.4296075068</v>
      </c>
      <c r="CS110" s="41">
        <f t="shared" si="352"/>
        <v>21510962.435227245</v>
      </c>
      <c r="CU110" s="97">
        <v>5377173.828192967</v>
      </c>
      <c r="CV110" s="97">
        <v>5377173.8281929679</v>
      </c>
      <c r="CW110" s="97">
        <v>5377173.8281929679</v>
      </c>
      <c r="CX110" s="97">
        <v>5377173.8281929679</v>
      </c>
      <c r="CY110" s="41">
        <f t="shared" si="354"/>
        <v>21508695.312771872</v>
      </c>
      <c r="DA110" s="97">
        <v>22104445.236395765</v>
      </c>
      <c r="DB110" s="97">
        <v>22136560.393110894</v>
      </c>
      <c r="DC110" s="97">
        <v>22416050.296497416</v>
      </c>
      <c r="DD110" s="97">
        <v>21522098.1642076</v>
      </c>
      <c r="DE110" s="97">
        <v>22287499.761582639</v>
      </c>
      <c r="DF110" s="97">
        <v>22270897.764883813</v>
      </c>
      <c r="DG110" s="97">
        <v>22425975.323062476</v>
      </c>
      <c r="DH110" s="97">
        <v>20935323.630964883</v>
      </c>
      <c r="DI110" s="97">
        <v>21507328.504187271</v>
      </c>
      <c r="DJ110" s="97">
        <v>21946347.962933958</v>
      </c>
      <c r="DK110" s="97">
        <v>22511882.022355206</v>
      </c>
      <c r="DL110" s="97">
        <v>22398304.082331128</v>
      </c>
      <c r="DM110" s="97">
        <v>22113387.711658012</v>
      </c>
      <c r="DN110" s="97">
        <v>22042547.259685453</v>
      </c>
      <c r="DO110" s="97">
        <v>22042549.130334981</v>
      </c>
      <c r="DP110" s="97">
        <v>17677768.975024324</v>
      </c>
      <c r="DQ110" s="97">
        <f t="shared" si="371"/>
        <v>0</v>
      </c>
      <c r="DR110" s="97">
        <f t="shared" si="371"/>
        <v>0</v>
      </c>
      <c r="DS110" s="97">
        <f t="shared" si="371"/>
        <v>0</v>
      </c>
      <c r="DU110" s="93">
        <f t="shared" si="356"/>
        <v>535078.98777668923</v>
      </c>
      <c r="DW110" s="93">
        <f t="shared" si="357"/>
        <v>-1049751.3409433104</v>
      </c>
      <c r="DX110" s="41">
        <f t="shared" si="358"/>
        <v>439993826.23247331</v>
      </c>
    </row>
    <row r="111" spans="1:128" s="47" customFormat="1" x14ac:dyDescent="0.3">
      <c r="A111" s="47" t="str">
        <f t="shared" si="250"/>
        <v>2110110POWER-1334MOLIENDA PRIMARIA</v>
      </c>
      <c r="B111" s="52" t="s">
        <v>78</v>
      </c>
      <c r="C111" s="53" t="s">
        <v>79</v>
      </c>
      <c r="D111" s="52" t="s">
        <v>80</v>
      </c>
      <c r="E111" s="53" t="s">
        <v>81</v>
      </c>
      <c r="F111" s="94" t="s">
        <v>82</v>
      </c>
      <c r="G111" s="95" t="s">
        <v>178</v>
      </c>
      <c r="I111" s="41">
        <v>6913970.5769336494</v>
      </c>
      <c r="J111" s="41">
        <v>7221017.2827070374</v>
      </c>
      <c r="K111" s="41">
        <v>8243486.8789101187</v>
      </c>
      <c r="L111" s="41">
        <v>7061918.4100000001</v>
      </c>
      <c r="M111" s="41">
        <v>8081660.9753633719</v>
      </c>
      <c r="N111" s="41">
        <v>7280831.9035417959</v>
      </c>
      <c r="O111" s="41">
        <v>8358222.6166454572</v>
      </c>
      <c r="P111" s="41">
        <v>7128085.5183496624</v>
      </c>
      <c r="Q111" s="41">
        <v>7950199.1799999997</v>
      </c>
      <c r="R111" s="41">
        <v>7421490.1199999992</v>
      </c>
      <c r="S111" s="41">
        <v>6357495.0200000005</v>
      </c>
      <c r="T111" s="41">
        <v>7854101.2900000028</v>
      </c>
      <c r="U111" s="41">
        <f t="shared" si="339"/>
        <v>89872479.772451103</v>
      </c>
      <c r="W111" s="96">
        <v>7157157.9400000004</v>
      </c>
      <c r="X111" s="96">
        <v>7684870.1456864839</v>
      </c>
      <c r="Y111" s="96">
        <v>8479672.3899999987</v>
      </c>
      <c r="Z111" s="96">
        <v>4106470.8354996867</v>
      </c>
      <c r="AA111" s="96">
        <v>8845532.4500000011</v>
      </c>
      <c r="AB111" s="96">
        <v>8311378.8200000003</v>
      </c>
      <c r="AC111" s="96">
        <v>7049537.3123724777</v>
      </c>
      <c r="AD111" s="96">
        <v>8970292.087199999</v>
      </c>
      <c r="AE111" s="96">
        <v>8141485.7452923786</v>
      </c>
      <c r="AF111" s="96">
        <v>9283689.6747999992</v>
      </c>
      <c r="AG111" s="96">
        <v>9031159.6361000016</v>
      </c>
      <c r="AH111" s="96">
        <v>9228837.9978</v>
      </c>
      <c r="AI111" s="41">
        <f t="shared" si="341"/>
        <v>96290085.034750998</v>
      </c>
      <c r="AK111" s="97">
        <v>7853502.2574000005</v>
      </c>
      <c r="AL111" s="97">
        <v>8613052.1203784067</v>
      </c>
      <c r="AM111" s="97">
        <v>8899270.4226524979</v>
      </c>
      <c r="AN111" s="97">
        <v>7605194.9170900071</v>
      </c>
      <c r="AO111" s="97">
        <v>9443278.1225726642</v>
      </c>
      <c r="AP111" s="97">
        <v>9199384.6659999993</v>
      </c>
      <c r="AQ111" s="97">
        <v>9547910.0675000008</v>
      </c>
      <c r="AR111" s="97">
        <v>8857104.1587899998</v>
      </c>
      <c r="AS111" s="97">
        <v>9645723.2431000024</v>
      </c>
      <c r="AT111" s="97">
        <v>8484013.7611798327</v>
      </c>
      <c r="AU111" s="97">
        <v>9735580.7222999986</v>
      </c>
      <c r="AV111" s="97">
        <v>9184886.1122900024</v>
      </c>
      <c r="AW111" s="41">
        <f t="shared" si="344"/>
        <v>107068900.57125342</v>
      </c>
      <c r="AY111" s="97">
        <f t="shared" si="369"/>
        <v>7456238.3235865869</v>
      </c>
      <c r="AZ111" s="97">
        <f t="shared" si="369"/>
        <v>8316879.1025558654</v>
      </c>
      <c r="BA111" s="97">
        <f t="shared" si="369"/>
        <v>9324643.4563954789</v>
      </c>
      <c r="BB111" s="97">
        <f t="shared" si="369"/>
        <v>8850675.3903309889</v>
      </c>
      <c r="BC111" s="97">
        <f t="shared" si="369"/>
        <v>8823062.8109166902</v>
      </c>
      <c r="BD111" s="97">
        <f t="shared" si="369"/>
        <v>9200785.6829750054</v>
      </c>
      <c r="BE111" s="97">
        <f t="shared" si="369"/>
        <v>9477612.1704651024</v>
      </c>
      <c r="BF111" s="97">
        <f t="shared" si="369"/>
        <v>9681037.9068014175</v>
      </c>
      <c r="BG111" s="97">
        <f t="shared" si="369"/>
        <v>7829966.7452415666</v>
      </c>
      <c r="BH111" s="97">
        <f t="shared" si="369"/>
        <v>9147574.3551281858</v>
      </c>
      <c r="BI111" s="97">
        <f t="shared" si="369"/>
        <v>9109578.9819962718</v>
      </c>
      <c r="BJ111" s="97">
        <f t="shared" si="369"/>
        <v>9509717.9337829221</v>
      </c>
      <c r="BK111" s="41">
        <f t="shared" si="346"/>
        <v>106727772.86017607</v>
      </c>
      <c r="BM111" s="50">
        <f>+[9]ENERO!$D$25</f>
        <v>8458272.4131099992</v>
      </c>
      <c r="BN111" s="50">
        <f>+[10]FEBRERO!$D$25</f>
        <v>8559467.5356999952</v>
      </c>
      <c r="BO111" s="50">
        <f>+[11]MARZO!D25</f>
        <v>9584391.2389000021</v>
      </c>
      <c r="BP111" s="97">
        <f t="shared" si="370"/>
        <v>9005411.5631370395</v>
      </c>
      <c r="BQ111" s="97">
        <f t="shared" si="370"/>
        <v>9527255.6280979961</v>
      </c>
      <c r="BR111" s="97">
        <f t="shared" si="370"/>
        <v>9167386.2201644666</v>
      </c>
      <c r="BS111" s="97">
        <f t="shared" si="370"/>
        <v>9451616.0720598791</v>
      </c>
      <c r="BT111" s="97">
        <f t="shared" si="370"/>
        <v>9489239.0148190651</v>
      </c>
      <c r="BU111" s="97">
        <f t="shared" si="370"/>
        <v>9181940.1766345389</v>
      </c>
      <c r="BV111" s="97">
        <f t="shared" si="370"/>
        <v>8269605.2506713076</v>
      </c>
      <c r="BW111" s="97">
        <f t="shared" si="370"/>
        <v>9375347.2816422302</v>
      </c>
      <c r="BX111" s="97">
        <f t="shared" si="370"/>
        <v>9532199.6917628031</v>
      </c>
      <c r="BY111" s="41">
        <f t="shared" si="348"/>
        <v>109602132.08669932</v>
      </c>
      <c r="CA111" s="97">
        <v>8482033.384718705</v>
      </c>
      <c r="CB111" s="97">
        <v>8482033.3847187031</v>
      </c>
      <c r="CC111" s="97">
        <v>8482033.3847187031</v>
      </c>
      <c r="CD111" s="97">
        <v>8974106.1732284352</v>
      </c>
      <c r="CE111" s="97">
        <v>8974106.1732284352</v>
      </c>
      <c r="CF111" s="97">
        <v>8974106.1732284371</v>
      </c>
      <c r="CG111" s="97">
        <v>9404385.6249061823</v>
      </c>
      <c r="CH111" s="97">
        <v>9404385.6249061823</v>
      </c>
      <c r="CI111" s="97">
        <v>9404385.6249061842</v>
      </c>
      <c r="CJ111" s="97">
        <v>8774283.3065494057</v>
      </c>
      <c r="CK111" s="97">
        <v>8774283.3065494057</v>
      </c>
      <c r="CL111" s="97">
        <v>8774283.3065494057</v>
      </c>
      <c r="CM111" s="41">
        <f t="shared" si="350"/>
        <v>106904425.46820816</v>
      </c>
      <c r="CO111" s="97">
        <v>27560492.549956217</v>
      </c>
      <c r="CP111" s="97">
        <v>27401604.452932421</v>
      </c>
      <c r="CQ111" s="97">
        <v>26681189.469153021</v>
      </c>
      <c r="CR111" s="97">
        <v>27666335.682339299</v>
      </c>
      <c r="CS111" s="41">
        <f t="shared" si="352"/>
        <v>109309622.15438095</v>
      </c>
      <c r="CU111" s="97">
        <v>27324525.398995247</v>
      </c>
      <c r="CV111" s="97">
        <v>27324525.39899525</v>
      </c>
      <c r="CW111" s="97">
        <v>27324525.39899525</v>
      </c>
      <c r="CX111" s="97">
        <v>27324525.39899525</v>
      </c>
      <c r="CY111" s="41">
        <f t="shared" si="354"/>
        <v>109298101.595981</v>
      </c>
      <c r="DA111" s="97">
        <v>112325450.98799072</v>
      </c>
      <c r="DB111" s="97">
        <v>112488646.6449275</v>
      </c>
      <c r="DC111" s="97">
        <v>113908896.24217999</v>
      </c>
      <c r="DD111" s="97">
        <v>109366209.22392383</v>
      </c>
      <c r="DE111" s="97">
        <v>113255656.73968959</v>
      </c>
      <c r="DF111" s="97">
        <v>113171292.40724182</v>
      </c>
      <c r="DG111" s="97">
        <v>113959331.03360163</v>
      </c>
      <c r="DH111" s="97">
        <v>106384468.97349523</v>
      </c>
      <c r="DI111" s="97">
        <v>109291156.05226626</v>
      </c>
      <c r="DJ111" s="97">
        <v>111522067.44447027</v>
      </c>
      <c r="DK111" s="97">
        <v>114395872.58159113</v>
      </c>
      <c r="DL111" s="97">
        <v>113818717.48002425</v>
      </c>
      <c r="DM111" s="97">
        <v>112370892.86884494</v>
      </c>
      <c r="DN111" s="97">
        <v>112010911.62385494</v>
      </c>
      <c r="DO111" s="97">
        <v>112010921.12970544</v>
      </c>
      <c r="DP111" s="97">
        <v>89830952.613624126</v>
      </c>
      <c r="DQ111" s="97">
        <f t="shared" si="371"/>
        <v>0</v>
      </c>
      <c r="DR111" s="97">
        <f t="shared" si="371"/>
        <v>0</v>
      </c>
      <c r="DS111" s="97">
        <f t="shared" si="371"/>
        <v>0</v>
      </c>
      <c r="DU111" s="93">
        <f t="shared" si="356"/>
        <v>2874359.2265232503</v>
      </c>
      <c r="DW111" s="93">
        <f t="shared" si="357"/>
        <v>-5583913.1865867488</v>
      </c>
      <c r="DX111" s="41">
        <f t="shared" si="358"/>
        <v>2226736687.7879286</v>
      </c>
    </row>
    <row r="112" spans="1:128" s="47" customFormat="1" x14ac:dyDescent="0.3">
      <c r="A112" s="47" t="str">
        <f t="shared" si="250"/>
        <v>2110120POWER-1420FLOTACIÓN</v>
      </c>
      <c r="B112" s="52" t="s">
        <v>83</v>
      </c>
      <c r="C112" s="53" t="s">
        <v>84</v>
      </c>
      <c r="D112" s="52" t="s">
        <v>85</v>
      </c>
      <c r="E112" s="53" t="s">
        <v>86</v>
      </c>
      <c r="F112" s="94" t="s">
        <v>87</v>
      </c>
      <c r="G112" s="95" t="s">
        <v>178</v>
      </c>
      <c r="I112" s="41">
        <v>765729.5</v>
      </c>
      <c r="J112" s="41">
        <v>784880.07396026177</v>
      </c>
      <c r="K112" s="41">
        <v>917413.08044425002</v>
      </c>
      <c r="L112" s="41">
        <v>775877.98000000021</v>
      </c>
      <c r="M112" s="41">
        <v>906714.3125</v>
      </c>
      <c r="N112" s="41">
        <v>791413.375</v>
      </c>
      <c r="O112" s="41">
        <v>856579.25</v>
      </c>
      <c r="P112" s="41">
        <v>761907.25031585689</v>
      </c>
      <c r="Q112" s="41">
        <v>806661.75</v>
      </c>
      <c r="R112" s="41">
        <v>769088.47</v>
      </c>
      <c r="S112" s="41">
        <v>768870.14</v>
      </c>
      <c r="T112" s="41">
        <v>896157</v>
      </c>
      <c r="U112" s="41">
        <f t="shared" si="339"/>
        <v>9801292.1822203696</v>
      </c>
      <c r="W112" s="96">
        <v>808160.5</v>
      </c>
      <c r="X112" s="96">
        <v>817710.5</v>
      </c>
      <c r="Y112" s="96">
        <v>883176.81</v>
      </c>
      <c r="Z112" s="96">
        <v>489880.15547500015</v>
      </c>
      <c r="AA112" s="96">
        <v>883921.14999999991</v>
      </c>
      <c r="AB112" s="96">
        <v>834427.69000000006</v>
      </c>
      <c r="AC112" s="96">
        <v>779067.75</v>
      </c>
      <c r="AD112" s="96">
        <v>918973.5</v>
      </c>
      <c r="AE112" s="96">
        <v>825179</v>
      </c>
      <c r="AF112" s="96">
        <v>915794.79590000003</v>
      </c>
      <c r="AG112" s="96">
        <v>851794.55460000003</v>
      </c>
      <c r="AH112" s="96">
        <v>856163.12800000003</v>
      </c>
      <c r="AI112" s="41">
        <f t="shared" si="341"/>
        <v>9864249.5339750014</v>
      </c>
      <c r="AK112" s="97">
        <v>751373.5</v>
      </c>
      <c r="AL112" s="97">
        <v>790745.5</v>
      </c>
      <c r="AM112" s="97">
        <v>862358</v>
      </c>
      <c r="AN112" s="97">
        <v>749453.19195399992</v>
      </c>
      <c r="AO112" s="97">
        <v>901027.09499999997</v>
      </c>
      <c r="AP112" s="97">
        <v>875298.625</v>
      </c>
      <c r="AQ112" s="97">
        <v>922373.75</v>
      </c>
      <c r="AR112" s="97">
        <v>853340.75</v>
      </c>
      <c r="AS112" s="97">
        <v>919326</v>
      </c>
      <c r="AT112" s="97">
        <v>825252.87890625</v>
      </c>
      <c r="AU112" s="97">
        <v>912365.85239999997</v>
      </c>
      <c r="AV112" s="97">
        <v>867889.33370000008</v>
      </c>
      <c r="AW112" s="41">
        <f t="shared" si="344"/>
        <v>10230804.476960249</v>
      </c>
      <c r="AY112" s="97">
        <f t="shared" si="369"/>
        <v>720308.26168234367</v>
      </c>
      <c r="AZ112" s="97">
        <f t="shared" si="369"/>
        <v>803450.27465573023</v>
      </c>
      <c r="BA112" s="97">
        <f t="shared" si="369"/>
        <v>900805.1281886939</v>
      </c>
      <c r="BB112" s="97">
        <f t="shared" si="369"/>
        <v>855017.54751549021</v>
      </c>
      <c r="BC112" s="97">
        <f t="shared" si="369"/>
        <v>852350.04036036576</v>
      </c>
      <c r="BD112" s="97">
        <f t="shared" si="369"/>
        <v>888839.87525597482</v>
      </c>
      <c r="BE112" s="97">
        <f t="shared" si="369"/>
        <v>915582.63713375037</v>
      </c>
      <c r="BF112" s="97">
        <f t="shared" si="369"/>
        <v>935234.53560624726</v>
      </c>
      <c r="BG112" s="97">
        <f t="shared" si="369"/>
        <v>756412.21357615793</v>
      </c>
      <c r="BH112" s="97">
        <f t="shared" si="369"/>
        <v>883699.40664435539</v>
      </c>
      <c r="BI112" s="97">
        <f t="shared" si="369"/>
        <v>880028.87198801991</v>
      </c>
      <c r="BJ112" s="97">
        <f t="shared" si="369"/>
        <v>918684.20733065356</v>
      </c>
      <c r="BK112" s="41">
        <f t="shared" si="346"/>
        <v>10310412.999937782</v>
      </c>
      <c r="BM112" s="50">
        <f>+[9]ENERO!$D$26</f>
        <v>810969</v>
      </c>
      <c r="BN112" s="50">
        <f>+[10]FEBRERO!$D$26</f>
        <v>833248.19909999997</v>
      </c>
      <c r="BO112" s="50">
        <f>+[11]MARZO!D26</f>
        <v>934396.56920000003</v>
      </c>
      <c r="BP112" s="97">
        <f t="shared" si="370"/>
        <v>869965.80142265488</v>
      </c>
      <c r="BQ112" s="97">
        <f t="shared" si="370"/>
        <v>920378.43242885708</v>
      </c>
      <c r="BR112" s="97">
        <f t="shared" si="370"/>
        <v>885613.32750439888</v>
      </c>
      <c r="BS112" s="97">
        <f t="shared" si="370"/>
        <v>913071.28977062297</v>
      </c>
      <c r="BT112" s="97">
        <f t="shared" si="370"/>
        <v>916705.84587279556</v>
      </c>
      <c r="BU112" s="97">
        <f t="shared" si="370"/>
        <v>887019.30926498666</v>
      </c>
      <c r="BV112" s="97">
        <f t="shared" si="370"/>
        <v>798883.39460224856</v>
      </c>
      <c r="BW112" s="97">
        <f t="shared" si="370"/>
        <v>905703.36006368638</v>
      </c>
      <c r="BX112" s="97">
        <f t="shared" si="370"/>
        <v>920856.05261070933</v>
      </c>
      <c r="BY112" s="41">
        <f t="shared" si="348"/>
        <v>10596810.581840962</v>
      </c>
      <c r="CA112" s="97">
        <v>811668.06784457224</v>
      </c>
      <c r="CB112" s="97">
        <v>811668.06784457213</v>
      </c>
      <c r="CC112" s="97">
        <v>811668.06784457213</v>
      </c>
      <c r="CD112" s="97">
        <v>858755.80628806213</v>
      </c>
      <c r="CE112" s="97">
        <v>858755.80628806213</v>
      </c>
      <c r="CF112" s="97">
        <v>858755.80628806225</v>
      </c>
      <c r="CG112" s="97">
        <v>899930.37791916414</v>
      </c>
      <c r="CH112" s="97">
        <v>899930.37791916414</v>
      </c>
      <c r="CI112" s="97">
        <v>899930.37791916425</v>
      </c>
      <c r="CJ112" s="97">
        <v>839634.23098269559</v>
      </c>
      <c r="CK112" s="97">
        <v>839634.23098269559</v>
      </c>
      <c r="CL112" s="97">
        <v>839634.23098269559</v>
      </c>
      <c r="CM112" s="41">
        <f t="shared" si="350"/>
        <v>10229965.449103482</v>
      </c>
      <c r="CO112" s="97">
        <v>2637335.9691285347</v>
      </c>
      <c r="CP112" s="97">
        <v>2622131.5495200064</v>
      </c>
      <c r="CQ112" s="97">
        <v>2553193.1462611873</v>
      </c>
      <c r="CR112" s="97">
        <v>2647464.3766529341</v>
      </c>
      <c r="CS112" s="41">
        <f t="shared" si="352"/>
        <v>10460125.041562662</v>
      </c>
      <c r="CU112" s="97">
        <v>2614755.6522624944</v>
      </c>
      <c r="CV112" s="97">
        <v>2614755.6522624949</v>
      </c>
      <c r="CW112" s="97">
        <v>2614755.6522624949</v>
      </c>
      <c r="CX112" s="97">
        <v>2614755.6522624949</v>
      </c>
      <c r="CY112" s="41">
        <f t="shared" si="354"/>
        <v>10459022.60904998</v>
      </c>
      <c r="DA112" s="97">
        <v>10748717.629129702</v>
      </c>
      <c r="DB112" s="97">
        <v>10764334.250467829</v>
      </c>
      <c r="DC112" s="97">
        <v>10900241.667259634</v>
      </c>
      <c r="DD112" s="97">
        <v>10465540.006974565</v>
      </c>
      <c r="DE112" s="97">
        <v>10837731.46236214</v>
      </c>
      <c r="DF112" s="97">
        <v>10829658.417656111</v>
      </c>
      <c r="DG112" s="97">
        <v>10905067.90500813</v>
      </c>
      <c r="DH112" s="97">
        <v>10180209.445526881</v>
      </c>
      <c r="DI112" s="97">
        <v>10458357.971716996</v>
      </c>
      <c r="DJ112" s="97">
        <v>10671839.746323656</v>
      </c>
      <c r="DK112" s="97">
        <v>10946841.713093922</v>
      </c>
      <c r="DL112" s="97">
        <v>10891612.224492827</v>
      </c>
      <c r="DM112" s="97">
        <v>10753066.082143176</v>
      </c>
      <c r="DN112" s="97">
        <v>10718618.530674241</v>
      </c>
      <c r="DO112" s="97">
        <v>10718619.440314062</v>
      </c>
      <c r="DP112" s="97">
        <v>8596159.9575755112</v>
      </c>
      <c r="DQ112" s="97">
        <f t="shared" si="371"/>
        <v>0</v>
      </c>
      <c r="DR112" s="97">
        <f t="shared" si="371"/>
        <v>0</v>
      </c>
      <c r="DS112" s="97">
        <f t="shared" si="371"/>
        <v>0</v>
      </c>
      <c r="DU112" s="93">
        <f t="shared" si="356"/>
        <v>286397.58190318011</v>
      </c>
      <c r="DW112" s="93">
        <f t="shared" si="357"/>
        <v>-524571.41809681989</v>
      </c>
      <c r="DX112" s="41">
        <f t="shared" si="358"/>
        <v>320442162.28665745</v>
      </c>
    </row>
    <row r="113" spans="1:128" s="47" customFormat="1" x14ac:dyDescent="0.3">
      <c r="A113" s="47" t="str">
        <f t="shared" si="250"/>
        <v>2110130POWER-1337REMOLIENDA</v>
      </c>
      <c r="B113" s="52" t="s">
        <v>88</v>
      </c>
      <c r="C113" s="53" t="s">
        <v>89</v>
      </c>
      <c r="D113" s="52" t="s">
        <v>203</v>
      </c>
      <c r="E113" s="53"/>
      <c r="F113" s="94" t="s">
        <v>90</v>
      </c>
      <c r="G113" s="95" t="s">
        <v>178</v>
      </c>
      <c r="I113" s="41">
        <v>0</v>
      </c>
      <c r="J113" s="41">
        <v>0</v>
      </c>
      <c r="K113" s="41">
        <v>0</v>
      </c>
      <c r="L113" s="41">
        <v>0</v>
      </c>
      <c r="M113" s="41">
        <v>0</v>
      </c>
      <c r="N113" s="41"/>
      <c r="O113" s="41"/>
      <c r="P113" s="41">
        <v>0</v>
      </c>
      <c r="Q113" s="41">
        <v>0</v>
      </c>
      <c r="R113" s="41">
        <v>0</v>
      </c>
      <c r="S113" s="41">
        <v>0</v>
      </c>
      <c r="T113" s="41">
        <v>0</v>
      </c>
      <c r="U113" s="41">
        <f t="shared" si="339"/>
        <v>0</v>
      </c>
      <c r="W113" s="96">
        <v>0</v>
      </c>
      <c r="X113" s="96">
        <v>0</v>
      </c>
      <c r="Y113" s="96">
        <v>0</v>
      </c>
      <c r="Z113" s="96">
        <v>0</v>
      </c>
      <c r="AA113" s="96">
        <v>0</v>
      </c>
      <c r="AB113" s="96">
        <v>0</v>
      </c>
      <c r="AC113" s="96">
        <v>0</v>
      </c>
      <c r="AD113" s="96">
        <v>0</v>
      </c>
      <c r="AE113" s="96">
        <v>0</v>
      </c>
      <c r="AF113" s="96">
        <v>0</v>
      </c>
      <c r="AG113" s="96">
        <v>0</v>
      </c>
      <c r="AH113" s="96">
        <v>0</v>
      </c>
      <c r="AI113" s="41">
        <f t="shared" si="341"/>
        <v>0</v>
      </c>
      <c r="AK113" s="97">
        <v>0</v>
      </c>
      <c r="AL113" s="97">
        <v>0</v>
      </c>
      <c r="AM113" s="97">
        <v>0</v>
      </c>
      <c r="AN113" s="97">
        <v>0</v>
      </c>
      <c r="AO113" s="97">
        <v>0</v>
      </c>
      <c r="AP113" s="97">
        <v>0</v>
      </c>
      <c r="AQ113" s="97">
        <v>0</v>
      </c>
      <c r="AR113" s="97">
        <v>0</v>
      </c>
      <c r="AS113" s="97">
        <v>0</v>
      </c>
      <c r="AT113" s="97">
        <v>0</v>
      </c>
      <c r="AU113" s="97">
        <v>0</v>
      </c>
      <c r="AV113" s="97">
        <v>0</v>
      </c>
      <c r="AW113" s="41">
        <f t="shared" si="344"/>
        <v>0</v>
      </c>
      <c r="AY113" s="97">
        <f t="shared" si="369"/>
        <v>0</v>
      </c>
      <c r="AZ113" s="97">
        <f t="shared" si="369"/>
        <v>0</v>
      </c>
      <c r="BA113" s="97">
        <f t="shared" si="369"/>
        <v>0</v>
      </c>
      <c r="BB113" s="97">
        <f t="shared" si="369"/>
        <v>0</v>
      </c>
      <c r="BC113" s="97">
        <f t="shared" si="369"/>
        <v>0</v>
      </c>
      <c r="BD113" s="97">
        <f t="shared" si="369"/>
        <v>0</v>
      </c>
      <c r="BE113" s="97">
        <f t="shared" si="369"/>
        <v>0</v>
      </c>
      <c r="BF113" s="97">
        <f t="shared" si="369"/>
        <v>0</v>
      </c>
      <c r="BG113" s="97">
        <f t="shared" si="369"/>
        <v>0</v>
      </c>
      <c r="BH113" s="97">
        <f t="shared" si="369"/>
        <v>0</v>
      </c>
      <c r="BI113" s="97">
        <f t="shared" si="369"/>
        <v>0</v>
      </c>
      <c r="BJ113" s="97">
        <f t="shared" si="369"/>
        <v>0</v>
      </c>
      <c r="BK113" s="41">
        <f t="shared" si="346"/>
        <v>0</v>
      </c>
      <c r="BM113" s="50">
        <f>+[9]ENERO!$D$27</f>
        <v>0</v>
      </c>
      <c r="BN113" s="50">
        <f>+[10]FEBRERO!$D$27</f>
        <v>0</v>
      </c>
      <c r="BO113" s="50">
        <f>+[11]MARZO!D27</f>
        <v>0</v>
      </c>
      <c r="BP113" s="97">
        <f t="shared" si="370"/>
        <v>0</v>
      </c>
      <c r="BQ113" s="97">
        <f t="shared" si="370"/>
        <v>0</v>
      </c>
      <c r="BR113" s="97">
        <f t="shared" si="370"/>
        <v>0</v>
      </c>
      <c r="BS113" s="97">
        <f t="shared" si="370"/>
        <v>0</v>
      </c>
      <c r="BT113" s="97">
        <f t="shared" si="370"/>
        <v>0</v>
      </c>
      <c r="BU113" s="97">
        <f t="shared" si="370"/>
        <v>0</v>
      </c>
      <c r="BV113" s="97">
        <f t="shared" si="370"/>
        <v>0</v>
      </c>
      <c r="BW113" s="97">
        <f t="shared" si="370"/>
        <v>0</v>
      </c>
      <c r="BX113" s="97">
        <f t="shared" si="370"/>
        <v>0</v>
      </c>
      <c r="BY113" s="41">
        <f t="shared" si="348"/>
        <v>0</v>
      </c>
      <c r="CA113" s="97">
        <v>0</v>
      </c>
      <c r="CB113" s="97">
        <v>0</v>
      </c>
      <c r="CC113" s="97">
        <v>0</v>
      </c>
      <c r="CD113" s="97">
        <v>0</v>
      </c>
      <c r="CE113" s="97">
        <v>0</v>
      </c>
      <c r="CF113" s="97">
        <v>0</v>
      </c>
      <c r="CG113" s="97">
        <v>0</v>
      </c>
      <c r="CH113" s="97">
        <v>0</v>
      </c>
      <c r="CI113" s="97">
        <v>0</v>
      </c>
      <c r="CJ113" s="97">
        <v>0</v>
      </c>
      <c r="CK113" s="97">
        <v>0</v>
      </c>
      <c r="CL113" s="97">
        <v>0</v>
      </c>
      <c r="CM113" s="41">
        <f t="shared" si="350"/>
        <v>0</v>
      </c>
      <c r="CO113" s="97">
        <v>0</v>
      </c>
      <c r="CP113" s="97">
        <v>0</v>
      </c>
      <c r="CQ113" s="97">
        <v>0</v>
      </c>
      <c r="CR113" s="97">
        <v>0</v>
      </c>
      <c r="CS113" s="41">
        <f t="shared" si="352"/>
        <v>0</v>
      </c>
      <c r="CU113" s="97">
        <v>0</v>
      </c>
      <c r="CV113" s="97">
        <v>0</v>
      </c>
      <c r="CW113" s="97">
        <v>0</v>
      </c>
      <c r="CX113" s="97">
        <v>0</v>
      </c>
      <c r="CY113" s="41">
        <f t="shared" si="354"/>
        <v>0</v>
      </c>
      <c r="DA113" s="97">
        <v>0</v>
      </c>
      <c r="DB113" s="97">
        <v>0</v>
      </c>
      <c r="DC113" s="97">
        <v>0</v>
      </c>
      <c r="DD113" s="97">
        <v>0</v>
      </c>
      <c r="DE113" s="97">
        <v>0</v>
      </c>
      <c r="DF113" s="97">
        <v>0</v>
      </c>
      <c r="DG113" s="97">
        <v>0</v>
      </c>
      <c r="DH113" s="97">
        <v>0</v>
      </c>
      <c r="DI113" s="97">
        <v>0</v>
      </c>
      <c r="DJ113" s="97">
        <v>0</v>
      </c>
      <c r="DK113" s="97">
        <v>0</v>
      </c>
      <c r="DL113" s="97">
        <v>0</v>
      </c>
      <c r="DM113" s="97">
        <v>0</v>
      </c>
      <c r="DN113" s="97">
        <v>0</v>
      </c>
      <c r="DO113" s="97">
        <v>0</v>
      </c>
      <c r="DP113" s="97">
        <v>0</v>
      </c>
      <c r="DQ113" s="97">
        <f t="shared" ref="DQ113:DS113" si="372">+DQ$11*DQ50</f>
        <v>0</v>
      </c>
      <c r="DR113" s="97">
        <f t="shared" si="372"/>
        <v>0</v>
      </c>
      <c r="DS113" s="97">
        <f t="shared" si="372"/>
        <v>0</v>
      </c>
      <c r="DU113" s="93">
        <f t="shared" si="356"/>
        <v>0</v>
      </c>
      <c r="DW113" s="93">
        <f t="shared" si="357"/>
        <v>0</v>
      </c>
      <c r="DX113" s="41">
        <f t="shared" si="358"/>
        <v>10460125.041562662</v>
      </c>
    </row>
    <row r="114" spans="1:128" s="47" customFormat="1" x14ac:dyDescent="0.3">
      <c r="A114" s="47" t="str">
        <f t="shared" si="250"/>
        <v>2110140POWER-1492ESPESAMIENTO Y CARGA DE CONCENTRADO</v>
      </c>
      <c r="B114" s="52" t="s">
        <v>91</v>
      </c>
      <c r="C114" s="53" t="s">
        <v>92</v>
      </c>
      <c r="D114" s="52" t="s">
        <v>93</v>
      </c>
      <c r="E114" s="53" t="s">
        <v>94</v>
      </c>
      <c r="F114" s="94" t="s">
        <v>95</v>
      </c>
      <c r="G114" s="95" t="s">
        <v>178</v>
      </c>
      <c r="I114" s="41">
        <v>406312.42273704417</v>
      </c>
      <c r="J114" s="41">
        <v>414939.05407937925</v>
      </c>
      <c r="K114" s="41">
        <v>479919.92080370605</v>
      </c>
      <c r="L114" s="41">
        <v>441560.98</v>
      </c>
      <c r="M114" s="41">
        <v>484342.29039005842</v>
      </c>
      <c r="N114" s="41">
        <v>448588.66839827975</v>
      </c>
      <c r="O114" s="41">
        <v>506003.7132140043</v>
      </c>
      <c r="P114" s="41">
        <v>458424.28734856716</v>
      </c>
      <c r="Q114" s="41">
        <v>492833.81000000006</v>
      </c>
      <c r="R114" s="41">
        <v>418317.08000000025</v>
      </c>
      <c r="S114" s="41">
        <v>409100.82000000007</v>
      </c>
      <c r="T114" s="41">
        <v>507233.36999999965</v>
      </c>
      <c r="U114" s="41">
        <f t="shared" si="339"/>
        <v>5467576.416971039</v>
      </c>
      <c r="W114" s="96">
        <v>451320.14999999979</v>
      </c>
      <c r="X114" s="96">
        <v>449741.35403024312</v>
      </c>
      <c r="Y114" s="96">
        <v>491990.72</v>
      </c>
      <c r="Z114" s="96">
        <v>290044.8522673496</v>
      </c>
      <c r="AA114" s="96">
        <v>524070.52000000014</v>
      </c>
      <c r="AB114" s="96">
        <v>449880.37000000005</v>
      </c>
      <c r="AC114" s="96">
        <v>441153.32242660935</v>
      </c>
      <c r="AD114" s="96">
        <v>430095.34830000007</v>
      </c>
      <c r="AE114" s="96">
        <v>488887.39381167444</v>
      </c>
      <c r="AF114" s="96">
        <v>525114.50729999994</v>
      </c>
      <c r="AG114" s="96">
        <v>578955.17356999998</v>
      </c>
      <c r="AH114" s="96">
        <v>594513.38345000008</v>
      </c>
      <c r="AI114" s="41">
        <f t="shared" si="341"/>
        <v>5715767.0951558761</v>
      </c>
      <c r="AK114" s="97">
        <v>453798.05609799986</v>
      </c>
      <c r="AL114" s="97">
        <v>511925.55817217624</v>
      </c>
      <c r="AM114" s="97">
        <v>566403.72388864309</v>
      </c>
      <c r="AN114" s="97">
        <v>417350.02635767107</v>
      </c>
      <c r="AO114" s="97">
        <v>537819.83837682125</v>
      </c>
      <c r="AP114" s="97">
        <v>542405.11639999994</v>
      </c>
      <c r="AQ114" s="97">
        <v>536733.82420000015</v>
      </c>
      <c r="AR114" s="97">
        <v>443100.13815200009</v>
      </c>
      <c r="AS114" s="97">
        <v>443783.93820000009</v>
      </c>
      <c r="AT114" s="97">
        <v>426756.04229760147</v>
      </c>
      <c r="AU114" s="97">
        <v>488816.56609999982</v>
      </c>
      <c r="AV114" s="97">
        <v>509719.56990200002</v>
      </c>
      <c r="AW114" s="41">
        <f t="shared" si="344"/>
        <v>5878612.398144912</v>
      </c>
      <c r="AY114" s="97">
        <f t="shared" si="369"/>
        <v>419150.92216752557</v>
      </c>
      <c r="AZ114" s="97">
        <f t="shared" si="369"/>
        <v>467531.66866523528</v>
      </c>
      <c r="BA114" s="97">
        <f t="shared" si="369"/>
        <v>524182.93702708808</v>
      </c>
      <c r="BB114" s="97">
        <f t="shared" si="369"/>
        <v>497538.918509004</v>
      </c>
      <c r="BC114" s="97">
        <f t="shared" si="369"/>
        <v>495986.68296842108</v>
      </c>
      <c r="BD114" s="97">
        <f t="shared" si="369"/>
        <v>517220.29746357206</v>
      </c>
      <c r="BE114" s="97">
        <f t="shared" si="369"/>
        <v>532782.04220351984</v>
      </c>
      <c r="BF114" s="97">
        <f t="shared" si="369"/>
        <v>544217.57863322995</v>
      </c>
      <c r="BG114" s="97">
        <f t="shared" si="369"/>
        <v>440159.9894449712</v>
      </c>
      <c r="BH114" s="97">
        <f t="shared" si="369"/>
        <v>514229.03348181344</v>
      </c>
      <c r="BI114" s="97">
        <f t="shared" si="369"/>
        <v>512093.13130229729</v>
      </c>
      <c r="BJ114" s="97">
        <f t="shared" si="369"/>
        <v>534586.86116417299</v>
      </c>
      <c r="BK114" s="41">
        <f t="shared" si="346"/>
        <v>5999680.0630308501</v>
      </c>
      <c r="BM114" s="50">
        <f>+[9]ENERO!$D$28</f>
        <v>502592.69205499988</v>
      </c>
      <c r="BN114" s="50">
        <f>+[10]FEBRERO!$D$28</f>
        <v>465724.23301999987</v>
      </c>
      <c r="BO114" s="50">
        <f>+[11]MARZO!D28</f>
        <v>577894.48490000016</v>
      </c>
      <c r="BP114" s="97">
        <f t="shared" si="370"/>
        <v>506237.38101913629</v>
      </c>
      <c r="BQ114" s="97">
        <f t="shared" si="370"/>
        <v>535572.73908623483</v>
      </c>
      <c r="BR114" s="97">
        <f t="shared" si="370"/>
        <v>515342.75344883045</v>
      </c>
      <c r="BS114" s="97">
        <f t="shared" si="370"/>
        <v>531320.67681437475</v>
      </c>
      <c r="BT114" s="97">
        <f t="shared" si="370"/>
        <v>533435.64289617026</v>
      </c>
      <c r="BU114" s="97">
        <f t="shared" si="370"/>
        <v>516160.9011542651</v>
      </c>
      <c r="BV114" s="97">
        <f t="shared" si="370"/>
        <v>464874.17868813226</v>
      </c>
      <c r="BW114" s="97">
        <f t="shared" si="370"/>
        <v>527033.2422597371</v>
      </c>
      <c r="BX114" s="97">
        <f t="shared" si="370"/>
        <v>535850.66862046183</v>
      </c>
      <c r="BY114" s="41">
        <f t="shared" si="348"/>
        <v>6212039.5939623425</v>
      </c>
      <c r="CA114" s="97">
        <v>467176.26022809948</v>
      </c>
      <c r="CB114" s="97">
        <v>467176.26022809936</v>
      </c>
      <c r="CC114" s="97">
        <v>467176.26022809936</v>
      </c>
      <c r="CD114" s="97">
        <v>494278.80918884167</v>
      </c>
      <c r="CE114" s="97">
        <v>494278.80918884167</v>
      </c>
      <c r="CF114" s="97">
        <v>494278.80918884173</v>
      </c>
      <c r="CG114" s="97">
        <v>517977.88415946835</v>
      </c>
      <c r="CH114" s="97">
        <v>517977.88415946835</v>
      </c>
      <c r="CI114" s="97">
        <v>517977.88415946841</v>
      </c>
      <c r="CJ114" s="97">
        <v>483272.8987745592</v>
      </c>
      <c r="CK114" s="97">
        <v>483272.8987745592</v>
      </c>
      <c r="CL114" s="97">
        <v>483272.8987745592</v>
      </c>
      <c r="CM114" s="41">
        <f t="shared" si="350"/>
        <v>5888117.5570529066</v>
      </c>
      <c r="CO114" s="97">
        <v>1517985.9893890223</v>
      </c>
      <c r="CP114" s="97">
        <v>1509234.6978536616</v>
      </c>
      <c r="CQ114" s="97">
        <v>1469555.4413983996</v>
      </c>
      <c r="CR114" s="97">
        <v>1523815.6526920036</v>
      </c>
      <c r="CS114" s="41">
        <f t="shared" si="352"/>
        <v>6020591.781333087</v>
      </c>
      <c r="CU114" s="97">
        <v>1504989.3120449751</v>
      </c>
      <c r="CV114" s="97">
        <v>1504989.3120449753</v>
      </c>
      <c r="CW114" s="97">
        <v>1504989.3120449753</v>
      </c>
      <c r="CX114" s="97">
        <v>1504989.3120449753</v>
      </c>
      <c r="CY114" s="41">
        <f t="shared" si="354"/>
        <v>6019957.2481799014</v>
      </c>
      <c r="DA114" s="97">
        <v>6186698.6064385157</v>
      </c>
      <c r="DB114" s="97">
        <v>6195687.1511936635</v>
      </c>
      <c r="DC114" s="97">
        <v>6273912.1316128941</v>
      </c>
      <c r="DD114" s="97">
        <v>6023708.502799185</v>
      </c>
      <c r="DE114" s="97">
        <v>6237932.7886930062</v>
      </c>
      <c r="DF114" s="97">
        <v>6233286.141887702</v>
      </c>
      <c r="DG114" s="97">
        <v>6276689.9958552336</v>
      </c>
      <c r="DH114" s="97">
        <v>5859479.2200335134</v>
      </c>
      <c r="DI114" s="97">
        <v>6019574.6992095383</v>
      </c>
      <c r="DJ114" s="97">
        <v>6142449.5800120393</v>
      </c>
      <c r="DK114" s="97">
        <v>6300733.9766524965</v>
      </c>
      <c r="DL114" s="97">
        <v>6268945.2357112793</v>
      </c>
      <c r="DM114" s="97">
        <v>6189201.4694894273</v>
      </c>
      <c r="DN114" s="97">
        <v>6169374.3025639029</v>
      </c>
      <c r="DO114" s="97">
        <v>6169374.8261303045</v>
      </c>
      <c r="DP114" s="97">
        <v>4947739.1317945523</v>
      </c>
      <c r="DQ114" s="97">
        <f t="shared" si="371"/>
        <v>0</v>
      </c>
      <c r="DR114" s="97">
        <f t="shared" si="371"/>
        <v>0</v>
      </c>
      <c r="DS114" s="97">
        <f t="shared" si="371"/>
        <v>0</v>
      </c>
      <c r="DU114" s="93">
        <f t="shared" si="356"/>
        <v>212359.53093149234</v>
      </c>
      <c r="DW114" s="93">
        <f t="shared" si="357"/>
        <v>-290233.16112350754</v>
      </c>
      <c r="DX114" s="41">
        <f t="shared" si="358"/>
        <v>121635493.94060549</v>
      </c>
    </row>
    <row r="115" spans="1:128" s="47" customFormat="1" x14ac:dyDescent="0.3">
      <c r="A115" s="47" t="str">
        <f t="shared" si="250"/>
        <v>2110150POWER-1522ESPESAMIENTO Y BOMBEO DE RELAVES</v>
      </c>
      <c r="B115" s="52" t="s">
        <v>96</v>
      </c>
      <c r="C115" s="53" t="s">
        <v>97</v>
      </c>
      <c r="D115" s="52" t="s">
        <v>98</v>
      </c>
      <c r="E115" s="53" t="s">
        <v>99</v>
      </c>
      <c r="F115" s="94" t="s">
        <v>100</v>
      </c>
      <c r="G115" s="95" t="s">
        <v>178</v>
      </c>
      <c r="I115" s="41">
        <v>389666.42956700001</v>
      </c>
      <c r="J115" s="41">
        <v>364150.53013162129</v>
      </c>
      <c r="K115" s="41">
        <v>395023.52050774998</v>
      </c>
      <c r="L115" s="41">
        <v>335107.27</v>
      </c>
      <c r="M115" s="41">
        <v>439902.73063550005</v>
      </c>
      <c r="N115" s="41">
        <v>382289.59</v>
      </c>
      <c r="O115" s="41">
        <v>403369.875</v>
      </c>
      <c r="P115" s="41">
        <v>341259.72184931178</v>
      </c>
      <c r="Q115" s="41">
        <v>352191.75</v>
      </c>
      <c r="R115" s="41">
        <v>394254.1999999999</v>
      </c>
      <c r="S115" s="41">
        <v>323076.55999999994</v>
      </c>
      <c r="T115" s="41">
        <v>390257.22</v>
      </c>
      <c r="U115" s="41">
        <f t="shared" si="339"/>
        <v>4510549.3976911828</v>
      </c>
      <c r="W115" s="96">
        <v>426072.74</v>
      </c>
      <c r="X115" s="96">
        <v>480256.36015374993</v>
      </c>
      <c r="Y115" s="96">
        <v>514072.59000000008</v>
      </c>
      <c r="Z115" s="96">
        <v>250075.78562525005</v>
      </c>
      <c r="AA115" s="96">
        <v>413901.29999999993</v>
      </c>
      <c r="AB115" s="96">
        <v>424818.77999999997</v>
      </c>
      <c r="AC115" s="96">
        <v>350628.81650650001</v>
      </c>
      <c r="AD115" s="96">
        <v>461582.00449999992</v>
      </c>
      <c r="AE115" s="96">
        <v>359379.01782299997</v>
      </c>
      <c r="AF115" s="96">
        <v>411699.28199999995</v>
      </c>
      <c r="AG115" s="96">
        <v>323632.23473000003</v>
      </c>
      <c r="AH115" s="96">
        <v>323152.67174999992</v>
      </c>
      <c r="AI115" s="41">
        <f t="shared" si="341"/>
        <v>4739271.5830884995</v>
      </c>
      <c r="AK115" s="97">
        <v>271574.30206199997</v>
      </c>
      <c r="AL115" s="97">
        <v>358573.11770574993</v>
      </c>
      <c r="AM115" s="97">
        <v>378917.6395192499</v>
      </c>
      <c r="AN115" s="97">
        <v>349683.5827345</v>
      </c>
      <c r="AO115" s="97">
        <v>411505.35063425009</v>
      </c>
      <c r="AP115" s="97">
        <v>421087.16959999996</v>
      </c>
      <c r="AQ115" s="97">
        <v>427275.51829999988</v>
      </c>
      <c r="AR115" s="97">
        <v>365200.89018799987</v>
      </c>
      <c r="AS115" s="97">
        <v>435640.68469999998</v>
      </c>
      <c r="AT115" s="97">
        <v>374016.9543785</v>
      </c>
      <c r="AU115" s="97">
        <v>439943.73019999999</v>
      </c>
      <c r="AV115" s="97">
        <v>407157.47684800008</v>
      </c>
      <c r="AW115" s="41">
        <f t="shared" si="344"/>
        <v>4640576.4168702494</v>
      </c>
      <c r="AY115" s="97">
        <f t="shared" si="369"/>
        <v>333671.7744256006</v>
      </c>
      <c r="AZ115" s="97">
        <f t="shared" si="369"/>
        <v>372186.03904523997</v>
      </c>
      <c r="BA115" s="97">
        <f t="shared" si="369"/>
        <v>417284.18445789692</v>
      </c>
      <c r="BB115" s="97">
        <f t="shared" si="369"/>
        <v>396073.78871122026</v>
      </c>
      <c r="BC115" s="97">
        <f t="shared" si="369"/>
        <v>394838.10686069628</v>
      </c>
      <c r="BD115" s="97">
        <f t="shared" si="369"/>
        <v>411741.46422283142</v>
      </c>
      <c r="BE115" s="97">
        <f t="shared" si="369"/>
        <v>424129.63923550938</v>
      </c>
      <c r="BF115" s="97">
        <f t="shared" si="369"/>
        <v>433233.08033562201</v>
      </c>
      <c r="BG115" s="97">
        <f t="shared" si="369"/>
        <v>350396.37739495852</v>
      </c>
      <c r="BH115" s="97">
        <f t="shared" si="369"/>
        <v>409360.22083821148</v>
      </c>
      <c r="BI115" s="97">
        <f t="shared" si="369"/>
        <v>407659.90185393445</v>
      </c>
      <c r="BJ115" s="97">
        <f t="shared" si="369"/>
        <v>425566.39414470503</v>
      </c>
      <c r="BK115" s="41">
        <f t="shared" si="346"/>
        <v>4776140.9715264272</v>
      </c>
      <c r="BM115" s="50">
        <f>+[9]ENERO!$D$29</f>
        <v>344633.08429500007</v>
      </c>
      <c r="BN115" s="50">
        <f>+[10]FEBRERO!$D$29</f>
        <v>344387.12718000001</v>
      </c>
      <c r="BO115" s="50">
        <f>+[11]MARZO!D29</f>
        <v>336007.51699999988</v>
      </c>
      <c r="BP115" s="97">
        <f t="shared" si="370"/>
        <v>402998.3384784527</v>
      </c>
      <c r="BQ115" s="97">
        <f t="shared" si="370"/>
        <v>426351.2179831455</v>
      </c>
      <c r="BR115" s="97">
        <f t="shared" si="370"/>
        <v>410246.8153748191</v>
      </c>
      <c r="BS115" s="97">
        <f t="shared" si="370"/>
        <v>422966.29601784772</v>
      </c>
      <c r="BT115" s="97">
        <f t="shared" si="370"/>
        <v>424649.94848773448</v>
      </c>
      <c r="BU115" s="97">
        <f t="shared" si="370"/>
        <v>410898.11490006628</v>
      </c>
      <c r="BV115" s="97">
        <f t="shared" si="370"/>
        <v>370070.50177863264</v>
      </c>
      <c r="BW115" s="97">
        <f t="shared" si="370"/>
        <v>419553.2153828782</v>
      </c>
      <c r="BX115" s="97">
        <f t="shared" si="370"/>
        <v>426572.46822010365</v>
      </c>
      <c r="BY115" s="41">
        <f t="shared" si="348"/>
        <v>4739334.6450986806</v>
      </c>
      <c r="CA115" s="97">
        <v>369209.65521442599</v>
      </c>
      <c r="CB115" s="97">
        <v>369209.65521442593</v>
      </c>
      <c r="CC115" s="97">
        <v>369209.65521442593</v>
      </c>
      <c r="CD115" s="97">
        <v>390628.81455343444</v>
      </c>
      <c r="CE115" s="97">
        <v>390628.81455343444</v>
      </c>
      <c r="CF115" s="97">
        <v>390628.81455343449</v>
      </c>
      <c r="CG115" s="97">
        <v>409358.20652753377</v>
      </c>
      <c r="CH115" s="97">
        <v>409358.20652753377</v>
      </c>
      <c r="CI115" s="97">
        <v>409358.20652753382</v>
      </c>
      <c r="CJ115" s="97">
        <v>381930.83750427078</v>
      </c>
      <c r="CK115" s="97">
        <v>381930.83750427078</v>
      </c>
      <c r="CL115" s="97">
        <v>381930.83750427078</v>
      </c>
      <c r="CM115" s="41">
        <f t="shared" si="350"/>
        <v>4653382.5413989956</v>
      </c>
      <c r="CO115" s="97">
        <v>1199665.1616865278</v>
      </c>
      <c r="CP115" s="97">
        <v>1192749.0111764956</v>
      </c>
      <c r="CQ115" s="97">
        <v>1161390.472992515</v>
      </c>
      <c r="CR115" s="97">
        <v>1204272.3477988078</v>
      </c>
      <c r="CS115" s="41">
        <f t="shared" si="352"/>
        <v>4758076.9936543461</v>
      </c>
      <c r="CU115" s="97">
        <v>1189393.8804386621</v>
      </c>
      <c r="CV115" s="97">
        <v>1189393.8804386624</v>
      </c>
      <c r="CW115" s="97">
        <v>1189393.8804386624</v>
      </c>
      <c r="CX115" s="97">
        <v>1189393.8804386624</v>
      </c>
      <c r="CY115" s="41">
        <f t="shared" si="354"/>
        <v>4757575.5217546485</v>
      </c>
      <c r="DA115" s="97">
        <v>4889351.3088260861</v>
      </c>
      <c r="DB115" s="97">
        <v>4896454.9606861072</v>
      </c>
      <c r="DC115" s="97">
        <v>4958276.2057032194</v>
      </c>
      <c r="DD115" s="97">
        <v>4760540.1403419273</v>
      </c>
      <c r="DE115" s="97">
        <v>4929841.711219687</v>
      </c>
      <c r="DF115" s="97">
        <v>4926169.4636956966</v>
      </c>
      <c r="DG115" s="97">
        <v>4960471.5533406315</v>
      </c>
      <c r="DH115" s="97">
        <v>4630749.6479131784</v>
      </c>
      <c r="DI115" s="97">
        <v>4757273.1930931257</v>
      </c>
      <c r="DJ115" s="97">
        <v>4854381.2789223474</v>
      </c>
      <c r="DK115" s="97">
        <v>4979473.5245790789</v>
      </c>
      <c r="DL115" s="97">
        <v>4954350.8651424088</v>
      </c>
      <c r="DM115" s="97">
        <v>4891329.3228707733</v>
      </c>
      <c r="DN115" s="97">
        <v>4875659.9019526867</v>
      </c>
      <c r="DO115" s="97">
        <v>4875660.3157275021</v>
      </c>
      <c r="DP115" s="97">
        <v>3910200.9550932134</v>
      </c>
      <c r="DQ115" s="97">
        <f t="shared" si="371"/>
        <v>0</v>
      </c>
      <c r="DR115" s="97">
        <f t="shared" si="371"/>
        <v>0</v>
      </c>
      <c r="DS115" s="97">
        <f t="shared" si="371"/>
        <v>0</v>
      </c>
      <c r="DU115" s="93">
        <f t="shared" si="356"/>
        <v>-36806.326427746564</v>
      </c>
      <c r="DW115" s="93">
        <f t="shared" si="357"/>
        <v>-381439.41072274663</v>
      </c>
      <c r="DX115" s="41">
        <f t="shared" si="358"/>
        <v>101979145.83234744</v>
      </c>
    </row>
    <row r="116" spans="1:128" x14ac:dyDescent="0.3">
      <c r="A116" s="12" t="str">
        <f t="shared" si="250"/>
        <v/>
      </c>
      <c r="B116" s="15"/>
      <c r="C116" s="16"/>
      <c r="D116" s="15"/>
      <c r="E116" s="16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33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33"/>
      <c r="AW116" s="33"/>
      <c r="BK116" s="33"/>
      <c r="BY116" s="33"/>
      <c r="CM116" s="33"/>
      <c r="CS116" s="33"/>
      <c r="CY116" s="33"/>
      <c r="DU116" s="33"/>
      <c r="DW116" s="33"/>
      <c r="DX116" s="33"/>
    </row>
    <row r="117" spans="1:128" s="10" customFormat="1" x14ac:dyDescent="0.3">
      <c r="A117" s="21" t="str">
        <f t="shared" si="250"/>
        <v>INFRAESTRUCTURA</v>
      </c>
      <c r="B117" s="136"/>
      <c r="C117" s="137"/>
      <c r="D117" s="136"/>
      <c r="E117" s="137"/>
      <c r="F117" s="138" t="s">
        <v>101</v>
      </c>
      <c r="G117" s="147" t="s">
        <v>178</v>
      </c>
      <c r="I117" s="148">
        <f t="shared" ref="I117:T117" si="373">SUM(I118:I119)</f>
        <v>3852899.7144715274</v>
      </c>
      <c r="J117" s="148">
        <f t="shared" si="373"/>
        <v>3698089.4168908484</v>
      </c>
      <c r="K117" s="148">
        <f t="shared" si="373"/>
        <v>4477151.6792040039</v>
      </c>
      <c r="L117" s="148">
        <f t="shared" si="373"/>
        <v>4022714.4200000009</v>
      </c>
      <c r="M117" s="148">
        <f t="shared" si="373"/>
        <v>4146861.0604729494</v>
      </c>
      <c r="N117" s="148">
        <f t="shared" si="373"/>
        <v>3850837.4929123749</v>
      </c>
      <c r="O117" s="148">
        <f t="shared" si="373"/>
        <v>4464122.5093212938</v>
      </c>
      <c r="P117" s="148">
        <f t="shared" si="373"/>
        <v>4412471.19229367</v>
      </c>
      <c r="Q117" s="148">
        <f t="shared" si="373"/>
        <v>4866569.76</v>
      </c>
      <c r="R117" s="148">
        <f t="shared" si="373"/>
        <v>4521395.0600000005</v>
      </c>
      <c r="S117" s="148">
        <f t="shared" si="373"/>
        <v>4060311.8699999987</v>
      </c>
      <c r="T117" s="148">
        <f t="shared" si="373"/>
        <v>4470521.68</v>
      </c>
      <c r="U117" s="148">
        <f>SUM(I117:T117)</f>
        <v>50843945.855566673</v>
      </c>
      <c r="W117" s="148">
        <f>SUM(W118:W119)</f>
        <v>4465109.0300000012</v>
      </c>
      <c r="X117" s="148">
        <f>SUM(X118:X119)</f>
        <v>4370292.5569761163</v>
      </c>
      <c r="Y117" s="148">
        <f>SUM(Y118:Y119)</f>
        <v>4765883.3699999992</v>
      </c>
      <c r="Z117" s="148">
        <f t="shared" ref="Z117:AH117" si="374">SUM(Z118:Z119)</f>
        <v>3249872.0771502373</v>
      </c>
      <c r="AA117" s="148">
        <f t="shared" si="374"/>
        <v>4608801.040000001</v>
      </c>
      <c r="AB117" s="148">
        <f t="shared" si="374"/>
        <v>4270987.6500000013</v>
      </c>
      <c r="AC117" s="148">
        <f t="shared" si="374"/>
        <v>4050934.2064632303</v>
      </c>
      <c r="AD117" s="148">
        <f t="shared" si="374"/>
        <v>4346420.3933999995</v>
      </c>
      <c r="AE117" s="148">
        <f t="shared" si="374"/>
        <v>4227001.1460951651</v>
      </c>
      <c r="AF117" s="148">
        <f t="shared" si="374"/>
        <v>4360972.5329999998</v>
      </c>
      <c r="AG117" s="148">
        <f t="shared" si="374"/>
        <v>4337877.372200001</v>
      </c>
      <c r="AH117" s="148">
        <f t="shared" si="374"/>
        <v>4397553.0717000002</v>
      </c>
      <c r="AI117" s="148">
        <f>SUM(W117:AH117)</f>
        <v>51451704.446984746</v>
      </c>
      <c r="AK117" s="149">
        <f t="shared" ref="AK117:AR117" si="375">SUM(AK118:AK119)</f>
        <v>4137071.0336999996</v>
      </c>
      <c r="AL117" s="149">
        <f t="shared" si="375"/>
        <v>3940153.8193052425</v>
      </c>
      <c r="AM117" s="149">
        <f t="shared" si="375"/>
        <v>4685889.5569614898</v>
      </c>
      <c r="AN117" s="149">
        <f t="shared" si="375"/>
        <v>4235465.4972645501</v>
      </c>
      <c r="AO117" s="149">
        <f t="shared" si="375"/>
        <v>4494460.3772221282</v>
      </c>
      <c r="AP117" s="149">
        <f t="shared" si="375"/>
        <v>4454419.4413000001</v>
      </c>
      <c r="AQ117" s="149">
        <f t="shared" si="375"/>
        <v>4660321.1298999991</v>
      </c>
      <c r="AR117" s="149">
        <f t="shared" si="375"/>
        <v>4346502.9910999984</v>
      </c>
      <c r="AS117" s="149">
        <v>4620966.9947999986</v>
      </c>
      <c r="AT117" s="149">
        <f t="shared" ref="AT117:AV117" si="376">SUM(AT118:AT119)</f>
        <v>4320108.2632414112</v>
      </c>
      <c r="AU117" s="149">
        <f t="shared" si="376"/>
        <v>4476398.5691999998</v>
      </c>
      <c r="AV117" s="149">
        <f t="shared" si="376"/>
        <v>4687223.6801999994</v>
      </c>
      <c r="AW117" s="148">
        <f t="shared" ref="AW117:AW119" si="377">SUM(AK117:AV117)</f>
        <v>53058981.35419482</v>
      </c>
      <c r="AY117" s="149">
        <f t="shared" ref="AY117:BJ117" si="378">SUM(AY118:AY119)</f>
        <v>4475049.486965416</v>
      </c>
      <c r="AZ117" s="149">
        <f t="shared" si="378"/>
        <v>4212584.2148738597</v>
      </c>
      <c r="BA117" s="149">
        <f t="shared" si="378"/>
        <v>4441007.5312288702</v>
      </c>
      <c r="BB117" s="149">
        <f t="shared" si="378"/>
        <v>4175169.470198574</v>
      </c>
      <c r="BC117" s="149">
        <f t="shared" si="378"/>
        <v>4746104.6701235902</v>
      </c>
      <c r="BD117" s="149">
        <f t="shared" si="378"/>
        <v>4344726.0307725733</v>
      </c>
      <c r="BE117" s="149">
        <f t="shared" si="378"/>
        <v>4316948.5589908846</v>
      </c>
      <c r="BF117" s="149">
        <f t="shared" si="378"/>
        <v>4654965.4312938014</v>
      </c>
      <c r="BG117" s="149">
        <f t="shared" si="378"/>
        <v>4216756.729160334</v>
      </c>
      <c r="BH117" s="149">
        <f t="shared" si="378"/>
        <v>4501309.2102914965</v>
      </c>
      <c r="BI117" s="149">
        <f t="shared" si="378"/>
        <v>4484230.7958964817</v>
      </c>
      <c r="BJ117" s="149">
        <f t="shared" si="378"/>
        <v>4560669.2780489689</v>
      </c>
      <c r="BK117" s="148">
        <f t="shared" ref="BK117:BK119" si="379">SUM(AY117:BJ117)</f>
        <v>53129521.407844849</v>
      </c>
      <c r="BM117" s="149">
        <f t="shared" ref="BM117:BX117" si="380">SUM(BM118:BM119)</f>
        <v>4420180.5924000004</v>
      </c>
      <c r="BN117" s="149">
        <f t="shared" si="380"/>
        <v>4378780.1972000003</v>
      </c>
      <c r="BO117" s="149">
        <f t="shared" si="380"/>
        <v>4907072.2478999998</v>
      </c>
      <c r="BP117" s="149">
        <f t="shared" si="380"/>
        <v>4747111.8275264893</v>
      </c>
      <c r="BQ117" s="149">
        <f t="shared" si="380"/>
        <v>4862211.7796358168</v>
      </c>
      <c r="BR117" s="149">
        <f t="shared" si="380"/>
        <v>4754895.8424069807</v>
      </c>
      <c r="BS117" s="149">
        <f t="shared" si="380"/>
        <v>4735113.6309354315</v>
      </c>
      <c r="BT117" s="149">
        <f t="shared" si="380"/>
        <v>4887523.4719814816</v>
      </c>
      <c r="BU117" s="149">
        <f t="shared" si="380"/>
        <v>4549466.7183736237</v>
      </c>
      <c r="BV117" s="149">
        <f t="shared" si="380"/>
        <v>4527507.0480731307</v>
      </c>
      <c r="BW117" s="149">
        <f t="shared" si="380"/>
        <v>4714228.6615808224</v>
      </c>
      <c r="BX117" s="149">
        <f t="shared" si="380"/>
        <v>4759199.8459987249</v>
      </c>
      <c r="BY117" s="148">
        <f t="shared" ref="BY117:BY119" si="381">SUM(BM117:BX117)</f>
        <v>56243291.864012502</v>
      </c>
      <c r="CA117" s="149">
        <f t="shared" ref="CA117:CL117" si="382">SUM(CA118:CA119)</f>
        <v>4657786.7719045915</v>
      </c>
      <c r="CB117" s="149">
        <f t="shared" si="382"/>
        <v>4191396.6571643478</v>
      </c>
      <c r="CC117" s="149">
        <f t="shared" si="382"/>
        <v>4657786.7719045915</v>
      </c>
      <c r="CD117" s="149">
        <f t="shared" si="382"/>
        <v>4716645.7505942574</v>
      </c>
      <c r="CE117" s="149">
        <f t="shared" si="382"/>
        <v>4880179.8429324739</v>
      </c>
      <c r="CF117" s="149">
        <f t="shared" si="382"/>
        <v>4716645.7505942564</v>
      </c>
      <c r="CG117" s="149">
        <f t="shared" si="382"/>
        <v>4939962.8104880108</v>
      </c>
      <c r="CH117" s="149">
        <f t="shared" si="382"/>
        <v>4939962.8104880108</v>
      </c>
      <c r="CI117" s="149">
        <f t="shared" si="382"/>
        <v>4774355.5533537026</v>
      </c>
      <c r="CJ117" s="149">
        <f t="shared" si="382"/>
        <v>4651088.3277346399</v>
      </c>
      <c r="CK117" s="149">
        <f t="shared" si="382"/>
        <v>4495484.1943297321</v>
      </c>
      <c r="CL117" s="149">
        <f t="shared" si="382"/>
        <v>4651088.3277346408</v>
      </c>
      <c r="CM117" s="148">
        <f t="shared" ref="CM117:CM119" si="383">SUM(CA117:CL117)</f>
        <v>56272383.569223262</v>
      </c>
      <c r="CO117" s="149">
        <f t="shared" ref="CO117:CR117" si="384">SUM(CO118:CO119)</f>
        <v>10216036.887173532</v>
      </c>
      <c r="CP117" s="149">
        <f t="shared" si="384"/>
        <v>10244150.033039324</v>
      </c>
      <c r="CQ117" s="149">
        <f t="shared" si="384"/>
        <v>10206436.960559603</v>
      </c>
      <c r="CR117" s="149">
        <f t="shared" si="384"/>
        <v>11369111.041913524</v>
      </c>
      <c r="CS117" s="148">
        <f>SUM(CO117:CR117)</f>
        <v>42035734.922685981</v>
      </c>
      <c r="CU117" s="149">
        <f t="shared" ref="CU117:CX117" si="385">SUM(CU118:CU119)</f>
        <v>12466247.051410208</v>
      </c>
      <c r="CV117" s="149">
        <f t="shared" si="385"/>
        <v>12644269.134216078</v>
      </c>
      <c r="CW117" s="149">
        <f t="shared" si="385"/>
        <v>12800101.541170999</v>
      </c>
      <c r="CX117" s="149">
        <f t="shared" si="385"/>
        <v>12802041.146714723</v>
      </c>
      <c r="CY117" s="148">
        <f>SUM(CU117:CX117)</f>
        <v>50712658.873512007</v>
      </c>
      <c r="DA117" s="149">
        <f t="shared" ref="DA117:DS117" si="386">SUM(DA118:DA119)</f>
        <v>62203521.014918447</v>
      </c>
      <c r="DB117" s="149">
        <f t="shared" si="386"/>
        <v>56688635.793079749</v>
      </c>
      <c r="DC117" s="149">
        <f t="shared" si="386"/>
        <v>56638705.261476994</v>
      </c>
      <c r="DD117" s="149">
        <f t="shared" si="386"/>
        <v>52605102.009597801</v>
      </c>
      <c r="DE117" s="149">
        <f t="shared" si="386"/>
        <v>53356983.219236255</v>
      </c>
      <c r="DF117" s="149">
        <f t="shared" si="386"/>
        <v>45669140.44214078</v>
      </c>
      <c r="DG117" s="149">
        <f t="shared" si="386"/>
        <v>38263130.072175026</v>
      </c>
      <c r="DH117" s="149">
        <f t="shared" si="386"/>
        <v>36683091.950811163</v>
      </c>
      <c r="DI117" s="149">
        <f t="shared" si="386"/>
        <v>37285965.301104821</v>
      </c>
      <c r="DJ117" s="149">
        <f t="shared" si="386"/>
        <v>37957838.951415569</v>
      </c>
      <c r="DK117" s="149">
        <f t="shared" si="386"/>
        <v>38425953.675479598</v>
      </c>
      <c r="DL117" s="149">
        <f t="shared" si="386"/>
        <v>38499143.988001749</v>
      </c>
      <c r="DM117" s="149">
        <f t="shared" si="386"/>
        <v>37520549.612368077</v>
      </c>
      <c r="DN117" s="149">
        <f t="shared" si="386"/>
        <v>35971078.230301678</v>
      </c>
      <c r="DO117" s="149">
        <f t="shared" si="386"/>
        <v>36102736.57878688</v>
      </c>
      <c r="DP117" s="149">
        <f t="shared" si="386"/>
        <v>12607353.830063133</v>
      </c>
      <c r="DQ117" s="149">
        <f t="shared" si="386"/>
        <v>0</v>
      </c>
      <c r="DR117" s="149">
        <f t="shared" si="386"/>
        <v>0</v>
      </c>
      <c r="DS117" s="149">
        <f t="shared" si="386"/>
        <v>0</v>
      </c>
      <c r="DU117" s="148">
        <f>+BY117-BK117</f>
        <v>3113770.4561676532</v>
      </c>
      <c r="DW117" s="148">
        <f>+DU117-BM117</f>
        <v>-1306410.1362323472</v>
      </c>
      <c r="DX117" s="148">
        <f t="shared" ref="DX117:DX119" si="387">+SUM(BY117,CM117,CS116:CS117,CY117,DA117:DS117)</f>
        <v>881742999.16039133</v>
      </c>
    </row>
    <row r="118" spans="1:128" x14ac:dyDescent="0.3">
      <c r="A118" s="12" t="str">
        <f t="shared" si="250"/>
        <v>2130111POWER-1568AGUA DE MAR</v>
      </c>
      <c r="B118" s="15" t="s">
        <v>103</v>
      </c>
      <c r="C118" s="16" t="s">
        <v>104</v>
      </c>
      <c r="D118" s="15" t="s">
        <v>105</v>
      </c>
      <c r="E118" s="16" t="s">
        <v>106</v>
      </c>
      <c r="F118" s="68" t="s">
        <v>107</v>
      </c>
      <c r="G118" s="39" t="s">
        <v>178</v>
      </c>
      <c r="I118" s="40">
        <v>553384.82122113055</v>
      </c>
      <c r="J118" s="40">
        <v>505451.54379063123</v>
      </c>
      <c r="K118" s="40">
        <v>598403.02911114786</v>
      </c>
      <c r="L118" s="40">
        <v>566863.18000000017</v>
      </c>
      <c r="M118" s="40">
        <v>601255.66772064799</v>
      </c>
      <c r="N118" s="40">
        <v>576168.07085426536</v>
      </c>
      <c r="O118" s="40">
        <v>783560.6918742673</v>
      </c>
      <c r="P118" s="40">
        <v>764510.64583243278</v>
      </c>
      <c r="Q118" s="40">
        <v>786234.10000000009</v>
      </c>
      <c r="R118" s="40">
        <v>753283.54000000015</v>
      </c>
      <c r="S118" s="40">
        <v>680983.7300000001</v>
      </c>
      <c r="T118" s="40">
        <v>768734.09</v>
      </c>
      <c r="U118" s="40">
        <f>SUM(I118:T118)</f>
        <v>7938833.110404524</v>
      </c>
      <c r="W118" s="42">
        <v>721565.75000000012</v>
      </c>
      <c r="X118" s="42">
        <v>706059.12993777276</v>
      </c>
      <c r="Y118" s="42">
        <v>744185.72999999986</v>
      </c>
      <c r="Z118" s="42">
        <v>600632.93037582969</v>
      </c>
      <c r="AA118" s="42">
        <v>730383.37000000023</v>
      </c>
      <c r="AB118" s="42">
        <v>732252.41</v>
      </c>
      <c r="AC118" s="42">
        <v>684603.414773928</v>
      </c>
      <c r="AD118" s="42">
        <v>700928.37939999998</v>
      </c>
      <c r="AE118" s="42">
        <v>689775.61140604806</v>
      </c>
      <c r="AF118" s="42">
        <v>672020.68319999997</v>
      </c>
      <c r="AG118" s="42">
        <v>682255.22910000011</v>
      </c>
      <c r="AH118" s="42">
        <v>705122.62160000007</v>
      </c>
      <c r="AI118" s="40">
        <f>SUM(W118:AH118)</f>
        <v>8369785.2597935786</v>
      </c>
      <c r="AK118" s="92">
        <v>658309.77500000014</v>
      </c>
      <c r="AL118" s="92">
        <v>617485.33126476745</v>
      </c>
      <c r="AM118" s="92">
        <v>723103.0511154508</v>
      </c>
      <c r="AN118" s="92">
        <v>682111.51285957871</v>
      </c>
      <c r="AO118" s="92">
        <v>733170.67601949617</v>
      </c>
      <c r="AP118" s="92">
        <v>730346.34429999988</v>
      </c>
      <c r="AQ118" s="92">
        <v>764392.61780000012</v>
      </c>
      <c r="AR118" s="92">
        <v>756266.59949999989</v>
      </c>
      <c r="AS118" s="92">
        <v>772485.72579999967</v>
      </c>
      <c r="AT118" s="92">
        <v>736004.66772267467</v>
      </c>
      <c r="AU118" s="92">
        <v>746596.6017</v>
      </c>
      <c r="AV118" s="92">
        <v>753823.39160000009</v>
      </c>
      <c r="AW118" s="40">
        <f t="shared" si="377"/>
        <v>8674096.2946819663</v>
      </c>
      <c r="AY118" s="92">
        <f t="shared" ref="AY118:BJ119" si="388">AY55*AY$15</f>
        <v>743260.43871165428</v>
      </c>
      <c r="AZ118" s="92">
        <f t="shared" si="388"/>
        <v>699667.61278882192</v>
      </c>
      <c r="BA118" s="92">
        <f t="shared" si="388"/>
        <v>737606.41431951174</v>
      </c>
      <c r="BB118" s="92">
        <f t="shared" si="388"/>
        <v>693453.40228173428</v>
      </c>
      <c r="BC118" s="92">
        <f t="shared" si="388"/>
        <v>788279.96194508963</v>
      </c>
      <c r="BD118" s="92">
        <f t="shared" si="388"/>
        <v>721615.0313242164</v>
      </c>
      <c r="BE118" s="92">
        <f t="shared" si="388"/>
        <v>717001.47432939569</v>
      </c>
      <c r="BF118" s="92">
        <f t="shared" si="388"/>
        <v>776583.70296117163</v>
      </c>
      <c r="BG118" s="92">
        <f t="shared" si="388"/>
        <v>701048.18124322698</v>
      </c>
      <c r="BH118" s="92">
        <f t="shared" si="388"/>
        <v>747587.48760654812</v>
      </c>
      <c r="BI118" s="92">
        <f t="shared" si="388"/>
        <v>746380.48567519349</v>
      </c>
      <c r="BJ118" s="92">
        <f t="shared" si="388"/>
        <v>758375.03642760101</v>
      </c>
      <c r="BK118" s="40">
        <f t="shared" si="379"/>
        <v>8830859.2296141647</v>
      </c>
      <c r="BM118" s="51">
        <f>+[9]ENERO!$D$31</f>
        <v>756490.42629999982</v>
      </c>
      <c r="BN118" s="51">
        <f>+[10]FEBRERO!$D$31</f>
        <v>699782.94030000002</v>
      </c>
      <c r="BO118" s="51">
        <f>+[11]MARZO!$D$31</f>
        <v>782610.17220000003</v>
      </c>
      <c r="BP118" s="92">
        <f t="shared" ref="BP118:BX119" si="389">BP55*BP$15</f>
        <v>788447.24059872492</v>
      </c>
      <c r="BQ118" s="92">
        <f t="shared" si="389"/>
        <v>807564.17799788667</v>
      </c>
      <c r="BR118" s="92">
        <f t="shared" si="389"/>
        <v>789740.08670732414</v>
      </c>
      <c r="BS118" s="92">
        <f t="shared" si="389"/>
        <v>786454.46154946659</v>
      </c>
      <c r="BT118" s="92">
        <f t="shared" si="389"/>
        <v>815381.15206283715</v>
      </c>
      <c r="BU118" s="92">
        <f t="shared" si="389"/>
        <v>756362.19336217514</v>
      </c>
      <c r="BV118" s="92">
        <f t="shared" si="389"/>
        <v>751938.4830198643</v>
      </c>
      <c r="BW118" s="92">
        <f t="shared" si="389"/>
        <v>784662.61844383413</v>
      </c>
      <c r="BX118" s="92">
        <f t="shared" si="389"/>
        <v>791387.87237813883</v>
      </c>
      <c r="BY118" s="40">
        <f t="shared" si="381"/>
        <v>9310821.824920252</v>
      </c>
      <c r="CA118" s="92">
        <v>763194.02111532504</v>
      </c>
      <c r="CB118" s="92">
        <v>686774.43290573067</v>
      </c>
      <c r="CC118" s="92">
        <v>763194.02111532504</v>
      </c>
      <c r="CD118" s="92">
        <v>772838.26264563005</v>
      </c>
      <c r="CE118" s="92">
        <v>799633.87344384904</v>
      </c>
      <c r="CF118" s="92">
        <v>772838.26264562993</v>
      </c>
      <c r="CG118" s="92">
        <v>809429.51365609095</v>
      </c>
      <c r="CH118" s="92">
        <v>809429.51365609095</v>
      </c>
      <c r="CI118" s="92">
        <v>782294.20783647092</v>
      </c>
      <c r="CJ118" s="92">
        <v>762096.45851926156</v>
      </c>
      <c r="CK118" s="92">
        <v>736600.19815118611</v>
      </c>
      <c r="CL118" s="92">
        <v>762096.45851926168</v>
      </c>
      <c r="CM118" s="40">
        <f t="shared" si="383"/>
        <v>9220419.2242098507</v>
      </c>
      <c r="CO118" s="92">
        <v>1673931.9882168628</v>
      </c>
      <c r="CP118" s="92">
        <v>1678538.4216776933</v>
      </c>
      <c r="CQ118" s="92">
        <v>1672359.0079681554</v>
      </c>
      <c r="CR118" s="92">
        <v>1862867.0648735226</v>
      </c>
      <c r="CS118" s="40">
        <f>SUM(CO118:CR118)</f>
        <v>6887696.4827362336</v>
      </c>
      <c r="CU118" s="92">
        <v>2042636.4883793152</v>
      </c>
      <c r="CV118" s="92">
        <v>2071806.0051213582</v>
      </c>
      <c r="CW118" s="92">
        <v>2097339.6688780128</v>
      </c>
      <c r="CX118" s="92">
        <v>2097657.4797669142</v>
      </c>
      <c r="CY118" s="40">
        <f>SUM(CU118:CX118)</f>
        <v>8309439.6421456002</v>
      </c>
      <c r="DA118" s="92">
        <v>10192256.033973653</v>
      </c>
      <c r="DB118" s="92">
        <v>9288623.5504446775</v>
      </c>
      <c r="DC118" s="92">
        <v>9280442.2649852</v>
      </c>
      <c r="DD118" s="92">
        <v>8619522.8120050114</v>
      </c>
      <c r="DE118" s="92">
        <v>8742721.0758771021</v>
      </c>
      <c r="DF118" s="92">
        <v>7483042.1918747034</v>
      </c>
      <c r="DG118" s="92">
        <v>6269542.495244164</v>
      </c>
      <c r="DH118" s="92">
        <v>6010647.9372895285</v>
      </c>
      <c r="DI118" s="92">
        <v>6109430.7624736335</v>
      </c>
      <c r="DJ118" s="92">
        <v>6219519.5187806161</v>
      </c>
      <c r="DK118" s="92">
        <v>6296221.6900257012</v>
      </c>
      <c r="DL118" s="92">
        <v>6308214.1687835092</v>
      </c>
      <c r="DM118" s="92">
        <v>6147868.1904992117</v>
      </c>
      <c r="DN118" s="92">
        <v>5893982.09553767</v>
      </c>
      <c r="DO118" s="92">
        <v>5915554.7585457582</v>
      </c>
      <c r="DP118" s="92">
        <v>2065757.3084340983</v>
      </c>
      <c r="DQ118" s="92">
        <f t="shared" ref="DQ118:DS119" si="390">DQ55*DQ$15</f>
        <v>0</v>
      </c>
      <c r="DR118" s="92">
        <f t="shared" si="390"/>
        <v>0</v>
      </c>
      <c r="DS118" s="92">
        <f t="shared" si="390"/>
        <v>0</v>
      </c>
      <c r="DU118" s="93">
        <f>+BY118-BK118</f>
        <v>479962.59530608729</v>
      </c>
      <c r="DW118" s="93">
        <f>+DU118-BM118</f>
        <v>-276527.83099391253</v>
      </c>
      <c r="DX118" s="40">
        <f t="shared" si="387"/>
        <v>186607458.95147216</v>
      </c>
    </row>
    <row r="119" spans="1:128" x14ac:dyDescent="0.3">
      <c r="A119" s="12" t="str">
        <f t="shared" si="250"/>
        <v>2130140POWER-1615ESTACION DE BOMBEO DE AGUA DE MAR</v>
      </c>
      <c r="B119" s="15" t="s">
        <v>108</v>
      </c>
      <c r="C119" s="16" t="s">
        <v>109</v>
      </c>
      <c r="D119" s="15" t="s">
        <v>110</v>
      </c>
      <c r="E119" s="16" t="s">
        <v>111</v>
      </c>
      <c r="F119" s="68" t="s">
        <v>112</v>
      </c>
      <c r="G119" s="39" t="s">
        <v>178</v>
      </c>
      <c r="I119" s="40">
        <v>3299514.8932503969</v>
      </c>
      <c r="J119" s="40">
        <v>3192637.873100217</v>
      </c>
      <c r="K119" s="40">
        <v>3878748.650092856</v>
      </c>
      <c r="L119" s="40">
        <v>3455851.2400000007</v>
      </c>
      <c r="M119" s="40">
        <v>3545605.3927523014</v>
      </c>
      <c r="N119" s="40">
        <v>3274669.4220581097</v>
      </c>
      <c r="O119" s="40">
        <v>3680561.8174470267</v>
      </c>
      <c r="P119" s="40">
        <v>3647960.5464612376</v>
      </c>
      <c r="Q119" s="40">
        <v>4080335.6599999997</v>
      </c>
      <c r="R119" s="40">
        <v>3768111.52</v>
      </c>
      <c r="S119" s="40">
        <v>3379328.1399999987</v>
      </c>
      <c r="T119" s="40">
        <v>3701787.59</v>
      </c>
      <c r="U119" s="40">
        <f>SUM(I119:T119)</f>
        <v>42905112.745162144</v>
      </c>
      <c r="W119" s="42">
        <v>3743543.2800000007</v>
      </c>
      <c r="X119" s="42">
        <v>3664233.4270383432</v>
      </c>
      <c r="Y119" s="42">
        <v>4021697.6399999997</v>
      </c>
      <c r="Z119" s="42">
        <v>2649239.1467744075</v>
      </c>
      <c r="AA119" s="42">
        <v>3878417.6700000004</v>
      </c>
      <c r="AB119" s="42">
        <v>3538735.2400000012</v>
      </c>
      <c r="AC119" s="42">
        <v>3366330.7916893023</v>
      </c>
      <c r="AD119" s="42">
        <v>3645492.0139999995</v>
      </c>
      <c r="AE119" s="42">
        <v>3537225.5346891168</v>
      </c>
      <c r="AF119" s="42">
        <v>3688951.8498</v>
      </c>
      <c r="AG119" s="42">
        <v>3655622.1431000005</v>
      </c>
      <c r="AH119" s="42">
        <v>3692430.4501</v>
      </c>
      <c r="AI119" s="40">
        <f>SUM(W119:AH119)</f>
        <v>43081919.187191173</v>
      </c>
      <c r="AK119" s="92">
        <v>3478761.2586999992</v>
      </c>
      <c r="AL119" s="92">
        <v>3322668.4880404752</v>
      </c>
      <c r="AM119" s="92">
        <v>3962786.5058460389</v>
      </c>
      <c r="AN119" s="92">
        <v>3553353.9844049714</v>
      </c>
      <c r="AO119" s="92">
        <v>3761289.7012026324</v>
      </c>
      <c r="AP119" s="92">
        <v>3724073.0970000001</v>
      </c>
      <c r="AQ119" s="92">
        <v>3895928.5120999985</v>
      </c>
      <c r="AR119" s="92">
        <v>3590236.3915999988</v>
      </c>
      <c r="AS119" s="92">
        <v>3848481.2689999989</v>
      </c>
      <c r="AT119" s="92">
        <v>3584103.5955187366</v>
      </c>
      <c r="AU119" s="92">
        <v>3729801.9675000003</v>
      </c>
      <c r="AV119" s="92">
        <v>3933400.2885999996</v>
      </c>
      <c r="AW119" s="40">
        <f t="shared" si="377"/>
        <v>44384885.059512846</v>
      </c>
      <c r="AY119" s="92">
        <f t="shared" si="388"/>
        <v>3731789.0482537621</v>
      </c>
      <c r="AZ119" s="92">
        <f t="shared" si="388"/>
        <v>3512916.6020850381</v>
      </c>
      <c r="BA119" s="92">
        <f t="shared" si="388"/>
        <v>3703401.1169093587</v>
      </c>
      <c r="BB119" s="92">
        <f t="shared" si="388"/>
        <v>3481716.0679168398</v>
      </c>
      <c r="BC119" s="92">
        <f t="shared" si="388"/>
        <v>3957824.7081785002</v>
      </c>
      <c r="BD119" s="92">
        <f t="shared" si="388"/>
        <v>3623110.9994483567</v>
      </c>
      <c r="BE119" s="92">
        <f t="shared" si="388"/>
        <v>3599947.0846614894</v>
      </c>
      <c r="BF119" s="92">
        <f t="shared" si="388"/>
        <v>3878381.7283326294</v>
      </c>
      <c r="BG119" s="92">
        <f t="shared" si="388"/>
        <v>3515708.5479171067</v>
      </c>
      <c r="BH119" s="92">
        <f t="shared" si="388"/>
        <v>3753721.7226849482</v>
      </c>
      <c r="BI119" s="92">
        <f t="shared" si="388"/>
        <v>3737850.3102212879</v>
      </c>
      <c r="BJ119" s="92">
        <f t="shared" si="388"/>
        <v>3802294.2416213681</v>
      </c>
      <c r="BK119" s="40">
        <f t="shared" si="379"/>
        <v>44298662.178230681</v>
      </c>
      <c r="BM119" s="51">
        <f>+[9]ENERO!$D$32</f>
        <v>3663690.1661000005</v>
      </c>
      <c r="BN119" s="51">
        <f>+[10]FEBRERO!$D$32</f>
        <v>3678997.2569000004</v>
      </c>
      <c r="BO119" s="51">
        <f>+[11]MARZO!$D$32</f>
        <v>4124462.0756999999</v>
      </c>
      <c r="BP119" s="92">
        <f t="shared" si="389"/>
        <v>3958664.5869277646</v>
      </c>
      <c r="BQ119" s="92">
        <f t="shared" si="389"/>
        <v>4054647.6016379301</v>
      </c>
      <c r="BR119" s="92">
        <f t="shared" si="389"/>
        <v>3965155.7556996569</v>
      </c>
      <c r="BS119" s="92">
        <f t="shared" si="389"/>
        <v>3948659.169385965</v>
      </c>
      <c r="BT119" s="92">
        <f t="shared" si="389"/>
        <v>4072142.3199186441</v>
      </c>
      <c r="BU119" s="92">
        <f t="shared" si="389"/>
        <v>3793104.5250114487</v>
      </c>
      <c r="BV119" s="92">
        <f t="shared" si="389"/>
        <v>3775568.5650532665</v>
      </c>
      <c r="BW119" s="92">
        <f t="shared" si="389"/>
        <v>3929566.0431369883</v>
      </c>
      <c r="BX119" s="92">
        <f t="shared" si="389"/>
        <v>3967811.9736205861</v>
      </c>
      <c r="BY119" s="40">
        <f t="shared" si="381"/>
        <v>46932470.039092258</v>
      </c>
      <c r="CA119" s="92">
        <v>3894592.7507892665</v>
      </c>
      <c r="CB119" s="92">
        <v>3504622.224258617</v>
      </c>
      <c r="CC119" s="92">
        <v>3894592.7507892665</v>
      </c>
      <c r="CD119" s="92">
        <v>3943807.4879486277</v>
      </c>
      <c r="CE119" s="92">
        <v>4080545.9694886249</v>
      </c>
      <c r="CF119" s="92">
        <v>3943807.4879486267</v>
      </c>
      <c r="CG119" s="92">
        <v>4130533.2968319198</v>
      </c>
      <c r="CH119" s="92">
        <v>4130533.2968319198</v>
      </c>
      <c r="CI119" s="92">
        <v>3992061.3455172321</v>
      </c>
      <c r="CJ119" s="92">
        <v>3888991.8692153785</v>
      </c>
      <c r="CK119" s="92">
        <v>3758883.996178546</v>
      </c>
      <c r="CL119" s="92">
        <v>3888991.8692153795</v>
      </c>
      <c r="CM119" s="40">
        <f t="shared" si="383"/>
        <v>47051964.345013402</v>
      </c>
      <c r="CO119" s="92">
        <v>8542104.8989566695</v>
      </c>
      <c r="CP119" s="92">
        <v>8565611.6113616303</v>
      </c>
      <c r="CQ119" s="92">
        <v>8534077.9525914472</v>
      </c>
      <c r="CR119" s="92">
        <v>9506243.9770400021</v>
      </c>
      <c r="CS119" s="40">
        <f>SUM(CO119:CR119)</f>
        <v>35148038.439949751</v>
      </c>
      <c r="CU119" s="92">
        <v>10423610.563030893</v>
      </c>
      <c r="CV119" s="92">
        <v>10572463.12909472</v>
      </c>
      <c r="CW119" s="92">
        <v>10702761.872292986</v>
      </c>
      <c r="CX119" s="92">
        <v>10704383.666947808</v>
      </c>
      <c r="CY119" s="40">
        <f>SUM(CU119:CX119)</f>
        <v>42403219.231366411</v>
      </c>
      <c r="DA119" s="92">
        <v>52011264.980944797</v>
      </c>
      <c r="DB119" s="92">
        <v>47400012.242635071</v>
      </c>
      <c r="DC119" s="92">
        <v>47358262.996491797</v>
      </c>
      <c r="DD119" s="92">
        <v>43985579.197592787</v>
      </c>
      <c r="DE119" s="92">
        <v>44614262.143359154</v>
      </c>
      <c r="DF119" s="92">
        <v>38186098.250266075</v>
      </c>
      <c r="DG119" s="92">
        <v>31993587.576930858</v>
      </c>
      <c r="DH119" s="92">
        <v>30672444.013521634</v>
      </c>
      <c r="DI119" s="92">
        <v>31176534.53863119</v>
      </c>
      <c r="DJ119" s="92">
        <v>31738319.432634953</v>
      </c>
      <c r="DK119" s="92">
        <v>32129731.9854539</v>
      </c>
      <c r="DL119" s="92">
        <v>32190929.819218241</v>
      </c>
      <c r="DM119" s="92">
        <v>31372681.421868868</v>
      </c>
      <c r="DN119" s="92">
        <v>30077096.134764004</v>
      </c>
      <c r="DO119" s="92">
        <v>30187181.820241123</v>
      </c>
      <c r="DP119" s="92">
        <v>10541596.521629034</v>
      </c>
      <c r="DQ119" s="92">
        <f t="shared" si="390"/>
        <v>0</v>
      </c>
      <c r="DR119" s="92">
        <f t="shared" si="390"/>
        <v>0</v>
      </c>
      <c r="DS119" s="92">
        <f t="shared" si="390"/>
        <v>0</v>
      </c>
      <c r="DU119" s="93">
        <f>+BY119-BK119</f>
        <v>2633807.8608615771</v>
      </c>
      <c r="DW119" s="93">
        <f>+DU119-BM119</f>
        <v>-1029882.3052384234</v>
      </c>
      <c r="DX119" s="40">
        <f t="shared" si="387"/>
        <v>744058971.61434138</v>
      </c>
    </row>
    <row r="120" spans="1:128" x14ac:dyDescent="0.3">
      <c r="A120" s="12" t="str">
        <f t="shared" si="250"/>
        <v/>
      </c>
      <c r="B120" s="15"/>
      <c r="C120" s="16"/>
      <c r="D120" s="15"/>
      <c r="E120" s="16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33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33"/>
      <c r="AW120" s="33"/>
      <c r="BK120" s="33"/>
      <c r="BY120" s="33"/>
      <c r="CM120" s="33"/>
      <c r="CS120" s="33"/>
      <c r="CY120" s="33"/>
      <c r="DU120" s="33"/>
      <c r="DW120" s="33"/>
      <c r="DX120" s="33"/>
    </row>
    <row r="121" spans="1:128" s="10" customFormat="1" x14ac:dyDescent="0.3">
      <c r="A121" s="21" t="str">
        <f t="shared" si="250"/>
        <v>PLANTA  OXIDOS</v>
      </c>
      <c r="B121" s="136"/>
      <c r="C121" s="137"/>
      <c r="D121" s="136"/>
      <c r="E121" s="137"/>
      <c r="F121" s="138" t="s">
        <v>113</v>
      </c>
      <c r="G121" s="147" t="s">
        <v>178</v>
      </c>
      <c r="I121" s="148">
        <f>SUM(I123:I133)</f>
        <v>12256189.429237701</v>
      </c>
      <c r="J121" s="148">
        <f t="shared" ref="J121:T121" si="391">SUM(J123:J133)</f>
        <v>9702965.0489876568</v>
      </c>
      <c r="K121" s="148">
        <f t="shared" si="391"/>
        <v>11461597.003454421</v>
      </c>
      <c r="L121" s="148">
        <f t="shared" si="391"/>
        <v>10641015.2668413</v>
      </c>
      <c r="M121" s="148">
        <f t="shared" si="391"/>
        <v>10637880.12065801</v>
      </c>
      <c r="N121" s="148">
        <f t="shared" si="391"/>
        <v>9360100.7952498309</v>
      </c>
      <c r="O121" s="148">
        <f t="shared" si="391"/>
        <v>12516884.98190403</v>
      </c>
      <c r="P121" s="148">
        <f t="shared" si="391"/>
        <v>11385024.228570517</v>
      </c>
      <c r="Q121" s="148">
        <f t="shared" si="391"/>
        <v>12842166.393376991</v>
      </c>
      <c r="R121" s="148">
        <f t="shared" si="391"/>
        <v>11144476.577999199</v>
      </c>
      <c r="S121" s="148">
        <f t="shared" si="391"/>
        <v>11216538.998868067</v>
      </c>
      <c r="T121" s="148">
        <f t="shared" si="391"/>
        <v>11927577.599475872</v>
      </c>
      <c r="U121" s="148">
        <f t="shared" ref="U121:U133" si="392">SUM(I121:T121)</f>
        <v>135092416.44462359</v>
      </c>
      <c r="W121" s="148">
        <f>SUM(W123:W133)</f>
        <v>10351249.464764919</v>
      </c>
      <c r="X121" s="148">
        <f>SUM(X123:X133)</f>
        <v>10943335.210165957</v>
      </c>
      <c r="Y121" s="148">
        <f>SUM(Y123:Y133)</f>
        <v>8591807.2574200109</v>
      </c>
      <c r="Z121" s="148">
        <f t="shared" ref="Z121:AH121" si="393">SUM(Z123:Z133)</f>
        <v>10583795.667698476</v>
      </c>
      <c r="AA121" s="148">
        <f t="shared" si="393"/>
        <v>9605401.381641537</v>
      </c>
      <c r="AB121" s="148">
        <f t="shared" si="393"/>
        <v>9885141.2295044474</v>
      </c>
      <c r="AC121" s="148">
        <f t="shared" si="393"/>
        <v>10700861.506445415</v>
      </c>
      <c r="AD121" s="148">
        <f t="shared" si="393"/>
        <v>9686268.3284200523</v>
      </c>
      <c r="AE121" s="148">
        <f t="shared" si="393"/>
        <v>10263726.614758017</v>
      </c>
      <c r="AF121" s="148">
        <f t="shared" si="393"/>
        <v>9406805.4405846074</v>
      </c>
      <c r="AG121" s="148">
        <f t="shared" si="393"/>
        <v>10335885.519631604</v>
      </c>
      <c r="AH121" s="148">
        <f t="shared" si="393"/>
        <v>10976427.601455849</v>
      </c>
      <c r="AI121" s="148">
        <f t="shared" ref="AI121:AI133" si="394">SUM(W121:AH121)</f>
        <v>121330705.22249091</v>
      </c>
      <c r="AK121" s="149">
        <f t="shared" ref="AK121:AR121" si="395">SUM(AK123:AK133)</f>
        <v>10982475.903043067</v>
      </c>
      <c r="AL121" s="149">
        <f t="shared" si="395"/>
        <v>7605282.5450912397</v>
      </c>
      <c r="AM121" s="149">
        <f t="shared" si="395"/>
        <v>10695210.695019282</v>
      </c>
      <c r="AN121" s="149">
        <f t="shared" si="395"/>
        <v>10913603.078012913</v>
      </c>
      <c r="AO121" s="149">
        <f t="shared" si="395"/>
        <v>10435604.743917707</v>
      </c>
      <c r="AP121" s="149">
        <f t="shared" si="395"/>
        <v>10924833.356965348</v>
      </c>
      <c r="AQ121" s="149">
        <f t="shared" si="395"/>
        <v>12002117.854718469</v>
      </c>
      <c r="AR121" s="149">
        <f t="shared" si="395"/>
        <v>12512224.277311418</v>
      </c>
      <c r="AS121" s="149">
        <v>12922358.2595105</v>
      </c>
      <c r="AT121" s="149">
        <f t="shared" ref="AT121:AV121" si="396">SUM(AT123:AT133)</f>
        <v>11141256.460867673</v>
      </c>
      <c r="AU121" s="149">
        <f t="shared" si="396"/>
        <v>12731856.797291055</v>
      </c>
      <c r="AV121" s="149">
        <f t="shared" si="396"/>
        <v>12709810.045709316</v>
      </c>
      <c r="AW121" s="148">
        <f t="shared" ref="AW121:AW133" si="397">SUM(AK121:AV121)</f>
        <v>135576634.01745799</v>
      </c>
      <c r="AY121" s="149">
        <f t="shared" ref="AY121:BJ121" si="398">SUM(AY123:AY133)</f>
        <v>11817712.964026876</v>
      </c>
      <c r="AZ121" s="149">
        <f t="shared" si="398"/>
        <v>8917510.7549457643</v>
      </c>
      <c r="BA121" s="149">
        <f t="shared" si="398"/>
        <v>12105532.490405146</v>
      </c>
      <c r="BB121" s="149">
        <f t="shared" si="398"/>
        <v>11779801.539068867</v>
      </c>
      <c r="BC121" s="149">
        <f t="shared" si="398"/>
        <v>10071367.200625099</v>
      </c>
      <c r="BD121" s="149">
        <f t="shared" si="398"/>
        <v>11742653.018301956</v>
      </c>
      <c r="BE121" s="149">
        <f t="shared" si="398"/>
        <v>12166506.713667899</v>
      </c>
      <c r="BF121" s="149">
        <f t="shared" si="398"/>
        <v>11948387.945465066</v>
      </c>
      <c r="BG121" s="149">
        <f t="shared" si="398"/>
        <v>9304431.828498181</v>
      </c>
      <c r="BH121" s="149">
        <f t="shared" si="398"/>
        <v>12031276.083491823</v>
      </c>
      <c r="BI121" s="149">
        <f t="shared" si="398"/>
        <v>11552075.407337764</v>
      </c>
      <c r="BJ121" s="149">
        <f t="shared" si="398"/>
        <v>12333922.45774946</v>
      </c>
      <c r="BK121" s="148">
        <f t="shared" ref="BK121:BK133" si="399">SUM(AY121:BJ121)</f>
        <v>135771178.40358388</v>
      </c>
      <c r="BM121" s="149">
        <f t="shared" ref="BM121:BX121" si="400">SUM(BM123:BM133)</f>
        <v>12608613.217346122</v>
      </c>
      <c r="BN121" s="149">
        <f t="shared" si="400"/>
        <v>11385965.749162197</v>
      </c>
      <c r="BO121" s="149">
        <f t="shared" si="400"/>
        <v>10847639.675508352</v>
      </c>
      <c r="BP121" s="149">
        <f t="shared" si="400"/>
        <v>12372968.652265519</v>
      </c>
      <c r="BQ121" s="149">
        <f t="shared" si="400"/>
        <v>12246637.846536191</v>
      </c>
      <c r="BR121" s="149">
        <f t="shared" si="400"/>
        <v>12424165.937651392</v>
      </c>
      <c r="BS121" s="149">
        <f t="shared" si="400"/>
        <v>10055583.981408264</v>
      </c>
      <c r="BT121" s="149">
        <f t="shared" si="400"/>
        <v>12373516.0071804</v>
      </c>
      <c r="BU121" s="149">
        <f t="shared" si="400"/>
        <v>10749495.940216303</v>
      </c>
      <c r="BV121" s="149">
        <f t="shared" si="400"/>
        <v>12331096.085203895</v>
      </c>
      <c r="BW121" s="149">
        <f t="shared" si="400"/>
        <v>12173438.237586882</v>
      </c>
      <c r="BX121" s="149">
        <f t="shared" si="400"/>
        <v>11936814.137938373</v>
      </c>
      <c r="BY121" s="148">
        <f t="shared" ref="BY121:BY133" si="401">SUM(BM121:BX121)</f>
        <v>141505935.4680039</v>
      </c>
      <c r="CA121" s="149">
        <f t="shared" ref="CA121:CL121" si="402">SUM(CA123:CA133)</f>
        <v>11828433.571165517</v>
      </c>
      <c r="CB121" s="149">
        <f t="shared" si="402"/>
        <v>11828433.571165517</v>
      </c>
      <c r="CC121" s="149">
        <f t="shared" si="402"/>
        <v>11828433.571165517</v>
      </c>
      <c r="CD121" s="149">
        <f t="shared" si="402"/>
        <v>12210239.171705231</v>
      </c>
      <c r="CE121" s="149">
        <f t="shared" si="402"/>
        <v>12210239.171705231</v>
      </c>
      <c r="CF121" s="149">
        <f t="shared" si="402"/>
        <v>12210239.171705231</v>
      </c>
      <c r="CG121" s="149">
        <f t="shared" si="402"/>
        <v>12401986.405660931</v>
      </c>
      <c r="CH121" s="149">
        <f t="shared" si="402"/>
        <v>12401986.405660933</v>
      </c>
      <c r="CI121" s="149">
        <f t="shared" si="402"/>
        <v>12401986.405660931</v>
      </c>
      <c r="CJ121" s="149">
        <f t="shared" si="402"/>
        <v>12313417.557827843</v>
      </c>
      <c r="CK121" s="149">
        <f t="shared" si="402"/>
        <v>12313417.557827845</v>
      </c>
      <c r="CL121" s="149">
        <f t="shared" si="402"/>
        <v>12313417.557827843</v>
      </c>
      <c r="CM121" s="148">
        <f t="shared" ref="CM121:CM133" si="403">SUM(CA121:CL121)</f>
        <v>146262230.11907855</v>
      </c>
      <c r="CO121" s="149">
        <f t="shared" ref="CO121:CR121" si="404">SUM(CO123:CO133)</f>
        <v>37232360.765410729</v>
      </c>
      <c r="CP121" s="149">
        <f t="shared" si="404"/>
        <v>31507301.11909394</v>
      </c>
      <c r="CQ121" s="149">
        <f t="shared" si="404"/>
        <v>37474025.606512055</v>
      </c>
      <c r="CR121" s="149">
        <f t="shared" si="404"/>
        <v>39006318.509704016</v>
      </c>
      <c r="CS121" s="148">
        <f t="shared" ref="CS121:CS133" si="405">SUM(CO121:CR121)</f>
        <v>145220006.00072074</v>
      </c>
      <c r="CU121" s="149">
        <f t="shared" ref="CU121:CX121" si="406">SUM(CU123:CU133)</f>
        <v>35773817.389737524</v>
      </c>
      <c r="CV121" s="149">
        <f t="shared" si="406"/>
        <v>35773817.389737524</v>
      </c>
      <c r="CW121" s="149">
        <f t="shared" si="406"/>
        <v>35773817.389737524</v>
      </c>
      <c r="CX121" s="149">
        <f t="shared" si="406"/>
        <v>35773817.389737524</v>
      </c>
      <c r="CY121" s="148">
        <f t="shared" ref="CY121:CY133" si="407">SUM(CU121:CX121)</f>
        <v>143095269.5589501</v>
      </c>
      <c r="DA121" s="149">
        <f t="shared" ref="DA121:DS121" si="408">SUM(DA123:DA133)</f>
        <v>161246132.0929701</v>
      </c>
      <c r="DB121" s="149">
        <f t="shared" si="408"/>
        <v>119574872.08888179</v>
      </c>
      <c r="DC121" s="149">
        <f t="shared" si="408"/>
        <v>120187497.6542249</v>
      </c>
      <c r="DD121" s="149">
        <f t="shared" si="408"/>
        <v>109271988.31480536</v>
      </c>
      <c r="DE121" s="149">
        <f t="shared" si="408"/>
        <v>109214544.0600552</v>
      </c>
      <c r="DF121" s="149">
        <f t="shared" si="408"/>
        <v>46157946.094344065</v>
      </c>
      <c r="DG121" s="149">
        <f t="shared" si="408"/>
        <v>0</v>
      </c>
      <c r="DH121" s="149">
        <f t="shared" si="408"/>
        <v>0</v>
      </c>
      <c r="DI121" s="149">
        <f t="shared" si="408"/>
        <v>0</v>
      </c>
      <c r="DJ121" s="149">
        <f t="shared" si="408"/>
        <v>0</v>
      </c>
      <c r="DK121" s="149">
        <f t="shared" si="408"/>
        <v>0</v>
      </c>
      <c r="DL121" s="149">
        <f t="shared" si="408"/>
        <v>0</v>
      </c>
      <c r="DM121" s="149">
        <f t="shared" si="408"/>
        <v>0</v>
      </c>
      <c r="DN121" s="149">
        <f t="shared" si="408"/>
        <v>0</v>
      </c>
      <c r="DO121" s="149">
        <f t="shared" si="408"/>
        <v>0</v>
      </c>
      <c r="DP121" s="149">
        <f t="shared" si="408"/>
        <v>0</v>
      </c>
      <c r="DQ121" s="149">
        <f t="shared" si="408"/>
        <v>0</v>
      </c>
      <c r="DR121" s="149">
        <f t="shared" si="408"/>
        <v>0</v>
      </c>
      <c r="DS121" s="149">
        <f t="shared" si="408"/>
        <v>0</v>
      </c>
      <c r="DU121" s="148">
        <f t="shared" ref="DU121:DU133" si="409">+BY121-BK121</f>
        <v>5734757.0644200146</v>
      </c>
      <c r="DW121" s="148">
        <f t="shared" ref="DW121:DW133" si="410">+DU121-BM121</f>
        <v>-6873856.1529261079</v>
      </c>
      <c r="DX121" s="148">
        <f t="shared" ref="DX121:DX137" si="411">+SUM(BY121,CM121,CS120:CS121,CY121,DA121:DS121)</f>
        <v>1241736421.4520347</v>
      </c>
    </row>
    <row r="122" spans="1:128" s="70" customFormat="1" x14ac:dyDescent="0.3">
      <c r="A122" s="10" t="str">
        <f t="shared" si="250"/>
        <v>INSTALACIONES PLANTA OXIDOS</v>
      </c>
      <c r="B122" s="71"/>
      <c r="C122" s="72"/>
      <c r="D122" s="71"/>
      <c r="E122" s="72"/>
      <c r="F122" s="73" t="s">
        <v>115</v>
      </c>
      <c r="G122" s="98" t="s">
        <v>178</v>
      </c>
      <c r="I122" s="99">
        <f t="shared" ref="I122:T122" si="412">SUM(I123:I132)</f>
        <v>5641469.2540068151</v>
      </c>
      <c r="J122" s="99">
        <f t="shared" si="412"/>
        <v>4584123.5980449431</v>
      </c>
      <c r="K122" s="99">
        <f t="shared" si="412"/>
        <v>5536279.050496513</v>
      </c>
      <c r="L122" s="99">
        <f t="shared" si="412"/>
        <v>4900362.1968413014</v>
      </c>
      <c r="M122" s="99">
        <f t="shared" si="412"/>
        <v>5078276.8360734908</v>
      </c>
      <c r="N122" s="99">
        <f t="shared" si="412"/>
        <v>4547337.3604610311</v>
      </c>
      <c r="O122" s="99">
        <f t="shared" si="412"/>
        <v>6001635.5597910788</v>
      </c>
      <c r="P122" s="99">
        <f t="shared" si="412"/>
        <v>5699290.143351418</v>
      </c>
      <c r="Q122" s="99">
        <f t="shared" si="412"/>
        <v>6148037.4533769917</v>
      </c>
      <c r="R122" s="99">
        <f t="shared" si="412"/>
        <v>5566305.8279991997</v>
      </c>
      <c r="S122" s="99">
        <f t="shared" si="412"/>
        <v>5603191.7788680689</v>
      </c>
      <c r="T122" s="99">
        <f t="shared" si="412"/>
        <v>5815425.9794758707</v>
      </c>
      <c r="U122" s="99">
        <f t="shared" si="392"/>
        <v>65121735.038786724</v>
      </c>
      <c r="W122" s="99">
        <f>SUM(W123:W132)</f>
        <v>5231112.2547649182</v>
      </c>
      <c r="X122" s="99">
        <f>SUM(X123:X132)</f>
        <v>5578318.4031083994</v>
      </c>
      <c r="Y122" s="99">
        <f>SUM(Y123:Y132)</f>
        <v>4520146.58742001</v>
      </c>
      <c r="Z122" s="99">
        <f t="shared" ref="Z122:AH122" si="413">SUM(Z123:Z132)</f>
        <v>5537290.2426267918</v>
      </c>
      <c r="AA122" s="99">
        <f t="shared" si="413"/>
        <v>5018161.8516415358</v>
      </c>
      <c r="AB122" s="99">
        <f t="shared" si="413"/>
        <v>5263802.9295044458</v>
      </c>
      <c r="AC122" s="99">
        <f t="shared" si="413"/>
        <v>5437633.4504401442</v>
      </c>
      <c r="AD122" s="99">
        <f t="shared" si="413"/>
        <v>4906510.5789800528</v>
      </c>
      <c r="AE122" s="99">
        <f t="shared" si="413"/>
        <v>5241561.5918796044</v>
      </c>
      <c r="AF122" s="99">
        <f t="shared" si="413"/>
        <v>5035425.7604646077</v>
      </c>
      <c r="AG122" s="99">
        <f t="shared" si="413"/>
        <v>5384796.2836316032</v>
      </c>
      <c r="AH122" s="99">
        <f t="shared" si="413"/>
        <v>5614942.9273558501</v>
      </c>
      <c r="AI122" s="99">
        <f t="shared" si="394"/>
        <v>62769702.861817963</v>
      </c>
      <c r="AK122" s="33">
        <f t="shared" ref="AK122:AR122" si="414">SUM(AK123:AK132)</f>
        <v>5723991.2945430679</v>
      </c>
      <c r="AL122" s="33">
        <f t="shared" si="414"/>
        <v>4154023.6894859034</v>
      </c>
      <c r="AM122" s="33">
        <f t="shared" si="414"/>
        <v>5489010.1130082328</v>
      </c>
      <c r="AN122" s="33">
        <f t="shared" si="414"/>
        <v>5475476.8690744117</v>
      </c>
      <c r="AO122" s="33">
        <f t="shared" si="414"/>
        <v>4900151.0913496222</v>
      </c>
      <c r="AP122" s="33">
        <f t="shared" si="414"/>
        <v>5357958.2811353486</v>
      </c>
      <c r="AQ122" s="33">
        <f t="shared" si="414"/>
        <v>5710983.8373184679</v>
      </c>
      <c r="AR122" s="33">
        <f t="shared" si="414"/>
        <v>5585659.7327114176</v>
      </c>
      <c r="AS122" s="33">
        <v>5616994.5589105003</v>
      </c>
      <c r="AT122" s="33">
        <f t="shared" ref="AT122:AV122" si="415">SUM(AT123:AT132)</f>
        <v>4868344.0451850714</v>
      </c>
      <c r="AU122" s="33">
        <f t="shared" si="415"/>
        <v>5564918.2458910542</v>
      </c>
      <c r="AV122" s="33">
        <f t="shared" si="415"/>
        <v>5587174.1296093175</v>
      </c>
      <c r="AW122" s="99">
        <f t="shared" si="397"/>
        <v>64034685.888222419</v>
      </c>
      <c r="AY122" s="33">
        <f t="shared" ref="AY122:BJ122" si="416">SUM(AY123:AY132)</f>
        <v>5121555.1818601936</v>
      </c>
      <c r="AZ122" s="33">
        <f t="shared" si="416"/>
        <v>3841963.8013732876</v>
      </c>
      <c r="BA122" s="33">
        <f t="shared" si="416"/>
        <v>5202300.9069721848</v>
      </c>
      <c r="BB122" s="33">
        <f t="shared" si="416"/>
        <v>5026424.842445231</v>
      </c>
      <c r="BC122" s="33">
        <f t="shared" si="416"/>
        <v>4272072.9110551383</v>
      </c>
      <c r="BD122" s="33">
        <f t="shared" si="416"/>
        <v>4995613.4740656726</v>
      </c>
      <c r="BE122" s="33">
        <f t="shared" si="416"/>
        <v>5188047.1965055298</v>
      </c>
      <c r="BF122" s="33">
        <f t="shared" si="416"/>
        <v>5108035.6722457707</v>
      </c>
      <c r="BG122" s="33">
        <f t="shared" si="416"/>
        <v>3999164.4863614468</v>
      </c>
      <c r="BH122" s="33">
        <f t="shared" si="416"/>
        <v>5157032.4908493636</v>
      </c>
      <c r="BI122" s="33">
        <f t="shared" si="416"/>
        <v>4956926.3535888297</v>
      </c>
      <c r="BJ122" s="33">
        <f t="shared" si="416"/>
        <v>5233914.6804170646</v>
      </c>
      <c r="BK122" s="99">
        <f t="shared" si="399"/>
        <v>58103051.997739702</v>
      </c>
      <c r="BM122" s="33">
        <f t="shared" ref="BM122:BX122" si="417">SUM(BM123:BM132)</f>
        <v>5777090.1252461225</v>
      </c>
      <c r="BN122" s="33">
        <f t="shared" si="417"/>
        <v>5152522.6265621958</v>
      </c>
      <c r="BO122" s="33">
        <f t="shared" si="417"/>
        <v>4967566.1999583514</v>
      </c>
      <c r="BP122" s="33">
        <f t="shared" si="417"/>
        <v>5362212.7718014158</v>
      </c>
      <c r="BQ122" s="33">
        <f t="shared" si="417"/>
        <v>5322039.0568804694</v>
      </c>
      <c r="BR122" s="33">
        <f t="shared" si="417"/>
        <v>5383436.3404554939</v>
      </c>
      <c r="BS122" s="33">
        <f t="shared" si="417"/>
        <v>4220113.7552923551</v>
      </c>
      <c r="BT122" s="33">
        <f t="shared" si="417"/>
        <v>5104013.7377076736</v>
      </c>
      <c r="BU122" s="33">
        <f t="shared" si="417"/>
        <v>4464716.0704166284</v>
      </c>
      <c r="BV122" s="33">
        <f t="shared" si="417"/>
        <v>5106780.7658142112</v>
      </c>
      <c r="BW122" s="33">
        <f t="shared" si="417"/>
        <v>4968738.6625391264</v>
      </c>
      <c r="BX122" s="33">
        <f t="shared" si="417"/>
        <v>4872588.1786965616</v>
      </c>
      <c r="BY122" s="99">
        <f t="shared" si="401"/>
        <v>60701818.2913706</v>
      </c>
      <c r="CA122" s="33">
        <f t="shared" ref="CA122:CL122" si="418">SUM(CA123:CA132)</f>
        <v>5224416.1609747438</v>
      </c>
      <c r="CB122" s="33">
        <f t="shared" si="418"/>
        <v>5224416.1609747428</v>
      </c>
      <c r="CC122" s="33">
        <f t="shared" si="418"/>
        <v>5224416.1609747428</v>
      </c>
      <c r="CD122" s="33">
        <f t="shared" si="418"/>
        <v>5335428.629276189</v>
      </c>
      <c r="CE122" s="33">
        <f t="shared" si="418"/>
        <v>5335428.629276189</v>
      </c>
      <c r="CF122" s="33">
        <f t="shared" si="418"/>
        <v>5335428.629276189</v>
      </c>
      <c r="CG122" s="33">
        <f t="shared" si="418"/>
        <v>5382313.3987987768</v>
      </c>
      <c r="CH122" s="33">
        <f t="shared" si="418"/>
        <v>5382313.3987987787</v>
      </c>
      <c r="CI122" s="33">
        <f t="shared" si="418"/>
        <v>5382313.3987987787</v>
      </c>
      <c r="CJ122" s="33">
        <f t="shared" si="418"/>
        <v>5327203.5374359153</v>
      </c>
      <c r="CK122" s="33">
        <f t="shared" si="418"/>
        <v>5327203.5374359153</v>
      </c>
      <c r="CL122" s="33">
        <f t="shared" si="418"/>
        <v>5327203.5374359144</v>
      </c>
      <c r="CM122" s="99">
        <f t="shared" si="403"/>
        <v>63808085.179456882</v>
      </c>
      <c r="CO122" s="33">
        <f t="shared" ref="CO122:CR122" si="419">SUM(CO123:CO132)</f>
        <v>16244114.436696991</v>
      </c>
      <c r="CP122" s="33">
        <f t="shared" si="419"/>
        <v>16000149.172221137</v>
      </c>
      <c r="CQ122" s="33">
        <f t="shared" si="419"/>
        <v>16429689.98261686</v>
      </c>
      <c r="CR122" s="33">
        <f t="shared" si="419"/>
        <v>16152690.855822656</v>
      </c>
      <c r="CS122" s="99">
        <f t="shared" si="405"/>
        <v>64826644.44735764</v>
      </c>
      <c r="CU122" s="33">
        <f t="shared" ref="CU122:CX122" si="420">SUM(CU123:CU132)</f>
        <v>16660835.819158034</v>
      </c>
      <c r="CV122" s="33">
        <f t="shared" si="420"/>
        <v>16660835.819158034</v>
      </c>
      <c r="CW122" s="33">
        <f t="shared" si="420"/>
        <v>16660835.819158034</v>
      </c>
      <c r="CX122" s="33">
        <f t="shared" si="420"/>
        <v>16660835.819158034</v>
      </c>
      <c r="CY122" s="99">
        <f t="shared" si="407"/>
        <v>66643343.276632138</v>
      </c>
      <c r="DA122" s="33">
        <f t="shared" ref="DA122:DS122" si="421">SUM(DA123:DA132)</f>
        <v>66574921.935012676</v>
      </c>
      <c r="DB122" s="33">
        <f t="shared" si="421"/>
        <v>66511490.382461607</v>
      </c>
      <c r="DC122" s="33">
        <f t="shared" si="421"/>
        <v>66749321.329677291</v>
      </c>
      <c r="DD122" s="33">
        <f t="shared" si="421"/>
        <v>66543207.089983955</v>
      </c>
      <c r="DE122" s="33">
        <f t="shared" si="421"/>
        <v>66543207.065094098</v>
      </c>
      <c r="DF122" s="33">
        <f t="shared" si="421"/>
        <v>28513104.892350003</v>
      </c>
      <c r="DG122" s="33">
        <f t="shared" si="421"/>
        <v>0</v>
      </c>
      <c r="DH122" s="33">
        <f t="shared" si="421"/>
        <v>0</v>
      </c>
      <c r="DI122" s="33">
        <f t="shared" si="421"/>
        <v>0</v>
      </c>
      <c r="DJ122" s="33">
        <f t="shared" si="421"/>
        <v>0</v>
      </c>
      <c r="DK122" s="33">
        <f t="shared" si="421"/>
        <v>0</v>
      </c>
      <c r="DL122" s="33">
        <f t="shared" si="421"/>
        <v>0</v>
      </c>
      <c r="DM122" s="33">
        <f t="shared" si="421"/>
        <v>0</v>
      </c>
      <c r="DN122" s="33">
        <f t="shared" si="421"/>
        <v>0</v>
      </c>
      <c r="DO122" s="33">
        <f t="shared" si="421"/>
        <v>0</v>
      </c>
      <c r="DP122" s="33">
        <f t="shared" si="421"/>
        <v>0</v>
      </c>
      <c r="DQ122" s="33">
        <f t="shared" si="421"/>
        <v>0</v>
      </c>
      <c r="DR122" s="33">
        <f t="shared" si="421"/>
        <v>0</v>
      </c>
      <c r="DS122" s="33">
        <f t="shared" si="421"/>
        <v>0</v>
      </c>
      <c r="DU122" s="93">
        <f t="shared" si="409"/>
        <v>2598766.293630898</v>
      </c>
      <c r="DW122" s="93">
        <f t="shared" si="410"/>
        <v>-3178323.8316152245</v>
      </c>
      <c r="DX122" s="99">
        <f t="shared" si="411"/>
        <v>762635149.89011765</v>
      </c>
    </row>
    <row r="123" spans="1:128" x14ac:dyDescent="0.3">
      <c r="A123" s="12" t="str">
        <f t="shared" si="250"/>
        <v>2120101POWER-1001CHANCADO PRIMARIO OXIDOS</v>
      </c>
      <c r="B123" s="15" t="s">
        <v>116</v>
      </c>
      <c r="C123" s="16" t="s">
        <v>64</v>
      </c>
      <c r="D123" s="15" t="s">
        <v>117</v>
      </c>
      <c r="E123" s="16" t="s">
        <v>118</v>
      </c>
      <c r="F123" s="77" t="s">
        <v>119</v>
      </c>
      <c r="G123" s="39" t="s">
        <v>178</v>
      </c>
      <c r="I123" s="40">
        <v>170252.04964881431</v>
      </c>
      <c r="J123" s="40">
        <v>154279.84579052517</v>
      </c>
      <c r="K123" s="40">
        <v>180876.99337154248</v>
      </c>
      <c r="L123" s="40">
        <v>157399.51684130204</v>
      </c>
      <c r="M123" s="40">
        <v>158016.55679528578</v>
      </c>
      <c r="N123" s="40">
        <v>130630.29944866299</v>
      </c>
      <c r="O123" s="40">
        <v>170332.8934046565</v>
      </c>
      <c r="P123" s="40">
        <v>158809.02334296246</v>
      </c>
      <c r="Q123" s="40">
        <v>180130.23337699007</v>
      </c>
      <c r="R123" s="40">
        <v>182145.57799919948</v>
      </c>
      <c r="S123" s="40">
        <v>151010.54886806916</v>
      </c>
      <c r="T123" s="40">
        <v>174556.66947587172</v>
      </c>
      <c r="U123" s="40">
        <f t="shared" si="392"/>
        <v>1968440.2083638823</v>
      </c>
      <c r="W123" s="42">
        <v>163190.01476491868</v>
      </c>
      <c r="X123" s="42">
        <v>163096.34093017463</v>
      </c>
      <c r="Y123" s="42">
        <v>147649.5874200103</v>
      </c>
      <c r="Z123" s="42">
        <v>138291.06771337119</v>
      </c>
      <c r="AA123" s="42">
        <v>147077.13164153666</v>
      </c>
      <c r="AB123" s="42">
        <v>123569.70950444516</v>
      </c>
      <c r="AC123" s="42">
        <v>137574.44557510799</v>
      </c>
      <c r="AD123" s="42">
        <v>164317.38019214224</v>
      </c>
      <c r="AE123" s="42">
        <v>156951.84751960862</v>
      </c>
      <c r="AF123" s="42">
        <v>163730.61219682812</v>
      </c>
      <c r="AG123" s="42">
        <v>182906.74218160281</v>
      </c>
      <c r="AH123" s="42">
        <v>199948.19819155024</v>
      </c>
      <c r="AI123" s="40">
        <f t="shared" si="394"/>
        <v>1888303.0778312969</v>
      </c>
      <c r="AK123" s="92">
        <v>186766.95364206861</v>
      </c>
      <c r="AL123" s="92">
        <v>154452.18216471723</v>
      </c>
      <c r="AM123" s="92">
        <v>188436.00251137832</v>
      </c>
      <c r="AN123" s="92">
        <v>166547.39933611249</v>
      </c>
      <c r="AO123" s="92">
        <v>155105.89245089324</v>
      </c>
      <c r="AP123" s="92">
        <v>157658.15111134766</v>
      </c>
      <c r="AQ123" s="92">
        <v>177130.16123846802</v>
      </c>
      <c r="AR123" s="92">
        <v>172812.16541141801</v>
      </c>
      <c r="AS123" s="92">
        <v>177858.77300050046</v>
      </c>
      <c r="AT123" s="92">
        <v>159030.48498708097</v>
      </c>
      <c r="AU123" s="92">
        <v>179361.29683105365</v>
      </c>
      <c r="AV123" s="92">
        <v>175869.98975331796</v>
      </c>
      <c r="AW123" s="40">
        <f t="shared" si="397"/>
        <v>2051029.4524383568</v>
      </c>
      <c r="AY123" s="92">
        <f t="shared" ref="AY123:BJ132" si="422">AY60*AY$8</f>
        <v>119849.40451665179</v>
      </c>
      <c r="AZ123" s="92">
        <f t="shared" si="422"/>
        <v>89905.713678531218</v>
      </c>
      <c r="BA123" s="92">
        <f t="shared" si="422"/>
        <v>121738.93352264847</v>
      </c>
      <c r="BB123" s="92">
        <f t="shared" si="422"/>
        <v>117623.2614555105</v>
      </c>
      <c r="BC123" s="92">
        <f t="shared" si="422"/>
        <v>99970.687859641999</v>
      </c>
      <c r="BD123" s="92">
        <f t="shared" si="422"/>
        <v>116902.2452755595</v>
      </c>
      <c r="BE123" s="92">
        <f t="shared" si="422"/>
        <v>121405.38274540957</v>
      </c>
      <c r="BF123" s="92">
        <f t="shared" si="422"/>
        <v>119533.0347580315</v>
      </c>
      <c r="BG123" s="92">
        <f t="shared" si="422"/>
        <v>93584.363583968283</v>
      </c>
      <c r="BH123" s="92">
        <f t="shared" si="422"/>
        <v>120679.60827414814</v>
      </c>
      <c r="BI123" s="92">
        <f t="shared" si="422"/>
        <v>115996.9287873108</v>
      </c>
      <c r="BJ123" s="92">
        <f t="shared" si="422"/>
        <v>122478.72676656641</v>
      </c>
      <c r="BK123" s="40">
        <f t="shared" si="399"/>
        <v>1359668.2912239784</v>
      </c>
      <c r="BM123" s="51">
        <f>+[9]ENERO!$D$34</f>
        <v>186301.7313861227</v>
      </c>
      <c r="BN123" s="51">
        <f>+[10]FEBRERO!$D$34</f>
        <v>172707.11027219624</v>
      </c>
      <c r="BO123" s="51">
        <f>+[11]MARZO!$D34</f>
        <v>171363.83185885171</v>
      </c>
      <c r="BP123" s="92">
        <f t="shared" ref="BP123:BX132" si="423">BP60*BP$8</f>
        <v>165442.14039740618</v>
      </c>
      <c r="BQ123" s="92">
        <f t="shared" si="423"/>
        <v>164202.64736214493</v>
      </c>
      <c r="BR123" s="92">
        <f t="shared" si="423"/>
        <v>166096.9582448939</v>
      </c>
      <c r="BS123" s="92">
        <f t="shared" si="423"/>
        <v>142156.74831869797</v>
      </c>
      <c r="BT123" s="92">
        <f t="shared" si="423"/>
        <v>172092.07929676119</v>
      </c>
      <c r="BU123" s="92">
        <f t="shared" si="423"/>
        <v>150567.97257900989</v>
      </c>
      <c r="BV123" s="92">
        <f t="shared" si="423"/>
        <v>172092.07929760832</v>
      </c>
      <c r="BW123" s="92">
        <f t="shared" si="423"/>
        <v>167507.91295531433</v>
      </c>
      <c r="BX123" s="92">
        <f t="shared" si="423"/>
        <v>164210.8841159592</v>
      </c>
      <c r="BY123" s="40">
        <f t="shared" si="401"/>
        <v>1994742.0960849666</v>
      </c>
      <c r="CA123" s="92">
        <v>161190.65557111229</v>
      </c>
      <c r="CB123" s="92">
        <v>161190.65557111226</v>
      </c>
      <c r="CC123" s="92">
        <v>161190.65557111226</v>
      </c>
      <c r="CD123" s="92">
        <v>164615.7603083158</v>
      </c>
      <c r="CE123" s="92">
        <v>164615.7603083158</v>
      </c>
      <c r="CF123" s="92">
        <v>164615.76030831583</v>
      </c>
      <c r="CG123" s="92">
        <v>166062.31175115425</v>
      </c>
      <c r="CH123" s="92">
        <v>166062.31175115428</v>
      </c>
      <c r="CI123" s="92">
        <v>166062.31175115428</v>
      </c>
      <c r="CJ123" s="92">
        <v>164361.98880447398</v>
      </c>
      <c r="CK123" s="92">
        <v>164361.98880447398</v>
      </c>
      <c r="CL123" s="92">
        <v>164361.98880447395</v>
      </c>
      <c r="CM123" s="40">
        <f t="shared" si="403"/>
        <v>1968692.149305169</v>
      </c>
      <c r="CO123" s="92">
        <v>501185.08452336438</v>
      </c>
      <c r="CP123" s="92">
        <v>493657.94279005611</v>
      </c>
      <c r="CQ123" s="92">
        <v>506910.70878129278</v>
      </c>
      <c r="CR123" s="92">
        <v>498364.36226814426</v>
      </c>
      <c r="CS123" s="40">
        <f t="shared" si="405"/>
        <v>2000118.0983628575</v>
      </c>
      <c r="CU123" s="92">
        <v>514042.32842578413</v>
      </c>
      <c r="CV123" s="92">
        <v>514042.32842578407</v>
      </c>
      <c r="CW123" s="92">
        <v>514042.32842578407</v>
      </c>
      <c r="CX123" s="92">
        <v>514042.32842578407</v>
      </c>
      <c r="CY123" s="40">
        <f t="shared" si="407"/>
        <v>2056169.3137031365</v>
      </c>
      <c r="DA123" s="92">
        <v>2054058.2872131185</v>
      </c>
      <c r="DB123" s="92">
        <v>2052101.2123506721</v>
      </c>
      <c r="DC123" s="92">
        <v>2059439.0899460977</v>
      </c>
      <c r="DD123" s="92">
        <v>2053079.778513964</v>
      </c>
      <c r="DE123" s="92">
        <v>2053079.777746029</v>
      </c>
      <c r="DF123" s="92">
        <v>879724.34208003059</v>
      </c>
      <c r="DG123" s="92">
        <f t="shared" ref="DG123:DS132" si="424">DG60*DG$8</f>
        <v>0</v>
      </c>
      <c r="DH123" s="92">
        <f t="shared" si="424"/>
        <v>0</v>
      </c>
      <c r="DI123" s="92">
        <f t="shared" si="424"/>
        <v>0</v>
      </c>
      <c r="DJ123" s="92">
        <f t="shared" si="424"/>
        <v>0</v>
      </c>
      <c r="DK123" s="92">
        <f t="shared" si="424"/>
        <v>0</v>
      </c>
      <c r="DL123" s="92">
        <f t="shared" si="424"/>
        <v>0</v>
      </c>
      <c r="DM123" s="92">
        <f t="shared" si="424"/>
        <v>0</v>
      </c>
      <c r="DN123" s="92">
        <f t="shared" si="424"/>
        <v>0</v>
      </c>
      <c r="DO123" s="92">
        <f t="shared" si="424"/>
        <v>0</v>
      </c>
      <c r="DP123" s="92">
        <f t="shared" si="424"/>
        <v>0</v>
      </c>
      <c r="DQ123" s="92">
        <f t="shared" si="424"/>
        <v>0</v>
      </c>
      <c r="DR123" s="92">
        <f t="shared" si="424"/>
        <v>0</v>
      </c>
      <c r="DS123" s="92">
        <f t="shared" si="424"/>
        <v>0</v>
      </c>
      <c r="DU123" s="93">
        <f t="shared" si="409"/>
        <v>635073.80486098817</v>
      </c>
      <c r="DW123" s="93">
        <f t="shared" si="410"/>
        <v>448772.07347486546</v>
      </c>
      <c r="DX123" s="40">
        <f t="shared" si="411"/>
        <v>83997848.592663661</v>
      </c>
    </row>
    <row r="124" spans="1:128" x14ac:dyDescent="0.3">
      <c r="A124" s="12" t="str">
        <f t="shared" si="250"/>
        <v>2120102POWER-1056ZARANDEOS Y CHANCADO SECUNDARIO</v>
      </c>
      <c r="B124" s="15" t="s">
        <v>120</v>
      </c>
      <c r="C124" s="16" t="s">
        <v>121</v>
      </c>
      <c r="D124" s="15" t="s">
        <v>122</v>
      </c>
      <c r="E124" s="16" t="s">
        <v>123</v>
      </c>
      <c r="F124" s="77" t="s">
        <v>124</v>
      </c>
      <c r="G124" s="39" t="s">
        <v>178</v>
      </c>
      <c r="I124" s="40">
        <v>662690.2335816659</v>
      </c>
      <c r="J124" s="40">
        <v>527647.50986742927</v>
      </c>
      <c r="K124" s="40">
        <v>660918.24402385775</v>
      </c>
      <c r="L124" s="40">
        <v>584850.90599999996</v>
      </c>
      <c r="M124" s="40">
        <v>599215.10410854488</v>
      </c>
      <c r="N124" s="40">
        <v>539220.53011053009</v>
      </c>
      <c r="O124" s="40">
        <v>731356.39169571176</v>
      </c>
      <c r="P124" s="40">
        <v>693984.42975726782</v>
      </c>
      <c r="Q124" s="40">
        <v>757843.45000000019</v>
      </c>
      <c r="R124" s="40">
        <v>669882.94600000011</v>
      </c>
      <c r="S124" s="40">
        <v>699123.32799999986</v>
      </c>
      <c r="T124" s="40">
        <v>699784.21</v>
      </c>
      <c r="U124" s="40">
        <f t="shared" si="392"/>
        <v>7826517.2831450077</v>
      </c>
      <c r="W124" s="42">
        <v>614176.34</v>
      </c>
      <c r="X124" s="42">
        <v>664705.49069252925</v>
      </c>
      <c r="Y124" s="42">
        <v>513601.05800000002</v>
      </c>
      <c r="Z124" s="42">
        <v>668785.58944933908</v>
      </c>
      <c r="AA124" s="42">
        <v>589869.35600000003</v>
      </c>
      <c r="AB124" s="42">
        <v>631534.77600000007</v>
      </c>
      <c r="AC124" s="42">
        <v>639107.91866085841</v>
      </c>
      <c r="AD124" s="42">
        <v>570497.15793040011</v>
      </c>
      <c r="AE124" s="42">
        <v>610767.15379177022</v>
      </c>
      <c r="AF124" s="42">
        <v>571654.10051960009</v>
      </c>
      <c r="AG124" s="42">
        <v>629818.30687000009</v>
      </c>
      <c r="AH124" s="42">
        <v>661274.83719600004</v>
      </c>
      <c r="AI124" s="40">
        <f t="shared" si="394"/>
        <v>7365792.0851104986</v>
      </c>
      <c r="AK124" s="92">
        <v>671049.06410000008</v>
      </c>
      <c r="AL124" s="92">
        <v>468031.11662676244</v>
      </c>
      <c r="AM124" s="92">
        <v>644169.75317172543</v>
      </c>
      <c r="AN124" s="92">
        <v>646483.86453862942</v>
      </c>
      <c r="AO124" s="92">
        <v>556065.26348729245</v>
      </c>
      <c r="AP124" s="92">
        <v>632999.64048000006</v>
      </c>
      <c r="AQ124" s="92">
        <v>667168.28295999998</v>
      </c>
      <c r="AR124" s="92">
        <v>643304.26731999998</v>
      </c>
      <c r="AS124" s="92">
        <v>650452.02159999998</v>
      </c>
      <c r="AT124" s="92">
        <v>554709.74437164329</v>
      </c>
      <c r="AU124" s="92">
        <v>631422.20571200002</v>
      </c>
      <c r="AV124" s="92">
        <v>627343.34080519993</v>
      </c>
      <c r="AW124" s="40">
        <f t="shared" si="397"/>
        <v>7393198.5651732516</v>
      </c>
      <c r="AY124" s="92">
        <f t="shared" si="422"/>
        <v>298641.78465243813</v>
      </c>
      <c r="AZ124" s="92">
        <f t="shared" si="422"/>
        <v>224027.83636423678</v>
      </c>
      <c r="BA124" s="92">
        <f t="shared" si="422"/>
        <v>303350.12940207764</v>
      </c>
      <c r="BB124" s="92">
        <f t="shared" si="422"/>
        <v>293094.66208347696</v>
      </c>
      <c r="BC124" s="92">
        <f t="shared" si="422"/>
        <v>249107.82624028163</v>
      </c>
      <c r="BD124" s="92">
        <f t="shared" si="422"/>
        <v>291298.02771877358</v>
      </c>
      <c r="BE124" s="92">
        <f t="shared" si="422"/>
        <v>302518.98468518426</v>
      </c>
      <c r="BF124" s="92">
        <f t="shared" si="422"/>
        <v>297853.45174660964</v>
      </c>
      <c r="BG124" s="92">
        <f t="shared" si="422"/>
        <v>233194.32807357691</v>
      </c>
      <c r="BH124" s="92">
        <f t="shared" si="422"/>
        <v>300710.49356896366</v>
      </c>
      <c r="BI124" s="92">
        <f t="shared" si="422"/>
        <v>289042.15224891831</v>
      </c>
      <c r="BJ124" s="92">
        <f t="shared" si="422"/>
        <v>305193.55261747434</v>
      </c>
      <c r="BK124" s="40">
        <f t="shared" si="399"/>
        <v>3388033.2294020122</v>
      </c>
      <c r="BM124" s="51">
        <f>+[9]ENERO!$D$35</f>
        <v>632198.99030800001</v>
      </c>
      <c r="BN124" s="51">
        <f>+[10]FEBRERO!$D$35</f>
        <v>556002.66979999992</v>
      </c>
      <c r="BO124" s="51">
        <f>+[11]MARZO!$D35</f>
        <v>551152.75393600005</v>
      </c>
      <c r="BP124" s="92">
        <f t="shared" si="423"/>
        <v>577316.52641892876</v>
      </c>
      <c r="BQ124" s="92">
        <f t="shared" si="423"/>
        <v>572991.26919051888</v>
      </c>
      <c r="BR124" s="92">
        <f t="shared" si="423"/>
        <v>579601.5377482106</v>
      </c>
      <c r="BS124" s="92">
        <f t="shared" si="423"/>
        <v>496061.28129884414</v>
      </c>
      <c r="BT124" s="92">
        <f t="shared" si="423"/>
        <v>600521.73651263176</v>
      </c>
      <c r="BU124" s="92">
        <f t="shared" si="423"/>
        <v>525412.56242485903</v>
      </c>
      <c r="BV124" s="92">
        <f t="shared" si="423"/>
        <v>600521.73651558778</v>
      </c>
      <c r="BW124" s="92">
        <f t="shared" si="423"/>
        <v>584525.11689435598</v>
      </c>
      <c r="BX124" s="92">
        <f t="shared" si="423"/>
        <v>573020.01165050862</v>
      </c>
      <c r="BY124" s="40">
        <f t="shared" si="401"/>
        <v>6849326.1926984461</v>
      </c>
      <c r="CA124" s="92">
        <v>562480.81136989128</v>
      </c>
      <c r="CB124" s="92">
        <v>562480.81136989116</v>
      </c>
      <c r="CC124" s="92">
        <v>562480.81136989116</v>
      </c>
      <c r="CD124" s="92">
        <v>574432.84224155149</v>
      </c>
      <c r="CE124" s="92">
        <v>574432.84224155149</v>
      </c>
      <c r="CF124" s="92">
        <v>574432.84224155149</v>
      </c>
      <c r="CG124" s="92">
        <v>579480.63751462859</v>
      </c>
      <c r="CH124" s="92">
        <v>579480.6375146287</v>
      </c>
      <c r="CI124" s="92">
        <v>579480.6375146287</v>
      </c>
      <c r="CJ124" s="92">
        <v>573547.29710323212</v>
      </c>
      <c r="CK124" s="92">
        <v>573547.29710323212</v>
      </c>
      <c r="CL124" s="92">
        <v>573547.29710323201</v>
      </c>
      <c r="CM124" s="40">
        <f t="shared" si="403"/>
        <v>6869824.7646879097</v>
      </c>
      <c r="CO124" s="92">
        <v>1748904.0663701559</v>
      </c>
      <c r="CP124" s="92">
        <v>1722637.8242331883</v>
      </c>
      <c r="CQ124" s="92">
        <v>1768883.8460092919</v>
      </c>
      <c r="CR124" s="92">
        <v>1739061.0507366266</v>
      </c>
      <c r="CS124" s="40">
        <f t="shared" si="405"/>
        <v>6979486.7873492623</v>
      </c>
      <c r="CU124" s="92">
        <v>1793769.8990487948</v>
      </c>
      <c r="CV124" s="92">
        <v>1793769.8990487948</v>
      </c>
      <c r="CW124" s="92">
        <v>1793769.8990487948</v>
      </c>
      <c r="CX124" s="92">
        <v>1793769.8990487948</v>
      </c>
      <c r="CY124" s="40">
        <f t="shared" si="407"/>
        <v>7175079.596195179</v>
      </c>
      <c r="DA124" s="92">
        <v>7167713.0904339021</v>
      </c>
      <c r="DB124" s="92">
        <v>7160883.8046254907</v>
      </c>
      <c r="DC124" s="92">
        <v>7186489.6024863161</v>
      </c>
      <c r="DD124" s="92">
        <v>7164298.5477913227</v>
      </c>
      <c r="DE124" s="92">
        <v>7164298.5451115845</v>
      </c>
      <c r="DF124" s="92">
        <v>3069830.940024415</v>
      </c>
      <c r="DG124" s="92">
        <f t="shared" si="424"/>
        <v>0</v>
      </c>
      <c r="DH124" s="92">
        <f t="shared" si="424"/>
        <v>0</v>
      </c>
      <c r="DI124" s="92">
        <f t="shared" si="424"/>
        <v>0</v>
      </c>
      <c r="DJ124" s="92">
        <f t="shared" si="424"/>
        <v>0</v>
      </c>
      <c r="DK124" s="92">
        <f t="shared" si="424"/>
        <v>0</v>
      </c>
      <c r="DL124" s="92">
        <f t="shared" si="424"/>
        <v>0</v>
      </c>
      <c r="DM124" s="92">
        <f t="shared" si="424"/>
        <v>0</v>
      </c>
      <c r="DN124" s="92">
        <f t="shared" si="424"/>
        <v>0</v>
      </c>
      <c r="DO124" s="92">
        <f t="shared" si="424"/>
        <v>0</v>
      </c>
      <c r="DP124" s="92">
        <f t="shared" si="424"/>
        <v>0</v>
      </c>
      <c r="DQ124" s="92">
        <f t="shared" si="424"/>
        <v>0</v>
      </c>
      <c r="DR124" s="92">
        <f t="shared" si="424"/>
        <v>0</v>
      </c>
      <c r="DS124" s="92">
        <f t="shared" si="424"/>
        <v>0</v>
      </c>
      <c r="DU124" s="93">
        <f t="shared" si="409"/>
        <v>3461292.9632964339</v>
      </c>
      <c r="DW124" s="93">
        <f t="shared" si="410"/>
        <v>2829093.9729884341</v>
      </c>
      <c r="DX124" s="40">
        <f t="shared" si="411"/>
        <v>68787349.969766676</v>
      </c>
    </row>
    <row r="125" spans="1:128" x14ac:dyDescent="0.3">
      <c r="A125" s="12" t="str">
        <f t="shared" si="250"/>
        <v>2120103POWER-1058ZARANDEO Y CHANCADO TERCIARIO</v>
      </c>
      <c r="B125" s="15" t="s">
        <v>125</v>
      </c>
      <c r="C125" s="16" t="s">
        <v>126</v>
      </c>
      <c r="D125" s="15" t="s">
        <v>127</v>
      </c>
      <c r="E125" s="16" t="s">
        <v>128</v>
      </c>
      <c r="F125" s="77" t="s">
        <v>129</v>
      </c>
      <c r="G125" s="39" t="s">
        <v>178</v>
      </c>
      <c r="I125" s="40">
        <v>2650760.9343266636</v>
      </c>
      <c r="J125" s="40">
        <v>2110590.0394697171</v>
      </c>
      <c r="K125" s="40">
        <v>2643672.976095431</v>
      </c>
      <c r="L125" s="40">
        <v>2339403.6239999998</v>
      </c>
      <c r="M125" s="40">
        <v>2396860.4164341795</v>
      </c>
      <c r="N125" s="40">
        <v>2156882.1204421204</v>
      </c>
      <c r="O125" s="40">
        <v>2925425.566782847</v>
      </c>
      <c r="P125" s="40">
        <v>2775937.7190290713</v>
      </c>
      <c r="Q125" s="40">
        <v>3031373.8000000007</v>
      </c>
      <c r="R125" s="40">
        <v>2679531.7840000005</v>
      </c>
      <c r="S125" s="40">
        <v>2796493.3119999995</v>
      </c>
      <c r="T125" s="40">
        <v>2799136.84</v>
      </c>
      <c r="U125" s="40">
        <f t="shared" si="392"/>
        <v>31306069.132580031</v>
      </c>
      <c r="W125" s="42">
        <v>2456705.36</v>
      </c>
      <c r="X125" s="42">
        <v>2658821.962770117</v>
      </c>
      <c r="Y125" s="42">
        <v>2054404.2320000001</v>
      </c>
      <c r="Z125" s="42">
        <v>2675142.3577973563</v>
      </c>
      <c r="AA125" s="42">
        <v>2359477.4240000001</v>
      </c>
      <c r="AB125" s="42">
        <v>2526139.1040000003</v>
      </c>
      <c r="AC125" s="42">
        <v>2556431.6746434337</v>
      </c>
      <c r="AD125" s="42">
        <v>2281988.6317216004</v>
      </c>
      <c r="AE125" s="42">
        <v>2443068.6151670809</v>
      </c>
      <c r="AF125" s="42">
        <v>2286616.4020784004</v>
      </c>
      <c r="AG125" s="42">
        <v>2519273.2274800004</v>
      </c>
      <c r="AH125" s="42">
        <v>2645099.3487840001</v>
      </c>
      <c r="AI125" s="40">
        <f t="shared" si="394"/>
        <v>29463168.340441994</v>
      </c>
      <c r="AK125" s="92">
        <v>2684196.2564000003</v>
      </c>
      <c r="AL125" s="92">
        <v>1872124.4665070497</v>
      </c>
      <c r="AM125" s="92">
        <v>2576679.0126869017</v>
      </c>
      <c r="AN125" s="92">
        <v>2585935.4581545177</v>
      </c>
      <c r="AO125" s="92">
        <v>2224261.0539491698</v>
      </c>
      <c r="AP125" s="92">
        <v>2531998.5619200002</v>
      </c>
      <c r="AQ125" s="92">
        <v>2668673.1318399999</v>
      </c>
      <c r="AR125" s="92">
        <v>2573217.0692799999</v>
      </c>
      <c r="AS125" s="92">
        <v>2601808.0863999999</v>
      </c>
      <c r="AT125" s="92">
        <v>2218838.9774865732</v>
      </c>
      <c r="AU125" s="92">
        <v>2525688.8228480001</v>
      </c>
      <c r="AV125" s="92">
        <v>2509373.3632207997</v>
      </c>
      <c r="AW125" s="40">
        <f t="shared" si="397"/>
        <v>29572794.260693006</v>
      </c>
      <c r="AY125" s="92">
        <f t="shared" si="422"/>
        <v>1194567.1386097525</v>
      </c>
      <c r="AZ125" s="92">
        <f t="shared" si="422"/>
        <v>896111.34545694711</v>
      </c>
      <c r="BA125" s="92">
        <f t="shared" si="422"/>
        <v>1213400.5176083106</v>
      </c>
      <c r="BB125" s="92">
        <f t="shared" si="422"/>
        <v>1172378.6483339078</v>
      </c>
      <c r="BC125" s="92">
        <f t="shared" si="422"/>
        <v>996431.30496112653</v>
      </c>
      <c r="BD125" s="92">
        <f t="shared" si="422"/>
        <v>1165192.1108750943</v>
      </c>
      <c r="BE125" s="92">
        <f t="shared" si="422"/>
        <v>1210075.938740737</v>
      </c>
      <c r="BF125" s="92">
        <f t="shared" si="422"/>
        <v>1191413.8069864386</v>
      </c>
      <c r="BG125" s="92">
        <f t="shared" si="422"/>
        <v>932777.31229430763</v>
      </c>
      <c r="BH125" s="92">
        <f t="shared" si="422"/>
        <v>1202841.9742758546</v>
      </c>
      <c r="BI125" s="92">
        <f t="shared" si="422"/>
        <v>1156168.6089956732</v>
      </c>
      <c r="BJ125" s="92">
        <f t="shared" si="422"/>
        <v>1220774.2104698974</v>
      </c>
      <c r="BK125" s="40">
        <f t="shared" si="399"/>
        <v>13552132.917608049</v>
      </c>
      <c r="BM125" s="51">
        <f>+[9]ENERO!$D$36</f>
        <v>2528795.961232</v>
      </c>
      <c r="BN125" s="51">
        <f>+[10]FEBRERO!$D$36</f>
        <v>2224010.6791999997</v>
      </c>
      <c r="BO125" s="51">
        <f>+[11]MARZO!$D36</f>
        <v>2204611.0157440002</v>
      </c>
      <c r="BP125" s="92">
        <f t="shared" si="423"/>
        <v>2309266.105675715</v>
      </c>
      <c r="BQ125" s="92">
        <f t="shared" si="423"/>
        <v>2291965.0767620755</v>
      </c>
      <c r="BR125" s="92">
        <f t="shared" si="423"/>
        <v>2318406.1509928424</v>
      </c>
      <c r="BS125" s="92">
        <f>BS62*BS$8</f>
        <v>1984245.1251953766</v>
      </c>
      <c r="BT125" s="92">
        <f t="shared" si="423"/>
        <v>2402086.946050527</v>
      </c>
      <c r="BU125" s="92">
        <f t="shared" si="423"/>
        <v>2101650.2496994361</v>
      </c>
      <c r="BV125" s="92">
        <f t="shared" si="423"/>
        <v>2402086.9460623511</v>
      </c>
      <c r="BW125" s="92">
        <f t="shared" si="423"/>
        <v>2338100.4675774239</v>
      </c>
      <c r="BX125" s="92">
        <f t="shared" si="423"/>
        <v>2292080.0466020345</v>
      </c>
      <c r="BY125" s="40">
        <f t="shared" si="401"/>
        <v>27397304.770793784</v>
      </c>
      <c r="CA125" s="92">
        <v>2249923.2454795651</v>
      </c>
      <c r="CB125" s="92">
        <v>2249923.2454795646</v>
      </c>
      <c r="CC125" s="92">
        <v>2249923.2454795646</v>
      </c>
      <c r="CD125" s="92">
        <v>2297731.368966206</v>
      </c>
      <c r="CE125" s="92">
        <v>2297731.368966206</v>
      </c>
      <c r="CF125" s="92">
        <v>2297731.368966206</v>
      </c>
      <c r="CG125" s="92">
        <v>2317922.5500585143</v>
      </c>
      <c r="CH125" s="92">
        <v>2317922.5500585148</v>
      </c>
      <c r="CI125" s="92">
        <v>2317922.5500585148</v>
      </c>
      <c r="CJ125" s="92">
        <v>2294189.1884129285</v>
      </c>
      <c r="CK125" s="92">
        <v>2294189.1884129285</v>
      </c>
      <c r="CL125" s="92">
        <v>2294189.188412928</v>
      </c>
      <c r="CM125" s="40">
        <f t="shared" si="403"/>
        <v>27479299.058751639</v>
      </c>
      <c r="CO125" s="92">
        <v>6995616.2654806236</v>
      </c>
      <c r="CP125" s="92">
        <v>6890551.2969327532</v>
      </c>
      <c r="CQ125" s="92">
        <v>7075535.3840371678</v>
      </c>
      <c r="CR125" s="92">
        <v>6956244.2029465064</v>
      </c>
      <c r="CS125" s="40">
        <f t="shared" si="405"/>
        <v>27917947.149397049</v>
      </c>
      <c r="CU125" s="92">
        <v>7175079.596195179</v>
      </c>
      <c r="CV125" s="92">
        <v>7175079.596195179</v>
      </c>
      <c r="CW125" s="92">
        <v>7175079.596195179</v>
      </c>
      <c r="CX125" s="92">
        <v>7175079.596195179</v>
      </c>
      <c r="CY125" s="40">
        <f t="shared" si="407"/>
        <v>28700318.384780716</v>
      </c>
      <c r="DA125" s="92">
        <v>28670852.361735608</v>
      </c>
      <c r="DB125" s="92">
        <v>28643535.218501963</v>
      </c>
      <c r="DC125" s="92">
        <v>28745958.409945264</v>
      </c>
      <c r="DD125" s="92">
        <v>28657194.191165291</v>
      </c>
      <c r="DE125" s="92">
        <v>28657194.180446338</v>
      </c>
      <c r="DF125" s="92">
        <v>12279323.76009766</v>
      </c>
      <c r="DG125" s="92">
        <f t="shared" si="424"/>
        <v>0</v>
      </c>
      <c r="DH125" s="92">
        <f t="shared" si="424"/>
        <v>0</v>
      </c>
      <c r="DI125" s="92">
        <f t="shared" si="424"/>
        <v>0</v>
      </c>
      <c r="DJ125" s="92">
        <f t="shared" si="424"/>
        <v>0</v>
      </c>
      <c r="DK125" s="92">
        <f t="shared" si="424"/>
        <v>0</v>
      </c>
      <c r="DL125" s="92">
        <f t="shared" si="424"/>
        <v>0</v>
      </c>
      <c r="DM125" s="92">
        <f t="shared" si="424"/>
        <v>0</v>
      </c>
      <c r="DN125" s="92">
        <f t="shared" si="424"/>
        <v>0</v>
      </c>
      <c r="DO125" s="92">
        <f t="shared" si="424"/>
        <v>0</v>
      </c>
      <c r="DP125" s="92">
        <f t="shared" si="424"/>
        <v>0</v>
      </c>
      <c r="DQ125" s="92">
        <f t="shared" si="424"/>
        <v>0</v>
      </c>
      <c r="DR125" s="92">
        <f t="shared" si="424"/>
        <v>0</v>
      </c>
      <c r="DS125" s="92">
        <f t="shared" si="424"/>
        <v>0</v>
      </c>
      <c r="DU125" s="93">
        <f t="shared" si="409"/>
        <v>13845171.853185736</v>
      </c>
      <c r="DW125" s="93">
        <f t="shared" si="410"/>
        <v>11316375.891953737</v>
      </c>
      <c r="DX125" s="40">
        <f t="shared" si="411"/>
        <v>274128414.27296454</v>
      </c>
    </row>
    <row r="126" spans="1:128" x14ac:dyDescent="0.3">
      <c r="A126" s="12" t="str">
        <f t="shared" si="250"/>
        <v>2120104POWER-1120PRODUCTO DE MINERAL FINO</v>
      </c>
      <c r="B126" s="15" t="s">
        <v>130</v>
      </c>
      <c r="C126" s="16" t="s">
        <v>131</v>
      </c>
      <c r="D126" s="15" t="s">
        <v>132</v>
      </c>
      <c r="E126" s="16" t="s">
        <v>133</v>
      </c>
      <c r="F126" s="77" t="s">
        <v>134</v>
      </c>
      <c r="G126" s="39" t="s">
        <v>178</v>
      </c>
      <c r="I126" s="40">
        <v>482354.4158660582</v>
      </c>
      <c r="J126" s="40">
        <v>414507.64736944018</v>
      </c>
      <c r="K126" s="40">
        <v>475431.91284130467</v>
      </c>
      <c r="L126" s="40">
        <v>438940.9</v>
      </c>
      <c r="M126" s="40">
        <v>462542.28926585929</v>
      </c>
      <c r="N126" s="40">
        <v>404760.81049393769</v>
      </c>
      <c r="O126" s="40">
        <v>539686.72570132383</v>
      </c>
      <c r="P126" s="40">
        <v>403981.26027297403</v>
      </c>
      <c r="Q126" s="40">
        <v>537289.85000000009</v>
      </c>
      <c r="R126" s="40">
        <v>479702.74000000005</v>
      </c>
      <c r="S126" s="40">
        <v>457246.86</v>
      </c>
      <c r="T126" s="40">
        <v>527814.61</v>
      </c>
      <c r="U126" s="40">
        <f t="shared" si="392"/>
        <v>5624260.0218108986</v>
      </c>
      <c r="W126" s="42">
        <v>476423.94000000006</v>
      </c>
      <c r="X126" s="42">
        <v>486762.78782122204</v>
      </c>
      <c r="Y126" s="42">
        <v>409799.63000000006</v>
      </c>
      <c r="Z126" s="42">
        <v>470187.43717651011</v>
      </c>
      <c r="AA126" s="42">
        <v>487653.75</v>
      </c>
      <c r="AB126" s="42">
        <v>488164.58</v>
      </c>
      <c r="AC126" s="42">
        <v>504554.81080062722</v>
      </c>
      <c r="AD126" s="42">
        <v>460534.45296000002</v>
      </c>
      <c r="AE126" s="42">
        <v>484415.04633687891</v>
      </c>
      <c r="AF126" s="42">
        <v>504863.00269999995</v>
      </c>
      <c r="AG126" s="42">
        <v>479936.1100000001</v>
      </c>
      <c r="AH126" s="42">
        <v>475069.49705000001</v>
      </c>
      <c r="AI126" s="40">
        <f t="shared" si="394"/>
        <v>5728365.0448452393</v>
      </c>
      <c r="AK126" s="92">
        <v>480032.81679999997</v>
      </c>
      <c r="AL126" s="92">
        <v>366157.52891200961</v>
      </c>
      <c r="AM126" s="92">
        <v>463859.18102777685</v>
      </c>
      <c r="AN126" s="92">
        <v>485924.95512079692</v>
      </c>
      <c r="AO126" s="92">
        <v>440112.87985926482</v>
      </c>
      <c r="AP126" s="92">
        <v>443761.95050999988</v>
      </c>
      <c r="AQ126" s="92">
        <v>494745.72739999997</v>
      </c>
      <c r="AR126" s="92">
        <v>499784.8403000001</v>
      </c>
      <c r="AS126" s="92">
        <v>473464.98478999996</v>
      </c>
      <c r="AT126" s="92">
        <v>417049.61441938725</v>
      </c>
      <c r="AU126" s="92">
        <v>517191.49949999998</v>
      </c>
      <c r="AV126" s="92">
        <v>525871.43504999997</v>
      </c>
      <c r="AW126" s="40">
        <f t="shared" si="397"/>
        <v>5607957.4136892352</v>
      </c>
      <c r="AY126" s="92">
        <f t="shared" si="422"/>
        <v>2358050.4742690106</v>
      </c>
      <c r="AZ126" s="92">
        <f t="shared" si="422"/>
        <v>1768904.9990206582</v>
      </c>
      <c r="BA126" s="92">
        <f t="shared" si="422"/>
        <v>2395227.1693615289</v>
      </c>
      <c r="BB126" s="92">
        <f t="shared" si="422"/>
        <v>2314250.8598922403</v>
      </c>
      <c r="BC126" s="92">
        <f t="shared" si="422"/>
        <v>1966934.4947615075</v>
      </c>
      <c r="BD126" s="92">
        <f t="shared" si="422"/>
        <v>2300064.7856939919</v>
      </c>
      <c r="BE126" s="92">
        <f t="shared" si="422"/>
        <v>2388664.5204136013</v>
      </c>
      <c r="BF126" s="92">
        <f t="shared" si="422"/>
        <v>2351825.8637891533</v>
      </c>
      <c r="BG126" s="92">
        <f t="shared" si="422"/>
        <v>1841282.8484490237</v>
      </c>
      <c r="BH126" s="92">
        <f t="shared" si="422"/>
        <v>2374384.8263002061</v>
      </c>
      <c r="BI126" s="92">
        <f t="shared" si="422"/>
        <v>2282252.5822617938</v>
      </c>
      <c r="BJ126" s="92">
        <f t="shared" si="422"/>
        <v>2409782.6843990642</v>
      </c>
      <c r="BK126" s="40">
        <f t="shared" si="399"/>
        <v>26751626.108611785</v>
      </c>
      <c r="BM126" s="51">
        <f>+[9]ENERO!$D$37</f>
        <v>569176.86580000003</v>
      </c>
      <c r="BN126" s="51">
        <f>+[10]FEBRERO!$D$37</f>
        <v>505481.36470000003</v>
      </c>
      <c r="BO126" s="51">
        <f>+[11]MARZO!$D37</f>
        <v>461067.06677999988</v>
      </c>
      <c r="BP126" s="92">
        <f t="shared" si="423"/>
        <v>742221.38984310429</v>
      </c>
      <c r="BQ126" s="92">
        <f t="shared" si="423"/>
        <v>736660.6648602034</v>
      </c>
      <c r="BR126" s="92">
        <f t="shared" si="423"/>
        <v>745159.09248457721</v>
      </c>
      <c r="BS126" s="92">
        <f t="shared" si="423"/>
        <v>637756.37246491155</v>
      </c>
      <c r="BT126" s="92">
        <f t="shared" si="423"/>
        <v>772054.94301398902</v>
      </c>
      <c r="BU126" s="92">
        <f t="shared" si="423"/>
        <v>675491.56221629272</v>
      </c>
      <c r="BV126" s="92">
        <f t="shared" si="423"/>
        <v>772054.9430177894</v>
      </c>
      <c r="BW126" s="92">
        <f t="shared" si="423"/>
        <v>751489.04423482867</v>
      </c>
      <c r="BX126" s="92">
        <f t="shared" si="423"/>
        <v>736697.61732496927</v>
      </c>
      <c r="BY126" s="40">
        <f t="shared" si="401"/>
        <v>8105310.9267406669</v>
      </c>
      <c r="CA126" s="92">
        <v>723147.99675783084</v>
      </c>
      <c r="CB126" s="92">
        <v>723147.99675783073</v>
      </c>
      <c r="CC126" s="92">
        <v>723147.99675783073</v>
      </c>
      <c r="CD126" s="92">
        <v>738514.00926406914</v>
      </c>
      <c r="CE126" s="92">
        <v>738514.00926406914</v>
      </c>
      <c r="CF126" s="92">
        <v>738514.00926406926</v>
      </c>
      <c r="CG126" s="92">
        <v>745003.65827250248</v>
      </c>
      <c r="CH126" s="92">
        <v>745003.65827250259</v>
      </c>
      <c r="CI126" s="92">
        <v>745003.65827250259</v>
      </c>
      <c r="CJ126" s="92">
        <v>737375.516750423</v>
      </c>
      <c r="CK126" s="92">
        <v>737375.516750423</v>
      </c>
      <c r="CL126" s="92">
        <v>737375.51675042289</v>
      </c>
      <c r="CM126" s="40">
        <f t="shared" si="403"/>
        <v>8832123.5431344789</v>
      </c>
      <c r="CO126" s="92">
        <v>2248461.5413582819</v>
      </c>
      <c r="CP126" s="92">
        <v>2214692.6020455887</v>
      </c>
      <c r="CQ126" s="92">
        <v>2274148.3511652085</v>
      </c>
      <c r="CR126" s="92">
        <v>2235806.9638268147</v>
      </c>
      <c r="CS126" s="40">
        <f t="shared" si="405"/>
        <v>8973109.4583958946</v>
      </c>
      <c r="CU126" s="92">
        <v>2306142.8637582632</v>
      </c>
      <c r="CV126" s="92">
        <v>2306142.8637582632</v>
      </c>
      <c r="CW126" s="92">
        <v>2306142.8637582632</v>
      </c>
      <c r="CX126" s="92">
        <v>2306142.8637582632</v>
      </c>
      <c r="CY126" s="40">
        <f t="shared" si="407"/>
        <v>9224571.4550330527</v>
      </c>
      <c r="DA126" s="92">
        <v>9215100.7783865035</v>
      </c>
      <c r="DB126" s="92">
        <v>9206320.7733591106</v>
      </c>
      <c r="DC126" s="92">
        <v>9239240.6188972127</v>
      </c>
      <c r="DD126" s="92">
        <v>9210710.9047731943</v>
      </c>
      <c r="DE126" s="92">
        <v>9210710.9013280161</v>
      </c>
      <c r="DF126" s="92">
        <v>3946698.3580423249</v>
      </c>
      <c r="DG126" s="92">
        <f t="shared" si="424"/>
        <v>0</v>
      </c>
      <c r="DH126" s="92">
        <f t="shared" si="424"/>
        <v>0</v>
      </c>
      <c r="DI126" s="92">
        <f t="shared" si="424"/>
        <v>0</v>
      </c>
      <c r="DJ126" s="92">
        <f t="shared" si="424"/>
        <v>0</v>
      </c>
      <c r="DK126" s="92">
        <f t="shared" si="424"/>
        <v>0</v>
      </c>
      <c r="DL126" s="92">
        <f t="shared" si="424"/>
        <v>0</v>
      </c>
      <c r="DM126" s="92">
        <f t="shared" si="424"/>
        <v>0</v>
      </c>
      <c r="DN126" s="92">
        <f t="shared" si="424"/>
        <v>0</v>
      </c>
      <c r="DO126" s="92">
        <f t="shared" si="424"/>
        <v>0</v>
      </c>
      <c r="DP126" s="92">
        <f t="shared" si="424"/>
        <v>0</v>
      </c>
      <c r="DQ126" s="92">
        <f t="shared" si="424"/>
        <v>0</v>
      </c>
      <c r="DR126" s="92">
        <f t="shared" si="424"/>
        <v>0</v>
      </c>
      <c r="DS126" s="92">
        <f t="shared" si="424"/>
        <v>0</v>
      </c>
      <c r="DU126" s="93">
        <f t="shared" si="409"/>
        <v>-18646315.181871116</v>
      </c>
      <c r="DW126" s="93">
        <f t="shared" si="410"/>
        <v>-19215492.047671117</v>
      </c>
      <c r="DX126" s="40">
        <f t="shared" si="411"/>
        <v>113081844.86748749</v>
      </c>
    </row>
    <row r="127" spans="1:128" x14ac:dyDescent="0.3">
      <c r="A127" s="12" t="str">
        <f t="shared" si="250"/>
        <v>2120110POWER-1154PRETRATAMIENTO VATEAS Y POZAS</v>
      </c>
      <c r="B127" s="15" t="s">
        <v>135</v>
      </c>
      <c r="C127" s="16" t="s">
        <v>136</v>
      </c>
      <c r="D127" s="15" t="s">
        <v>137</v>
      </c>
      <c r="E127" s="16" t="s">
        <v>138</v>
      </c>
      <c r="F127" s="77" t="s">
        <v>139</v>
      </c>
      <c r="G127" s="39" t="s">
        <v>178</v>
      </c>
      <c r="I127" s="40">
        <v>116129.06260234422</v>
      </c>
      <c r="J127" s="40">
        <v>97900.430260937603</v>
      </c>
      <c r="K127" s="40">
        <v>118810.73252672159</v>
      </c>
      <c r="L127" s="40">
        <v>110541.90000000002</v>
      </c>
      <c r="M127" s="40">
        <v>106904.84321389765</v>
      </c>
      <c r="N127" s="40">
        <v>98000.991345537186</v>
      </c>
      <c r="O127" s="40">
        <v>127044.58008697438</v>
      </c>
      <c r="P127" s="40">
        <v>120306.13204455186</v>
      </c>
      <c r="Q127" s="40">
        <v>129994.39999999997</v>
      </c>
      <c r="R127" s="40">
        <v>120265.73000000001</v>
      </c>
      <c r="S127" s="40">
        <v>126946.14</v>
      </c>
      <c r="T127" s="40">
        <v>128155.94999999998</v>
      </c>
      <c r="U127" s="40">
        <f t="shared" si="392"/>
        <v>1401000.8920809643</v>
      </c>
      <c r="W127" s="42">
        <v>118630.01</v>
      </c>
      <c r="X127" s="42">
        <v>131650.57338248045</v>
      </c>
      <c r="Y127" s="42">
        <v>105843.49</v>
      </c>
      <c r="Z127" s="42">
        <v>132921.42401880375</v>
      </c>
      <c r="AA127" s="42">
        <v>119050.09</v>
      </c>
      <c r="AB127" s="42">
        <v>119640.1</v>
      </c>
      <c r="AC127" s="42">
        <v>125281.96097885695</v>
      </c>
      <c r="AD127" s="42">
        <v>105986.21161899999</v>
      </c>
      <c r="AE127" s="42">
        <v>117189.25607147771</v>
      </c>
      <c r="AF127" s="42">
        <v>110581.74665799999</v>
      </c>
      <c r="AG127" s="42">
        <v>120860.55722000002</v>
      </c>
      <c r="AH127" s="42">
        <v>121949.586985</v>
      </c>
      <c r="AI127" s="40">
        <f t="shared" si="394"/>
        <v>1429585.0069336186</v>
      </c>
      <c r="AK127" s="92">
        <v>125478.11238999999</v>
      </c>
      <c r="AL127" s="92">
        <v>93980.719989841818</v>
      </c>
      <c r="AM127" s="92">
        <v>123145.51249673449</v>
      </c>
      <c r="AN127" s="92">
        <v>123681.59118176211</v>
      </c>
      <c r="AO127" s="92">
        <v>115037.6413338799</v>
      </c>
      <c r="AP127" s="92">
        <v>126658.54357999998</v>
      </c>
      <c r="AQ127" s="92">
        <v>129202.81521999999</v>
      </c>
      <c r="AR127" s="92">
        <v>129266.42686999998</v>
      </c>
      <c r="AS127" s="92">
        <v>126104.75827999999</v>
      </c>
      <c r="AT127" s="92">
        <v>112477.10808984273</v>
      </c>
      <c r="AU127" s="92">
        <v>123367.51995</v>
      </c>
      <c r="AV127" s="92">
        <v>124433.74728099999</v>
      </c>
      <c r="AW127" s="40">
        <f t="shared" si="397"/>
        <v>1452834.4966630612</v>
      </c>
      <c r="AY127" s="92">
        <f t="shared" si="422"/>
        <v>250230.12327947107</v>
      </c>
      <c r="AZ127" s="92">
        <f t="shared" si="422"/>
        <v>187711.55274436058</v>
      </c>
      <c r="BA127" s="92">
        <f t="shared" si="422"/>
        <v>254175.21652392673</v>
      </c>
      <c r="BB127" s="92">
        <f t="shared" si="422"/>
        <v>245582.22323462996</v>
      </c>
      <c r="BC127" s="92">
        <f t="shared" si="422"/>
        <v>208725.92273894922</v>
      </c>
      <c r="BD127" s="92">
        <f t="shared" si="422"/>
        <v>244076.83429821208</v>
      </c>
      <c r="BE127" s="92">
        <f t="shared" si="422"/>
        <v>253478.80545334143</v>
      </c>
      <c r="BF127" s="92">
        <f t="shared" si="422"/>
        <v>249569.58396331235</v>
      </c>
      <c r="BG127" s="92">
        <f t="shared" si="422"/>
        <v>195392.10003662214</v>
      </c>
      <c r="BH127" s="92">
        <f t="shared" si="422"/>
        <v>251963.48181740625</v>
      </c>
      <c r="BI127" s="92">
        <f t="shared" si="422"/>
        <v>242186.65005094756</v>
      </c>
      <c r="BJ127" s="92">
        <f t="shared" si="422"/>
        <v>255719.80955193125</v>
      </c>
      <c r="BK127" s="40">
        <f t="shared" si="399"/>
        <v>2838812.3036931106</v>
      </c>
      <c r="BM127" s="51">
        <f>+[9]ENERO!$D$38</f>
        <v>127281.91244999996</v>
      </c>
      <c r="BN127" s="51">
        <f>+[10]FEBRERO!$D$38</f>
        <v>115214.29947</v>
      </c>
      <c r="BO127" s="51">
        <f>+[11]MARZO!$D38</f>
        <v>109160.54151200004</v>
      </c>
      <c r="BP127" s="92">
        <f t="shared" si="423"/>
        <v>140794.32602127662</v>
      </c>
      <c r="BQ127" s="92">
        <f t="shared" si="423"/>
        <v>139739.49448870288</v>
      </c>
      <c r="BR127" s="92">
        <f t="shared" si="423"/>
        <v>141351.58813891048</v>
      </c>
      <c r="BS127" s="92">
        <f t="shared" si="423"/>
        <v>208783.6992894077</v>
      </c>
      <c r="BT127" s="92">
        <f t="shared" si="423"/>
        <v>251711.70538985683</v>
      </c>
      <c r="BU127" s="92">
        <f t="shared" si="423"/>
        <v>220028.7006689453</v>
      </c>
      <c r="BV127" s="92">
        <f t="shared" si="423"/>
        <v>252313.553326019</v>
      </c>
      <c r="BW127" s="92">
        <f t="shared" si="423"/>
        <v>245155.62900322897</v>
      </c>
      <c r="BX127" s="92">
        <f t="shared" si="423"/>
        <v>240688.79640167233</v>
      </c>
      <c r="BY127" s="40">
        <f t="shared" si="401"/>
        <v>2192224.2461600201</v>
      </c>
      <c r="CA127" s="92">
        <v>137176.23368234845</v>
      </c>
      <c r="CB127" s="92">
        <v>137176.23368234842</v>
      </c>
      <c r="CC127" s="92">
        <v>137176.23368234842</v>
      </c>
      <c r="CD127" s="92">
        <v>140091.061258131</v>
      </c>
      <c r="CE127" s="92">
        <v>140091.061258131</v>
      </c>
      <c r="CF127" s="92">
        <v>140091.06125813103</v>
      </c>
      <c r="CG127" s="92">
        <v>141322.10333096882</v>
      </c>
      <c r="CH127" s="92">
        <v>141322.10333096885</v>
      </c>
      <c r="CI127" s="92">
        <v>141322.10333096885</v>
      </c>
      <c r="CJ127" s="92">
        <v>139875.09700766261</v>
      </c>
      <c r="CK127" s="92">
        <v>139875.09700766261</v>
      </c>
      <c r="CL127" s="92">
        <v>139875.09700766258</v>
      </c>
      <c r="CM127" s="40">
        <f t="shared" si="403"/>
        <v>1675393.4858373324</v>
      </c>
      <c r="CO127" s="92">
        <v>426517.79055736848</v>
      </c>
      <c r="CP127" s="92">
        <v>420112.05351442355</v>
      </c>
      <c r="CQ127" s="92">
        <v>431390.40285862191</v>
      </c>
      <c r="CR127" s="92">
        <v>424117.30366894358</v>
      </c>
      <c r="CS127" s="40">
        <f t="shared" si="405"/>
        <v>1702137.5505993576</v>
      </c>
      <c r="CU127" s="92">
        <v>437459.54327758861</v>
      </c>
      <c r="CV127" s="92">
        <v>437459.54327758856</v>
      </c>
      <c r="CW127" s="92">
        <v>437459.54327758856</v>
      </c>
      <c r="CX127" s="92">
        <v>437459.54327758856</v>
      </c>
      <c r="CY127" s="40">
        <f t="shared" si="407"/>
        <v>1749838.1731103542</v>
      </c>
      <c r="DA127" s="92">
        <v>1748041.6504640612</v>
      </c>
      <c r="DB127" s="92">
        <v>1746376.1435045321</v>
      </c>
      <c r="DC127" s="92">
        <v>1752620.8132603324</v>
      </c>
      <c r="DD127" s="92">
        <v>1747208.9214358192</v>
      </c>
      <c r="DE127" s="92">
        <v>1747208.9207822923</v>
      </c>
      <c r="DF127" s="92">
        <v>748661.71055419196</v>
      </c>
      <c r="DG127" s="92">
        <f t="shared" si="424"/>
        <v>0</v>
      </c>
      <c r="DH127" s="92">
        <f t="shared" si="424"/>
        <v>0</v>
      </c>
      <c r="DI127" s="92">
        <f t="shared" si="424"/>
        <v>0</v>
      </c>
      <c r="DJ127" s="92">
        <f t="shared" si="424"/>
        <v>0</v>
      </c>
      <c r="DK127" s="92">
        <f t="shared" si="424"/>
        <v>0</v>
      </c>
      <c r="DL127" s="92">
        <f t="shared" si="424"/>
        <v>0</v>
      </c>
      <c r="DM127" s="92">
        <f t="shared" si="424"/>
        <v>0</v>
      </c>
      <c r="DN127" s="92">
        <f t="shared" si="424"/>
        <v>0</v>
      </c>
      <c r="DO127" s="92">
        <f t="shared" si="424"/>
        <v>0</v>
      </c>
      <c r="DP127" s="92">
        <f t="shared" si="424"/>
        <v>0</v>
      </c>
      <c r="DQ127" s="92">
        <f t="shared" si="424"/>
        <v>0</v>
      </c>
      <c r="DR127" s="92">
        <f t="shared" si="424"/>
        <v>0</v>
      </c>
      <c r="DS127" s="92">
        <f t="shared" si="424"/>
        <v>0</v>
      </c>
      <c r="DU127" s="93">
        <f t="shared" si="409"/>
        <v>-646588.05753309047</v>
      </c>
      <c r="DW127" s="93">
        <f t="shared" si="410"/>
        <v>-773869.96998309041</v>
      </c>
      <c r="DX127" s="40">
        <f t="shared" si="411"/>
        <v>25782821.074104186</v>
      </c>
    </row>
    <row r="128" spans="1:128" x14ac:dyDescent="0.3">
      <c r="A128" s="12" t="str">
        <f t="shared" si="250"/>
        <v>2120113POWER-1043DISPOSICION DE RIPIOS</v>
      </c>
      <c r="B128" s="15" t="s">
        <v>140</v>
      </c>
      <c r="C128" s="16" t="s">
        <v>141</v>
      </c>
      <c r="D128" s="15" t="s">
        <v>142</v>
      </c>
      <c r="E128" s="16" t="s">
        <v>143</v>
      </c>
      <c r="F128" s="77" t="s">
        <v>144</v>
      </c>
      <c r="G128" s="39" t="s">
        <v>178</v>
      </c>
      <c r="I128" s="40">
        <v>301576.56850317662</v>
      </c>
      <c r="J128" s="40">
        <v>242086.17046554066</v>
      </c>
      <c r="K128" s="40">
        <v>289381.629470577</v>
      </c>
      <c r="L128" s="40">
        <v>219452.48999999996</v>
      </c>
      <c r="M128" s="40">
        <v>224877.08395307339</v>
      </c>
      <c r="N128" s="40">
        <v>191629.55485992663</v>
      </c>
      <c r="O128" s="40">
        <v>248190.51247608167</v>
      </c>
      <c r="P128" s="40">
        <v>232847.15238287247</v>
      </c>
      <c r="Q128" s="40">
        <v>254150.40000000002</v>
      </c>
      <c r="R128" s="40">
        <v>247288.55</v>
      </c>
      <c r="S128" s="40">
        <v>231204.65000000002</v>
      </c>
      <c r="T128" s="40">
        <v>250640.80999999997</v>
      </c>
      <c r="U128" s="40">
        <f t="shared" si="392"/>
        <v>2933325.5721112485</v>
      </c>
      <c r="W128" s="42">
        <v>248967.75</v>
      </c>
      <c r="X128" s="42">
        <v>261112.04814486124</v>
      </c>
      <c r="Y128" s="42">
        <v>210465.79</v>
      </c>
      <c r="Z128" s="42">
        <v>243939.42104927864</v>
      </c>
      <c r="AA128" s="42">
        <v>216617.95</v>
      </c>
      <c r="AB128" s="42">
        <v>237698.34999999992</v>
      </c>
      <c r="AC128" s="42">
        <v>250489.43157533175</v>
      </c>
      <c r="AD128" s="42">
        <v>228953.96659299996</v>
      </c>
      <c r="AE128" s="42">
        <v>247147.1030073794</v>
      </c>
      <c r="AF128" s="42">
        <v>233712.01627500003</v>
      </c>
      <c r="AG128" s="42">
        <v>254634.32557999995</v>
      </c>
      <c r="AH128" s="42">
        <v>249320.75417199999</v>
      </c>
      <c r="AI128" s="40">
        <f t="shared" si="394"/>
        <v>2883058.9063968505</v>
      </c>
      <c r="AK128" s="92">
        <v>264542.65478999994</v>
      </c>
      <c r="AL128" s="92">
        <v>200228.213098743</v>
      </c>
      <c r="AM128" s="92">
        <v>253899.8759621777</v>
      </c>
      <c r="AN128" s="92">
        <v>257980.09991360837</v>
      </c>
      <c r="AO128" s="92">
        <v>246804.89951833364</v>
      </c>
      <c r="AP128" s="92">
        <v>244827.33035000003</v>
      </c>
      <c r="AQ128" s="92">
        <v>264798.92685999995</v>
      </c>
      <c r="AR128" s="92">
        <v>260405.26910000009</v>
      </c>
      <c r="AS128" s="92">
        <v>257298.95920999997</v>
      </c>
      <c r="AT128" s="92">
        <v>224529.07168488862</v>
      </c>
      <c r="AU128" s="92">
        <v>252039.30133000002</v>
      </c>
      <c r="AV128" s="92">
        <v>261881.33660000001</v>
      </c>
      <c r="AW128" s="40">
        <f t="shared" si="397"/>
        <v>2989235.9384177513</v>
      </c>
      <c r="AY128" s="92">
        <f t="shared" si="422"/>
        <v>75793.547288359288</v>
      </c>
      <c r="AZ128" s="92">
        <f t="shared" si="422"/>
        <v>56856.961356371823</v>
      </c>
      <c r="BA128" s="92">
        <f t="shared" si="422"/>
        <v>76988.497790168723</v>
      </c>
      <c r="BB128" s="92">
        <f t="shared" si="422"/>
        <v>74385.719856460593</v>
      </c>
      <c r="BC128" s="92">
        <f t="shared" si="422"/>
        <v>63222.116858217851</v>
      </c>
      <c r="BD128" s="92">
        <f t="shared" si="422"/>
        <v>73929.744508471311</v>
      </c>
      <c r="BE128" s="92">
        <f t="shared" si="422"/>
        <v>76777.558097062341</v>
      </c>
      <c r="BF128" s="92">
        <f t="shared" si="422"/>
        <v>75593.472983799322</v>
      </c>
      <c r="BG128" s="92">
        <f t="shared" si="422"/>
        <v>59183.363616687799</v>
      </c>
      <c r="BH128" s="92">
        <f t="shared" si="422"/>
        <v>76318.573574526861</v>
      </c>
      <c r="BI128" s="92">
        <f t="shared" si="422"/>
        <v>73357.216440103017</v>
      </c>
      <c r="BJ128" s="92">
        <f t="shared" si="422"/>
        <v>77456.347876221625</v>
      </c>
      <c r="BK128" s="40">
        <f t="shared" si="399"/>
        <v>859863.12024645053</v>
      </c>
      <c r="BM128" s="51">
        <f>+[9]ENERO!$D$39</f>
        <v>273260.22788000002</v>
      </c>
      <c r="BN128" s="51">
        <f>+[10]FEBRERO!$D$39</f>
        <v>252642.00177000003</v>
      </c>
      <c r="BO128" s="51">
        <f>+[11]MARZO!$D39</f>
        <v>240799.72865400004</v>
      </c>
      <c r="BP128" s="92">
        <f t="shared" si="423"/>
        <v>227004.08721607315</v>
      </c>
      <c r="BQ128" s="92">
        <f t="shared" si="423"/>
        <v>225303.37188197338</v>
      </c>
      <c r="BR128" s="92">
        <f t="shared" si="423"/>
        <v>227902.56645119839</v>
      </c>
      <c r="BS128" s="92">
        <f t="shared" si="423"/>
        <v>63239.617108195518</v>
      </c>
      <c r="BT128" s="92">
        <f t="shared" si="423"/>
        <v>76242.311658825172</v>
      </c>
      <c r="BU128" s="92">
        <f t="shared" si="423"/>
        <v>66645.676029669776</v>
      </c>
      <c r="BV128" s="92">
        <f t="shared" si="423"/>
        <v>76424.608615770543</v>
      </c>
      <c r="BW128" s="92">
        <f t="shared" si="423"/>
        <v>74256.506436322059</v>
      </c>
      <c r="BX128" s="92">
        <f t="shared" si="423"/>
        <v>72903.523495746398</v>
      </c>
      <c r="BY128" s="40">
        <f t="shared" si="401"/>
        <v>1876624.2271977747</v>
      </c>
      <c r="CA128" s="92">
        <v>221170.60108014935</v>
      </c>
      <c r="CB128" s="92">
        <v>221170.6010801493</v>
      </c>
      <c r="CC128" s="92">
        <v>221170.6010801493</v>
      </c>
      <c r="CD128" s="92">
        <v>225870.20646859921</v>
      </c>
      <c r="CE128" s="92">
        <v>225870.20646859921</v>
      </c>
      <c r="CF128" s="92">
        <v>225870.20646859924</v>
      </c>
      <c r="CG128" s="92">
        <v>227855.02780313863</v>
      </c>
      <c r="CH128" s="92">
        <v>227855.02780313866</v>
      </c>
      <c r="CI128" s="92">
        <v>227855.02780313866</v>
      </c>
      <c r="CJ128" s="92">
        <v>225522.0051672096</v>
      </c>
      <c r="CK128" s="92">
        <v>225522.0051672096</v>
      </c>
      <c r="CL128" s="92">
        <v>225522.00516720954</v>
      </c>
      <c r="CM128" s="40">
        <f t="shared" si="403"/>
        <v>2701253.5215572901</v>
      </c>
      <c r="CO128" s="92">
        <v>687678.86081048625</v>
      </c>
      <c r="CP128" s="92">
        <v>677350.82749073335</v>
      </c>
      <c r="CQ128" s="92">
        <v>695535.02191485267</v>
      </c>
      <c r="CR128" s="92">
        <v>683808.53200974537</v>
      </c>
      <c r="CS128" s="40">
        <f t="shared" si="405"/>
        <v>2744373.2422258179</v>
      </c>
      <c r="CU128" s="92">
        <v>705320.35716185335</v>
      </c>
      <c r="CV128" s="92">
        <v>705320.35716185335</v>
      </c>
      <c r="CW128" s="92">
        <v>705320.35716185335</v>
      </c>
      <c r="CX128" s="92">
        <v>705320.35716185335</v>
      </c>
      <c r="CY128" s="40">
        <f t="shared" si="407"/>
        <v>2821281.4286474134</v>
      </c>
      <c r="DA128" s="92">
        <v>2818384.8773799771</v>
      </c>
      <c r="DB128" s="92">
        <v>2815699.5640027691</v>
      </c>
      <c r="DC128" s="92">
        <v>2825767.9069391675</v>
      </c>
      <c r="DD128" s="92">
        <v>2817042.2601148053</v>
      </c>
      <c r="DE128" s="92">
        <v>2817042.2590611172</v>
      </c>
      <c r="DF128" s="92">
        <v>1207074.6956968696</v>
      </c>
      <c r="DG128" s="92">
        <f t="shared" si="424"/>
        <v>0</v>
      </c>
      <c r="DH128" s="92">
        <f t="shared" si="424"/>
        <v>0</v>
      </c>
      <c r="DI128" s="92">
        <f t="shared" si="424"/>
        <v>0</v>
      </c>
      <c r="DJ128" s="92">
        <f t="shared" si="424"/>
        <v>0</v>
      </c>
      <c r="DK128" s="92">
        <f t="shared" si="424"/>
        <v>0</v>
      </c>
      <c r="DL128" s="92">
        <f t="shared" si="424"/>
        <v>0</v>
      </c>
      <c r="DM128" s="92">
        <f t="shared" si="424"/>
        <v>0</v>
      </c>
      <c r="DN128" s="92">
        <f t="shared" si="424"/>
        <v>0</v>
      </c>
      <c r="DO128" s="92">
        <f t="shared" si="424"/>
        <v>0</v>
      </c>
      <c r="DP128" s="92">
        <f t="shared" si="424"/>
        <v>0</v>
      </c>
      <c r="DQ128" s="92">
        <f t="shared" si="424"/>
        <v>0</v>
      </c>
      <c r="DR128" s="92">
        <f t="shared" si="424"/>
        <v>0</v>
      </c>
      <c r="DS128" s="92">
        <f t="shared" si="424"/>
        <v>0</v>
      </c>
      <c r="DU128" s="93">
        <f t="shared" si="409"/>
        <v>1016761.1069513242</v>
      </c>
      <c r="DW128" s="93">
        <f t="shared" si="410"/>
        <v>743500.87907132413</v>
      </c>
      <c r="DX128" s="40">
        <f t="shared" si="411"/>
        <v>27146681.533422358</v>
      </c>
    </row>
    <row r="129" spans="1:128" x14ac:dyDescent="0.3">
      <c r="A129" s="12" t="str">
        <f t="shared" si="250"/>
        <v>2120120POWER-1042ALIMENTADOR DE BATEAS</v>
      </c>
      <c r="B129" s="15" t="s">
        <v>145</v>
      </c>
      <c r="C129" s="16" t="s">
        <v>146</v>
      </c>
      <c r="D129" s="15" t="s">
        <v>147</v>
      </c>
      <c r="E129" s="16" t="s">
        <v>148</v>
      </c>
      <c r="F129" s="77" t="s">
        <v>149</v>
      </c>
      <c r="G129" s="39" t="s">
        <v>178</v>
      </c>
      <c r="I129" s="40">
        <v>147101.54985530686</v>
      </c>
      <c r="J129" s="40">
        <v>121028.29803439556</v>
      </c>
      <c r="K129" s="40">
        <v>153032.63170799974</v>
      </c>
      <c r="L129" s="40">
        <v>128161.51999999979</v>
      </c>
      <c r="M129" s="40">
        <v>135829.52866009483</v>
      </c>
      <c r="N129" s="40">
        <v>115092.24846495129</v>
      </c>
      <c r="O129" s="40">
        <v>145645.16222066991</v>
      </c>
      <c r="P129" s="40">
        <v>212004.24863338319</v>
      </c>
      <c r="Q129" s="40">
        <v>149739.1799999997</v>
      </c>
      <c r="R129" s="40">
        <v>142184.68000000011</v>
      </c>
      <c r="S129" s="40">
        <v>135733.75</v>
      </c>
      <c r="T129" s="40">
        <v>146188.99</v>
      </c>
      <c r="U129" s="40">
        <f t="shared" si="392"/>
        <v>1731741.7875768009</v>
      </c>
      <c r="W129" s="42">
        <v>139445.30999999994</v>
      </c>
      <c r="X129" s="42">
        <v>147037.1058161839</v>
      </c>
      <c r="Y129" s="42">
        <v>117418.74999999994</v>
      </c>
      <c r="Z129" s="42">
        <v>140348.61054236675</v>
      </c>
      <c r="AA129" s="42">
        <v>126804.95999999996</v>
      </c>
      <c r="AB129" s="42">
        <v>136037.23000000004</v>
      </c>
      <c r="AC129" s="42">
        <v>141695.50660632504</v>
      </c>
      <c r="AD129" s="42">
        <v>130054.64978000021</v>
      </c>
      <c r="AE129" s="42">
        <v>136250.24276006757</v>
      </c>
      <c r="AF129" s="42">
        <v>130026.59708999994</v>
      </c>
      <c r="AG129" s="42">
        <v>148399.66959999991</v>
      </c>
      <c r="AH129" s="42">
        <v>144605.68183999974</v>
      </c>
      <c r="AI129" s="40">
        <f t="shared" si="394"/>
        <v>1638124.3140349432</v>
      </c>
      <c r="AK129" s="92">
        <v>152188.42030000006</v>
      </c>
      <c r="AL129" s="92">
        <v>115403.88120367785</v>
      </c>
      <c r="AM129" s="92">
        <v>141103.08091594541</v>
      </c>
      <c r="AN129" s="92">
        <v>146480.73134656926</v>
      </c>
      <c r="AO129" s="92">
        <v>140391.91507993569</v>
      </c>
      <c r="AP129" s="92">
        <v>140842.52792999998</v>
      </c>
      <c r="AQ129" s="92">
        <v>155056.77860000008</v>
      </c>
      <c r="AR129" s="92">
        <v>150956.92459999997</v>
      </c>
      <c r="AS129" s="92">
        <v>151301.82091000018</v>
      </c>
      <c r="AT129" s="92">
        <v>128003.63688897138</v>
      </c>
      <c r="AU129" s="92">
        <v>145728.07250000007</v>
      </c>
      <c r="AV129" s="92">
        <v>152033.20179999992</v>
      </c>
      <c r="AW129" s="40">
        <f t="shared" si="397"/>
        <v>1719490.9920750998</v>
      </c>
      <c r="AY129" s="92">
        <f t="shared" si="422"/>
        <v>173144.91984440674</v>
      </c>
      <c r="AZ129" s="92">
        <f t="shared" si="422"/>
        <v>129885.64816991347</v>
      </c>
      <c r="BA129" s="92">
        <f t="shared" si="422"/>
        <v>175874.69851628595</v>
      </c>
      <c r="BB129" s="92">
        <f t="shared" si="422"/>
        <v>169928.83910176158</v>
      </c>
      <c r="BC129" s="92">
        <f t="shared" si="422"/>
        <v>144426.38915108639</v>
      </c>
      <c r="BD129" s="92">
        <f t="shared" si="422"/>
        <v>168887.19614001631</v>
      </c>
      <c r="BE129" s="92">
        <f t="shared" si="422"/>
        <v>175392.82192439144</v>
      </c>
      <c r="BF129" s="92">
        <f t="shared" si="422"/>
        <v>172687.8644529476</v>
      </c>
      <c r="BG129" s="92">
        <f t="shared" si="422"/>
        <v>135200.14719125853</v>
      </c>
      <c r="BH129" s="92">
        <f t="shared" si="422"/>
        <v>174344.30471933333</v>
      </c>
      <c r="BI129" s="92">
        <f t="shared" si="422"/>
        <v>167579.29685237436</v>
      </c>
      <c r="BJ129" s="92">
        <f t="shared" si="422"/>
        <v>176943.46846500778</v>
      </c>
      <c r="BK129" s="40">
        <f t="shared" si="399"/>
        <v>1964295.5945287836</v>
      </c>
      <c r="BM129" s="51">
        <f>+[9]ENERO!$D$40</f>
        <v>156158.82010000001</v>
      </c>
      <c r="BN129" s="51">
        <f>+[10]FEBRERO!$D$40</f>
        <v>143658.7821999999</v>
      </c>
      <c r="BO129" s="51">
        <f>+[11]MARZO!$D40</f>
        <v>132990.07429000002</v>
      </c>
      <c r="BP129" s="92">
        <f t="shared" si="423"/>
        <v>149073.89702159911</v>
      </c>
      <c r="BQ129" s="92">
        <f t="shared" si="423"/>
        <v>147957.03491709733</v>
      </c>
      <c r="BR129" s="92">
        <f t="shared" si="423"/>
        <v>149663.92957394524</v>
      </c>
      <c r="BS129" s="92">
        <f t="shared" si="423"/>
        <v>144466.36721634452</v>
      </c>
      <c r="BT129" s="92">
        <f t="shared" si="423"/>
        <v>174170.08984545877</v>
      </c>
      <c r="BU129" s="92">
        <f t="shared" si="423"/>
        <v>152247.26440407339</v>
      </c>
      <c r="BV129" s="92">
        <f t="shared" si="423"/>
        <v>174586.53416199269</v>
      </c>
      <c r="BW129" s="92">
        <f t="shared" si="423"/>
        <v>169633.66031579464</v>
      </c>
      <c r="BX129" s="92">
        <f t="shared" si="423"/>
        <v>166542.86787794283</v>
      </c>
      <c r="BY129" s="40">
        <f t="shared" si="401"/>
        <v>1861149.3219242482</v>
      </c>
      <c r="CA129" s="92">
        <v>145243.03863412043</v>
      </c>
      <c r="CB129" s="92">
        <v>145243.03863412043</v>
      </c>
      <c r="CC129" s="92">
        <v>145243.03863412043</v>
      </c>
      <c r="CD129" s="92">
        <v>148329.27597157011</v>
      </c>
      <c r="CE129" s="92">
        <v>148329.27597157011</v>
      </c>
      <c r="CF129" s="92">
        <v>148329.27597157014</v>
      </c>
      <c r="CG129" s="92">
        <v>149632.71087822784</v>
      </c>
      <c r="CH129" s="92">
        <v>149632.71087822787</v>
      </c>
      <c r="CI129" s="92">
        <v>149632.71087822787</v>
      </c>
      <c r="CJ129" s="92">
        <v>148100.61169691882</v>
      </c>
      <c r="CK129" s="92">
        <v>148100.61169691882</v>
      </c>
      <c r="CL129" s="92">
        <v>148100.61169691879</v>
      </c>
      <c r="CM129" s="40">
        <f t="shared" si="403"/>
        <v>1773916.9115425115</v>
      </c>
      <c r="CO129" s="92">
        <v>451599.65592520125</v>
      </c>
      <c r="CP129" s="92">
        <v>444817.22220593964</v>
      </c>
      <c r="CQ129" s="92">
        <v>456758.80775290675</v>
      </c>
      <c r="CR129" s="92">
        <v>449058.00566613697</v>
      </c>
      <c r="CS129" s="40">
        <f t="shared" si="405"/>
        <v>1802233.6915501847</v>
      </c>
      <c r="CU129" s="92">
        <v>463184.85089963081</v>
      </c>
      <c r="CV129" s="92">
        <v>463184.85089963075</v>
      </c>
      <c r="CW129" s="92">
        <v>463184.85089963075</v>
      </c>
      <c r="CX129" s="92">
        <v>463184.85089963075</v>
      </c>
      <c r="CY129" s="40">
        <f t="shared" si="407"/>
        <v>1852739.403598523</v>
      </c>
      <c r="DA129" s="92">
        <v>1850837.2343880255</v>
      </c>
      <c r="DB129" s="92">
        <v>1849073.7853912518</v>
      </c>
      <c r="DC129" s="92">
        <v>1855685.6800777565</v>
      </c>
      <c r="DD129" s="92">
        <v>1849955.535779061</v>
      </c>
      <c r="DE129" s="92">
        <v>1849955.5350871026</v>
      </c>
      <c r="DF129" s="92">
        <v>792687.61673182866</v>
      </c>
      <c r="DG129" s="92">
        <f t="shared" si="424"/>
        <v>0</v>
      </c>
      <c r="DH129" s="92">
        <f t="shared" si="424"/>
        <v>0</v>
      </c>
      <c r="DI129" s="92">
        <f t="shared" si="424"/>
        <v>0</v>
      </c>
      <c r="DJ129" s="92">
        <f t="shared" si="424"/>
        <v>0</v>
      </c>
      <c r="DK129" s="92">
        <f t="shared" si="424"/>
        <v>0</v>
      </c>
      <c r="DL129" s="92">
        <f t="shared" si="424"/>
        <v>0</v>
      </c>
      <c r="DM129" s="92">
        <f t="shared" si="424"/>
        <v>0</v>
      </c>
      <c r="DN129" s="92">
        <f t="shared" si="424"/>
        <v>0</v>
      </c>
      <c r="DO129" s="92">
        <f t="shared" si="424"/>
        <v>0</v>
      </c>
      <c r="DP129" s="92">
        <f t="shared" si="424"/>
        <v>0</v>
      </c>
      <c r="DQ129" s="92">
        <f t="shared" si="424"/>
        <v>0</v>
      </c>
      <c r="DR129" s="92">
        <f t="shared" si="424"/>
        <v>0</v>
      </c>
      <c r="DS129" s="92">
        <f t="shared" si="424"/>
        <v>0</v>
      </c>
      <c r="DU129" s="93">
        <f t="shared" si="409"/>
        <v>-103146.27260453533</v>
      </c>
      <c r="DW129" s="93">
        <f t="shared" si="410"/>
        <v>-259305.09270453535</v>
      </c>
      <c r="DX129" s="40">
        <f t="shared" si="411"/>
        <v>20082607.958296314</v>
      </c>
    </row>
    <row r="130" spans="1:128" x14ac:dyDescent="0.3">
      <c r="A130" s="12" t="str">
        <f t="shared" si="250"/>
        <v>2120123POWER-1126VAT LEACHING</v>
      </c>
      <c r="B130" s="15" t="s">
        <v>150</v>
      </c>
      <c r="C130" s="16" t="s">
        <v>151</v>
      </c>
      <c r="D130" s="15" t="s">
        <v>152</v>
      </c>
      <c r="E130" s="16" t="s">
        <v>153</v>
      </c>
      <c r="F130" s="77" t="s">
        <v>154</v>
      </c>
      <c r="G130" s="39" t="s">
        <v>178</v>
      </c>
      <c r="I130" s="40">
        <v>513069.57583772892</v>
      </c>
      <c r="J130" s="40">
        <v>428033.44024698297</v>
      </c>
      <c r="K130" s="40">
        <v>488854.02012119227</v>
      </c>
      <c r="L130" s="40">
        <v>425961.03</v>
      </c>
      <c r="M130" s="40">
        <v>449833.13776979817</v>
      </c>
      <c r="N130" s="40">
        <v>407662.38602032524</v>
      </c>
      <c r="O130" s="40">
        <v>545799.12006723951</v>
      </c>
      <c r="P130" s="40">
        <v>542117.94680783059</v>
      </c>
      <c r="Q130" s="40">
        <v>535437.49</v>
      </c>
      <c r="R130" s="40">
        <v>506130</v>
      </c>
      <c r="S130" s="40">
        <v>490944.24000000005</v>
      </c>
      <c r="T130" s="40">
        <v>538541.23</v>
      </c>
      <c r="U130" s="40">
        <f t="shared" si="392"/>
        <v>5872383.6168710981</v>
      </c>
      <c r="W130" s="42">
        <v>488236.94</v>
      </c>
      <c r="X130" s="42">
        <v>542945.32219629188</v>
      </c>
      <c r="Y130" s="42">
        <v>492406.02999999997</v>
      </c>
      <c r="Z130" s="42">
        <v>539633.22466272232</v>
      </c>
      <c r="AA130" s="42">
        <v>487054.33</v>
      </c>
      <c r="AB130" s="42">
        <v>506838.94999999995</v>
      </c>
      <c r="AC130" s="42">
        <v>534796.64517966018</v>
      </c>
      <c r="AD130" s="42">
        <v>466579.54096900008</v>
      </c>
      <c r="AE130" s="42">
        <v>505399.8681416476</v>
      </c>
      <c r="AF130" s="42">
        <v>507668.26582999999</v>
      </c>
      <c r="AG130" s="42">
        <v>527346.14240000001</v>
      </c>
      <c r="AH130" s="42">
        <v>571210.71490000002</v>
      </c>
      <c r="AI130" s="40">
        <f t="shared" si="394"/>
        <v>6170115.9742793217</v>
      </c>
      <c r="AK130" s="92">
        <v>610751.8483999999</v>
      </c>
      <c r="AL130" s="92">
        <v>447695.80106412678</v>
      </c>
      <c r="AM130" s="92">
        <v>554524.23890217848</v>
      </c>
      <c r="AN130" s="92">
        <v>547575.20395357523</v>
      </c>
      <c r="AO130" s="92">
        <v>502731.83154457371</v>
      </c>
      <c r="AP130" s="92">
        <v>532368.87488000002</v>
      </c>
      <c r="AQ130" s="92">
        <v>581682.16409999994</v>
      </c>
      <c r="AR130" s="92">
        <v>556785.04350000003</v>
      </c>
      <c r="AS130" s="92">
        <v>562834.51439999987</v>
      </c>
      <c r="AT130" s="92">
        <v>495067.63968206022</v>
      </c>
      <c r="AU130" s="92">
        <v>583700.4129</v>
      </c>
      <c r="AV130" s="92">
        <v>595621.14531999989</v>
      </c>
      <c r="AW130" s="40">
        <f t="shared" si="397"/>
        <v>6571338.7186465142</v>
      </c>
      <c r="AY130" s="92">
        <f t="shared" si="422"/>
        <v>302428.54799901106</v>
      </c>
      <c r="AZ130" s="92">
        <f t="shared" si="422"/>
        <v>226868.49846496529</v>
      </c>
      <c r="BA130" s="92">
        <f t="shared" si="422"/>
        <v>307196.5943317418</v>
      </c>
      <c r="BB130" s="92">
        <f t="shared" si="422"/>
        <v>296811.08818488655</v>
      </c>
      <c r="BC130" s="92">
        <f t="shared" si="422"/>
        <v>252266.50139636864</v>
      </c>
      <c r="BD130" s="92">
        <f t="shared" si="422"/>
        <v>294991.67258356768</v>
      </c>
      <c r="BE130" s="92">
        <f t="shared" si="422"/>
        <v>306354.91074014513</v>
      </c>
      <c r="BF130" s="92">
        <f t="shared" si="422"/>
        <v>301630.21907016728</v>
      </c>
      <c r="BG130" s="92">
        <f t="shared" si="422"/>
        <v>236151.22084464514</v>
      </c>
      <c r="BH130" s="92">
        <f t="shared" si="422"/>
        <v>304523.4880442748</v>
      </c>
      <c r="BI130" s="92">
        <f t="shared" si="422"/>
        <v>292707.19272215484</v>
      </c>
      <c r="BJ130" s="92">
        <f t="shared" si="422"/>
        <v>309063.39206411189</v>
      </c>
      <c r="BK130" s="40">
        <f t="shared" si="399"/>
        <v>3430993.3264460401</v>
      </c>
      <c r="BM130" s="51">
        <f>+[9]ENERO!$D$41</f>
        <v>664804.01779999991</v>
      </c>
      <c r="BN130" s="51">
        <f>+[10]FEBRERO!$D$41</f>
        <v>602869.2818</v>
      </c>
      <c r="BO130" s="51">
        <f>+[11]MARZO!$D41</f>
        <v>550784.20789000008</v>
      </c>
      <c r="BP130" s="92">
        <f t="shared" si="423"/>
        <v>518419.75993114826</v>
      </c>
      <c r="BQ130" s="92">
        <f t="shared" si="423"/>
        <v>514535.75746217062</v>
      </c>
      <c r="BR130" s="92">
        <f t="shared" si="423"/>
        <v>520471.65862200031</v>
      </c>
      <c r="BS130" s="92">
        <f t="shared" si="423"/>
        <v>252336.33023245979</v>
      </c>
      <c r="BT130" s="92">
        <f t="shared" si="423"/>
        <v>304219.19063033344</v>
      </c>
      <c r="BU130" s="92">
        <f t="shared" si="423"/>
        <v>265927.05781909096</v>
      </c>
      <c r="BV130" s="92">
        <f t="shared" si="423"/>
        <v>304946.58505856723</v>
      </c>
      <c r="BW130" s="92">
        <f t="shared" si="423"/>
        <v>296295.5056790855</v>
      </c>
      <c r="BX130" s="92">
        <f t="shared" si="423"/>
        <v>290896.88428155432</v>
      </c>
      <c r="BY130" s="40">
        <f t="shared" si="401"/>
        <v>5086506.2372064106</v>
      </c>
      <c r="CA130" s="92">
        <v>505097.55714953603</v>
      </c>
      <c r="CB130" s="92">
        <v>505097.55714953592</v>
      </c>
      <c r="CC130" s="92">
        <v>505097.55714953592</v>
      </c>
      <c r="CD130" s="92">
        <v>515830.26389120915</v>
      </c>
      <c r="CE130" s="92">
        <v>515830.26389120915</v>
      </c>
      <c r="CF130" s="92">
        <v>515830.26389120927</v>
      </c>
      <c r="CG130" s="92">
        <v>520363.09240710601</v>
      </c>
      <c r="CH130" s="92">
        <v>520363.09240710607</v>
      </c>
      <c r="CI130" s="92">
        <v>520363.09240710607</v>
      </c>
      <c r="CJ130" s="92">
        <v>515035.06043347454</v>
      </c>
      <c r="CK130" s="92">
        <v>515035.06043347454</v>
      </c>
      <c r="CL130" s="92">
        <v>515035.06043347443</v>
      </c>
      <c r="CM130" s="40">
        <f t="shared" si="403"/>
        <v>6168977.9216439771</v>
      </c>
      <c r="CO130" s="92">
        <v>1570484.101423946</v>
      </c>
      <c r="CP130" s="92">
        <v>1546897.4928309</v>
      </c>
      <c r="CQ130" s="92">
        <v>1588425.5808204357</v>
      </c>
      <c r="CR130" s="92">
        <v>1561645.252078362</v>
      </c>
      <c r="CS130" s="40">
        <f t="shared" si="405"/>
        <v>6267452.4271536432</v>
      </c>
      <c r="CU130" s="92">
        <v>1610772.8046603627</v>
      </c>
      <c r="CV130" s="92">
        <v>1610772.8046603624</v>
      </c>
      <c r="CW130" s="92">
        <v>1610772.8046603624</v>
      </c>
      <c r="CX130" s="92">
        <v>1610772.8046603624</v>
      </c>
      <c r="CY130" s="40">
        <f t="shared" si="407"/>
        <v>6443091.2186414497</v>
      </c>
      <c r="DA130" s="92">
        <v>6436476.2302017789</v>
      </c>
      <c r="DB130" s="92">
        <v>6430343.6555269128</v>
      </c>
      <c r="DC130" s="92">
        <v>6453337.1971499054</v>
      </c>
      <c r="DD130" s="92">
        <v>6433410.0328974659</v>
      </c>
      <c r="DE130" s="92">
        <v>6433410.0304911099</v>
      </c>
      <c r="DF130" s="92">
        <v>2756652.4534269567</v>
      </c>
      <c r="DG130" s="92">
        <f t="shared" si="424"/>
        <v>0</v>
      </c>
      <c r="DH130" s="92">
        <f t="shared" si="424"/>
        <v>0</v>
      </c>
      <c r="DI130" s="92">
        <f t="shared" si="424"/>
        <v>0</v>
      </c>
      <c r="DJ130" s="92">
        <f t="shared" si="424"/>
        <v>0</v>
      </c>
      <c r="DK130" s="92">
        <f t="shared" si="424"/>
        <v>0</v>
      </c>
      <c r="DL130" s="92">
        <f t="shared" si="424"/>
        <v>0</v>
      </c>
      <c r="DM130" s="92">
        <f t="shared" si="424"/>
        <v>0</v>
      </c>
      <c r="DN130" s="92">
        <f t="shared" si="424"/>
        <v>0</v>
      </c>
      <c r="DO130" s="92">
        <f t="shared" si="424"/>
        <v>0</v>
      </c>
      <c r="DP130" s="92">
        <f t="shared" si="424"/>
        <v>0</v>
      </c>
      <c r="DQ130" s="92">
        <f t="shared" si="424"/>
        <v>0</v>
      </c>
      <c r="DR130" s="92">
        <f t="shared" si="424"/>
        <v>0</v>
      </c>
      <c r="DS130" s="92">
        <f t="shared" si="424"/>
        <v>0</v>
      </c>
      <c r="DU130" s="93">
        <f t="shared" si="409"/>
        <v>1655512.9107603705</v>
      </c>
      <c r="DW130" s="93">
        <f t="shared" si="410"/>
        <v>990708.89296037063</v>
      </c>
      <c r="DX130" s="40">
        <f t="shared" si="411"/>
        <v>60711891.095889792</v>
      </c>
    </row>
    <row r="131" spans="1:128" x14ac:dyDescent="0.3">
      <c r="A131" s="12" t="str">
        <f t="shared" si="250"/>
        <v>2120130POWER-1139CLARIFICACIÓN</v>
      </c>
      <c r="B131" s="15" t="s">
        <v>155</v>
      </c>
      <c r="C131" s="16" t="s">
        <v>156</v>
      </c>
      <c r="D131" s="15" t="s">
        <v>157</v>
      </c>
      <c r="E131" s="16" t="s">
        <v>158</v>
      </c>
      <c r="F131" s="77" t="s">
        <v>159</v>
      </c>
      <c r="G131" s="39" t="s">
        <v>178</v>
      </c>
      <c r="I131" s="40">
        <v>378308.90327648172</v>
      </c>
      <c r="J131" s="40">
        <v>332844.58161896066</v>
      </c>
      <c r="K131" s="40">
        <v>375095.66575195658</v>
      </c>
      <c r="L131" s="40">
        <v>348880.8</v>
      </c>
      <c r="M131" s="40">
        <v>360072.83520782483</v>
      </c>
      <c r="N131" s="40">
        <v>330949.96858450648</v>
      </c>
      <c r="O131" s="40">
        <v>377880.50830884348</v>
      </c>
      <c r="P131" s="40">
        <v>368011.95450501569</v>
      </c>
      <c r="Q131" s="40">
        <v>358422.56999999995</v>
      </c>
      <c r="R131" s="40">
        <v>356825.72999999986</v>
      </c>
      <c r="S131" s="40">
        <v>344599.46</v>
      </c>
      <c r="T131" s="40">
        <v>371796.02999999997</v>
      </c>
      <c r="U131" s="40">
        <f t="shared" si="392"/>
        <v>4303689.0072535891</v>
      </c>
      <c r="W131" s="42">
        <v>347943.82999999996</v>
      </c>
      <c r="X131" s="42">
        <v>358650.75518094678</v>
      </c>
      <c r="Y131" s="42">
        <v>339372.84000000008</v>
      </c>
      <c r="Z131" s="42">
        <v>359735.81279084377</v>
      </c>
      <c r="AA131" s="42">
        <v>336210.79999999993</v>
      </c>
      <c r="AB131" s="42">
        <v>356220.57</v>
      </c>
      <c r="AC131" s="42">
        <v>372060.98738343501</v>
      </c>
      <c r="AD131" s="42">
        <v>347977.10305000003</v>
      </c>
      <c r="AE131" s="42">
        <v>362940.51374719053</v>
      </c>
      <c r="AF131" s="42">
        <v>368629.35502000002</v>
      </c>
      <c r="AG131" s="42">
        <v>373530.5514</v>
      </c>
      <c r="AH131" s="42">
        <v>384035.82819999993</v>
      </c>
      <c r="AI131" s="40">
        <f t="shared" si="394"/>
        <v>4307308.9467724161</v>
      </c>
      <c r="AK131" s="92">
        <v>400078.07649999991</v>
      </c>
      <c r="AL131" s="92">
        <v>322635.88436560583</v>
      </c>
      <c r="AM131" s="92">
        <v>380470.9746320722</v>
      </c>
      <c r="AN131" s="92">
        <v>366658.10974705603</v>
      </c>
      <c r="AO131" s="92">
        <v>347258.28373742884</v>
      </c>
      <c r="AP131" s="92">
        <v>361749.82136000006</v>
      </c>
      <c r="AQ131" s="92">
        <v>382851.23170000006</v>
      </c>
      <c r="AR131" s="92">
        <v>384178.6606</v>
      </c>
      <c r="AS131" s="92">
        <v>375064.4313</v>
      </c>
      <c r="AT131" s="92">
        <v>331857.66246355866</v>
      </c>
      <c r="AU131" s="92">
        <v>371582.57100000005</v>
      </c>
      <c r="AV131" s="92">
        <v>374770.04256000003</v>
      </c>
      <c r="AW131" s="40">
        <f t="shared" si="397"/>
        <v>4399155.7499657217</v>
      </c>
      <c r="AY131" s="92">
        <f t="shared" si="422"/>
        <v>206201.31854419323</v>
      </c>
      <c r="AZ131" s="92">
        <f t="shared" si="422"/>
        <v>154683.09400397641</v>
      </c>
      <c r="BA131" s="92">
        <f t="shared" si="422"/>
        <v>209452.25979029576</v>
      </c>
      <c r="BB131" s="92">
        <f t="shared" si="422"/>
        <v>202371.23164199622</v>
      </c>
      <c r="BC131" s="92">
        <f t="shared" si="422"/>
        <v>171999.91719244665</v>
      </c>
      <c r="BD131" s="92">
        <f t="shared" si="422"/>
        <v>201130.720789254</v>
      </c>
      <c r="BE131" s="92">
        <f t="shared" si="422"/>
        <v>208878.38451452379</v>
      </c>
      <c r="BF131" s="92">
        <f t="shared" si="422"/>
        <v>205657.00327088745</v>
      </c>
      <c r="BG131" s="92">
        <f t="shared" si="422"/>
        <v>161012.22399859564</v>
      </c>
      <c r="BH131" s="92">
        <f t="shared" si="422"/>
        <v>207629.68700498357</v>
      </c>
      <c r="BI131" s="92">
        <f t="shared" si="422"/>
        <v>199573.12061318685</v>
      </c>
      <c r="BJ131" s="92">
        <f t="shared" si="422"/>
        <v>210725.07664709352</v>
      </c>
      <c r="BK131" s="40">
        <f t="shared" si="399"/>
        <v>2339314.0380114331</v>
      </c>
      <c r="BM131" s="51">
        <f>+[9]ENERO!$D$42</f>
        <v>396345.61900000006</v>
      </c>
      <c r="BN131" s="51">
        <f>+[10]FEBRERO!$D$42</f>
        <v>351762.89857000008</v>
      </c>
      <c r="BO131" s="51">
        <f>+[11]MARZO!$D42</f>
        <v>356575.72672000004</v>
      </c>
      <c r="BP131" s="92">
        <f t="shared" si="423"/>
        <v>347588.1808042592</v>
      </c>
      <c r="BQ131" s="92">
        <f t="shared" si="423"/>
        <v>344984.04906242422</v>
      </c>
      <c r="BR131" s="92">
        <f t="shared" si="423"/>
        <v>348963.93031898187</v>
      </c>
      <c r="BS131" s="92">
        <f t="shared" si="423"/>
        <v>172047.52777077883</v>
      </c>
      <c r="BT131" s="92">
        <f t="shared" si="423"/>
        <v>207422.21145943925</v>
      </c>
      <c r="BU131" s="92">
        <f t="shared" si="423"/>
        <v>181313.93455307593</v>
      </c>
      <c r="BV131" s="92">
        <f t="shared" si="423"/>
        <v>207918.16229210989</v>
      </c>
      <c r="BW131" s="92">
        <f t="shared" si="423"/>
        <v>202019.69805425152</v>
      </c>
      <c r="BX131" s="92">
        <f t="shared" si="423"/>
        <v>198338.8191892858</v>
      </c>
      <c r="BY131" s="40">
        <f t="shared" si="401"/>
        <v>3315280.757794607</v>
      </c>
      <c r="CA131" s="92">
        <v>338655.95910464454</v>
      </c>
      <c r="CB131" s="92">
        <v>338655.95910464448</v>
      </c>
      <c r="CC131" s="92">
        <v>338655.95910464448</v>
      </c>
      <c r="CD131" s="92">
        <v>345851.98498903454</v>
      </c>
      <c r="CE131" s="92">
        <v>345851.98498903454</v>
      </c>
      <c r="CF131" s="92">
        <v>345851.98498903459</v>
      </c>
      <c r="CG131" s="92">
        <v>348891.13924107829</v>
      </c>
      <c r="CH131" s="92">
        <v>348891.13924107834</v>
      </c>
      <c r="CI131" s="92">
        <v>348891.13924107834</v>
      </c>
      <c r="CJ131" s="92">
        <v>345318.81988884631</v>
      </c>
      <c r="CK131" s="92">
        <v>345318.81988884631</v>
      </c>
      <c r="CL131" s="92">
        <v>345318.81988884625</v>
      </c>
      <c r="CM131" s="40">
        <f t="shared" si="403"/>
        <v>4136153.7096708119</v>
      </c>
      <c r="CO131" s="92">
        <v>1052972.4250257362</v>
      </c>
      <c r="CP131" s="92">
        <v>1037158.1621332727</v>
      </c>
      <c r="CQ131" s="92">
        <v>1065001.7623819958</v>
      </c>
      <c r="CR131" s="92">
        <v>1047046.1857079245</v>
      </c>
      <c r="CS131" s="40">
        <f t="shared" si="405"/>
        <v>4202178.5352489296</v>
      </c>
      <c r="CU131" s="92">
        <v>1079985.0471271172</v>
      </c>
      <c r="CV131" s="92">
        <v>1079985.0471271169</v>
      </c>
      <c r="CW131" s="92">
        <v>1079985.0471271169</v>
      </c>
      <c r="CX131" s="92">
        <v>1079985.0471271169</v>
      </c>
      <c r="CY131" s="40">
        <f t="shared" si="407"/>
        <v>4319940.1885084677</v>
      </c>
      <c r="DA131" s="92">
        <v>4315504.9953011489</v>
      </c>
      <c r="DB131" s="92">
        <v>4311393.2491069725</v>
      </c>
      <c r="DC131" s="92">
        <v>4326809.8746307455</v>
      </c>
      <c r="DD131" s="92">
        <v>4313449.1825691378</v>
      </c>
      <c r="DE131" s="92">
        <v>4313449.1809557322</v>
      </c>
      <c r="DF131" s="92">
        <v>1848270.2347679231</v>
      </c>
      <c r="DG131" s="92">
        <f t="shared" si="424"/>
        <v>0</v>
      </c>
      <c r="DH131" s="92">
        <f t="shared" si="424"/>
        <v>0</v>
      </c>
      <c r="DI131" s="92">
        <f t="shared" si="424"/>
        <v>0</v>
      </c>
      <c r="DJ131" s="92">
        <f t="shared" si="424"/>
        <v>0</v>
      </c>
      <c r="DK131" s="92">
        <f t="shared" si="424"/>
        <v>0</v>
      </c>
      <c r="DL131" s="92">
        <f t="shared" si="424"/>
        <v>0</v>
      </c>
      <c r="DM131" s="92">
        <f t="shared" si="424"/>
        <v>0</v>
      </c>
      <c r="DN131" s="92">
        <f t="shared" si="424"/>
        <v>0</v>
      </c>
      <c r="DO131" s="92">
        <f t="shared" si="424"/>
        <v>0</v>
      </c>
      <c r="DP131" s="92">
        <f t="shared" si="424"/>
        <v>0</v>
      </c>
      <c r="DQ131" s="92">
        <f t="shared" si="424"/>
        <v>0</v>
      </c>
      <c r="DR131" s="92">
        <f t="shared" si="424"/>
        <v>0</v>
      </c>
      <c r="DS131" s="92">
        <f t="shared" si="424"/>
        <v>0</v>
      </c>
      <c r="DU131" s="93">
        <f t="shared" si="409"/>
        <v>975966.71978317387</v>
      </c>
      <c r="DW131" s="93">
        <f t="shared" si="410"/>
        <v>579621.10078317381</v>
      </c>
      <c r="DX131" s="40">
        <f t="shared" si="411"/>
        <v>45669882.335708119</v>
      </c>
    </row>
    <row r="132" spans="1:128" x14ac:dyDescent="0.3">
      <c r="A132" s="12" t="str">
        <f t="shared" si="250"/>
        <v>2120132POWER-1174EXTRACCION POR SOLVENTE</v>
      </c>
      <c r="B132" s="15" t="s">
        <v>160</v>
      </c>
      <c r="C132" s="16" t="s">
        <v>161</v>
      </c>
      <c r="D132" s="15" t="s">
        <v>162</v>
      </c>
      <c r="E132" s="16" t="s">
        <v>163</v>
      </c>
      <c r="F132" s="77" t="s">
        <v>164</v>
      </c>
      <c r="G132" s="39" t="s">
        <v>178</v>
      </c>
      <c r="I132" s="40">
        <v>219225.96050857438</v>
      </c>
      <c r="J132" s="40">
        <v>155205.63492101297</v>
      </c>
      <c r="K132" s="40">
        <v>150204.24458592982</v>
      </c>
      <c r="L132" s="40">
        <v>146769.51000000004</v>
      </c>
      <c r="M132" s="40">
        <v>184125.04066493228</v>
      </c>
      <c r="N132" s="40">
        <v>172508.45069053269</v>
      </c>
      <c r="O132" s="40">
        <v>190274.09904672953</v>
      </c>
      <c r="P132" s="40">
        <v>191290.27657548932</v>
      </c>
      <c r="Q132" s="40">
        <v>213656.08</v>
      </c>
      <c r="R132" s="40">
        <v>182348.09000000003</v>
      </c>
      <c r="S132" s="40">
        <v>169889.49</v>
      </c>
      <c r="T132" s="40">
        <v>178810.64</v>
      </c>
      <c r="U132" s="40">
        <f t="shared" si="392"/>
        <v>2154307.5169932013</v>
      </c>
      <c r="W132" s="42">
        <v>177392.76</v>
      </c>
      <c r="X132" s="42">
        <v>163536.0161735928</v>
      </c>
      <c r="Y132" s="42">
        <v>129185.18</v>
      </c>
      <c r="Z132" s="42">
        <v>168305.29742620169</v>
      </c>
      <c r="AA132" s="42">
        <v>148346.05999999997</v>
      </c>
      <c r="AB132" s="42">
        <v>137959.55999999997</v>
      </c>
      <c r="AC132" s="42">
        <v>175640.06903650839</v>
      </c>
      <c r="AD132" s="42">
        <v>149621.48416491004</v>
      </c>
      <c r="AE132" s="42">
        <v>177431.94533650277</v>
      </c>
      <c r="AF132" s="42">
        <v>157943.66209677994</v>
      </c>
      <c r="AG132" s="42">
        <v>148090.65090000004</v>
      </c>
      <c r="AH132" s="42">
        <v>162428.48003729997</v>
      </c>
      <c r="AI132" s="40">
        <f t="shared" si="394"/>
        <v>1895881.1651717953</v>
      </c>
      <c r="AK132" s="92">
        <v>148907.09122100001</v>
      </c>
      <c r="AL132" s="92">
        <v>113313.89555336919</v>
      </c>
      <c r="AM132" s="92">
        <v>162722.48070134202</v>
      </c>
      <c r="AN132" s="92">
        <v>148209.45578178504</v>
      </c>
      <c r="AO132" s="92">
        <v>172381.43038885033</v>
      </c>
      <c r="AP132" s="92">
        <v>185092.87901399998</v>
      </c>
      <c r="AQ132" s="92">
        <v>189674.61740000002</v>
      </c>
      <c r="AR132" s="92">
        <v>214949.06573000003</v>
      </c>
      <c r="AS132" s="92">
        <v>240806.20902000001</v>
      </c>
      <c r="AT132" s="92">
        <v>226780.10511106465</v>
      </c>
      <c r="AU132" s="92">
        <v>234836.54332</v>
      </c>
      <c r="AV132" s="92">
        <v>239976.52721899998</v>
      </c>
      <c r="AW132" s="40">
        <f t="shared" si="397"/>
        <v>2277650.3004604108</v>
      </c>
      <c r="AY132" s="92">
        <f t="shared" si="422"/>
        <v>142647.92285689901</v>
      </c>
      <c r="AZ132" s="92">
        <f t="shared" si="422"/>
        <v>107008.15211332729</v>
      </c>
      <c r="BA132" s="92">
        <f t="shared" si="422"/>
        <v>144896.89012519977</v>
      </c>
      <c r="BB132" s="92">
        <f t="shared" si="422"/>
        <v>139998.3086603597</v>
      </c>
      <c r="BC132" s="92">
        <f t="shared" si="422"/>
        <v>118987.74989551143</v>
      </c>
      <c r="BD132" s="92">
        <f t="shared" si="422"/>
        <v>139140.13618273224</v>
      </c>
      <c r="BE132" s="92">
        <f t="shared" si="422"/>
        <v>144499.88919113323</v>
      </c>
      <c r="BF132" s="92">
        <f t="shared" si="422"/>
        <v>142271.37122442384</v>
      </c>
      <c r="BG132" s="92">
        <f t="shared" si="422"/>
        <v>111386.57827276153</v>
      </c>
      <c r="BH132" s="92">
        <f t="shared" si="422"/>
        <v>143636.05326966543</v>
      </c>
      <c r="BI132" s="92">
        <f t="shared" si="422"/>
        <v>138062.60461636694</v>
      </c>
      <c r="BJ132" s="92">
        <f t="shared" si="422"/>
        <v>145777.41155969549</v>
      </c>
      <c r="BK132" s="40">
        <f t="shared" si="399"/>
        <v>1618313.0679680761</v>
      </c>
      <c r="BM132" s="51">
        <f>+[9]ENERO!$D$43</f>
        <v>242765.97928999996</v>
      </c>
      <c r="BN132" s="51">
        <f>+[10]FEBRERO!$D$43</f>
        <v>228173.53878</v>
      </c>
      <c r="BO132" s="51">
        <f>+[11]MARZO!$D43</f>
        <v>189061.25257350004</v>
      </c>
      <c r="BP132" s="92">
        <f t="shared" si="423"/>
        <v>185086.35847190575</v>
      </c>
      <c r="BQ132" s="92">
        <f t="shared" si="423"/>
        <v>183699.69089315753</v>
      </c>
      <c r="BR132" s="92">
        <f t="shared" si="423"/>
        <v>185818.92787993434</v>
      </c>
      <c r="BS132" s="92">
        <f t="shared" si="423"/>
        <v>119020.68639733914</v>
      </c>
      <c r="BT132" s="92">
        <f t="shared" si="423"/>
        <v>143492.52384985157</v>
      </c>
      <c r="BU132" s="92">
        <f t="shared" si="423"/>
        <v>125431.0900221756</v>
      </c>
      <c r="BV132" s="92">
        <f t="shared" si="423"/>
        <v>143835.61746641572</v>
      </c>
      <c r="BW132" s="92">
        <f t="shared" si="423"/>
        <v>139755.12138852145</v>
      </c>
      <c r="BX132" s="92">
        <f t="shared" si="423"/>
        <v>137208.72775688863</v>
      </c>
      <c r="BY132" s="40">
        <f t="shared" si="401"/>
        <v>2023349.5147696896</v>
      </c>
      <c r="CA132" s="92">
        <v>180330.06214554587</v>
      </c>
      <c r="CB132" s="92">
        <v>180330.06214554582</v>
      </c>
      <c r="CC132" s="92">
        <v>180330.06214554582</v>
      </c>
      <c r="CD132" s="92">
        <v>184161.85591750196</v>
      </c>
      <c r="CE132" s="92">
        <v>184161.85591750196</v>
      </c>
      <c r="CF132" s="92">
        <v>184161.85591750202</v>
      </c>
      <c r="CG132" s="92">
        <v>185780.16754145778</v>
      </c>
      <c r="CH132" s="92">
        <v>185780.16754145781</v>
      </c>
      <c r="CI132" s="92">
        <v>185780.16754145781</v>
      </c>
      <c r="CJ132" s="92">
        <v>183877.95217074681</v>
      </c>
      <c r="CK132" s="92">
        <v>183877.95217074681</v>
      </c>
      <c r="CL132" s="92">
        <v>183877.95217074675</v>
      </c>
      <c r="CM132" s="40">
        <f t="shared" si="403"/>
        <v>2202450.1133257574</v>
      </c>
      <c r="CO132" s="92">
        <v>560694.64522182965</v>
      </c>
      <c r="CP132" s="92">
        <v>552273.7480442822</v>
      </c>
      <c r="CQ132" s="92">
        <v>567100.11689508543</v>
      </c>
      <c r="CR132" s="92">
        <v>557538.99691345263</v>
      </c>
      <c r="CS132" s="40">
        <f t="shared" si="405"/>
        <v>2237607.5070746499</v>
      </c>
      <c r="CU132" s="92">
        <v>575078.52860346239</v>
      </c>
      <c r="CV132" s="92">
        <v>575078.52860346227</v>
      </c>
      <c r="CW132" s="92">
        <v>575078.52860346227</v>
      </c>
      <c r="CX132" s="92">
        <v>575078.52860346227</v>
      </c>
      <c r="CY132" s="40">
        <f t="shared" si="407"/>
        <v>2300314.1144138491</v>
      </c>
      <c r="DA132" s="92">
        <v>2297952.4295085608</v>
      </c>
      <c r="DB132" s="92">
        <v>2295762.9760919348</v>
      </c>
      <c r="DC132" s="92">
        <v>2303972.1363445013</v>
      </c>
      <c r="DD132" s="92">
        <v>2296857.7349438961</v>
      </c>
      <c r="DE132" s="92">
        <v>2296857.734084778</v>
      </c>
      <c r="DF132" s="92">
        <v>984180.78092780022</v>
      </c>
      <c r="DG132" s="92">
        <f t="shared" si="424"/>
        <v>0</v>
      </c>
      <c r="DH132" s="92">
        <f t="shared" si="424"/>
        <v>0</v>
      </c>
      <c r="DI132" s="92">
        <f t="shared" si="424"/>
        <v>0</v>
      </c>
      <c r="DJ132" s="92">
        <f t="shared" si="424"/>
        <v>0</v>
      </c>
      <c r="DK132" s="92">
        <f t="shared" si="424"/>
        <v>0</v>
      </c>
      <c r="DL132" s="92">
        <f t="shared" si="424"/>
        <v>0</v>
      </c>
      <c r="DM132" s="92">
        <f t="shared" si="424"/>
        <v>0</v>
      </c>
      <c r="DN132" s="92">
        <f t="shared" si="424"/>
        <v>0</v>
      </c>
      <c r="DO132" s="92">
        <f t="shared" si="424"/>
        <v>0</v>
      </c>
      <c r="DP132" s="92">
        <f t="shared" si="424"/>
        <v>0</v>
      </c>
      <c r="DQ132" s="92">
        <f t="shared" si="424"/>
        <v>0</v>
      </c>
      <c r="DR132" s="92">
        <f t="shared" si="424"/>
        <v>0</v>
      </c>
      <c r="DS132" s="92">
        <f t="shared" si="424"/>
        <v>0</v>
      </c>
      <c r="DU132" s="93">
        <f t="shared" si="409"/>
        <v>405036.44680161355</v>
      </c>
      <c r="DW132" s="93">
        <f t="shared" si="410"/>
        <v>162270.46751161359</v>
      </c>
      <c r="DX132" s="40">
        <f t="shared" si="411"/>
        <v>25441483.576734345</v>
      </c>
    </row>
    <row r="133" spans="1:128" s="10" customFormat="1" x14ac:dyDescent="0.3">
      <c r="A133" s="10" t="str">
        <f t="shared" si="250"/>
        <v>2120140POWER-1172ELECTRODEPOSICIÓN</v>
      </c>
      <c r="B133" s="31" t="s">
        <v>165</v>
      </c>
      <c r="C133" s="30" t="s">
        <v>166</v>
      </c>
      <c r="D133" s="31" t="s">
        <v>167</v>
      </c>
      <c r="E133" s="30" t="s">
        <v>168</v>
      </c>
      <c r="F133" s="100" t="s">
        <v>169</v>
      </c>
      <c r="G133" s="32" t="s">
        <v>178</v>
      </c>
      <c r="I133" s="33">
        <v>6614720.1752308868</v>
      </c>
      <c r="J133" s="33">
        <v>5118841.4509427138</v>
      </c>
      <c r="K133" s="33">
        <v>5925317.9529579086</v>
      </c>
      <c r="L133" s="33">
        <v>5740653.0699999994</v>
      </c>
      <c r="M133" s="33">
        <v>5559603.2845845204</v>
      </c>
      <c r="N133" s="33">
        <v>4812763.4347887998</v>
      </c>
      <c r="O133" s="33">
        <v>6515249.4221129511</v>
      </c>
      <c r="P133" s="33">
        <v>5685734.0852190983</v>
      </c>
      <c r="Q133" s="33">
        <v>6694128.9399999995</v>
      </c>
      <c r="R133" s="33">
        <v>5578170.7499999991</v>
      </c>
      <c r="S133" s="33">
        <v>5613347.2199999988</v>
      </c>
      <c r="T133" s="33">
        <v>6112151.620000001</v>
      </c>
      <c r="U133" s="33">
        <f t="shared" si="392"/>
        <v>69970681.40583688</v>
      </c>
      <c r="W133" s="35">
        <v>5120137.21</v>
      </c>
      <c r="X133" s="35">
        <v>5365016.8070575576</v>
      </c>
      <c r="Y133" s="35">
        <v>4071660.67</v>
      </c>
      <c r="Z133" s="35">
        <v>5046505.4250716837</v>
      </c>
      <c r="AA133" s="35">
        <v>4587239.53</v>
      </c>
      <c r="AB133" s="35">
        <v>4621338.3000000007</v>
      </c>
      <c r="AC133" s="35">
        <v>5263228.0560052702</v>
      </c>
      <c r="AD133" s="35">
        <v>4779757.7494399995</v>
      </c>
      <c r="AE133" s="35">
        <v>5022165.0228784122</v>
      </c>
      <c r="AF133" s="35">
        <v>4371379.6801200006</v>
      </c>
      <c r="AG133" s="35">
        <v>4951089.2360000005</v>
      </c>
      <c r="AH133" s="35">
        <v>5361484.6740999985</v>
      </c>
      <c r="AI133" s="33">
        <f t="shared" si="394"/>
        <v>58561002.360672928</v>
      </c>
      <c r="AK133" s="99">
        <v>5258484.6084999992</v>
      </c>
      <c r="AL133" s="99">
        <v>3451258.8556053359</v>
      </c>
      <c r="AM133" s="99">
        <v>5206200.5820110496</v>
      </c>
      <c r="AN133" s="99">
        <v>5438126.2089385008</v>
      </c>
      <c r="AO133" s="99">
        <v>5535453.6525680842</v>
      </c>
      <c r="AP133" s="99">
        <v>5566875.0758299995</v>
      </c>
      <c r="AQ133" s="99">
        <v>6291134.0174000002</v>
      </c>
      <c r="AR133" s="99">
        <v>6926564.5445999997</v>
      </c>
      <c r="AS133" s="99">
        <v>7305363.7006000001</v>
      </c>
      <c r="AT133" s="99">
        <v>6272912.4156826008</v>
      </c>
      <c r="AU133" s="99">
        <v>7166938.5514000002</v>
      </c>
      <c r="AV133" s="99">
        <v>7122635.9160999991</v>
      </c>
      <c r="AW133" s="33">
        <f t="shared" si="397"/>
        <v>71541948.129235566</v>
      </c>
      <c r="AY133" s="99">
        <f t="shared" ref="AY133:BJ133" si="425">+AY137</f>
        <v>6696157.7821666813</v>
      </c>
      <c r="AZ133" s="99">
        <f t="shared" si="425"/>
        <v>5075546.9535724772</v>
      </c>
      <c r="BA133" s="99">
        <f t="shared" si="425"/>
        <v>6903231.5834329613</v>
      </c>
      <c r="BB133" s="99">
        <f t="shared" si="425"/>
        <v>6753376.6966236355</v>
      </c>
      <c r="BC133" s="99">
        <f t="shared" si="425"/>
        <v>5799294.2895699609</v>
      </c>
      <c r="BD133" s="99">
        <f t="shared" si="425"/>
        <v>6747039.5442362847</v>
      </c>
      <c r="BE133" s="99">
        <f t="shared" si="425"/>
        <v>6978459.5171623705</v>
      </c>
      <c r="BF133" s="99">
        <f t="shared" si="425"/>
        <v>6840352.2732192939</v>
      </c>
      <c r="BG133" s="99">
        <f t="shared" si="425"/>
        <v>5305267.3421367342</v>
      </c>
      <c r="BH133" s="99">
        <f t="shared" si="425"/>
        <v>6874243.5926424591</v>
      </c>
      <c r="BI133" s="99">
        <f t="shared" si="425"/>
        <v>6595149.0537489345</v>
      </c>
      <c r="BJ133" s="99">
        <f t="shared" si="425"/>
        <v>7100007.7773323944</v>
      </c>
      <c r="BK133" s="33">
        <f t="shared" si="399"/>
        <v>77668126.405844182</v>
      </c>
      <c r="BM133" s="48">
        <f>+[9]ENERO!$D$44</f>
        <v>6831523.0921</v>
      </c>
      <c r="BN133" s="48">
        <f>+[10]FEBRERO!$D$44</f>
        <v>6233443.1226000004</v>
      </c>
      <c r="BO133" s="48">
        <f>+[11]MARZO!$D44</f>
        <v>5880073.4755500006</v>
      </c>
      <c r="BP133" s="99">
        <f t="shared" ref="BP133:BX133" si="426">+BP137</f>
        <v>7010755.8804641021</v>
      </c>
      <c r="BQ133" s="99">
        <f t="shared" si="426"/>
        <v>6924598.7896557217</v>
      </c>
      <c r="BR133" s="99">
        <f t="shared" si="426"/>
        <v>7040729.5971958991</v>
      </c>
      <c r="BS133" s="99">
        <f t="shared" si="426"/>
        <v>5835470.2261159103</v>
      </c>
      <c r="BT133" s="99">
        <f t="shared" si="426"/>
        <v>7269502.2694727276</v>
      </c>
      <c r="BU133" s="99">
        <f t="shared" si="426"/>
        <v>6284779.8697996745</v>
      </c>
      <c r="BV133" s="99">
        <f t="shared" si="426"/>
        <v>7224315.3193896841</v>
      </c>
      <c r="BW133" s="99">
        <f t="shared" si="426"/>
        <v>7204699.5750477565</v>
      </c>
      <c r="BX133" s="99">
        <f t="shared" si="426"/>
        <v>7064225.9592418103</v>
      </c>
      <c r="BY133" s="33">
        <f t="shared" si="401"/>
        <v>80804117.176633283</v>
      </c>
      <c r="CA133" s="99">
        <v>6604017.4101907741</v>
      </c>
      <c r="CB133" s="99">
        <v>6604017.4101907732</v>
      </c>
      <c r="CC133" s="99">
        <v>6604017.4101907732</v>
      </c>
      <c r="CD133" s="99">
        <v>6874810.542429042</v>
      </c>
      <c r="CE133" s="99">
        <v>6874810.542429042</v>
      </c>
      <c r="CF133" s="99">
        <v>6874810.5424290411</v>
      </c>
      <c r="CG133" s="99">
        <v>7019673.0068621542</v>
      </c>
      <c r="CH133" s="99">
        <v>7019673.0068621542</v>
      </c>
      <c r="CI133" s="99">
        <v>7019673.0068621533</v>
      </c>
      <c r="CJ133" s="99">
        <v>6986214.020391928</v>
      </c>
      <c r="CK133" s="99">
        <v>6986214.020391929</v>
      </c>
      <c r="CL133" s="99">
        <v>6986214.020391929</v>
      </c>
      <c r="CM133" s="33">
        <f t="shared" si="403"/>
        <v>82454144.939621702</v>
      </c>
      <c r="CO133" s="99">
        <v>20988246.328713737</v>
      </c>
      <c r="CP133" s="99">
        <v>15507151.946872802</v>
      </c>
      <c r="CQ133" s="99">
        <v>21044335.623895194</v>
      </c>
      <c r="CR133" s="99">
        <v>22853627.65388136</v>
      </c>
      <c r="CS133" s="33">
        <f t="shared" si="405"/>
        <v>80393361.553363085</v>
      </c>
      <c r="CU133" s="99">
        <v>19112981.570579492</v>
      </c>
      <c r="CV133" s="99">
        <v>19112981.570579492</v>
      </c>
      <c r="CW133" s="99">
        <v>19112981.570579492</v>
      </c>
      <c r="CX133" s="99">
        <v>19112981.570579492</v>
      </c>
      <c r="CY133" s="33">
        <f t="shared" si="407"/>
        <v>76451926.282317966</v>
      </c>
      <c r="DA133" s="99">
        <v>94671210.157957435</v>
      </c>
      <c r="DB133" s="99">
        <v>53063381.706420183</v>
      </c>
      <c r="DC133" s="99">
        <v>53438176.324547604</v>
      </c>
      <c r="DD133" s="99">
        <v>42728781.224821411</v>
      </c>
      <c r="DE133" s="99">
        <v>42671336.994961098</v>
      </c>
      <c r="DF133" s="99">
        <v>17644841.201994058</v>
      </c>
      <c r="DG133" s="99">
        <f t="shared" ref="DG133:DS133" si="427">+DG137</f>
        <v>0</v>
      </c>
      <c r="DH133" s="99">
        <f t="shared" si="427"/>
        <v>0</v>
      </c>
      <c r="DI133" s="99">
        <f t="shared" si="427"/>
        <v>0</v>
      </c>
      <c r="DJ133" s="99">
        <f t="shared" si="427"/>
        <v>0</v>
      </c>
      <c r="DK133" s="99">
        <f t="shared" si="427"/>
        <v>0</v>
      </c>
      <c r="DL133" s="99">
        <f t="shared" si="427"/>
        <v>0</v>
      </c>
      <c r="DM133" s="99">
        <f t="shared" si="427"/>
        <v>0</v>
      </c>
      <c r="DN133" s="99">
        <f t="shared" si="427"/>
        <v>0</v>
      </c>
      <c r="DO133" s="99">
        <f t="shared" si="427"/>
        <v>0</v>
      </c>
      <c r="DP133" s="99">
        <f t="shared" si="427"/>
        <v>0</v>
      </c>
      <c r="DQ133" s="99">
        <f t="shared" si="427"/>
        <v>0</v>
      </c>
      <c r="DR133" s="99">
        <f t="shared" si="427"/>
        <v>0</v>
      </c>
      <c r="DS133" s="99">
        <f t="shared" si="427"/>
        <v>0</v>
      </c>
      <c r="DU133" s="93">
        <f t="shared" si="409"/>
        <v>3135990.7707891017</v>
      </c>
      <c r="DW133" s="93">
        <f t="shared" si="410"/>
        <v>-3695532.3213108983</v>
      </c>
      <c r="DX133" s="33">
        <f t="shared" si="411"/>
        <v>626558885.06971252</v>
      </c>
    </row>
    <row r="134" spans="1:128" x14ac:dyDescent="0.3">
      <c r="A134" s="12" t="str">
        <f t="shared" si="250"/>
        <v/>
      </c>
      <c r="B134" s="15"/>
      <c r="C134" s="16"/>
      <c r="D134" s="15"/>
      <c r="E134" s="16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33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33"/>
      <c r="AW134" s="33"/>
      <c r="BK134" s="33"/>
      <c r="BY134" s="33"/>
      <c r="CM134" s="33"/>
      <c r="CS134" s="33"/>
      <c r="CY134" s="33"/>
      <c r="DU134" s="33"/>
      <c r="DW134" s="33"/>
      <c r="DX134" s="33"/>
    </row>
    <row r="135" spans="1:128" s="10" customFormat="1" x14ac:dyDescent="0.3">
      <c r="A135" s="21" t="str">
        <f>B135&amp;D135&amp;F135</f>
        <v>TOTAL</v>
      </c>
      <c r="B135" s="127"/>
      <c r="C135" s="128"/>
      <c r="D135" s="127"/>
      <c r="E135" s="128"/>
      <c r="F135" s="129" t="s">
        <v>170</v>
      </c>
      <c r="G135" s="143" t="s">
        <v>178</v>
      </c>
      <c r="I135" s="144">
        <f t="shared" ref="I135:T135" si="428">I87+I97+I102+I106</f>
        <v>30283509.218994152</v>
      </c>
      <c r="J135" s="144">
        <f t="shared" si="428"/>
        <v>28100393.870000001</v>
      </c>
      <c r="K135" s="144">
        <f t="shared" si="428"/>
        <v>32774878.574218754</v>
      </c>
      <c r="L135" s="144">
        <f t="shared" si="428"/>
        <v>29507992.219999999</v>
      </c>
      <c r="M135" s="144">
        <f t="shared" si="428"/>
        <v>31505238.86425782</v>
      </c>
      <c r="N135" s="144">
        <f t="shared" si="428"/>
        <v>28244696.236328147</v>
      </c>
      <c r="O135" s="144">
        <f t="shared" si="428"/>
        <v>33505451.810546875</v>
      </c>
      <c r="P135" s="144">
        <f t="shared" si="428"/>
        <v>30790972.570000093</v>
      </c>
      <c r="Q135" s="144">
        <f t="shared" si="428"/>
        <v>33807316.240000002</v>
      </c>
      <c r="R135" s="144">
        <f t="shared" si="428"/>
        <v>31211757.229999997</v>
      </c>
      <c r="S135" s="144">
        <f t="shared" si="428"/>
        <v>29368959.489999998</v>
      </c>
      <c r="T135" s="144">
        <f t="shared" si="428"/>
        <v>32737172.770000003</v>
      </c>
      <c r="U135" s="144">
        <f>SUM(I135:T135)</f>
        <v>371838339.09434587</v>
      </c>
      <c r="W135" s="144">
        <f t="shared" ref="W135:AH135" si="429">W87+W97+W102+W106</f>
        <v>30157256.420000006</v>
      </c>
      <c r="X135" s="144">
        <f t="shared" si="429"/>
        <v>31268252.773437507</v>
      </c>
      <c r="Y135" s="144">
        <f t="shared" si="429"/>
        <v>30609027.720000003</v>
      </c>
      <c r="Z135" s="144">
        <f t="shared" si="429"/>
        <v>24059151.802604709</v>
      </c>
      <c r="AA135" s="144">
        <f t="shared" si="429"/>
        <v>31304519.289999999</v>
      </c>
      <c r="AB135" s="144">
        <f t="shared" si="429"/>
        <v>30313698</v>
      </c>
      <c r="AC135" s="144">
        <f t="shared" si="429"/>
        <v>29113873.523097586</v>
      </c>
      <c r="AD135" s="144">
        <f t="shared" si="429"/>
        <v>31396255.130085789</v>
      </c>
      <c r="AE135" s="144">
        <f t="shared" si="429"/>
        <v>30539978.386718757</v>
      </c>
      <c r="AF135" s="144">
        <f t="shared" si="429"/>
        <v>31406664.301982377</v>
      </c>
      <c r="AG135" s="144">
        <f t="shared" si="429"/>
        <v>31423448.45116362</v>
      </c>
      <c r="AH135" s="144">
        <f t="shared" si="429"/>
        <v>32561540.796394397</v>
      </c>
      <c r="AI135" s="144">
        <f>SUM(W135:AH135)</f>
        <v>364153666.59548479</v>
      </c>
      <c r="AK135" s="144">
        <f t="shared" ref="AK135:AR135" si="430">AK87+AK97+AK102+AK106</f>
        <v>30393304.969994396</v>
      </c>
      <c r="AL135" s="144">
        <f t="shared" si="430"/>
        <v>27658978.057617199</v>
      </c>
      <c r="AM135" s="144">
        <f t="shared" si="430"/>
        <v>32689400.471801762</v>
      </c>
      <c r="AN135" s="144">
        <f t="shared" si="430"/>
        <v>30520936.280666362</v>
      </c>
      <c r="AO135" s="144">
        <f t="shared" si="430"/>
        <v>33169601.132324226</v>
      </c>
      <c r="AP135" s="144">
        <f t="shared" si="430"/>
        <v>32828365.566711634</v>
      </c>
      <c r="AQ135" s="144">
        <f t="shared" si="430"/>
        <v>34567286.808893107</v>
      </c>
      <c r="AR135" s="144">
        <f t="shared" si="430"/>
        <v>33819731.490035929</v>
      </c>
      <c r="AS135" s="144">
        <v>35577562.878326803</v>
      </c>
      <c r="AT135" s="144">
        <f t="shared" ref="AT135:AV135" si="431">AT87+AT97+AT102+AT106</f>
        <v>31904283.952056888</v>
      </c>
      <c r="AU135" s="144">
        <f t="shared" si="431"/>
        <v>34701935.614395499</v>
      </c>
      <c r="AV135" s="144">
        <f t="shared" si="431"/>
        <v>34282998.364514902</v>
      </c>
      <c r="AW135" s="144">
        <f t="shared" ref="AW135" si="432">SUM(AK135:AV135)</f>
        <v>392114385.58733869</v>
      </c>
      <c r="AY135" s="34">
        <f t="shared" ref="AY135:BJ135" si="433">AY87+AY97+AY102+AY106</f>
        <v>31015113.807057716</v>
      </c>
      <c r="AZ135" s="34">
        <f t="shared" si="433"/>
        <v>27920582.585544072</v>
      </c>
      <c r="BA135" s="34">
        <f t="shared" si="433"/>
        <v>34160669.386421055</v>
      </c>
      <c r="BB135" s="34">
        <f t="shared" si="433"/>
        <v>32655856.085632589</v>
      </c>
      <c r="BC135" s="34">
        <f t="shared" si="433"/>
        <v>30771474.538202818</v>
      </c>
      <c r="BD135" s="34">
        <f t="shared" si="433"/>
        <v>33481906.887679689</v>
      </c>
      <c r="BE135" s="33">
        <f t="shared" si="433"/>
        <v>34506823.298499465</v>
      </c>
      <c r="BF135" s="33">
        <f t="shared" si="433"/>
        <v>35062733.075254522</v>
      </c>
      <c r="BG135" s="33">
        <f t="shared" si="433"/>
        <v>28863606.574364524</v>
      </c>
      <c r="BH135" s="33">
        <f t="shared" si="433"/>
        <v>34089672.93043799</v>
      </c>
      <c r="BI135" s="33">
        <f t="shared" si="433"/>
        <v>33255830.527975764</v>
      </c>
      <c r="BJ135" s="33">
        <f t="shared" si="433"/>
        <v>34937040.188536018</v>
      </c>
      <c r="BK135" s="144">
        <f t="shared" ref="BK135" si="434">SUM(AY135:BJ135)</f>
        <v>390721309.88560617</v>
      </c>
      <c r="BM135" s="144">
        <f t="shared" ref="BM135:BN135" si="435">BM87+BM97+BM102+BM106</f>
        <v>33366131.813897904</v>
      </c>
      <c r="BN135" s="144">
        <f t="shared" si="435"/>
        <v>31938756.569197297</v>
      </c>
      <c r="BO135" s="144">
        <f>BO87+BO97+BO102+BO106</f>
        <v>33663218.419642106</v>
      </c>
      <c r="BP135" s="144">
        <f t="shared" ref="BP135:BX135" si="436">BP87+BP97+BP102+BP106</f>
        <v>34003181.250731453</v>
      </c>
      <c r="BQ135" s="144">
        <f t="shared" si="436"/>
        <v>34813179.691469818</v>
      </c>
      <c r="BR135" s="144">
        <f t="shared" si="436"/>
        <v>33940874.182660192</v>
      </c>
      <c r="BS135" s="144">
        <f t="shared" si="436"/>
        <v>32692779.089740697</v>
      </c>
      <c r="BT135" s="144">
        <f t="shared" si="436"/>
        <v>35315154.410390027</v>
      </c>
      <c r="BU135" s="144">
        <f t="shared" si="436"/>
        <v>32661562.330230355</v>
      </c>
      <c r="BV135" s="144">
        <f t="shared" si="436"/>
        <v>32974465.472503427</v>
      </c>
      <c r="BW135" s="144">
        <f t="shared" si="436"/>
        <v>34554910.464506276</v>
      </c>
      <c r="BX135" s="144">
        <f t="shared" si="436"/>
        <v>34676873.85561619</v>
      </c>
      <c r="BY135" s="144">
        <f t="shared" ref="BY135" si="437">SUM(BM135:BX135)</f>
        <v>404601087.55058575</v>
      </c>
      <c r="CA135" s="144">
        <f t="shared" ref="CA135:CL135" si="438">CA87+CA97+CA102+CA106</f>
        <v>32875397.777251437</v>
      </c>
      <c r="CB135" s="144">
        <f t="shared" si="438"/>
        <v>32031315.313843757</v>
      </c>
      <c r="CC135" s="144">
        <f t="shared" si="438"/>
        <v>32875387.635196436</v>
      </c>
      <c r="CD135" s="144">
        <f t="shared" si="438"/>
        <v>33884211.08067666</v>
      </c>
      <c r="CE135" s="144">
        <f t="shared" si="438"/>
        <v>34192345.593710087</v>
      </c>
      <c r="CF135" s="144">
        <f t="shared" si="438"/>
        <v>33884211.08067666</v>
      </c>
      <c r="CG135" s="144">
        <f t="shared" si="438"/>
        <v>35118358.606188811</v>
      </c>
      <c r="CH135" s="144">
        <f t="shared" si="438"/>
        <v>35118358.606188811</v>
      </c>
      <c r="CI135" s="144">
        <f t="shared" si="438"/>
        <v>34809931.555298507</v>
      </c>
      <c r="CJ135" s="144">
        <f t="shared" si="438"/>
        <v>33774867.559920862</v>
      </c>
      <c r="CK135" s="144">
        <f t="shared" si="438"/>
        <v>33479815.041206136</v>
      </c>
      <c r="CL135" s="144">
        <f t="shared" si="438"/>
        <v>33774076.895742863</v>
      </c>
      <c r="CM135" s="144">
        <f t="shared" ref="CM135" si="439">SUM(CA135:CL135)</f>
        <v>405818276.74590099</v>
      </c>
      <c r="CO135" s="144">
        <f t="shared" ref="CO135:CR135" si="440">CO87+CO97+CO102+CO106</f>
        <v>99467044.90253751</v>
      </c>
      <c r="CP135" s="144">
        <f t="shared" si="440"/>
        <v>93017296.119941592</v>
      </c>
      <c r="CQ135" s="144">
        <f t="shared" si="440"/>
        <v>98297167.310815126</v>
      </c>
      <c r="CR135" s="144">
        <f t="shared" si="440"/>
        <v>102702670.63044555</v>
      </c>
      <c r="CS135" s="144">
        <f>SUM(CO135:CR135)</f>
        <v>393484178.96373981</v>
      </c>
      <c r="CU135" s="144">
        <f t="shared" ref="CU135:CX135" si="441">CU87+CU97+CU102+CU106</f>
        <v>99806711.709158242</v>
      </c>
      <c r="CV135" s="144">
        <f t="shared" si="441"/>
        <v>100379141.57069868</v>
      </c>
      <c r="CW135" s="144">
        <f t="shared" si="441"/>
        <v>100671483.39283854</v>
      </c>
      <c r="CX135" s="144">
        <f t="shared" si="441"/>
        <v>100673446.17844459</v>
      </c>
      <c r="CY135" s="144">
        <f>SUM(CU135:CX135)</f>
        <v>401530782.85114002</v>
      </c>
      <c r="DA135" s="144">
        <f t="shared" ref="DA135:DS135" si="442">DA87+DA97+DA102+DA106</f>
        <v>433974328.89453256</v>
      </c>
      <c r="DB135" s="144">
        <f t="shared" si="442"/>
        <v>386188142.99068081</v>
      </c>
      <c r="DC135" s="144">
        <f t="shared" si="442"/>
        <v>374195861.90106481</v>
      </c>
      <c r="DD135" s="144">
        <f t="shared" si="442"/>
        <v>337241066.3937555</v>
      </c>
      <c r="DE135" s="144">
        <f t="shared" si="442"/>
        <v>335997115.2926625</v>
      </c>
      <c r="DF135" s="144">
        <f t="shared" si="442"/>
        <v>265077028.19711047</v>
      </c>
      <c r="DG135" s="144">
        <f t="shared" si="442"/>
        <v>213309297.00678012</v>
      </c>
      <c r="DH135" s="144">
        <f t="shared" si="442"/>
        <v>200256452.78809482</v>
      </c>
      <c r="DI135" s="144">
        <f t="shared" si="442"/>
        <v>205124841.01329562</v>
      </c>
      <c r="DJ135" s="144">
        <f t="shared" si="442"/>
        <v>209079168.8776561</v>
      </c>
      <c r="DK135" s="144">
        <f t="shared" si="442"/>
        <v>213770807.03976998</v>
      </c>
      <c r="DL135" s="144">
        <f t="shared" si="442"/>
        <v>212963958.55663505</v>
      </c>
      <c r="DM135" s="144">
        <f t="shared" si="442"/>
        <v>209787557.72040334</v>
      </c>
      <c r="DN135" s="144">
        <f t="shared" si="442"/>
        <v>207594473.16383609</v>
      </c>
      <c r="DO135" s="144">
        <f t="shared" si="442"/>
        <v>207726145.47723758</v>
      </c>
      <c r="DP135" s="144">
        <f t="shared" si="442"/>
        <v>145237630.63804147</v>
      </c>
      <c r="DQ135" s="144">
        <f t="shared" si="442"/>
        <v>0</v>
      </c>
      <c r="DR135" s="144">
        <f t="shared" si="442"/>
        <v>0</v>
      </c>
      <c r="DS135" s="144">
        <f t="shared" si="442"/>
        <v>0</v>
      </c>
      <c r="DU135" s="144">
        <f>+BY135-BK135</f>
        <v>13879777.664979577</v>
      </c>
      <c r="DW135" s="144">
        <f>+DU135-BM135</f>
        <v>-19486354.148918327</v>
      </c>
      <c r="DX135" s="144">
        <f t="shared" si="411"/>
        <v>5762958202.0629244</v>
      </c>
    </row>
    <row r="136" spans="1:128" x14ac:dyDescent="0.3">
      <c r="B136" s="15"/>
      <c r="C136" s="15"/>
      <c r="D136" s="15"/>
      <c r="E136" s="15"/>
      <c r="N136" s="101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K136" s="99"/>
      <c r="AL136" s="99"/>
      <c r="AM136" s="99"/>
      <c r="AN136" s="99"/>
      <c r="AO136" s="99"/>
      <c r="AP136" s="99"/>
      <c r="AQ136" s="99"/>
      <c r="AR136" s="99"/>
      <c r="AS136" s="99"/>
      <c r="AT136" s="99"/>
      <c r="AU136" s="99"/>
      <c r="AV136" s="99"/>
      <c r="AY136" s="99"/>
      <c r="AZ136" s="99"/>
      <c r="BA136" s="99"/>
      <c r="BB136" s="99"/>
      <c r="BC136" s="99"/>
      <c r="BD136" s="99"/>
      <c r="BE136" s="99"/>
      <c r="BF136" s="99"/>
      <c r="BG136" s="99"/>
      <c r="BH136" s="99"/>
      <c r="BI136" s="99"/>
      <c r="BJ136" s="99"/>
      <c r="BM136" s="99"/>
      <c r="BN136" s="99"/>
      <c r="BO136" s="99"/>
      <c r="BP136" s="99"/>
      <c r="BQ136" s="99"/>
      <c r="BR136" s="99"/>
      <c r="BS136" s="99"/>
      <c r="BT136" s="99"/>
      <c r="BU136" s="99"/>
      <c r="BV136" s="99"/>
      <c r="BW136" s="99"/>
      <c r="BX136" s="99"/>
      <c r="CA136" s="99"/>
      <c r="CB136" s="99"/>
      <c r="CC136" s="99"/>
      <c r="CD136" s="99"/>
      <c r="CE136" s="99"/>
      <c r="CF136" s="99"/>
      <c r="CG136" s="99"/>
      <c r="CH136" s="99"/>
      <c r="CI136" s="99"/>
      <c r="CJ136" s="99"/>
      <c r="CK136" s="99"/>
      <c r="CL136" s="99"/>
      <c r="CO136" s="99"/>
      <c r="CP136" s="99"/>
      <c r="CQ136" s="99"/>
      <c r="CR136" s="99"/>
      <c r="CU136" s="99"/>
      <c r="CV136" s="99"/>
      <c r="CW136" s="99"/>
      <c r="CX136" s="99"/>
      <c r="DA136" s="99"/>
      <c r="DB136" s="99"/>
      <c r="DC136" s="99"/>
      <c r="DD136" s="99"/>
      <c r="DE136" s="99"/>
      <c r="DF136" s="99"/>
      <c r="DG136" s="99"/>
      <c r="DH136" s="99"/>
      <c r="DI136" s="99"/>
      <c r="DJ136" s="99"/>
      <c r="DK136" s="99"/>
      <c r="DL136" s="99"/>
      <c r="DM136" s="99"/>
      <c r="DN136" s="99"/>
      <c r="DO136" s="99"/>
      <c r="DP136" s="99"/>
      <c r="DQ136" s="99"/>
      <c r="DR136" s="99"/>
      <c r="DS136" s="99"/>
    </row>
    <row r="137" spans="1:128" s="10" customFormat="1" x14ac:dyDescent="0.3">
      <c r="A137" s="12"/>
      <c r="B137" s="15"/>
      <c r="C137" s="15"/>
      <c r="D137" s="15"/>
      <c r="E137" s="30" t="s">
        <v>168</v>
      </c>
      <c r="F137" s="100" t="s">
        <v>169</v>
      </c>
      <c r="G137" s="32" t="s">
        <v>178</v>
      </c>
      <c r="I137" s="33">
        <f t="shared" ref="I137:U137" si="443">+I12*I75</f>
        <v>6614720.1752308868</v>
      </c>
      <c r="J137" s="33">
        <f t="shared" si="443"/>
        <v>5118841.4509427138</v>
      </c>
      <c r="K137" s="33">
        <f t="shared" si="443"/>
        <v>5925317.9529579086</v>
      </c>
      <c r="L137" s="33">
        <f t="shared" si="443"/>
        <v>5740653.0699999994</v>
      </c>
      <c r="M137" s="33">
        <f t="shared" si="443"/>
        <v>5559603.2845845204</v>
      </c>
      <c r="N137" s="33">
        <f t="shared" si="443"/>
        <v>4812763.4347887998</v>
      </c>
      <c r="O137" s="33">
        <f t="shared" si="443"/>
        <v>6515249.4221129511</v>
      </c>
      <c r="P137" s="33">
        <f t="shared" si="443"/>
        <v>5685734.0852190983</v>
      </c>
      <c r="Q137" s="33">
        <f t="shared" si="443"/>
        <v>6694128.9399999995</v>
      </c>
      <c r="R137" s="33">
        <f t="shared" si="443"/>
        <v>5578170.7499999991</v>
      </c>
      <c r="S137" s="33">
        <f t="shared" si="443"/>
        <v>5613347.2199999988</v>
      </c>
      <c r="T137" s="33">
        <f t="shared" si="443"/>
        <v>6112151.620000001</v>
      </c>
      <c r="U137" s="33">
        <f t="shared" si="443"/>
        <v>69970681.40583688</v>
      </c>
      <c r="W137" s="35">
        <f t="shared" ref="W137:AI137" si="444">+W12*W75</f>
        <v>5120137.21</v>
      </c>
      <c r="X137" s="35">
        <f t="shared" si="444"/>
        <v>5365016.8070575576</v>
      </c>
      <c r="Y137" s="35">
        <f t="shared" si="444"/>
        <v>4071660.67</v>
      </c>
      <c r="Z137" s="35">
        <f t="shared" si="444"/>
        <v>5046505.4250716837</v>
      </c>
      <c r="AA137" s="35">
        <f t="shared" si="444"/>
        <v>4587239.53</v>
      </c>
      <c r="AB137" s="35">
        <f t="shared" si="444"/>
        <v>4621338.3000000007</v>
      </c>
      <c r="AC137" s="35">
        <f t="shared" si="444"/>
        <v>5263228.0560052702</v>
      </c>
      <c r="AD137" s="35">
        <f t="shared" si="444"/>
        <v>4779757.7494399995</v>
      </c>
      <c r="AE137" s="35">
        <f t="shared" si="444"/>
        <v>5022165.0228784122</v>
      </c>
      <c r="AF137" s="35">
        <f t="shared" si="444"/>
        <v>4371379.6801200006</v>
      </c>
      <c r="AG137" s="35">
        <f t="shared" si="444"/>
        <v>4951089.2360000005</v>
      </c>
      <c r="AH137" s="35">
        <f t="shared" si="444"/>
        <v>5361484.6740999985</v>
      </c>
      <c r="AI137" s="33">
        <f t="shared" si="444"/>
        <v>58561002.360672928</v>
      </c>
      <c r="AK137" s="99">
        <f t="shared" ref="AK137:AR137" si="445">+AK12*AK75</f>
        <v>5258484.6084999992</v>
      </c>
      <c r="AL137" s="99">
        <f t="shared" si="445"/>
        <v>3451258.8556053359</v>
      </c>
      <c r="AM137" s="99">
        <f t="shared" si="445"/>
        <v>5206200.5820110496</v>
      </c>
      <c r="AN137" s="99">
        <f t="shared" si="445"/>
        <v>5438126.2089385008</v>
      </c>
      <c r="AO137" s="99">
        <f t="shared" si="445"/>
        <v>5535453.6525680842</v>
      </c>
      <c r="AP137" s="99">
        <f t="shared" si="445"/>
        <v>5566875.0758299995</v>
      </c>
      <c r="AQ137" s="99">
        <f t="shared" si="445"/>
        <v>6291134.0174000002</v>
      </c>
      <c r="AR137" s="99">
        <f t="shared" si="445"/>
        <v>6926564.5445999997</v>
      </c>
      <c r="AS137" s="99">
        <v>7305363.7006000001</v>
      </c>
      <c r="AT137" s="99">
        <f>+AT12*AT75</f>
        <v>6272912.4156826008</v>
      </c>
      <c r="AU137" s="99">
        <f>+AU12*AU75</f>
        <v>7166938.5514000002</v>
      </c>
      <c r="AV137" s="99">
        <f>+AV12*AV75</f>
        <v>7122635.9160999991</v>
      </c>
      <c r="AW137" s="33">
        <f>+AW12*AW75</f>
        <v>71541948.129235566</v>
      </c>
      <c r="AY137" s="99">
        <f t="shared" ref="AY137:BK137" si="446">+AY12*AY75</f>
        <v>6696157.7821666813</v>
      </c>
      <c r="AZ137" s="99">
        <f t="shared" si="446"/>
        <v>5075546.9535724772</v>
      </c>
      <c r="BA137" s="99">
        <f t="shared" si="446"/>
        <v>6903231.5834329613</v>
      </c>
      <c r="BB137" s="99">
        <f t="shared" si="446"/>
        <v>6753376.6966236355</v>
      </c>
      <c r="BC137" s="99">
        <f t="shared" si="446"/>
        <v>5799294.2895699609</v>
      </c>
      <c r="BD137" s="99">
        <f t="shared" si="446"/>
        <v>6747039.5442362847</v>
      </c>
      <c r="BE137" s="99">
        <f t="shared" si="446"/>
        <v>6978459.5171623705</v>
      </c>
      <c r="BF137" s="99">
        <f t="shared" si="446"/>
        <v>6840352.2732192939</v>
      </c>
      <c r="BG137" s="99">
        <f t="shared" si="446"/>
        <v>5305267.3421367342</v>
      </c>
      <c r="BH137" s="99">
        <f t="shared" si="446"/>
        <v>6874243.5926424591</v>
      </c>
      <c r="BI137" s="99">
        <f t="shared" si="446"/>
        <v>6595149.0537489345</v>
      </c>
      <c r="BJ137" s="99">
        <f t="shared" si="446"/>
        <v>7100007.7773323944</v>
      </c>
      <c r="BK137" s="33">
        <f t="shared" si="446"/>
        <v>77668126.405844182</v>
      </c>
      <c r="BM137" s="99">
        <f t="shared" ref="BM137:BX137" si="447">+BM12*BM75</f>
        <v>6831523.0921</v>
      </c>
      <c r="BN137" s="99">
        <f t="shared" si="447"/>
        <v>6233443.1226000004</v>
      </c>
      <c r="BO137" s="99">
        <f t="shared" si="447"/>
        <v>5880073.4755500006</v>
      </c>
      <c r="BP137" s="99">
        <f t="shared" si="447"/>
        <v>7010755.8804641021</v>
      </c>
      <c r="BQ137" s="99">
        <f t="shared" si="447"/>
        <v>6924598.7896557217</v>
      </c>
      <c r="BR137" s="99">
        <f t="shared" si="447"/>
        <v>7040729.5971958991</v>
      </c>
      <c r="BS137" s="99">
        <f t="shared" si="447"/>
        <v>5835470.2261159103</v>
      </c>
      <c r="BT137" s="99">
        <f t="shared" si="447"/>
        <v>7269502.2694727276</v>
      </c>
      <c r="BU137" s="99">
        <f t="shared" si="447"/>
        <v>6284779.8697996745</v>
      </c>
      <c r="BV137" s="99">
        <f t="shared" si="447"/>
        <v>7224315.3193896841</v>
      </c>
      <c r="BW137" s="99">
        <f t="shared" si="447"/>
        <v>7204699.5750477565</v>
      </c>
      <c r="BX137" s="99">
        <f t="shared" si="447"/>
        <v>7064225.9592418103</v>
      </c>
      <c r="BY137" s="33">
        <f>+BY12*BY75</f>
        <v>80804117.176633283</v>
      </c>
      <c r="CA137" s="99">
        <f t="shared" ref="CA137:CC137" si="448">+CA12*CA75</f>
        <v>0</v>
      </c>
      <c r="CB137" s="99">
        <f t="shared" si="448"/>
        <v>0</v>
      </c>
      <c r="CC137" s="99">
        <f t="shared" si="448"/>
        <v>0</v>
      </c>
      <c r="CD137" s="99">
        <f t="shared" ref="CD137:CM137" si="449">+CD12*CD75</f>
        <v>0</v>
      </c>
      <c r="CE137" s="99">
        <f t="shared" si="449"/>
        <v>0</v>
      </c>
      <c r="CF137" s="99">
        <f t="shared" si="449"/>
        <v>0</v>
      </c>
      <c r="CG137" s="99">
        <f t="shared" si="449"/>
        <v>0</v>
      </c>
      <c r="CH137" s="99">
        <f t="shared" si="449"/>
        <v>0</v>
      </c>
      <c r="CI137" s="99">
        <f t="shared" si="449"/>
        <v>0</v>
      </c>
      <c r="CJ137" s="99">
        <f t="shared" si="449"/>
        <v>0</v>
      </c>
      <c r="CK137" s="99">
        <f t="shared" si="449"/>
        <v>0</v>
      </c>
      <c r="CL137" s="99">
        <f t="shared" si="449"/>
        <v>0</v>
      </c>
      <c r="CM137" s="33">
        <f t="shared" si="449"/>
        <v>82454144.939621702</v>
      </c>
      <c r="CO137" s="99">
        <f t="shared" ref="CO137:CQ137" si="450">+CO12*CO75</f>
        <v>0</v>
      </c>
      <c r="CP137" s="99">
        <f t="shared" si="450"/>
        <v>0</v>
      </c>
      <c r="CQ137" s="99">
        <f t="shared" si="450"/>
        <v>0</v>
      </c>
      <c r="CR137" s="99">
        <f>+CR12*CR75</f>
        <v>0</v>
      </c>
      <c r="CS137" s="33">
        <f>+CS12*CS75</f>
        <v>80393361.553363085</v>
      </c>
      <c r="CU137" s="99">
        <f t="shared" ref="CU137:CW137" si="451">+CU12*CU75</f>
        <v>0</v>
      </c>
      <c r="CV137" s="99">
        <f t="shared" si="451"/>
        <v>0</v>
      </c>
      <c r="CW137" s="99">
        <f t="shared" si="451"/>
        <v>0</v>
      </c>
      <c r="CX137" s="99">
        <f>+CX12*CX75</f>
        <v>0</v>
      </c>
      <c r="CY137" s="33">
        <f>+CY12*CY75</f>
        <v>76451926.282317966</v>
      </c>
      <c r="DA137" s="99">
        <f t="shared" ref="DA137:DS137" si="452">+DA12*DA75</f>
        <v>0</v>
      </c>
      <c r="DB137" s="99">
        <f t="shared" si="452"/>
        <v>0</v>
      </c>
      <c r="DC137" s="99">
        <f t="shared" si="452"/>
        <v>0</v>
      </c>
      <c r="DD137" s="99">
        <f t="shared" si="452"/>
        <v>0</v>
      </c>
      <c r="DE137" s="99">
        <f t="shared" si="452"/>
        <v>0</v>
      </c>
      <c r="DF137" s="99">
        <f t="shared" si="452"/>
        <v>0</v>
      </c>
      <c r="DG137" s="99">
        <f t="shared" si="452"/>
        <v>0</v>
      </c>
      <c r="DH137" s="99">
        <f t="shared" si="452"/>
        <v>0</v>
      </c>
      <c r="DI137" s="99">
        <f t="shared" si="452"/>
        <v>0</v>
      </c>
      <c r="DJ137" s="99">
        <f t="shared" si="452"/>
        <v>0</v>
      </c>
      <c r="DK137" s="99">
        <f t="shared" si="452"/>
        <v>0</v>
      </c>
      <c r="DL137" s="99">
        <f t="shared" si="452"/>
        <v>0</v>
      </c>
      <c r="DM137" s="99">
        <f t="shared" si="452"/>
        <v>0</v>
      </c>
      <c r="DN137" s="99">
        <f t="shared" si="452"/>
        <v>0</v>
      </c>
      <c r="DO137" s="99">
        <f t="shared" si="452"/>
        <v>0</v>
      </c>
      <c r="DP137" s="99">
        <f t="shared" si="452"/>
        <v>0</v>
      </c>
      <c r="DQ137" s="99">
        <f t="shared" si="452"/>
        <v>0</v>
      </c>
      <c r="DR137" s="99">
        <f t="shared" si="452"/>
        <v>0</v>
      </c>
      <c r="DS137" s="99">
        <f t="shared" si="452"/>
        <v>0</v>
      </c>
      <c r="DU137" s="93">
        <f>+BY137-BK137</f>
        <v>3135990.7707891017</v>
      </c>
      <c r="DW137" s="93">
        <f>+DU137-BM137</f>
        <v>-3695532.3213108983</v>
      </c>
      <c r="DX137" s="33">
        <f t="shared" si="411"/>
        <v>320103549.95193601</v>
      </c>
    </row>
    <row r="138" spans="1:128" x14ac:dyDescent="0.3">
      <c r="B138" s="15"/>
      <c r="C138" s="15"/>
      <c r="D138" s="15"/>
      <c r="E138" s="15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spans="1:128" x14ac:dyDescent="0.3">
      <c r="B139" s="15"/>
      <c r="C139" s="16"/>
      <c r="D139" s="15"/>
      <c r="E139" s="16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8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8"/>
      <c r="AW139" s="18"/>
      <c r="BK139" s="18"/>
      <c r="BY139" s="18"/>
      <c r="CM139" s="18"/>
      <c r="CS139" s="18"/>
      <c r="CY139" s="18"/>
      <c r="DU139" s="18"/>
      <c r="DW139" s="18"/>
      <c r="DX139" s="18"/>
    </row>
    <row r="140" spans="1:128" x14ac:dyDescent="0.3">
      <c r="B140" s="15"/>
      <c r="C140" s="16"/>
      <c r="D140" s="15"/>
      <c r="E140" s="16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8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8"/>
      <c r="AW140" s="18"/>
      <c r="BK140" s="18"/>
      <c r="BY140" s="18"/>
      <c r="CM140" s="18"/>
      <c r="CS140" s="18"/>
      <c r="CY140" s="18"/>
      <c r="DU140" s="18"/>
      <c r="DW140" s="18"/>
      <c r="DX140" s="18"/>
    </row>
    <row r="141" spans="1:128" hidden="1" x14ac:dyDescent="0.3">
      <c r="A141" s="47"/>
      <c r="B141" s="52"/>
      <c r="C141" s="53"/>
      <c r="D141" s="52"/>
      <c r="E141" s="53"/>
      <c r="F141" s="54" t="s">
        <v>182</v>
      </c>
      <c r="G141" s="55"/>
      <c r="H141" s="56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8"/>
      <c r="V141" s="56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8"/>
      <c r="AJ141" s="56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6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6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56"/>
      <c r="CA141" s="58"/>
      <c r="CB141" s="58"/>
      <c r="CC141" s="58"/>
      <c r="CD141" s="58"/>
      <c r="CE141" s="58"/>
      <c r="CF141" s="58"/>
      <c r="CG141" s="58"/>
      <c r="CH141" s="58"/>
      <c r="CI141" s="58"/>
      <c r="CJ141" s="58"/>
      <c r="CK141" s="58"/>
      <c r="CL141" s="58"/>
      <c r="CM141" s="58"/>
      <c r="CN141" s="56"/>
      <c r="CO141" s="58"/>
      <c r="CP141" s="58"/>
      <c r="CQ141" s="58"/>
      <c r="CR141" s="58"/>
      <c r="CS141" s="58"/>
      <c r="CT141" s="56"/>
      <c r="CU141" s="58"/>
      <c r="CV141" s="58"/>
      <c r="CW141" s="58"/>
      <c r="CX141" s="58"/>
      <c r="CY141" s="58"/>
      <c r="CZ141" s="56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6"/>
      <c r="DU141" s="58"/>
      <c r="DV141" s="56"/>
      <c r="DW141" s="58"/>
      <c r="DX141" s="58"/>
    </row>
    <row r="142" spans="1:128" s="103" customFormat="1" hidden="1" x14ac:dyDescent="0.3">
      <c r="A142" s="102"/>
      <c r="B142" s="150"/>
      <c r="C142" s="151"/>
      <c r="D142" s="150"/>
      <c r="E142" s="151"/>
      <c r="F142" s="152" t="s">
        <v>196</v>
      </c>
      <c r="G142" s="153" t="s">
        <v>195</v>
      </c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/>
      <c r="AH142" s="154"/>
      <c r="AI142" s="154"/>
      <c r="AK142" s="154">
        <f>SUM(AK143:AK146)</f>
        <v>0</v>
      </c>
      <c r="AL142" s="154">
        <f>SUM(AL143:AL146)</f>
        <v>298715.13865833101</v>
      </c>
      <c r="AM142" s="154">
        <f t="shared" ref="AM142:AR142" si="453">SUM(AM143:AM146)</f>
        <v>0</v>
      </c>
      <c r="AN142" s="154">
        <f t="shared" si="453"/>
        <v>0</v>
      </c>
      <c r="AO142" s="154" t="e">
        <f t="shared" si="453"/>
        <v>#REF!</v>
      </c>
      <c r="AP142" s="154">
        <f t="shared" si="453"/>
        <v>0</v>
      </c>
      <c r="AQ142" s="154">
        <f t="shared" si="453"/>
        <v>0</v>
      </c>
      <c r="AR142" s="154">
        <f t="shared" si="453"/>
        <v>0</v>
      </c>
      <c r="AS142" s="154">
        <v>150000</v>
      </c>
      <c r="AT142" s="154">
        <f t="shared" ref="AT142:AV142" si="454">SUM(AT143:AT146)</f>
        <v>0</v>
      </c>
      <c r="AU142" s="154" t="e">
        <f t="shared" si="454"/>
        <v>#REF!</v>
      </c>
      <c r="AV142" s="154">
        <f t="shared" si="454"/>
        <v>0</v>
      </c>
      <c r="AW142" s="154" t="e">
        <f t="shared" ref="AW142:AW146" si="455">SUM(AK142:AV142)</f>
        <v>#REF!</v>
      </c>
      <c r="AY142" s="154" t="e">
        <f t="shared" ref="AY142:BJ142" si="456">SUM(AY143:AY146)</f>
        <v>#REF!</v>
      </c>
      <c r="AZ142" s="154" t="e">
        <f t="shared" si="456"/>
        <v>#REF!</v>
      </c>
      <c r="BA142" s="154" t="e">
        <f t="shared" si="456"/>
        <v>#REF!</v>
      </c>
      <c r="BB142" s="154" t="e">
        <f t="shared" si="456"/>
        <v>#REF!</v>
      </c>
      <c r="BC142" s="154" t="e">
        <f t="shared" si="456"/>
        <v>#REF!</v>
      </c>
      <c r="BD142" s="154" t="e">
        <f t="shared" si="456"/>
        <v>#REF!</v>
      </c>
      <c r="BE142" s="154" t="e">
        <f t="shared" si="456"/>
        <v>#REF!</v>
      </c>
      <c r="BF142" s="154" t="e">
        <f t="shared" si="456"/>
        <v>#REF!</v>
      </c>
      <c r="BG142" s="154" t="e">
        <f t="shared" si="456"/>
        <v>#REF!</v>
      </c>
      <c r="BH142" s="154">
        <f t="shared" si="456"/>
        <v>0</v>
      </c>
      <c r="BI142" s="154" t="e">
        <f t="shared" si="456"/>
        <v>#REF!</v>
      </c>
      <c r="BJ142" s="154">
        <f t="shared" si="456"/>
        <v>0</v>
      </c>
      <c r="BK142" s="154" t="e">
        <f t="shared" ref="BK142:BK146" si="457">SUM(AY142:BJ142)</f>
        <v>#REF!</v>
      </c>
      <c r="BM142" s="154" t="e">
        <f t="shared" ref="BM142:BX142" si="458">SUM(BM143:BM146)</f>
        <v>#REF!</v>
      </c>
      <c r="BN142" s="154" t="e">
        <f t="shared" si="458"/>
        <v>#REF!</v>
      </c>
      <c r="BO142" s="154" t="e">
        <f t="shared" si="458"/>
        <v>#REF!</v>
      </c>
      <c r="BP142" s="154" t="e">
        <f t="shared" si="458"/>
        <v>#REF!</v>
      </c>
      <c r="BQ142" s="154" t="e">
        <f t="shared" si="458"/>
        <v>#REF!</v>
      </c>
      <c r="BR142" s="154" t="e">
        <f t="shared" si="458"/>
        <v>#REF!</v>
      </c>
      <c r="BS142" s="154" t="e">
        <f t="shared" si="458"/>
        <v>#REF!</v>
      </c>
      <c r="BT142" s="154" t="e">
        <f t="shared" si="458"/>
        <v>#REF!</v>
      </c>
      <c r="BU142" s="154" t="e">
        <f t="shared" si="458"/>
        <v>#REF!</v>
      </c>
      <c r="BV142" s="154">
        <f t="shared" si="458"/>
        <v>0</v>
      </c>
      <c r="BW142" s="154" t="e">
        <f t="shared" si="458"/>
        <v>#REF!</v>
      </c>
      <c r="BX142" s="154">
        <f t="shared" si="458"/>
        <v>0</v>
      </c>
      <c r="BY142" s="154" t="e">
        <f t="shared" ref="BY142:BY146" si="459">SUM(BM142:BX142)</f>
        <v>#REF!</v>
      </c>
      <c r="CA142" s="154" t="e">
        <f t="shared" ref="CA142:CL142" si="460">SUM(CA143:CA146)</f>
        <v>#REF!</v>
      </c>
      <c r="CB142" s="154" t="e">
        <f t="shared" si="460"/>
        <v>#REF!</v>
      </c>
      <c r="CC142" s="154" t="e">
        <f t="shared" si="460"/>
        <v>#REF!</v>
      </c>
      <c r="CD142" s="154" t="e">
        <f t="shared" si="460"/>
        <v>#REF!</v>
      </c>
      <c r="CE142" s="154" t="e">
        <f t="shared" si="460"/>
        <v>#REF!</v>
      </c>
      <c r="CF142" s="154" t="e">
        <f t="shared" si="460"/>
        <v>#REF!</v>
      </c>
      <c r="CG142" s="154" t="e">
        <f t="shared" si="460"/>
        <v>#REF!</v>
      </c>
      <c r="CH142" s="154" t="e">
        <f t="shared" si="460"/>
        <v>#REF!</v>
      </c>
      <c r="CI142" s="154" t="e">
        <f t="shared" si="460"/>
        <v>#REF!</v>
      </c>
      <c r="CJ142" s="154">
        <f t="shared" si="460"/>
        <v>0</v>
      </c>
      <c r="CK142" s="154" t="e">
        <f t="shared" si="460"/>
        <v>#REF!</v>
      </c>
      <c r="CL142" s="154">
        <f t="shared" si="460"/>
        <v>0</v>
      </c>
      <c r="CM142" s="154" t="e">
        <f t="shared" ref="CM142:CM146" si="461">SUM(CA142:CL142)</f>
        <v>#REF!</v>
      </c>
      <c r="CO142" s="154" t="e">
        <f t="shared" ref="CO142:CR142" si="462">SUM(CO143:CO146)</f>
        <v>#REF!</v>
      </c>
      <c r="CP142" s="154" t="e">
        <f t="shared" si="462"/>
        <v>#REF!</v>
      </c>
      <c r="CQ142" s="154" t="e">
        <f t="shared" si="462"/>
        <v>#REF!</v>
      </c>
      <c r="CR142" s="154" t="e">
        <f t="shared" si="462"/>
        <v>#REF!</v>
      </c>
      <c r="CS142" s="154" t="e">
        <f>SUM(CO142:CR142)</f>
        <v>#REF!</v>
      </c>
      <c r="CU142" s="154" t="e">
        <f t="shared" ref="CU142:CX142" si="463">SUM(CU143:CU146)</f>
        <v>#REF!</v>
      </c>
      <c r="CV142" s="154" t="e">
        <f t="shared" si="463"/>
        <v>#REF!</v>
      </c>
      <c r="CW142" s="154" t="e">
        <f t="shared" si="463"/>
        <v>#REF!</v>
      </c>
      <c r="CX142" s="154" t="e">
        <f t="shared" si="463"/>
        <v>#REF!</v>
      </c>
      <c r="CY142" s="154" t="e">
        <f>SUM(CU142:CX142)</f>
        <v>#REF!</v>
      </c>
      <c r="DA142" s="154" t="e">
        <f t="shared" ref="DA142:DS142" si="464">SUM(DA143:DA146)</f>
        <v>#REF!</v>
      </c>
      <c r="DB142" s="154" t="e">
        <f t="shared" si="464"/>
        <v>#REF!</v>
      </c>
      <c r="DC142" s="154" t="e">
        <f t="shared" si="464"/>
        <v>#REF!</v>
      </c>
      <c r="DD142" s="154" t="e">
        <f t="shared" si="464"/>
        <v>#REF!</v>
      </c>
      <c r="DE142" s="154" t="e">
        <f t="shared" si="464"/>
        <v>#REF!</v>
      </c>
      <c r="DF142" s="154" t="e">
        <f t="shared" si="464"/>
        <v>#REF!</v>
      </c>
      <c r="DG142" s="154" t="e">
        <f t="shared" si="464"/>
        <v>#REF!</v>
      </c>
      <c r="DH142" s="154" t="e">
        <f t="shared" si="464"/>
        <v>#REF!</v>
      </c>
      <c r="DI142" s="154" t="e">
        <f t="shared" si="464"/>
        <v>#REF!</v>
      </c>
      <c r="DJ142" s="154" t="e">
        <f t="shared" si="464"/>
        <v>#REF!</v>
      </c>
      <c r="DK142" s="154" t="e">
        <f t="shared" si="464"/>
        <v>#REF!</v>
      </c>
      <c r="DL142" s="154" t="e">
        <f t="shared" si="464"/>
        <v>#REF!</v>
      </c>
      <c r="DM142" s="154" t="e">
        <f t="shared" si="464"/>
        <v>#REF!</v>
      </c>
      <c r="DN142" s="154" t="e">
        <f t="shared" si="464"/>
        <v>#REF!</v>
      </c>
      <c r="DO142" s="154" t="e">
        <f t="shared" si="464"/>
        <v>#REF!</v>
      </c>
      <c r="DP142" s="154" t="e">
        <f t="shared" si="464"/>
        <v>#REF!</v>
      </c>
      <c r="DQ142" s="154" t="e">
        <f t="shared" si="464"/>
        <v>#REF!</v>
      </c>
      <c r="DR142" s="154" t="e">
        <f t="shared" si="464"/>
        <v>#REF!</v>
      </c>
      <c r="DS142" s="154" t="e">
        <f t="shared" si="464"/>
        <v>#REF!</v>
      </c>
      <c r="DU142" s="154" t="e">
        <f>SUM(BO142:BZ142)</f>
        <v>#REF!</v>
      </c>
      <c r="DW142" s="154" t="e">
        <f>SUM(BQ142:DV142)</f>
        <v>#REF!</v>
      </c>
      <c r="DX142" s="154" t="e">
        <f t="shared" ref="DX142:DX146" si="465">SUM(DL142:DW142)</f>
        <v>#REF!</v>
      </c>
    </row>
    <row r="143" spans="1:128" s="104" customFormat="1" hidden="1" x14ac:dyDescent="0.3">
      <c r="B143" s="105"/>
      <c r="C143" s="106"/>
      <c r="D143" s="105"/>
      <c r="E143" s="106"/>
      <c r="F143" s="107" t="s">
        <v>7</v>
      </c>
      <c r="G143" s="108" t="s">
        <v>195</v>
      </c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10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10"/>
      <c r="AK143" s="109"/>
      <c r="AL143" s="109"/>
      <c r="AM143" s="109"/>
      <c r="AN143" s="109"/>
      <c r="AO143" s="109" t="e">
        <f>#REF!</f>
        <v>#REF!</v>
      </c>
      <c r="AP143" s="109"/>
      <c r="AQ143" s="109">
        <f>$AO$211</f>
        <v>0</v>
      </c>
      <c r="AR143" s="109"/>
      <c r="AS143" s="109">
        <v>30000</v>
      </c>
      <c r="AT143" s="109"/>
      <c r="AU143" s="109" t="e">
        <f>#REF!</f>
        <v>#REF!</v>
      </c>
      <c r="AV143" s="109"/>
      <c r="AW143" s="110" t="e">
        <f t="shared" si="455"/>
        <v>#REF!</v>
      </c>
      <c r="AY143" s="109" t="e">
        <f>#REF!</f>
        <v>#REF!</v>
      </c>
      <c r="AZ143" s="109" t="e">
        <f>#REF!</f>
        <v>#REF!</v>
      </c>
      <c r="BA143" s="109" t="e">
        <f>#REF!</f>
        <v>#REF!</v>
      </c>
      <c r="BB143" s="109" t="e">
        <f>#REF!</f>
        <v>#REF!</v>
      </c>
      <c r="BC143" s="109" t="e">
        <f>#REF!</f>
        <v>#REF!</v>
      </c>
      <c r="BD143" s="109" t="e">
        <f>#REF!</f>
        <v>#REF!</v>
      </c>
      <c r="BE143" s="109" t="e">
        <f>#REF!</f>
        <v>#REF!</v>
      </c>
      <c r="BF143" s="109"/>
      <c r="BG143" s="109" t="e">
        <f>#REF!</f>
        <v>#REF!</v>
      </c>
      <c r="BH143" s="109"/>
      <c r="BI143" s="109" t="e">
        <f>#REF!</f>
        <v>#REF!</v>
      </c>
      <c r="BJ143" s="109"/>
      <c r="BK143" s="110" t="e">
        <f t="shared" si="457"/>
        <v>#REF!</v>
      </c>
      <c r="BM143" s="109" t="e">
        <f>#REF!</f>
        <v>#REF!</v>
      </c>
      <c r="BN143" s="109" t="e">
        <f>#REF!</f>
        <v>#REF!</v>
      </c>
      <c r="BO143" s="109" t="e">
        <f>#REF!</f>
        <v>#REF!</v>
      </c>
      <c r="BP143" s="109" t="e">
        <f>#REF!</f>
        <v>#REF!</v>
      </c>
      <c r="BQ143" s="109" t="e">
        <f>#REF!</f>
        <v>#REF!</v>
      </c>
      <c r="BR143" s="109" t="e">
        <f>#REF!</f>
        <v>#REF!</v>
      </c>
      <c r="BS143" s="109" t="e">
        <f>#REF!</f>
        <v>#REF!</v>
      </c>
      <c r="BT143" s="109"/>
      <c r="BU143" s="109" t="e">
        <f>#REF!</f>
        <v>#REF!</v>
      </c>
      <c r="BV143" s="109"/>
      <c r="BW143" s="109" t="e">
        <f>#REF!</f>
        <v>#REF!</v>
      </c>
      <c r="BX143" s="109"/>
      <c r="BY143" s="110" t="e">
        <f t="shared" si="459"/>
        <v>#REF!</v>
      </c>
      <c r="CA143" s="109" t="e">
        <f>#REF!</f>
        <v>#REF!</v>
      </c>
      <c r="CB143" s="109" t="e">
        <f>#REF!</f>
        <v>#REF!</v>
      </c>
      <c r="CC143" s="109" t="e">
        <f>#REF!</f>
        <v>#REF!</v>
      </c>
      <c r="CD143" s="109" t="e">
        <f>#REF!</f>
        <v>#REF!</v>
      </c>
      <c r="CE143" s="109" t="e">
        <f>#REF!</f>
        <v>#REF!</v>
      </c>
      <c r="CF143" s="109" t="e">
        <f>#REF!</f>
        <v>#REF!</v>
      </c>
      <c r="CG143" s="109" t="e">
        <f>#REF!</f>
        <v>#REF!</v>
      </c>
      <c r="CH143" s="109"/>
      <c r="CI143" s="109" t="e">
        <f>#REF!</f>
        <v>#REF!</v>
      </c>
      <c r="CJ143" s="109"/>
      <c r="CK143" s="109" t="e">
        <f>#REF!</f>
        <v>#REF!</v>
      </c>
      <c r="CL143" s="109"/>
      <c r="CM143" s="110" t="e">
        <f t="shared" si="461"/>
        <v>#REF!</v>
      </c>
      <c r="CO143" s="109" t="e">
        <f>#REF!</f>
        <v>#REF!</v>
      </c>
      <c r="CP143" s="109" t="e">
        <f>#REF!</f>
        <v>#REF!</v>
      </c>
      <c r="CQ143" s="109" t="e">
        <f>#REF!</f>
        <v>#REF!</v>
      </c>
      <c r="CR143" s="109" t="e">
        <f>#REF!</f>
        <v>#REF!</v>
      </c>
      <c r="CS143" s="110" t="e">
        <f>SUM(CO143:CR143)</f>
        <v>#REF!</v>
      </c>
      <c r="CU143" s="109" t="e">
        <f>#REF!</f>
        <v>#REF!</v>
      </c>
      <c r="CV143" s="109" t="e">
        <f>#REF!</f>
        <v>#REF!</v>
      </c>
      <c r="CW143" s="109" t="e">
        <f>#REF!</f>
        <v>#REF!</v>
      </c>
      <c r="CX143" s="109" t="e">
        <f>#REF!</f>
        <v>#REF!</v>
      </c>
      <c r="CY143" s="110" t="e">
        <f>SUM(CU143:CX143)</f>
        <v>#REF!</v>
      </c>
      <c r="DA143" s="109" t="e">
        <f>#REF!</f>
        <v>#REF!</v>
      </c>
      <c r="DB143" s="109" t="e">
        <f>#REF!</f>
        <v>#REF!</v>
      </c>
      <c r="DC143" s="109" t="e">
        <f>#REF!</f>
        <v>#REF!</v>
      </c>
      <c r="DD143" s="109" t="e">
        <f>#REF!</f>
        <v>#REF!</v>
      </c>
      <c r="DE143" s="109" t="e">
        <f>#REF!</f>
        <v>#REF!</v>
      </c>
      <c r="DF143" s="109" t="e">
        <f>#REF!</f>
        <v>#REF!</v>
      </c>
      <c r="DG143" s="109" t="e">
        <f>#REF!</f>
        <v>#REF!</v>
      </c>
      <c r="DH143" s="109" t="e">
        <f>#REF!</f>
        <v>#REF!</v>
      </c>
      <c r="DI143" s="109" t="e">
        <f>#REF!</f>
        <v>#REF!</v>
      </c>
      <c r="DJ143" s="109" t="e">
        <f>#REF!</f>
        <v>#REF!</v>
      </c>
      <c r="DK143" s="109" t="e">
        <f>#REF!</f>
        <v>#REF!</v>
      </c>
      <c r="DL143" s="109" t="e">
        <f>#REF!</f>
        <v>#REF!</v>
      </c>
      <c r="DM143" s="109" t="e">
        <f>#REF!</f>
        <v>#REF!</v>
      </c>
      <c r="DN143" s="109" t="e">
        <f>#REF!</f>
        <v>#REF!</v>
      </c>
      <c r="DO143" s="109" t="e">
        <f>#REF!</f>
        <v>#REF!</v>
      </c>
      <c r="DP143" s="109" t="e">
        <f>#REF!</f>
        <v>#REF!</v>
      </c>
      <c r="DQ143" s="109" t="e">
        <f>#REF!</f>
        <v>#REF!</v>
      </c>
      <c r="DR143" s="109" t="e">
        <f>#REF!</f>
        <v>#REF!</v>
      </c>
      <c r="DS143" s="109" t="e">
        <f>#REF!</f>
        <v>#REF!</v>
      </c>
      <c r="DU143" s="110" t="e">
        <f>SUM(BO143:BZ143)</f>
        <v>#REF!</v>
      </c>
      <c r="DW143" s="110" t="e">
        <f>SUM(BQ143:DV143)</f>
        <v>#REF!</v>
      </c>
      <c r="DX143" s="110" t="e">
        <f t="shared" si="465"/>
        <v>#REF!</v>
      </c>
    </row>
    <row r="144" spans="1:128" s="104" customFormat="1" hidden="1" x14ac:dyDescent="0.3">
      <c r="B144" s="105"/>
      <c r="C144" s="106"/>
      <c r="D144" s="105"/>
      <c r="E144" s="106"/>
      <c r="F144" s="107" t="s">
        <v>9</v>
      </c>
      <c r="G144" s="108" t="s">
        <v>195</v>
      </c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10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10"/>
      <c r="AK144" s="109"/>
      <c r="AL144" s="109">
        <v>13875.138658331</v>
      </c>
      <c r="AM144" s="109"/>
      <c r="AN144" s="109"/>
      <c r="AO144" s="109" t="e">
        <f>#REF!</f>
        <v>#REF!</v>
      </c>
      <c r="AP144" s="109"/>
      <c r="AQ144" s="109">
        <f>$AO$212</f>
        <v>0</v>
      </c>
      <c r="AR144" s="109"/>
      <c r="AS144" s="109">
        <v>30000</v>
      </c>
      <c r="AT144" s="109"/>
      <c r="AU144" s="109" t="e">
        <f>#REF!</f>
        <v>#REF!</v>
      </c>
      <c r="AV144" s="109"/>
      <c r="AW144" s="110" t="e">
        <f t="shared" si="455"/>
        <v>#REF!</v>
      </c>
      <c r="AY144" s="109" t="e">
        <f>#REF!</f>
        <v>#REF!</v>
      </c>
      <c r="AZ144" s="109" t="e">
        <f>#REF!</f>
        <v>#REF!</v>
      </c>
      <c r="BA144" s="109" t="e">
        <f>#REF!</f>
        <v>#REF!</v>
      </c>
      <c r="BB144" s="109" t="e">
        <f>#REF!</f>
        <v>#REF!</v>
      </c>
      <c r="BC144" s="109" t="e">
        <f>#REF!</f>
        <v>#REF!</v>
      </c>
      <c r="BD144" s="109" t="e">
        <f>#REF!</f>
        <v>#REF!</v>
      </c>
      <c r="BE144" s="109" t="e">
        <f>#REF!</f>
        <v>#REF!</v>
      </c>
      <c r="BF144" s="109"/>
      <c r="BG144" s="109" t="e">
        <f>#REF!</f>
        <v>#REF!</v>
      </c>
      <c r="BH144" s="109"/>
      <c r="BI144" s="109" t="e">
        <f>#REF!</f>
        <v>#REF!</v>
      </c>
      <c r="BJ144" s="109"/>
      <c r="BK144" s="110" t="e">
        <f t="shared" si="457"/>
        <v>#REF!</v>
      </c>
      <c r="BM144" s="109" t="e">
        <f>#REF!</f>
        <v>#REF!</v>
      </c>
      <c r="BN144" s="109" t="e">
        <f>#REF!</f>
        <v>#REF!</v>
      </c>
      <c r="BO144" s="109" t="e">
        <f>#REF!</f>
        <v>#REF!</v>
      </c>
      <c r="BP144" s="109" t="e">
        <f>#REF!</f>
        <v>#REF!</v>
      </c>
      <c r="BQ144" s="109" t="e">
        <f>#REF!</f>
        <v>#REF!</v>
      </c>
      <c r="BR144" s="109" t="e">
        <f>#REF!</f>
        <v>#REF!</v>
      </c>
      <c r="BS144" s="109" t="e">
        <f>#REF!</f>
        <v>#REF!</v>
      </c>
      <c r="BT144" s="109"/>
      <c r="BU144" s="109" t="e">
        <f>#REF!</f>
        <v>#REF!</v>
      </c>
      <c r="BV144" s="109"/>
      <c r="BW144" s="109" t="e">
        <f>#REF!</f>
        <v>#REF!</v>
      </c>
      <c r="BX144" s="109"/>
      <c r="BY144" s="110" t="e">
        <f t="shared" si="459"/>
        <v>#REF!</v>
      </c>
      <c r="CA144" s="109" t="e">
        <f>#REF!</f>
        <v>#REF!</v>
      </c>
      <c r="CB144" s="109" t="e">
        <f>#REF!</f>
        <v>#REF!</v>
      </c>
      <c r="CC144" s="109" t="e">
        <f>#REF!</f>
        <v>#REF!</v>
      </c>
      <c r="CD144" s="109" t="e">
        <f>#REF!</f>
        <v>#REF!</v>
      </c>
      <c r="CE144" s="109" t="e">
        <f>#REF!</f>
        <v>#REF!</v>
      </c>
      <c r="CF144" s="109" t="e">
        <f>#REF!</f>
        <v>#REF!</v>
      </c>
      <c r="CG144" s="109" t="e">
        <f>#REF!</f>
        <v>#REF!</v>
      </c>
      <c r="CH144" s="109"/>
      <c r="CI144" s="109" t="e">
        <f>#REF!</f>
        <v>#REF!</v>
      </c>
      <c r="CJ144" s="109"/>
      <c r="CK144" s="109" t="e">
        <f>#REF!</f>
        <v>#REF!</v>
      </c>
      <c r="CL144" s="109"/>
      <c r="CM144" s="110" t="e">
        <f t="shared" si="461"/>
        <v>#REF!</v>
      </c>
      <c r="CO144" s="109" t="e">
        <f>#REF!</f>
        <v>#REF!</v>
      </c>
      <c r="CP144" s="109" t="e">
        <f>#REF!</f>
        <v>#REF!</v>
      </c>
      <c r="CQ144" s="109" t="e">
        <f>#REF!</f>
        <v>#REF!</v>
      </c>
      <c r="CR144" s="109" t="e">
        <f>#REF!</f>
        <v>#REF!</v>
      </c>
      <c r="CS144" s="110" t="e">
        <f>SUM(CO144:CR144)</f>
        <v>#REF!</v>
      </c>
      <c r="CU144" s="109" t="e">
        <f>#REF!</f>
        <v>#REF!</v>
      </c>
      <c r="CV144" s="109" t="e">
        <f>#REF!</f>
        <v>#REF!</v>
      </c>
      <c r="CW144" s="109" t="e">
        <f>#REF!</f>
        <v>#REF!</v>
      </c>
      <c r="CX144" s="109" t="e">
        <f>#REF!</f>
        <v>#REF!</v>
      </c>
      <c r="CY144" s="110" t="e">
        <f>SUM(CU144:CX144)</f>
        <v>#REF!</v>
      </c>
      <c r="DA144" s="109" t="e">
        <f>#REF!</f>
        <v>#REF!</v>
      </c>
      <c r="DB144" s="109" t="e">
        <f>#REF!</f>
        <v>#REF!</v>
      </c>
      <c r="DC144" s="109" t="e">
        <f>#REF!</f>
        <v>#REF!</v>
      </c>
      <c r="DD144" s="109" t="e">
        <f>#REF!</f>
        <v>#REF!</v>
      </c>
      <c r="DE144" s="109" t="e">
        <f>#REF!</f>
        <v>#REF!</v>
      </c>
      <c r="DF144" s="109" t="e">
        <f>#REF!</f>
        <v>#REF!</v>
      </c>
      <c r="DG144" s="109" t="e">
        <f>#REF!</f>
        <v>#REF!</v>
      </c>
      <c r="DH144" s="109" t="e">
        <f>#REF!</f>
        <v>#REF!</v>
      </c>
      <c r="DI144" s="109" t="e">
        <f>#REF!</f>
        <v>#REF!</v>
      </c>
      <c r="DJ144" s="109" t="e">
        <f>#REF!</f>
        <v>#REF!</v>
      </c>
      <c r="DK144" s="109" t="e">
        <f>#REF!</f>
        <v>#REF!</v>
      </c>
      <c r="DL144" s="109" t="e">
        <f>#REF!</f>
        <v>#REF!</v>
      </c>
      <c r="DM144" s="109" t="e">
        <f>#REF!</f>
        <v>#REF!</v>
      </c>
      <c r="DN144" s="109" t="e">
        <f>#REF!</f>
        <v>#REF!</v>
      </c>
      <c r="DO144" s="109" t="e">
        <f>#REF!</f>
        <v>#REF!</v>
      </c>
      <c r="DP144" s="109" t="e">
        <f>#REF!</f>
        <v>#REF!</v>
      </c>
      <c r="DQ144" s="109" t="e">
        <f>#REF!</f>
        <v>#REF!</v>
      </c>
      <c r="DR144" s="109" t="e">
        <f>#REF!</f>
        <v>#REF!</v>
      </c>
      <c r="DS144" s="109" t="e">
        <f>#REF!</f>
        <v>#REF!</v>
      </c>
      <c r="DU144" s="110" t="e">
        <f>SUM(BO144:BZ144)</f>
        <v>#REF!</v>
      </c>
      <c r="DW144" s="110" t="e">
        <f>SUM(BQ144:DV144)</f>
        <v>#REF!</v>
      </c>
      <c r="DX144" s="110" t="e">
        <f t="shared" si="465"/>
        <v>#REF!</v>
      </c>
    </row>
    <row r="145" spans="1:128" s="104" customFormat="1" hidden="1" x14ac:dyDescent="0.3">
      <c r="B145" s="105"/>
      <c r="C145" s="106"/>
      <c r="D145" s="105"/>
      <c r="E145" s="106"/>
      <c r="F145" s="107" t="s">
        <v>197</v>
      </c>
      <c r="G145" s="108" t="s">
        <v>195</v>
      </c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10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10"/>
      <c r="AK145" s="109"/>
      <c r="AL145" s="109">
        <v>284840</v>
      </c>
      <c r="AM145" s="109"/>
      <c r="AN145" s="109"/>
      <c r="AO145" s="109"/>
      <c r="AP145" s="109"/>
      <c r="AQ145" s="109"/>
      <c r="AR145" s="109">
        <f>$AO$214</f>
        <v>0</v>
      </c>
      <c r="AS145" s="109"/>
      <c r="AT145" s="109"/>
      <c r="AU145" s="109"/>
      <c r="AV145" s="109"/>
      <c r="AW145" s="110">
        <f t="shared" si="455"/>
        <v>284840</v>
      </c>
      <c r="AY145" s="109"/>
      <c r="AZ145" s="109"/>
      <c r="BA145" s="109"/>
      <c r="BB145" s="109"/>
      <c r="BC145" s="109"/>
      <c r="BD145" s="109"/>
      <c r="BE145" s="109"/>
      <c r="BF145" s="109" t="e">
        <f>#REF!</f>
        <v>#REF!</v>
      </c>
      <c r="BG145" s="109"/>
      <c r="BH145" s="109"/>
      <c r="BI145" s="109"/>
      <c r="BJ145" s="109"/>
      <c r="BK145" s="110" t="e">
        <f t="shared" si="457"/>
        <v>#REF!</v>
      </c>
      <c r="BM145" s="109"/>
      <c r="BN145" s="109"/>
      <c r="BO145" s="109"/>
      <c r="BP145" s="109"/>
      <c r="BQ145" s="109"/>
      <c r="BR145" s="109"/>
      <c r="BS145" s="109"/>
      <c r="BT145" s="109" t="e">
        <f>#REF!</f>
        <v>#REF!</v>
      </c>
      <c r="BU145" s="109"/>
      <c r="BV145" s="109"/>
      <c r="BW145" s="109"/>
      <c r="BX145" s="109"/>
      <c r="BY145" s="110" t="e">
        <f t="shared" si="459"/>
        <v>#REF!</v>
      </c>
      <c r="CA145" s="109"/>
      <c r="CB145" s="109"/>
      <c r="CC145" s="109"/>
      <c r="CD145" s="109"/>
      <c r="CE145" s="109"/>
      <c r="CF145" s="109"/>
      <c r="CG145" s="109"/>
      <c r="CH145" s="109" t="e">
        <f>#REF!</f>
        <v>#REF!</v>
      </c>
      <c r="CI145" s="109"/>
      <c r="CJ145" s="109"/>
      <c r="CK145" s="109"/>
      <c r="CL145" s="109"/>
      <c r="CM145" s="110" t="e">
        <f t="shared" si="461"/>
        <v>#REF!</v>
      </c>
      <c r="CO145" s="109"/>
      <c r="CP145" s="109"/>
      <c r="CQ145" s="109"/>
      <c r="CR145" s="109"/>
      <c r="CS145" s="110">
        <f>SUM(CO145:CR145)</f>
        <v>0</v>
      </c>
      <c r="CU145" s="109"/>
      <c r="CV145" s="109"/>
      <c r="CW145" s="109"/>
      <c r="CX145" s="109"/>
      <c r="CY145" s="110">
        <f>SUM(CU145:CX145)</f>
        <v>0</v>
      </c>
      <c r="DA145" s="109"/>
      <c r="DB145" s="109"/>
      <c r="DC145" s="109"/>
      <c r="DD145" s="109"/>
      <c r="DE145" s="109"/>
      <c r="DF145" s="109"/>
      <c r="DG145" s="109"/>
      <c r="DH145" s="109"/>
      <c r="DI145" s="109"/>
      <c r="DJ145" s="109"/>
      <c r="DK145" s="109"/>
      <c r="DL145" s="109"/>
      <c r="DM145" s="109"/>
      <c r="DN145" s="109"/>
      <c r="DO145" s="109"/>
      <c r="DP145" s="109"/>
      <c r="DQ145" s="109"/>
      <c r="DR145" s="109"/>
      <c r="DS145" s="109"/>
      <c r="DU145" s="110" t="e">
        <f>SUM(BO145:BZ145)</f>
        <v>#REF!</v>
      </c>
      <c r="DW145" s="110" t="e">
        <f>SUM(BQ145:DV145)</f>
        <v>#REF!</v>
      </c>
      <c r="DX145" s="110" t="e">
        <f t="shared" si="465"/>
        <v>#REF!</v>
      </c>
    </row>
    <row r="146" spans="1:128" s="104" customFormat="1" hidden="1" x14ac:dyDescent="0.3">
      <c r="B146" s="105"/>
      <c r="C146" s="106"/>
      <c r="D146" s="105"/>
      <c r="E146" s="106"/>
      <c r="F146" s="107" t="s">
        <v>198</v>
      </c>
      <c r="G146" s="108" t="s">
        <v>195</v>
      </c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10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10"/>
      <c r="AK146" s="109"/>
      <c r="AL146" s="109"/>
      <c r="AM146" s="109"/>
      <c r="AN146" s="109"/>
      <c r="AO146" s="109" t="e">
        <f>#REF!</f>
        <v>#REF!</v>
      </c>
      <c r="AP146" s="109"/>
      <c r="AQ146" s="109">
        <f>$AO$213</f>
        <v>0</v>
      </c>
      <c r="AR146" s="109"/>
      <c r="AS146" s="109">
        <v>90000</v>
      </c>
      <c r="AT146" s="109"/>
      <c r="AU146" s="109" t="e">
        <f>#REF!</f>
        <v>#REF!</v>
      </c>
      <c r="AV146" s="109"/>
      <c r="AW146" s="110" t="e">
        <f t="shared" si="455"/>
        <v>#REF!</v>
      </c>
      <c r="AY146" s="109" t="e">
        <f>#REF!</f>
        <v>#REF!</v>
      </c>
      <c r="AZ146" s="109" t="e">
        <f>#REF!</f>
        <v>#REF!</v>
      </c>
      <c r="BA146" s="109" t="e">
        <f>#REF!</f>
        <v>#REF!</v>
      </c>
      <c r="BB146" s="109" t="e">
        <f>#REF!</f>
        <v>#REF!</v>
      </c>
      <c r="BC146" s="109" t="e">
        <f>#REF!</f>
        <v>#REF!</v>
      </c>
      <c r="BD146" s="109" t="e">
        <f>#REF!</f>
        <v>#REF!</v>
      </c>
      <c r="BE146" s="109" t="e">
        <f>#REF!</f>
        <v>#REF!</v>
      </c>
      <c r="BF146" s="109"/>
      <c r="BG146" s="109" t="e">
        <f>#REF!</f>
        <v>#REF!</v>
      </c>
      <c r="BH146" s="109"/>
      <c r="BI146" s="109" t="e">
        <f>#REF!</f>
        <v>#REF!</v>
      </c>
      <c r="BJ146" s="109"/>
      <c r="BK146" s="110" t="e">
        <f t="shared" si="457"/>
        <v>#REF!</v>
      </c>
      <c r="BM146" s="109" t="e">
        <f>#REF!</f>
        <v>#REF!</v>
      </c>
      <c r="BN146" s="109" t="e">
        <f>#REF!</f>
        <v>#REF!</v>
      </c>
      <c r="BO146" s="109" t="e">
        <f>#REF!</f>
        <v>#REF!</v>
      </c>
      <c r="BP146" s="109" t="e">
        <f>#REF!</f>
        <v>#REF!</v>
      </c>
      <c r="BQ146" s="109" t="e">
        <f>#REF!</f>
        <v>#REF!</v>
      </c>
      <c r="BR146" s="109" t="e">
        <f>#REF!</f>
        <v>#REF!</v>
      </c>
      <c r="BS146" s="109" t="e">
        <f>#REF!</f>
        <v>#REF!</v>
      </c>
      <c r="BT146" s="109"/>
      <c r="BU146" s="109" t="e">
        <f>#REF!</f>
        <v>#REF!</v>
      </c>
      <c r="BV146" s="109"/>
      <c r="BW146" s="109" t="e">
        <f>#REF!</f>
        <v>#REF!</v>
      </c>
      <c r="BX146" s="109"/>
      <c r="BY146" s="110" t="e">
        <f t="shared" si="459"/>
        <v>#REF!</v>
      </c>
      <c r="CA146" s="109" t="e">
        <f>#REF!</f>
        <v>#REF!</v>
      </c>
      <c r="CB146" s="109" t="e">
        <f>#REF!</f>
        <v>#REF!</v>
      </c>
      <c r="CC146" s="109" t="e">
        <f>#REF!</f>
        <v>#REF!</v>
      </c>
      <c r="CD146" s="109" t="e">
        <f>#REF!</f>
        <v>#REF!</v>
      </c>
      <c r="CE146" s="109" t="e">
        <f>#REF!</f>
        <v>#REF!</v>
      </c>
      <c r="CF146" s="109" t="e">
        <f>#REF!</f>
        <v>#REF!</v>
      </c>
      <c r="CG146" s="109" t="e">
        <f>#REF!</f>
        <v>#REF!</v>
      </c>
      <c r="CH146" s="109"/>
      <c r="CI146" s="109" t="e">
        <f>#REF!</f>
        <v>#REF!</v>
      </c>
      <c r="CJ146" s="109"/>
      <c r="CK146" s="109" t="e">
        <f>#REF!</f>
        <v>#REF!</v>
      </c>
      <c r="CL146" s="109"/>
      <c r="CM146" s="110" t="e">
        <f t="shared" si="461"/>
        <v>#REF!</v>
      </c>
      <c r="CO146" s="109" t="e">
        <f>#REF!</f>
        <v>#REF!</v>
      </c>
      <c r="CP146" s="109" t="e">
        <f>#REF!</f>
        <v>#REF!</v>
      </c>
      <c r="CQ146" s="109" t="e">
        <f>#REF!</f>
        <v>#REF!</v>
      </c>
      <c r="CR146" s="109" t="e">
        <f>#REF!</f>
        <v>#REF!</v>
      </c>
      <c r="CS146" s="110" t="e">
        <f>SUM(CO146:CR146)</f>
        <v>#REF!</v>
      </c>
      <c r="CU146" s="109" t="e">
        <f>#REF!</f>
        <v>#REF!</v>
      </c>
      <c r="CV146" s="109" t="e">
        <f>#REF!</f>
        <v>#REF!</v>
      </c>
      <c r="CW146" s="109" t="e">
        <f>#REF!</f>
        <v>#REF!</v>
      </c>
      <c r="CX146" s="109" t="e">
        <f>#REF!</f>
        <v>#REF!</v>
      </c>
      <c r="CY146" s="110" t="e">
        <f>SUM(CU146:CX146)</f>
        <v>#REF!</v>
      </c>
      <c r="DA146" s="109" t="e">
        <f>#REF!</f>
        <v>#REF!</v>
      </c>
      <c r="DB146" s="109" t="e">
        <f>#REF!</f>
        <v>#REF!</v>
      </c>
      <c r="DC146" s="109" t="e">
        <f>#REF!</f>
        <v>#REF!</v>
      </c>
      <c r="DD146" s="109" t="e">
        <f>#REF!</f>
        <v>#REF!</v>
      </c>
      <c r="DE146" s="109" t="e">
        <f>#REF!</f>
        <v>#REF!</v>
      </c>
      <c r="DF146" s="109" t="e">
        <f>#REF!</f>
        <v>#REF!</v>
      </c>
      <c r="DG146" s="109" t="e">
        <f>#REF!</f>
        <v>#REF!</v>
      </c>
      <c r="DH146" s="109" t="e">
        <f>#REF!</f>
        <v>#REF!</v>
      </c>
      <c r="DI146" s="109" t="e">
        <f>#REF!</f>
        <v>#REF!</v>
      </c>
      <c r="DJ146" s="109" t="e">
        <f>#REF!</f>
        <v>#REF!</v>
      </c>
      <c r="DK146" s="109" t="e">
        <f>#REF!</f>
        <v>#REF!</v>
      </c>
      <c r="DL146" s="109" t="e">
        <f>#REF!</f>
        <v>#REF!</v>
      </c>
      <c r="DM146" s="109" t="e">
        <f>#REF!</f>
        <v>#REF!</v>
      </c>
      <c r="DN146" s="109" t="e">
        <f>#REF!</f>
        <v>#REF!</v>
      </c>
      <c r="DO146" s="109" t="e">
        <f>#REF!</f>
        <v>#REF!</v>
      </c>
      <c r="DP146" s="109" t="e">
        <f>#REF!</f>
        <v>#REF!</v>
      </c>
      <c r="DQ146" s="109" t="e">
        <f>#REF!</f>
        <v>#REF!</v>
      </c>
      <c r="DR146" s="109" t="e">
        <f>#REF!</f>
        <v>#REF!</v>
      </c>
      <c r="DS146" s="109" t="e">
        <f>#REF!</f>
        <v>#REF!</v>
      </c>
      <c r="DU146" s="110" t="e">
        <f>SUM(BO146:BZ146)</f>
        <v>#REF!</v>
      </c>
      <c r="DW146" s="110" t="e">
        <f>SUM(BQ146:DV146)</f>
        <v>#REF!</v>
      </c>
      <c r="DX146" s="110" t="e">
        <f t="shared" si="465"/>
        <v>#REF!</v>
      </c>
    </row>
    <row r="147" spans="1:128" hidden="1" x14ac:dyDescent="0.3">
      <c r="B147" s="15"/>
      <c r="C147" s="16"/>
      <c r="D147" s="15"/>
      <c r="E147" s="16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8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8"/>
      <c r="AK147" s="111"/>
      <c r="AM147" s="111"/>
      <c r="AO147" s="111"/>
      <c r="AQ147" s="111"/>
      <c r="AS147" s="111"/>
      <c r="AU147" s="111"/>
      <c r="AW147" s="18"/>
      <c r="AY147" s="111"/>
      <c r="BA147" s="111"/>
      <c r="BC147" s="111"/>
      <c r="BE147" s="111"/>
      <c r="BG147" s="111"/>
      <c r="BI147" s="111"/>
      <c r="BK147" s="18"/>
      <c r="BM147" s="111"/>
      <c r="BO147" s="111"/>
      <c r="BQ147" s="111"/>
      <c r="BS147" s="111"/>
      <c r="BU147" s="111"/>
      <c r="BW147" s="111"/>
      <c r="BY147" s="18"/>
      <c r="CA147" s="111"/>
      <c r="CC147" s="111"/>
      <c r="CE147" s="111"/>
      <c r="CG147" s="111"/>
      <c r="CI147" s="111"/>
      <c r="CK147" s="111"/>
      <c r="CM147" s="18"/>
      <c r="CO147" s="111"/>
      <c r="CQ147" s="111"/>
      <c r="CS147" s="18"/>
      <c r="CU147" s="111"/>
      <c r="CW147" s="111"/>
      <c r="CY147" s="18"/>
      <c r="DA147" s="111"/>
      <c r="DB147" s="111"/>
      <c r="DC147" s="111"/>
      <c r="DD147" s="111"/>
      <c r="DE147" s="111"/>
      <c r="DF147" s="111"/>
      <c r="DG147" s="111"/>
      <c r="DH147" s="111"/>
      <c r="DI147" s="111"/>
      <c r="DJ147" s="111"/>
      <c r="DK147" s="111"/>
      <c r="DL147" s="111"/>
      <c r="DM147" s="111"/>
      <c r="DN147" s="111"/>
      <c r="DO147" s="111"/>
      <c r="DP147" s="111"/>
      <c r="DQ147" s="111"/>
      <c r="DR147" s="111"/>
      <c r="DS147" s="111"/>
      <c r="DU147" s="18"/>
      <c r="DW147" s="18"/>
      <c r="DX147" s="18"/>
    </row>
    <row r="148" spans="1:128" s="10" customFormat="1" hidden="1" x14ac:dyDescent="0.3">
      <c r="A148" s="21"/>
      <c r="B148" s="127"/>
      <c r="C148" s="128"/>
      <c r="D148" s="127"/>
      <c r="E148" s="128"/>
      <c r="F148" s="129" t="s">
        <v>170</v>
      </c>
      <c r="G148" s="143" t="s">
        <v>179</v>
      </c>
      <c r="I148" s="144">
        <f t="shared" ref="I148:T148" si="466">I150+I160+I165+I169</f>
        <v>0</v>
      </c>
      <c r="J148" s="144">
        <f t="shared" si="466"/>
        <v>0</v>
      </c>
      <c r="K148" s="144">
        <f t="shared" si="466"/>
        <v>0</v>
      </c>
      <c r="L148" s="144">
        <f t="shared" si="466"/>
        <v>0</v>
      </c>
      <c r="M148" s="144">
        <f t="shared" si="466"/>
        <v>0</v>
      </c>
      <c r="N148" s="144">
        <f t="shared" si="466"/>
        <v>0</v>
      </c>
      <c r="O148" s="144">
        <f t="shared" si="466"/>
        <v>0</v>
      </c>
      <c r="P148" s="144">
        <f t="shared" si="466"/>
        <v>0</v>
      </c>
      <c r="Q148" s="144">
        <f t="shared" si="466"/>
        <v>0</v>
      </c>
      <c r="R148" s="144">
        <f t="shared" si="466"/>
        <v>0</v>
      </c>
      <c r="S148" s="144">
        <f t="shared" si="466"/>
        <v>0</v>
      </c>
      <c r="T148" s="144">
        <f t="shared" si="466"/>
        <v>0</v>
      </c>
      <c r="U148" s="144">
        <f>SUM(I148:T148)</f>
        <v>0</v>
      </c>
      <c r="W148" s="144">
        <f t="shared" ref="W148:AH148" si="467">W150+W160+W165+W169</f>
        <v>0</v>
      </c>
      <c r="X148" s="144">
        <f t="shared" si="467"/>
        <v>0</v>
      </c>
      <c r="Y148" s="144">
        <f t="shared" si="467"/>
        <v>0</v>
      </c>
      <c r="Z148" s="144">
        <f t="shared" si="467"/>
        <v>0</v>
      </c>
      <c r="AA148" s="144">
        <f t="shared" si="467"/>
        <v>0</v>
      </c>
      <c r="AB148" s="144">
        <f t="shared" si="467"/>
        <v>0</v>
      </c>
      <c r="AC148" s="144">
        <f t="shared" si="467"/>
        <v>0</v>
      </c>
      <c r="AD148" s="144">
        <f t="shared" si="467"/>
        <v>0</v>
      </c>
      <c r="AE148" s="144">
        <f t="shared" si="467"/>
        <v>0</v>
      </c>
      <c r="AF148" s="144">
        <f t="shared" si="467"/>
        <v>0</v>
      </c>
      <c r="AG148" s="144">
        <f t="shared" si="467"/>
        <v>0</v>
      </c>
      <c r="AH148" s="144">
        <f t="shared" si="467"/>
        <v>0</v>
      </c>
      <c r="AI148" s="144">
        <f>SUM(W148:AH148)</f>
        <v>0</v>
      </c>
      <c r="AK148" s="144">
        <f t="shared" ref="AK148:AR148" si="468">AK150+AK160+AK165+AK169</f>
        <v>2583509.0804295167</v>
      </c>
      <c r="AL148" s="144">
        <f t="shared" si="468"/>
        <v>1983971.8104760151</v>
      </c>
      <c r="AM148" s="144">
        <f t="shared" si="468"/>
        <v>2687910.8330255989</v>
      </c>
      <c r="AN148" s="144">
        <f t="shared" si="468"/>
        <v>2593389.6760319523</v>
      </c>
      <c r="AO148" s="144" t="e">
        <f t="shared" si="468"/>
        <v>#REF!</v>
      </c>
      <c r="AP148" s="144">
        <f t="shared" si="468"/>
        <v>2578396.9377822694</v>
      </c>
      <c r="AQ148" s="144">
        <f t="shared" si="468"/>
        <v>2659834.0308852242</v>
      </c>
      <c r="AR148" s="144">
        <f t="shared" si="468"/>
        <v>2564804.2187524829</v>
      </c>
      <c r="AS148" s="144">
        <v>2494357.2504461338</v>
      </c>
      <c r="AT148" s="144">
        <f t="shared" ref="AT148:AV148" si="469">AT150+AT160+AT165+AT169</f>
        <v>2340538.7139460137</v>
      </c>
      <c r="AU148" s="144" t="e">
        <f t="shared" si="469"/>
        <v>#REF!</v>
      </c>
      <c r="AV148" s="144">
        <f t="shared" si="469"/>
        <v>2508596.1750038294</v>
      </c>
      <c r="AW148" s="144" t="e">
        <f t="shared" ref="AW148" si="470">SUM(AK148:AV148)</f>
        <v>#REF!</v>
      </c>
      <c r="AY148" s="144" t="e">
        <f t="shared" ref="AY148:BJ148" si="471">AY150+AY160+AY165+AY169</f>
        <v>#REF!</v>
      </c>
      <c r="AZ148" s="144" t="e">
        <f t="shared" si="471"/>
        <v>#REF!</v>
      </c>
      <c r="BA148" s="144" t="e">
        <f t="shared" si="471"/>
        <v>#REF!</v>
      </c>
      <c r="BB148" s="144" t="e">
        <f t="shared" si="471"/>
        <v>#REF!</v>
      </c>
      <c r="BC148" s="144" t="e">
        <f t="shared" si="471"/>
        <v>#REF!</v>
      </c>
      <c r="BD148" s="144" t="e">
        <f t="shared" si="471"/>
        <v>#REF!</v>
      </c>
      <c r="BE148" s="144" t="e">
        <f t="shared" si="471"/>
        <v>#REF!</v>
      </c>
      <c r="BF148" s="144" t="e">
        <f t="shared" si="471"/>
        <v>#REF!</v>
      </c>
      <c r="BG148" s="144" t="e">
        <f t="shared" si="471"/>
        <v>#REF!</v>
      </c>
      <c r="BH148" s="144">
        <f t="shared" si="471"/>
        <v>2500861.6196917836</v>
      </c>
      <c r="BI148" s="144" t="e">
        <f t="shared" si="471"/>
        <v>#REF!</v>
      </c>
      <c r="BJ148" s="144">
        <f t="shared" si="471"/>
        <v>2556454.4982632715</v>
      </c>
      <c r="BK148" s="144" t="e">
        <f t="shared" ref="BK148" si="472">SUM(AY148:BJ148)</f>
        <v>#REF!</v>
      </c>
      <c r="BM148" s="144" t="e">
        <f t="shared" ref="BM148:BX148" si="473">BM150+BM160+BM165+BM169</f>
        <v>#REF!</v>
      </c>
      <c r="BN148" s="144" t="e">
        <f t="shared" si="473"/>
        <v>#REF!</v>
      </c>
      <c r="BO148" s="144" t="e">
        <f t="shared" si="473"/>
        <v>#REF!</v>
      </c>
      <c r="BP148" s="144" t="e">
        <f t="shared" si="473"/>
        <v>#REF!</v>
      </c>
      <c r="BQ148" s="144" t="e">
        <f t="shared" si="473"/>
        <v>#REF!</v>
      </c>
      <c r="BR148" s="144" t="e">
        <f t="shared" si="473"/>
        <v>#REF!</v>
      </c>
      <c r="BS148" s="144" t="e">
        <f t="shared" si="473"/>
        <v>#REF!</v>
      </c>
      <c r="BT148" s="144" t="e">
        <f t="shared" si="473"/>
        <v>#REF!</v>
      </c>
      <c r="BU148" s="144" t="e">
        <f t="shared" si="473"/>
        <v>#REF!</v>
      </c>
      <c r="BV148" s="144">
        <f t="shared" si="473"/>
        <v>2419048.5868934444</v>
      </c>
      <c r="BW148" s="144" t="e">
        <f t="shared" si="473"/>
        <v>#REF!</v>
      </c>
      <c r="BX148" s="144">
        <f t="shared" si="473"/>
        <v>2537417.2991044316</v>
      </c>
      <c r="BY148" s="144" t="e">
        <f t="shared" ref="BY148" si="474">SUM(BM148:BX148)</f>
        <v>#REF!</v>
      </c>
      <c r="CA148" s="144" t="e">
        <f t="shared" ref="CA148:CL148" si="475">CA150+CA160+CA165+CA169</f>
        <v>#REF!</v>
      </c>
      <c r="CB148" s="144" t="e">
        <f t="shared" si="475"/>
        <v>#REF!</v>
      </c>
      <c r="CC148" s="144" t="e">
        <f t="shared" si="475"/>
        <v>#REF!</v>
      </c>
      <c r="CD148" s="144" t="e">
        <f t="shared" si="475"/>
        <v>#REF!</v>
      </c>
      <c r="CE148" s="144" t="e">
        <f t="shared" si="475"/>
        <v>#REF!</v>
      </c>
      <c r="CF148" s="144" t="e">
        <f t="shared" si="475"/>
        <v>#REF!</v>
      </c>
      <c r="CG148" s="144" t="e">
        <f t="shared" si="475"/>
        <v>#REF!</v>
      </c>
      <c r="CH148" s="144" t="e">
        <f t="shared" si="475"/>
        <v>#REF!</v>
      </c>
      <c r="CI148" s="144" t="e">
        <f t="shared" si="475"/>
        <v>#REF!</v>
      </c>
      <c r="CJ148" s="144">
        <f t="shared" si="475"/>
        <v>2477767.0986500112</v>
      </c>
      <c r="CK148" s="144" t="e">
        <f t="shared" si="475"/>
        <v>#REF!</v>
      </c>
      <c r="CL148" s="144">
        <f t="shared" si="475"/>
        <v>2471356.7703180271</v>
      </c>
      <c r="CM148" s="144" t="e">
        <f t="shared" ref="CM148" si="476">SUM(CA148:CL148)</f>
        <v>#REF!</v>
      </c>
      <c r="CO148" s="144" t="e">
        <f t="shared" ref="CO148:CR148" si="477">CO150+CO160+CO165+CO169</f>
        <v>#REF!</v>
      </c>
      <c r="CP148" s="144" t="e">
        <f t="shared" si="477"/>
        <v>#REF!</v>
      </c>
      <c r="CQ148" s="144" t="e">
        <f t="shared" si="477"/>
        <v>#REF!</v>
      </c>
      <c r="CR148" s="144" t="e">
        <f t="shared" si="477"/>
        <v>#REF!</v>
      </c>
      <c r="CS148" s="144" t="e">
        <f>SUM(CO148:CR148)</f>
        <v>#REF!</v>
      </c>
      <c r="CU148" s="144" t="e">
        <f t="shared" ref="CU148:CX148" si="478">CU150+CU160+CU165+CU169</f>
        <v>#REF!</v>
      </c>
      <c r="CV148" s="144" t="e">
        <f t="shared" si="478"/>
        <v>#REF!</v>
      </c>
      <c r="CW148" s="144" t="e">
        <f t="shared" si="478"/>
        <v>#REF!</v>
      </c>
      <c r="CX148" s="144" t="e">
        <f t="shared" si="478"/>
        <v>#REF!</v>
      </c>
      <c r="CY148" s="144" t="e">
        <f>SUM(CU148:CX148)</f>
        <v>#REF!</v>
      </c>
      <c r="DA148" s="144" t="e">
        <f t="shared" ref="DA148:DS148" si="479">DA150+DA160+DA165+DA169</f>
        <v>#REF!</v>
      </c>
      <c r="DB148" s="144" t="e">
        <f t="shared" si="479"/>
        <v>#REF!</v>
      </c>
      <c r="DC148" s="144" t="e">
        <f t="shared" si="479"/>
        <v>#REF!</v>
      </c>
      <c r="DD148" s="144" t="e">
        <f t="shared" si="479"/>
        <v>#REF!</v>
      </c>
      <c r="DE148" s="144" t="e">
        <f t="shared" si="479"/>
        <v>#REF!</v>
      </c>
      <c r="DF148" s="144" t="e">
        <f t="shared" si="479"/>
        <v>#REF!</v>
      </c>
      <c r="DG148" s="144" t="e">
        <f t="shared" si="479"/>
        <v>#REF!</v>
      </c>
      <c r="DH148" s="144" t="e">
        <f t="shared" si="479"/>
        <v>#REF!</v>
      </c>
      <c r="DI148" s="144" t="e">
        <f t="shared" si="479"/>
        <v>#REF!</v>
      </c>
      <c r="DJ148" s="144" t="e">
        <f t="shared" si="479"/>
        <v>#REF!</v>
      </c>
      <c r="DK148" s="144" t="e">
        <f t="shared" si="479"/>
        <v>#REF!</v>
      </c>
      <c r="DL148" s="144" t="e">
        <f t="shared" si="479"/>
        <v>#REF!</v>
      </c>
      <c r="DM148" s="144" t="e">
        <f t="shared" si="479"/>
        <v>#REF!</v>
      </c>
      <c r="DN148" s="144" t="e">
        <f t="shared" si="479"/>
        <v>#REF!</v>
      </c>
      <c r="DO148" s="144" t="e">
        <f t="shared" si="479"/>
        <v>#REF!</v>
      </c>
      <c r="DP148" s="144" t="e">
        <f t="shared" si="479"/>
        <v>#REF!</v>
      </c>
      <c r="DQ148" s="144" t="e">
        <f t="shared" si="479"/>
        <v>#REF!</v>
      </c>
      <c r="DR148" s="144" t="e">
        <f t="shared" si="479"/>
        <v>#REF!</v>
      </c>
      <c r="DS148" s="144" t="e">
        <f t="shared" si="479"/>
        <v>#REF!</v>
      </c>
      <c r="DU148" s="144" t="e">
        <f>SUM(BO148:BZ148)</f>
        <v>#REF!</v>
      </c>
      <c r="DW148" s="144" t="e">
        <f>SUM(BQ148:DV148)</f>
        <v>#REF!</v>
      </c>
      <c r="DX148" s="144" t="e">
        <f t="shared" ref="DX148" si="480">SUM(DL148:DW148)</f>
        <v>#REF!</v>
      </c>
    </row>
    <row r="149" spans="1:128" hidden="1" x14ac:dyDescent="0.3">
      <c r="B149" s="15"/>
      <c r="C149" s="16"/>
      <c r="D149" s="15"/>
      <c r="E149" s="16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33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33"/>
      <c r="AW149" s="33"/>
      <c r="BK149" s="33"/>
      <c r="BY149" s="33"/>
      <c r="CM149" s="33"/>
      <c r="CS149" s="33"/>
      <c r="CY149" s="33"/>
      <c r="DU149" s="33"/>
      <c r="DW149" s="33"/>
      <c r="DX149" s="33"/>
    </row>
    <row r="150" spans="1:128" s="10" customFormat="1" hidden="1" x14ac:dyDescent="0.3">
      <c r="A150" s="21"/>
      <c r="B150" s="131"/>
      <c r="C150" s="132"/>
      <c r="D150" s="131"/>
      <c r="E150" s="132"/>
      <c r="F150" s="133" t="s">
        <v>21</v>
      </c>
      <c r="G150" s="145" t="s">
        <v>179</v>
      </c>
      <c r="I150" s="146">
        <f t="shared" ref="I150:T150" si="481">SUM(I151:I158)</f>
        <v>0</v>
      </c>
      <c r="J150" s="146">
        <f t="shared" si="481"/>
        <v>0</v>
      </c>
      <c r="K150" s="146">
        <f t="shared" si="481"/>
        <v>0</v>
      </c>
      <c r="L150" s="146">
        <f t="shared" si="481"/>
        <v>0</v>
      </c>
      <c r="M150" s="146">
        <f t="shared" si="481"/>
        <v>0</v>
      </c>
      <c r="N150" s="146">
        <f t="shared" si="481"/>
        <v>0</v>
      </c>
      <c r="O150" s="146">
        <f t="shared" si="481"/>
        <v>0</v>
      </c>
      <c r="P150" s="146">
        <f t="shared" si="481"/>
        <v>0</v>
      </c>
      <c r="Q150" s="146">
        <f t="shared" si="481"/>
        <v>0</v>
      </c>
      <c r="R150" s="146">
        <f t="shared" si="481"/>
        <v>0</v>
      </c>
      <c r="S150" s="146">
        <f t="shared" si="481"/>
        <v>0</v>
      </c>
      <c r="T150" s="146">
        <f t="shared" si="481"/>
        <v>0</v>
      </c>
      <c r="U150" s="146">
        <f t="shared" ref="U150:U152" si="482">SUM(I150:T150)</f>
        <v>0</v>
      </c>
      <c r="W150" s="146">
        <f t="shared" ref="W150:AH150" si="483">SUM(W151:W158)</f>
        <v>0</v>
      </c>
      <c r="X150" s="146">
        <f t="shared" si="483"/>
        <v>0</v>
      </c>
      <c r="Y150" s="146">
        <f t="shared" si="483"/>
        <v>0</v>
      </c>
      <c r="Z150" s="146">
        <f t="shared" si="483"/>
        <v>0</v>
      </c>
      <c r="AA150" s="146">
        <f t="shared" si="483"/>
        <v>0</v>
      </c>
      <c r="AB150" s="146">
        <f t="shared" si="483"/>
        <v>0</v>
      </c>
      <c r="AC150" s="146">
        <f t="shared" si="483"/>
        <v>0</v>
      </c>
      <c r="AD150" s="146">
        <f t="shared" si="483"/>
        <v>0</v>
      </c>
      <c r="AE150" s="146">
        <f t="shared" si="483"/>
        <v>0</v>
      </c>
      <c r="AF150" s="146">
        <f t="shared" si="483"/>
        <v>0</v>
      </c>
      <c r="AG150" s="146">
        <f t="shared" si="483"/>
        <v>0</v>
      </c>
      <c r="AH150" s="146">
        <f t="shared" si="483"/>
        <v>0</v>
      </c>
      <c r="AI150" s="146">
        <f t="shared" ref="AI150:AI152" si="484">SUM(W150:AH150)</f>
        <v>0</v>
      </c>
      <c r="AK150" s="146">
        <f t="shared" ref="AK150:AR150" si="485">SUM(AK151:AK158)</f>
        <v>47557.322644566571</v>
      </c>
      <c r="AL150" s="146">
        <f t="shared" si="485"/>
        <v>42995.53241961242</v>
      </c>
      <c r="AM150" s="146">
        <f t="shared" si="485"/>
        <v>48242.545646035331</v>
      </c>
      <c r="AN150" s="146">
        <f t="shared" si="485"/>
        <v>45114.659367697124</v>
      </c>
      <c r="AO150" s="146">
        <f t="shared" si="485"/>
        <v>41858.432900533902</v>
      </c>
      <c r="AP150" s="146">
        <f t="shared" si="485"/>
        <v>38859.437490030934</v>
      </c>
      <c r="AQ150" s="146">
        <f t="shared" si="485"/>
        <v>39738.063995118435</v>
      </c>
      <c r="AR150" s="146">
        <f t="shared" si="485"/>
        <v>39879.189467886572</v>
      </c>
      <c r="AS150" s="146">
        <v>38649.476293221676</v>
      </c>
      <c r="AT150" s="146">
        <f t="shared" ref="AT150:AV150" si="486">SUM(AT151:AT158)</f>
        <v>40953.876959013658</v>
      </c>
      <c r="AU150" s="146">
        <f t="shared" si="486"/>
        <v>38967.783257183029</v>
      </c>
      <c r="AV150" s="146">
        <f t="shared" si="486"/>
        <v>41025.619259127125</v>
      </c>
      <c r="AW150" s="146">
        <f t="shared" ref="AW150:AW158" si="487">SUM(AK150:AV150)</f>
        <v>503841.93970002682</v>
      </c>
      <c r="AY150" s="146">
        <f t="shared" ref="AY150:BJ150" si="488">SUM(AY151:AY158)</f>
        <v>37050.140539288739</v>
      </c>
      <c r="AZ150" s="146">
        <f t="shared" si="488"/>
        <v>33145.796256362628</v>
      </c>
      <c r="BA150" s="146">
        <f t="shared" si="488"/>
        <v>40728.578405887085</v>
      </c>
      <c r="BB150" s="146">
        <f t="shared" si="488"/>
        <v>39960.992361386699</v>
      </c>
      <c r="BC150" s="146">
        <f t="shared" si="488"/>
        <v>35050.168139612266</v>
      </c>
      <c r="BD150" s="146">
        <f t="shared" si="488"/>
        <v>40070.779685631627</v>
      </c>
      <c r="BE150" s="146">
        <f t="shared" si="488"/>
        <v>41371.41105264792</v>
      </c>
      <c r="BF150" s="146">
        <f t="shared" si="488"/>
        <v>46030.019320322579</v>
      </c>
      <c r="BG150" s="146">
        <f t="shared" si="488"/>
        <v>34004.987389052956</v>
      </c>
      <c r="BH150" s="146">
        <f t="shared" si="488"/>
        <v>40009.48957735968</v>
      </c>
      <c r="BI150" s="146">
        <f t="shared" si="488"/>
        <v>41547.154351663688</v>
      </c>
      <c r="BJ150" s="146">
        <f t="shared" si="488"/>
        <v>41610.688278445843</v>
      </c>
      <c r="BK150" s="146">
        <f t="shared" ref="BK150:BK158" si="489">SUM(AY150:BJ150)</f>
        <v>470580.20535766182</v>
      </c>
      <c r="BM150" s="146">
        <f t="shared" ref="BM150:BX150" si="490">SUM(BM151:BM158)</f>
        <v>42272.889533044508</v>
      </c>
      <c r="BN150" s="146">
        <f t="shared" si="490"/>
        <v>40793.719388234938</v>
      </c>
      <c r="BO150" s="146">
        <f t="shared" si="490"/>
        <v>43843.260155300886</v>
      </c>
      <c r="BP150" s="146">
        <f t="shared" si="490"/>
        <v>40047.68325399598</v>
      </c>
      <c r="BQ150" s="146">
        <f t="shared" si="490"/>
        <v>39458.4462062866</v>
      </c>
      <c r="BR150" s="146">
        <f t="shared" si="490"/>
        <v>40034.35881568773</v>
      </c>
      <c r="BS150" s="146">
        <f t="shared" si="490"/>
        <v>36795.985147438383</v>
      </c>
      <c r="BT150" s="146">
        <f t="shared" si="490"/>
        <v>45920.077191057186</v>
      </c>
      <c r="BU150" s="146">
        <f t="shared" si="490"/>
        <v>38916.53414636707</v>
      </c>
      <c r="BV150" s="146">
        <f t="shared" si="490"/>
        <v>38631.367294589974</v>
      </c>
      <c r="BW150" s="146">
        <f t="shared" si="490"/>
        <v>42320.653609996363</v>
      </c>
      <c r="BX150" s="146">
        <f t="shared" si="490"/>
        <v>40115.282179268484</v>
      </c>
      <c r="BY150" s="146">
        <f t="shared" ref="BY150:BY158" si="491">SUM(BM150:BX150)</f>
        <v>489150.25692126813</v>
      </c>
      <c r="CA150" s="146">
        <f t="shared" ref="CA150:CL150" si="492">SUM(CA151:CA158)</f>
        <v>42272.889533044508</v>
      </c>
      <c r="CB150" s="146">
        <f t="shared" si="492"/>
        <v>39514.52690426648</v>
      </c>
      <c r="CC150" s="146">
        <f t="shared" si="492"/>
        <v>42572.394536477594</v>
      </c>
      <c r="CD150" s="146">
        <f t="shared" si="492"/>
        <v>40480.918427865421</v>
      </c>
      <c r="CE150" s="146">
        <f t="shared" si="492"/>
        <v>41871.05560881611</v>
      </c>
      <c r="CF150" s="146">
        <f t="shared" si="492"/>
        <v>40077.54335791718</v>
      </c>
      <c r="CG150" s="146">
        <f t="shared" si="492"/>
        <v>42625.15010707677</v>
      </c>
      <c r="CH150" s="146">
        <f t="shared" si="492"/>
        <v>41881.047440768132</v>
      </c>
      <c r="CI150" s="146">
        <f t="shared" si="492"/>
        <v>40443.852828283867</v>
      </c>
      <c r="CJ150" s="146">
        <f t="shared" si="492"/>
        <v>42105.75485757034</v>
      </c>
      <c r="CK150" s="146">
        <f t="shared" si="492"/>
        <v>38967.783257183029</v>
      </c>
      <c r="CL150" s="146">
        <f t="shared" si="492"/>
        <v>41997.804571409513</v>
      </c>
      <c r="CM150" s="146">
        <f t="shared" ref="CM150:CM158" si="493">SUM(CA150:CL150)</f>
        <v>494810.72143067891</v>
      </c>
      <c r="CO150" s="146">
        <f t="shared" ref="CO150:CR150" si="494">SUM(CO151:CO158)</f>
        <v>122916.53978565814</v>
      </c>
      <c r="CP150" s="146">
        <f t="shared" si="494"/>
        <v>125140.60525449575</v>
      </c>
      <c r="CQ150" s="146">
        <f t="shared" si="494"/>
        <v>125048.24923494831</v>
      </c>
      <c r="CR150" s="146">
        <f t="shared" si="494"/>
        <v>126857.87037708571</v>
      </c>
      <c r="CS150" s="146">
        <f t="shared" ref="CS150:CS158" si="495">SUM(CO150:CR150)</f>
        <v>499963.26465218788</v>
      </c>
      <c r="CU150" s="146">
        <f t="shared" ref="CU150:CX150" si="496">SUM(CU151:CU158)</f>
        <v>122916.53978565814</v>
      </c>
      <c r="CV150" s="146">
        <f t="shared" si="496"/>
        <v>125140.60525449575</v>
      </c>
      <c r="CW150" s="146">
        <f t="shared" si="496"/>
        <v>125048.24923494831</v>
      </c>
      <c r="CX150" s="146">
        <f t="shared" si="496"/>
        <v>126857.87037708571</v>
      </c>
      <c r="CY150" s="146">
        <f t="shared" ref="CY150:CY158" si="497">SUM(CU150:CX150)</f>
        <v>499963.26465218788</v>
      </c>
      <c r="DA150" s="146">
        <f t="shared" ref="DA150:DS150" si="498">SUM(DA151:DA158)</f>
        <v>492771.91395667882</v>
      </c>
      <c r="DB150" s="146">
        <f t="shared" si="498"/>
        <v>492771.91395667882</v>
      </c>
      <c r="DC150" s="146">
        <f t="shared" si="498"/>
        <v>492771.91395667882</v>
      </c>
      <c r="DD150" s="146">
        <f t="shared" si="498"/>
        <v>492771.91395667882</v>
      </c>
      <c r="DE150" s="146">
        <f t="shared" si="498"/>
        <v>492771.91395667882</v>
      </c>
      <c r="DF150" s="146">
        <f t="shared" si="498"/>
        <v>492771.91395667882</v>
      </c>
      <c r="DG150" s="146">
        <f t="shared" si="498"/>
        <v>492771.91395667882</v>
      </c>
      <c r="DH150" s="146">
        <f t="shared" si="498"/>
        <v>492771.91395667882</v>
      </c>
      <c r="DI150" s="146">
        <f t="shared" si="498"/>
        <v>492771.91395667882</v>
      </c>
      <c r="DJ150" s="146">
        <f t="shared" si="498"/>
        <v>492771.91395667882</v>
      </c>
      <c r="DK150" s="146">
        <f t="shared" si="498"/>
        <v>492771.91395667882</v>
      </c>
      <c r="DL150" s="146">
        <f t="shared" si="498"/>
        <v>492771.91395667882</v>
      </c>
      <c r="DM150" s="146">
        <f t="shared" si="498"/>
        <v>492771.91395667882</v>
      </c>
      <c r="DN150" s="146">
        <f t="shared" si="498"/>
        <v>492771.91395667882</v>
      </c>
      <c r="DO150" s="146">
        <f t="shared" si="498"/>
        <v>492771.91395667882</v>
      </c>
      <c r="DP150" s="146">
        <f t="shared" si="498"/>
        <v>40558.986546217857</v>
      </c>
      <c r="DQ150" s="146">
        <f t="shared" si="498"/>
        <v>0</v>
      </c>
      <c r="DR150" s="146">
        <f t="shared" si="498"/>
        <v>0</v>
      </c>
      <c r="DS150" s="146">
        <f t="shared" si="498"/>
        <v>0</v>
      </c>
      <c r="DU150" s="146">
        <f t="shared" ref="DU150:DU158" si="499">SUM(BO150:BZ150)</f>
        <v>895233.90492125682</v>
      </c>
      <c r="DW150" s="146">
        <f t="shared" ref="DW150:DW158" si="500">SUM(BQ150:DV150)</f>
        <v>12128189.063799726</v>
      </c>
      <c r="DX150" s="146">
        <f t="shared" ref="DX150:DX158" si="501">SUM(DL150:DW150)</f>
        <v>15035069.611093916</v>
      </c>
    </row>
    <row r="151" spans="1:128" hidden="1" x14ac:dyDescent="0.3">
      <c r="B151" s="15" t="s">
        <v>22</v>
      </c>
      <c r="C151" s="16" t="s">
        <v>23</v>
      </c>
      <c r="D151" s="15" t="s">
        <v>24</v>
      </c>
      <c r="E151" s="16" t="s">
        <v>25</v>
      </c>
      <c r="F151" s="60" t="s">
        <v>26</v>
      </c>
      <c r="G151" s="39" t="s">
        <v>179</v>
      </c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>
        <f t="shared" si="482"/>
        <v>0</v>
      </c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0">
        <f t="shared" si="484"/>
        <v>0</v>
      </c>
      <c r="AK151" s="40">
        <f t="shared" ref="AK151:AR158" si="502">AK88*AK$203</f>
        <v>4010.8371922589622</v>
      </c>
      <c r="AL151" s="40">
        <f t="shared" si="502"/>
        <v>3688.8289621974</v>
      </c>
      <c r="AM151" s="40">
        <f t="shared" si="502"/>
        <v>4138.3274154578967</v>
      </c>
      <c r="AN151" s="40">
        <f t="shared" si="502"/>
        <v>3890.9896032295114</v>
      </c>
      <c r="AO151" s="40">
        <f t="shared" si="502"/>
        <v>3717.2214748438291</v>
      </c>
      <c r="AP151" s="40">
        <f t="shared" si="502"/>
        <v>3410.6736691293218</v>
      </c>
      <c r="AQ151" s="40">
        <f t="shared" si="502"/>
        <v>3456.0384947985954</v>
      </c>
      <c r="AR151" s="40">
        <f t="shared" si="502"/>
        <v>3485.877650848096</v>
      </c>
      <c r="AS151" s="40">
        <v>3398.0552125994554</v>
      </c>
      <c r="AT151" s="40">
        <f t="shared" ref="AT151:AV158" si="503">AT88*AT$203</f>
        <v>3524.6004026247238</v>
      </c>
      <c r="AU151" s="40">
        <f t="shared" si="503"/>
        <v>3373.3824659472284</v>
      </c>
      <c r="AV151" s="40">
        <f t="shared" si="503"/>
        <v>3549.1199261028087</v>
      </c>
      <c r="AW151" s="40">
        <f t="shared" si="487"/>
        <v>43643.952470037832</v>
      </c>
      <c r="AY151" s="40">
        <f t="shared" ref="AY151:BJ158" si="504">AY88*AY$203</f>
        <v>2998.2077370148409</v>
      </c>
      <c r="AZ151" s="40">
        <f t="shared" si="504"/>
        <v>2682.2565674200746</v>
      </c>
      <c r="BA151" s="40">
        <f t="shared" si="504"/>
        <v>3295.8778864726669</v>
      </c>
      <c r="BB151" s="40">
        <f t="shared" si="504"/>
        <v>3233.7625372743219</v>
      </c>
      <c r="BC151" s="40">
        <f t="shared" si="504"/>
        <v>2836.3640129359133</v>
      </c>
      <c r="BD151" s="40">
        <f t="shared" si="504"/>
        <v>3242.6468545855669</v>
      </c>
      <c r="BE151" s="40">
        <f t="shared" si="504"/>
        <v>3347.8978191117958</v>
      </c>
      <c r="BF151" s="40">
        <f t="shared" si="504"/>
        <v>3727.6490172334752</v>
      </c>
      <c r="BG151" s="40">
        <f t="shared" si="504"/>
        <v>2755.8631414202137</v>
      </c>
      <c r="BH151" s="40">
        <f t="shared" si="504"/>
        <v>3244.8781228466105</v>
      </c>
      <c r="BI151" s="40">
        <f t="shared" si="504"/>
        <v>3372.0669942189015</v>
      </c>
      <c r="BJ151" s="40">
        <f t="shared" si="504"/>
        <v>3379.702928716677</v>
      </c>
      <c r="BK151" s="40">
        <f t="shared" si="489"/>
        <v>38117.173619251058</v>
      </c>
      <c r="BM151" s="40">
        <f t="shared" ref="BM151:BX158" si="505">BM88*BM$203</f>
        <v>3573.1095186341113</v>
      </c>
      <c r="BN151" s="40">
        <f t="shared" si="505"/>
        <v>3547.526894276119</v>
      </c>
      <c r="BO151" s="40">
        <f t="shared" si="505"/>
        <v>3785.5874281670153</v>
      </c>
      <c r="BP151" s="40">
        <f t="shared" si="505"/>
        <v>3240.777822538199</v>
      </c>
      <c r="BQ151" s="40">
        <f t="shared" si="505"/>
        <v>3193.0950054243299</v>
      </c>
      <c r="BR151" s="40">
        <f t="shared" si="505"/>
        <v>3239.6995692995961</v>
      </c>
      <c r="BS151" s="40">
        <f t="shared" si="505"/>
        <v>2977.6407256308562</v>
      </c>
      <c r="BT151" s="40">
        <f t="shared" si="505"/>
        <v>3718.7455738684675</v>
      </c>
      <c r="BU151" s="40">
        <f t="shared" si="505"/>
        <v>3153.9091845192138</v>
      </c>
      <c r="BV151" s="40">
        <f t="shared" si="505"/>
        <v>3133.1086678196875</v>
      </c>
      <c r="BW151" s="40">
        <f t="shared" si="505"/>
        <v>3434.8460547774007</v>
      </c>
      <c r="BX151" s="40">
        <f t="shared" si="505"/>
        <v>3258.2430687117062</v>
      </c>
      <c r="BY151" s="40">
        <f t="shared" si="491"/>
        <v>40256.289513666699</v>
      </c>
      <c r="CA151" s="40">
        <f t="shared" ref="CA151:CL158" si="506">CA88*CA$203</f>
        <v>3573.1095186341113</v>
      </c>
      <c r="CB151" s="40">
        <f t="shared" si="506"/>
        <v>3390.1738871245389</v>
      </c>
      <c r="CC151" s="40">
        <f t="shared" si="506"/>
        <v>3598.425133215148</v>
      </c>
      <c r="CD151" s="40">
        <f t="shared" si="506"/>
        <v>3504.3723049047003</v>
      </c>
      <c r="CE151" s="40">
        <f t="shared" si="506"/>
        <v>3539.1445676825506</v>
      </c>
      <c r="CF151" s="40">
        <f t="shared" si="506"/>
        <v>3469.4527309791592</v>
      </c>
      <c r="CG151" s="40">
        <f t="shared" si="506"/>
        <v>3602.8842897467011</v>
      </c>
      <c r="CH151" s="40">
        <f t="shared" si="506"/>
        <v>3539.9891257492163</v>
      </c>
      <c r="CI151" s="40">
        <f t="shared" si="506"/>
        <v>3501.1635916224227</v>
      </c>
      <c r="CJ151" s="40">
        <f t="shared" si="506"/>
        <v>3558.9824857667754</v>
      </c>
      <c r="CK151" s="40">
        <f t="shared" si="506"/>
        <v>3373.3824659472284</v>
      </c>
      <c r="CL151" s="40">
        <f t="shared" si="506"/>
        <v>3549.8580043489865</v>
      </c>
      <c r="CM151" s="40">
        <f t="shared" si="493"/>
        <v>42200.938105721536</v>
      </c>
      <c r="CO151" s="40">
        <f t="shared" ref="CO151:CR158" si="507">CO88*CO$203</f>
        <v>10438.26277945312</v>
      </c>
      <c r="CP151" s="40">
        <f t="shared" si="507"/>
        <v>10744.268031498526</v>
      </c>
      <c r="CQ151" s="40">
        <f t="shared" si="507"/>
        <v>10651.232876615813</v>
      </c>
      <c r="CR151" s="40">
        <f t="shared" si="507"/>
        <v>10805.370949889741</v>
      </c>
      <c r="CS151" s="40">
        <f t="shared" si="495"/>
        <v>42639.134637457202</v>
      </c>
      <c r="CU151" s="40">
        <f t="shared" ref="CU151:CX158" si="508">CU88*CU$203</f>
        <v>10438.26277945312</v>
      </c>
      <c r="CV151" s="40">
        <f t="shared" si="508"/>
        <v>10744.268031498526</v>
      </c>
      <c r="CW151" s="40">
        <f t="shared" si="508"/>
        <v>10651.232876615813</v>
      </c>
      <c r="CX151" s="40">
        <f t="shared" si="508"/>
        <v>10805.370949889741</v>
      </c>
      <c r="CY151" s="40">
        <f t="shared" si="497"/>
        <v>42639.134637457202</v>
      </c>
      <c r="DA151" s="40">
        <f t="shared" ref="DA151:DS158" si="509">DA88*DA$203</f>
        <v>42024.131822724041</v>
      </c>
      <c r="DB151" s="40">
        <f t="shared" si="509"/>
        <v>42024.131822724041</v>
      </c>
      <c r="DC151" s="40">
        <f t="shared" si="509"/>
        <v>42024.131822724041</v>
      </c>
      <c r="DD151" s="40">
        <f t="shared" si="509"/>
        <v>42024.131822724041</v>
      </c>
      <c r="DE151" s="40">
        <f t="shared" si="509"/>
        <v>42024.131822724041</v>
      </c>
      <c r="DF151" s="40">
        <f t="shared" si="509"/>
        <v>42024.131822724041</v>
      </c>
      <c r="DG151" s="40">
        <f t="shared" si="509"/>
        <v>42024.131822724041</v>
      </c>
      <c r="DH151" s="40">
        <f t="shared" si="509"/>
        <v>42024.131822724041</v>
      </c>
      <c r="DI151" s="40">
        <f t="shared" si="509"/>
        <v>42024.131822724041</v>
      </c>
      <c r="DJ151" s="40">
        <f t="shared" si="509"/>
        <v>42024.131822724041</v>
      </c>
      <c r="DK151" s="40">
        <f t="shared" si="509"/>
        <v>42024.131822724041</v>
      </c>
      <c r="DL151" s="40">
        <f t="shared" si="509"/>
        <v>42024.131822724041</v>
      </c>
      <c r="DM151" s="40">
        <f t="shared" si="509"/>
        <v>42024.131822724041</v>
      </c>
      <c r="DN151" s="40">
        <f t="shared" si="509"/>
        <v>42024.131822724041</v>
      </c>
      <c r="DO151" s="40">
        <f t="shared" si="509"/>
        <v>42024.131822724041</v>
      </c>
      <c r="DP151" s="40">
        <f t="shared" si="509"/>
        <v>3662.0708326363256</v>
      </c>
      <c r="DQ151" s="40">
        <f t="shared" si="509"/>
        <v>0</v>
      </c>
      <c r="DR151" s="40">
        <f t="shared" si="509"/>
        <v>0</v>
      </c>
      <c r="DS151" s="40">
        <f t="shared" si="509"/>
        <v>0</v>
      </c>
      <c r="DU151" s="40">
        <f t="shared" si="499"/>
        <v>73391.942614423169</v>
      </c>
      <c r="DW151" s="40">
        <f t="shared" si="500"/>
        <v>1028739.9829129095</v>
      </c>
      <c r="DX151" s="40">
        <f t="shared" si="501"/>
        <v>1273890.5236508651</v>
      </c>
    </row>
    <row r="152" spans="1:128" hidden="1" x14ac:dyDescent="0.3">
      <c r="B152" s="15" t="s">
        <v>22</v>
      </c>
      <c r="C152" s="16" t="s">
        <v>23</v>
      </c>
      <c r="D152" s="15" t="s">
        <v>24</v>
      </c>
      <c r="E152" s="16" t="s">
        <v>25</v>
      </c>
      <c r="F152" s="60" t="s">
        <v>27</v>
      </c>
      <c r="G152" s="39" t="s">
        <v>179</v>
      </c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>
        <f t="shared" si="482"/>
        <v>0</v>
      </c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0">
        <f t="shared" si="484"/>
        <v>0</v>
      </c>
      <c r="AK152" s="40">
        <f t="shared" si="502"/>
        <v>21200.139444797369</v>
      </c>
      <c r="AL152" s="40">
        <f t="shared" si="502"/>
        <v>19498.095943043401</v>
      </c>
      <c r="AM152" s="40">
        <f t="shared" si="502"/>
        <v>21874.01633884888</v>
      </c>
      <c r="AN152" s="40">
        <f t="shared" si="502"/>
        <v>20566.659331355986</v>
      </c>
      <c r="AO152" s="40">
        <f t="shared" si="502"/>
        <v>19648.17065274595</v>
      </c>
      <c r="AP152" s="40">
        <f t="shared" si="502"/>
        <v>18027.846536826411</v>
      </c>
      <c r="AQ152" s="40">
        <f t="shared" si="502"/>
        <v>18267.632043935431</v>
      </c>
      <c r="AR152" s="40">
        <f t="shared" si="502"/>
        <v>18425.353297339934</v>
      </c>
      <c r="AS152" s="40">
        <v>17961.148980882834</v>
      </c>
      <c r="AT152" s="40">
        <f t="shared" si="503"/>
        <v>18630.030699587824</v>
      </c>
      <c r="AU152" s="40">
        <f t="shared" si="503"/>
        <v>17830.735891435346</v>
      </c>
      <c r="AV152" s="40">
        <f t="shared" si="503"/>
        <v>18759.633895114843</v>
      </c>
      <c r="AW152" s="40">
        <f t="shared" si="487"/>
        <v>230689.46305591424</v>
      </c>
      <c r="AY152" s="40">
        <f t="shared" si="504"/>
        <v>15895.259509420823</v>
      </c>
      <c r="AZ152" s="40">
        <f t="shared" si="504"/>
        <v>14220.216859436166</v>
      </c>
      <c r="BA152" s="40">
        <f t="shared" si="504"/>
        <v>17473.383738581531</v>
      </c>
      <c r="BB152" s="40">
        <f t="shared" si="504"/>
        <v>17144.073803570482</v>
      </c>
      <c r="BC152" s="40">
        <f t="shared" si="504"/>
        <v>15037.23090705086</v>
      </c>
      <c r="BD152" s="40">
        <f t="shared" si="504"/>
        <v>17191.174785761559</v>
      </c>
      <c r="BE152" s="40">
        <f t="shared" si="504"/>
        <v>17749.171943232363</v>
      </c>
      <c r="BF152" s="40">
        <f t="shared" si="504"/>
        <v>19783.761021143011</v>
      </c>
      <c r="BG152" s="40">
        <f t="shared" si="504"/>
        <v>14641.898308198352</v>
      </c>
      <c r="BH152" s="40">
        <f t="shared" si="504"/>
        <v>17258.458189633198</v>
      </c>
      <c r="BI152" s="40">
        <f t="shared" si="504"/>
        <v>17954.01764123009</v>
      </c>
      <c r="BJ152" s="40">
        <f t="shared" si="504"/>
        <v>18013.737300084787</v>
      </c>
      <c r="BK152" s="40">
        <f t="shared" si="489"/>
        <v>202362.38400734321</v>
      </c>
      <c r="BM152" s="40">
        <f t="shared" si="505"/>
        <v>18886.436027066015</v>
      </c>
      <c r="BN152" s="40">
        <f t="shared" si="505"/>
        <v>18751.213584030913</v>
      </c>
      <c r="BO152" s="40">
        <f t="shared" si="505"/>
        <v>20009.533548882795</v>
      </c>
      <c r="BP152" s="40">
        <f t="shared" si="505"/>
        <v>17181.265949539986</v>
      </c>
      <c r="BQ152" s="40">
        <f t="shared" si="505"/>
        <v>16928.471340678145</v>
      </c>
      <c r="BR152" s="40">
        <f t="shared" si="505"/>
        <v>17175.549496062507</v>
      </c>
      <c r="BS152" s="40">
        <f t="shared" si="505"/>
        <v>15786.221706854431</v>
      </c>
      <c r="BT152" s="40">
        <f t="shared" si="505"/>
        <v>19736.507753739275</v>
      </c>
      <c r="BU152" s="40">
        <f t="shared" si="505"/>
        <v>16756.716565113973</v>
      </c>
      <c r="BV152" s="40">
        <f t="shared" si="505"/>
        <v>16663.992575384484</v>
      </c>
      <c r="BW152" s="40">
        <f t="shared" si="505"/>
        <v>18288.274452467685</v>
      </c>
      <c r="BX152" s="40">
        <f t="shared" si="505"/>
        <v>17366.359096502438</v>
      </c>
      <c r="BY152" s="40">
        <f t="shared" si="491"/>
        <v>213530.54209632264</v>
      </c>
      <c r="CA152" s="40">
        <f t="shared" si="506"/>
        <v>18886.436027066015</v>
      </c>
      <c r="CB152" s="40">
        <f t="shared" si="506"/>
        <v>17919.490546229703</v>
      </c>
      <c r="CC152" s="40">
        <f t="shared" si="506"/>
        <v>19020.247132708639</v>
      </c>
      <c r="CD152" s="40">
        <f t="shared" si="506"/>
        <v>18523.110754496269</v>
      </c>
      <c r="CE152" s="40">
        <f t="shared" si="506"/>
        <v>18706.907000607767</v>
      </c>
      <c r="CF152" s="40">
        <f t="shared" si="506"/>
        <v>18338.53586374698</v>
      </c>
      <c r="CG152" s="40">
        <f t="shared" si="506"/>
        <v>19043.816960089702</v>
      </c>
      <c r="CH152" s="40">
        <f t="shared" si="506"/>
        <v>18711.371093245856</v>
      </c>
      <c r="CI152" s="40">
        <f t="shared" si="506"/>
        <v>18506.150412861374</v>
      </c>
      <c r="CJ152" s="40">
        <f t="shared" si="506"/>
        <v>18811.764567624381</v>
      </c>
      <c r="CK152" s="40">
        <f t="shared" si="506"/>
        <v>17830.735891435346</v>
      </c>
      <c r="CL152" s="40">
        <f t="shared" si="506"/>
        <v>18763.535165844642</v>
      </c>
      <c r="CM152" s="40">
        <f t="shared" si="493"/>
        <v>223062.10141595665</v>
      </c>
      <c r="CO152" s="40">
        <f t="shared" si="507"/>
        <v>55173.674691395063</v>
      </c>
      <c r="CP152" s="40">
        <f t="shared" si="507"/>
        <v>56791.131023635055</v>
      </c>
      <c r="CQ152" s="40">
        <f t="shared" si="507"/>
        <v>56299.373776397857</v>
      </c>
      <c r="CR152" s="40">
        <f t="shared" si="507"/>
        <v>57114.103592274339</v>
      </c>
      <c r="CS152" s="40">
        <f t="shared" si="495"/>
        <v>225378.28308370229</v>
      </c>
      <c r="CU152" s="40">
        <f t="shared" si="508"/>
        <v>55173.674691395063</v>
      </c>
      <c r="CV152" s="40">
        <f t="shared" si="508"/>
        <v>56791.131023635055</v>
      </c>
      <c r="CW152" s="40">
        <f t="shared" si="508"/>
        <v>56299.373776397857</v>
      </c>
      <c r="CX152" s="40">
        <f t="shared" si="508"/>
        <v>57114.103592274339</v>
      </c>
      <c r="CY152" s="40">
        <f t="shared" si="497"/>
        <v>225378.28308370229</v>
      </c>
      <c r="DA152" s="40">
        <f t="shared" si="509"/>
        <v>222127.55392011278</v>
      </c>
      <c r="DB152" s="40">
        <f t="shared" si="509"/>
        <v>222127.55392011278</v>
      </c>
      <c r="DC152" s="40">
        <f t="shared" si="509"/>
        <v>222127.55392011278</v>
      </c>
      <c r="DD152" s="40">
        <f t="shared" si="509"/>
        <v>222127.55392011278</v>
      </c>
      <c r="DE152" s="40">
        <f t="shared" si="509"/>
        <v>222127.55392011278</v>
      </c>
      <c r="DF152" s="40">
        <f t="shared" si="509"/>
        <v>222127.55392011278</v>
      </c>
      <c r="DG152" s="40">
        <f t="shared" si="509"/>
        <v>222127.55392011278</v>
      </c>
      <c r="DH152" s="40">
        <f t="shared" si="509"/>
        <v>222127.55392011278</v>
      </c>
      <c r="DI152" s="40">
        <f t="shared" si="509"/>
        <v>222127.55392011278</v>
      </c>
      <c r="DJ152" s="40">
        <f t="shared" si="509"/>
        <v>222127.55392011278</v>
      </c>
      <c r="DK152" s="40">
        <f t="shared" si="509"/>
        <v>222127.55392011278</v>
      </c>
      <c r="DL152" s="40">
        <f t="shared" si="509"/>
        <v>222127.55392011278</v>
      </c>
      <c r="DM152" s="40">
        <f t="shared" si="509"/>
        <v>222127.55392011278</v>
      </c>
      <c r="DN152" s="40">
        <f t="shared" si="509"/>
        <v>222127.55392011278</v>
      </c>
      <c r="DO152" s="40">
        <f t="shared" si="509"/>
        <v>222127.55392011278</v>
      </c>
      <c r="DP152" s="40">
        <f t="shared" si="509"/>
        <v>13393.904350126128</v>
      </c>
      <c r="DQ152" s="40">
        <f t="shared" si="509"/>
        <v>0</v>
      </c>
      <c r="DR152" s="40">
        <f t="shared" si="509"/>
        <v>0</v>
      </c>
      <c r="DS152" s="40">
        <f t="shared" si="509"/>
        <v>0</v>
      </c>
      <c r="DU152" s="40">
        <f t="shared" si="499"/>
        <v>389423.43458154832</v>
      </c>
      <c r="DW152" s="40">
        <f t="shared" si="500"/>
        <v>5434600.6179832108</v>
      </c>
      <c r="DX152" s="40">
        <f t="shared" si="501"/>
        <v>6725928.172595337</v>
      </c>
    </row>
    <row r="153" spans="1:128" hidden="1" x14ac:dyDescent="0.3">
      <c r="B153" s="15" t="s">
        <v>22</v>
      </c>
      <c r="C153" s="16" t="s">
        <v>23</v>
      </c>
      <c r="D153" s="15" t="s">
        <v>24</v>
      </c>
      <c r="E153" s="16" t="s">
        <v>25</v>
      </c>
      <c r="F153" s="60" t="s">
        <v>28</v>
      </c>
      <c r="G153" s="39" t="s">
        <v>179</v>
      </c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>
        <f>SUM(I153:T153)</f>
        <v>0</v>
      </c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0">
        <f>SUM(W153:AH153)</f>
        <v>0</v>
      </c>
      <c r="AK153" s="40">
        <f t="shared" si="502"/>
        <v>3437.8604505076814</v>
      </c>
      <c r="AL153" s="40">
        <f t="shared" si="502"/>
        <v>3161.8533961692001</v>
      </c>
      <c r="AM153" s="40">
        <f t="shared" si="502"/>
        <v>3547.1377846781966</v>
      </c>
      <c r="AN153" s="40">
        <f t="shared" si="502"/>
        <v>3335.1339456252945</v>
      </c>
      <c r="AO153" s="40">
        <f t="shared" si="502"/>
        <v>3186.1898355804242</v>
      </c>
      <c r="AP153" s="40">
        <f t="shared" si="502"/>
        <v>2923.4345735394186</v>
      </c>
      <c r="AQ153" s="40">
        <f t="shared" si="502"/>
        <v>2962.318709827367</v>
      </c>
      <c r="AR153" s="40">
        <f t="shared" si="502"/>
        <v>2987.8951292983675</v>
      </c>
      <c r="AS153" s="40">
        <v>2912.6187536566758</v>
      </c>
      <c r="AT153" s="40">
        <f t="shared" si="503"/>
        <v>3021.0860593926195</v>
      </c>
      <c r="AU153" s="40">
        <f t="shared" si="503"/>
        <v>2891.4706850976236</v>
      </c>
      <c r="AV153" s="40">
        <f t="shared" si="503"/>
        <v>3042.1027938024072</v>
      </c>
      <c r="AW153" s="40">
        <f t="shared" si="487"/>
        <v>37409.10211717528</v>
      </c>
      <c r="AY153" s="40">
        <f t="shared" si="504"/>
        <v>2584.4717339049616</v>
      </c>
      <c r="AZ153" s="40">
        <f t="shared" si="504"/>
        <v>2312.1200695987059</v>
      </c>
      <c r="BA153" s="40">
        <f t="shared" si="504"/>
        <v>2841.065057243854</v>
      </c>
      <c r="BB153" s="40">
        <f t="shared" si="504"/>
        <v>2787.5212809861769</v>
      </c>
      <c r="BC153" s="40">
        <f t="shared" si="504"/>
        <v>2444.961544191302</v>
      </c>
      <c r="BD153" s="40">
        <f t="shared" si="504"/>
        <v>2795.1796118891643</v>
      </c>
      <c r="BE153" s="40">
        <f t="shared" si="504"/>
        <v>2885.9065283152772</v>
      </c>
      <c r="BF153" s="40">
        <f t="shared" si="504"/>
        <v>3217.9669614981503</v>
      </c>
      <c r="BG153" s="40">
        <f t="shared" si="504"/>
        <v>2382.5262142742458</v>
      </c>
      <c r="BH153" s="40">
        <f t="shared" si="504"/>
        <v>2809.3697446232668</v>
      </c>
      <c r="BI153" s="40">
        <f t="shared" si="504"/>
        <v>2923.7093312018324</v>
      </c>
      <c r="BJ153" s="40">
        <f t="shared" si="504"/>
        <v>2934.5469007402617</v>
      </c>
      <c r="BK153" s="40">
        <f t="shared" si="489"/>
        <v>32919.344978467205</v>
      </c>
      <c r="BM153" s="40">
        <f t="shared" si="505"/>
        <v>3062.6653016863802</v>
      </c>
      <c r="BN153" s="40">
        <f t="shared" si="505"/>
        <v>3040.7373379509586</v>
      </c>
      <c r="BO153" s="40">
        <f t="shared" si="505"/>
        <v>3244.7892241431555</v>
      </c>
      <c r="BP153" s="40">
        <f t="shared" si="505"/>
        <v>2793.5684958759039</v>
      </c>
      <c r="BQ153" s="40">
        <f t="shared" si="505"/>
        <v>2752.4656424937516</v>
      </c>
      <c r="BR153" s="40">
        <f t="shared" si="505"/>
        <v>2792.6390355910953</v>
      </c>
      <c r="BS153" s="40">
        <f t="shared" si="505"/>
        <v>2566.7428557766793</v>
      </c>
      <c r="BT153" s="40">
        <f t="shared" si="505"/>
        <v>3210.2808873909294</v>
      </c>
      <c r="BU153" s="40">
        <f t="shared" si="505"/>
        <v>2726.6489386279582</v>
      </c>
      <c r="BV153" s="40">
        <f t="shared" si="505"/>
        <v>2712.6013257680756</v>
      </c>
      <c r="BW153" s="40">
        <f t="shared" si="505"/>
        <v>2978.1411457160889</v>
      </c>
      <c r="BX153" s="40">
        <f t="shared" si="505"/>
        <v>2829.0850707334225</v>
      </c>
      <c r="BY153" s="40">
        <f t="shared" si="491"/>
        <v>34710.365261754407</v>
      </c>
      <c r="CA153" s="40">
        <f t="shared" si="506"/>
        <v>3062.6653016863802</v>
      </c>
      <c r="CB153" s="40">
        <f t="shared" si="506"/>
        <v>2905.8633318210332</v>
      </c>
      <c r="CC153" s="40">
        <f t="shared" si="506"/>
        <v>3084.3643998986977</v>
      </c>
      <c r="CD153" s="40">
        <f t="shared" si="506"/>
        <v>3003.7476899183139</v>
      </c>
      <c r="CE153" s="40">
        <f t="shared" si="506"/>
        <v>3033.552486585043</v>
      </c>
      <c r="CF153" s="40">
        <f t="shared" si="506"/>
        <v>2973.8166265535642</v>
      </c>
      <c r="CG153" s="40">
        <f t="shared" si="506"/>
        <v>3088.1865340686004</v>
      </c>
      <c r="CH153" s="40">
        <f t="shared" si="506"/>
        <v>3034.2763934993277</v>
      </c>
      <c r="CI153" s="40">
        <f t="shared" si="506"/>
        <v>3000.9973642477903</v>
      </c>
      <c r="CJ153" s="40">
        <f t="shared" si="506"/>
        <v>3050.5564163715212</v>
      </c>
      <c r="CK153" s="40">
        <f t="shared" si="506"/>
        <v>2891.4706850976236</v>
      </c>
      <c r="CL153" s="40">
        <f t="shared" si="506"/>
        <v>3042.7354322991305</v>
      </c>
      <c r="CM153" s="40">
        <f t="shared" si="493"/>
        <v>36172.232662047027</v>
      </c>
      <c r="CO153" s="40">
        <f t="shared" si="507"/>
        <v>8947.0823823883875</v>
      </c>
      <c r="CP153" s="40">
        <f t="shared" si="507"/>
        <v>9209.372598427306</v>
      </c>
      <c r="CQ153" s="40">
        <f t="shared" si="507"/>
        <v>9129.6281799564076</v>
      </c>
      <c r="CR153" s="40">
        <f t="shared" si="507"/>
        <v>9261.7465284769187</v>
      </c>
      <c r="CS153" s="40">
        <f t="shared" si="495"/>
        <v>36547.829689249025</v>
      </c>
      <c r="CU153" s="40">
        <f t="shared" si="508"/>
        <v>8947.0823823883875</v>
      </c>
      <c r="CV153" s="40">
        <f t="shared" si="508"/>
        <v>9209.372598427306</v>
      </c>
      <c r="CW153" s="40">
        <f t="shared" si="508"/>
        <v>9129.6281799564076</v>
      </c>
      <c r="CX153" s="40">
        <f t="shared" si="508"/>
        <v>9261.7465284769187</v>
      </c>
      <c r="CY153" s="40">
        <f t="shared" si="497"/>
        <v>36547.829689249025</v>
      </c>
      <c r="DA153" s="40">
        <f t="shared" si="509"/>
        <v>36020.684419477744</v>
      </c>
      <c r="DB153" s="40">
        <f t="shared" si="509"/>
        <v>36020.684419477744</v>
      </c>
      <c r="DC153" s="40">
        <f t="shared" si="509"/>
        <v>36020.684419477744</v>
      </c>
      <c r="DD153" s="40">
        <f t="shared" si="509"/>
        <v>36020.684419477744</v>
      </c>
      <c r="DE153" s="40">
        <f t="shared" si="509"/>
        <v>36020.684419477744</v>
      </c>
      <c r="DF153" s="40">
        <f t="shared" si="509"/>
        <v>36020.684419477744</v>
      </c>
      <c r="DG153" s="40">
        <f t="shared" si="509"/>
        <v>36020.684419477744</v>
      </c>
      <c r="DH153" s="40">
        <f t="shared" si="509"/>
        <v>36020.684419477744</v>
      </c>
      <c r="DI153" s="40">
        <f t="shared" si="509"/>
        <v>36020.684419477744</v>
      </c>
      <c r="DJ153" s="40">
        <f t="shared" si="509"/>
        <v>36020.684419477744</v>
      </c>
      <c r="DK153" s="40">
        <f t="shared" si="509"/>
        <v>36020.684419477744</v>
      </c>
      <c r="DL153" s="40">
        <f t="shared" si="509"/>
        <v>36020.684419477744</v>
      </c>
      <c r="DM153" s="40">
        <f t="shared" si="509"/>
        <v>36020.684419477744</v>
      </c>
      <c r="DN153" s="40">
        <f t="shared" si="509"/>
        <v>36020.684419477744</v>
      </c>
      <c r="DO153" s="40">
        <f t="shared" si="509"/>
        <v>36020.684419477744</v>
      </c>
      <c r="DP153" s="40">
        <f t="shared" si="509"/>
        <v>3147.8103952315673</v>
      </c>
      <c r="DQ153" s="40">
        <f t="shared" si="509"/>
        <v>0</v>
      </c>
      <c r="DR153" s="40">
        <f t="shared" si="509"/>
        <v>0</v>
      </c>
      <c r="DS153" s="40">
        <f t="shared" si="509"/>
        <v>0</v>
      </c>
      <c r="DU153" s="40">
        <f t="shared" si="499"/>
        <v>63317.327883871461</v>
      </c>
      <c r="DW153" s="40">
        <f t="shared" si="500"/>
        <v>882590.15881621162</v>
      </c>
      <c r="DX153" s="40">
        <f t="shared" si="501"/>
        <v>1093138.0347732257</v>
      </c>
    </row>
    <row r="154" spans="1:128" hidden="1" x14ac:dyDescent="0.3">
      <c r="B154" s="15" t="s">
        <v>22</v>
      </c>
      <c r="C154" s="16" t="s">
        <v>23</v>
      </c>
      <c r="D154" s="15" t="s">
        <v>24</v>
      </c>
      <c r="E154" s="16" t="s">
        <v>25</v>
      </c>
      <c r="F154" s="60" t="s">
        <v>29</v>
      </c>
      <c r="G154" s="39" t="s">
        <v>179</v>
      </c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>
        <f>SUM(I154:T154)</f>
        <v>0</v>
      </c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0">
        <f>SUM(W154:AH154)</f>
        <v>0</v>
      </c>
      <c r="AK154" s="40">
        <f t="shared" si="502"/>
        <v>4342.631151323425</v>
      </c>
      <c r="AL154" s="40">
        <f t="shared" si="502"/>
        <v>3896.1553087278171</v>
      </c>
      <c r="AM154" s="40">
        <f t="shared" si="502"/>
        <v>4248.215231457265</v>
      </c>
      <c r="AN154" s="40">
        <f t="shared" si="502"/>
        <v>4039.0168692167231</v>
      </c>
      <c r="AO154" s="40">
        <f t="shared" si="502"/>
        <v>3752.4305047814873</v>
      </c>
      <c r="AP154" s="40">
        <f t="shared" si="502"/>
        <v>3353.2482380768597</v>
      </c>
      <c r="AQ154" s="40">
        <f t="shared" si="502"/>
        <v>3403.8699077334368</v>
      </c>
      <c r="AR154" s="40">
        <f t="shared" si="502"/>
        <v>3409.3727192577794</v>
      </c>
      <c r="AS154" s="40">
        <v>3391.9315883223685</v>
      </c>
      <c r="AT154" s="40">
        <f t="shared" si="503"/>
        <v>3557.7265550584757</v>
      </c>
      <c r="AU154" s="40">
        <f t="shared" si="503"/>
        <v>3437.3283862790113</v>
      </c>
      <c r="AV154" s="40">
        <f t="shared" si="503"/>
        <v>3702.3352839929794</v>
      </c>
      <c r="AW154" s="40">
        <f t="shared" si="487"/>
        <v>44534.261744227631</v>
      </c>
      <c r="AY154" s="40">
        <f t="shared" si="504"/>
        <v>2748.5029067994992</v>
      </c>
      <c r="AZ154" s="40">
        <f t="shared" si="504"/>
        <v>2458.8656353999768</v>
      </c>
      <c r="BA154" s="40">
        <f t="shared" si="504"/>
        <v>3021.3816873295177</v>
      </c>
      <c r="BB154" s="40">
        <f t="shared" si="504"/>
        <v>2964.4395963193406</v>
      </c>
      <c r="BC154" s="40">
        <f t="shared" si="504"/>
        <v>2600.1382886356223</v>
      </c>
      <c r="BD154" s="40">
        <f t="shared" si="504"/>
        <v>2972.5839859336502</v>
      </c>
      <c r="BE154" s="40">
        <f t="shared" si="504"/>
        <v>3069.0691555142657</v>
      </c>
      <c r="BF154" s="40">
        <f t="shared" si="504"/>
        <v>3423.4413413266411</v>
      </c>
      <c r="BG154" s="40">
        <f t="shared" si="504"/>
        <v>2535.5656723118182</v>
      </c>
      <c r="BH154" s="40">
        <f t="shared" si="504"/>
        <v>2990.8933165665785</v>
      </c>
      <c r="BI154" s="40">
        <f t="shared" si="504"/>
        <v>3113.7235437576032</v>
      </c>
      <c r="BJ154" s="40">
        <f t="shared" si="504"/>
        <v>3126.3654795173402</v>
      </c>
      <c r="BK154" s="40">
        <f t="shared" si="489"/>
        <v>35024.970609411852</v>
      </c>
      <c r="BM154" s="40">
        <f t="shared" si="505"/>
        <v>3927.5746483068588</v>
      </c>
      <c r="BN154" s="40">
        <f t="shared" si="505"/>
        <v>3644.6998692534989</v>
      </c>
      <c r="BO154" s="40">
        <f t="shared" si="505"/>
        <v>3904.5297047983317</v>
      </c>
      <c r="BP154" s="40">
        <f t="shared" si="505"/>
        <v>2970.8706156585781</v>
      </c>
      <c r="BQ154" s="40">
        <f t="shared" si="505"/>
        <v>2927.1590476361621</v>
      </c>
      <c r="BR154" s="40">
        <f t="shared" si="505"/>
        <v>2969.8821644168652</v>
      </c>
      <c r="BS154" s="40">
        <f t="shared" si="505"/>
        <v>2729.6488127768675</v>
      </c>
      <c r="BT154" s="40">
        <f t="shared" si="505"/>
        <v>3415.2644942160323</v>
      </c>
      <c r="BU154" s="40">
        <f t="shared" si="505"/>
        <v>2901.7928146223953</v>
      </c>
      <c r="BV154" s="40">
        <f t="shared" si="505"/>
        <v>2887.8723390812825</v>
      </c>
      <c r="BW154" s="40">
        <f t="shared" si="505"/>
        <v>3171.6929255199202</v>
      </c>
      <c r="BX154" s="40">
        <f t="shared" si="505"/>
        <v>3014.0100679691604</v>
      </c>
      <c r="BY154" s="40">
        <f t="shared" si="491"/>
        <v>38464.997504255953</v>
      </c>
      <c r="CA154" s="40">
        <f t="shared" si="506"/>
        <v>3927.5746483068588</v>
      </c>
      <c r="CB154" s="40">
        <f t="shared" si="506"/>
        <v>3580.7146721062472</v>
      </c>
      <c r="CC154" s="40">
        <f t="shared" si="506"/>
        <v>3955.4016615893383</v>
      </c>
      <c r="CD154" s="40">
        <f t="shared" si="506"/>
        <v>3570.8012718197874</v>
      </c>
      <c r="CE154" s="40">
        <f t="shared" si="506"/>
        <v>3890.2402538270248</v>
      </c>
      <c r="CF154" s="40">
        <f t="shared" si="506"/>
        <v>3535.2197615989094</v>
      </c>
      <c r="CG154" s="40">
        <f t="shared" si="506"/>
        <v>3960.3031822549729</v>
      </c>
      <c r="CH154" s="40">
        <f t="shared" si="506"/>
        <v>3891.1685950475667</v>
      </c>
      <c r="CI154" s="40">
        <f t="shared" si="506"/>
        <v>3567.5317340902416</v>
      </c>
      <c r="CJ154" s="40">
        <f t="shared" si="506"/>
        <v>3912.0461637036897</v>
      </c>
      <c r="CK154" s="40">
        <f t="shared" si="506"/>
        <v>3437.3283862790113</v>
      </c>
      <c r="CL154" s="40">
        <f t="shared" si="506"/>
        <v>3902.0165013861588</v>
      </c>
      <c r="CM154" s="40">
        <f t="shared" si="493"/>
        <v>45130.346832009804</v>
      </c>
      <c r="CO154" s="40">
        <f t="shared" si="507"/>
        <v>11332.218532981176</v>
      </c>
      <c r="CP154" s="40">
        <f t="shared" si="507"/>
        <v>11243.216838324717</v>
      </c>
      <c r="CQ154" s="40">
        <f t="shared" si="507"/>
        <v>11430.667294406485</v>
      </c>
      <c r="CR154" s="40">
        <f t="shared" si="507"/>
        <v>11596.084861875435</v>
      </c>
      <c r="CS154" s="40">
        <f t="shared" si="495"/>
        <v>45602.187527587812</v>
      </c>
      <c r="CU154" s="40">
        <f t="shared" si="508"/>
        <v>11332.218532981176</v>
      </c>
      <c r="CV154" s="40">
        <f t="shared" si="508"/>
        <v>11243.216838324717</v>
      </c>
      <c r="CW154" s="40">
        <f t="shared" si="508"/>
        <v>11430.667294406485</v>
      </c>
      <c r="CX154" s="40">
        <f t="shared" si="508"/>
        <v>11596.084861875435</v>
      </c>
      <c r="CY154" s="40">
        <f t="shared" si="497"/>
        <v>45602.187527587812</v>
      </c>
      <c r="DA154" s="40">
        <f t="shared" si="509"/>
        <v>44950.495972786586</v>
      </c>
      <c r="DB154" s="40">
        <f t="shared" si="509"/>
        <v>44950.495972786586</v>
      </c>
      <c r="DC154" s="40">
        <f t="shared" si="509"/>
        <v>44950.495972786586</v>
      </c>
      <c r="DD154" s="40">
        <f t="shared" si="509"/>
        <v>44950.495972786586</v>
      </c>
      <c r="DE154" s="40">
        <f t="shared" si="509"/>
        <v>44950.495972786586</v>
      </c>
      <c r="DF154" s="40">
        <f t="shared" si="509"/>
        <v>44950.495972786586</v>
      </c>
      <c r="DG154" s="40">
        <f t="shared" si="509"/>
        <v>44950.495972786586</v>
      </c>
      <c r="DH154" s="40">
        <f t="shared" si="509"/>
        <v>44950.495972786586</v>
      </c>
      <c r="DI154" s="40">
        <f t="shared" si="509"/>
        <v>44950.495972786586</v>
      </c>
      <c r="DJ154" s="40">
        <f t="shared" si="509"/>
        <v>44950.495972786586</v>
      </c>
      <c r="DK154" s="40">
        <f t="shared" si="509"/>
        <v>44950.495972786586</v>
      </c>
      <c r="DL154" s="40">
        <f t="shared" si="509"/>
        <v>44950.495972786586</v>
      </c>
      <c r="DM154" s="40">
        <f t="shared" si="509"/>
        <v>44950.495972786586</v>
      </c>
      <c r="DN154" s="40">
        <f t="shared" si="509"/>
        <v>44950.495972786586</v>
      </c>
      <c r="DO154" s="40">
        <f t="shared" si="509"/>
        <v>44950.495972786586</v>
      </c>
      <c r="DP154" s="40">
        <f t="shared" si="509"/>
        <v>3289.4037716820017</v>
      </c>
      <c r="DQ154" s="40">
        <f t="shared" si="509"/>
        <v>0</v>
      </c>
      <c r="DR154" s="40">
        <f t="shared" si="509"/>
        <v>0</v>
      </c>
      <c r="DS154" s="40">
        <f t="shared" si="509"/>
        <v>0</v>
      </c>
      <c r="DU154" s="40">
        <f t="shared" si="499"/>
        <v>69357.720490951557</v>
      </c>
      <c r="DW154" s="40">
        <f t="shared" si="500"/>
        <v>1082056.3277992974</v>
      </c>
      <c r="DX154" s="40">
        <f t="shared" si="501"/>
        <v>1334505.4359530774</v>
      </c>
    </row>
    <row r="155" spans="1:128" hidden="1" x14ac:dyDescent="0.3">
      <c r="B155" s="15" t="s">
        <v>22</v>
      </c>
      <c r="C155" s="16" t="s">
        <v>23</v>
      </c>
      <c r="D155" s="15" t="s">
        <v>24</v>
      </c>
      <c r="E155" s="16" t="s">
        <v>25</v>
      </c>
      <c r="F155" s="60" t="s">
        <v>30</v>
      </c>
      <c r="G155" s="39" t="s">
        <v>179</v>
      </c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>
        <f>SUM(I155:T155)</f>
        <v>0</v>
      </c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0">
        <f>SUM(W155:AH155)</f>
        <v>0</v>
      </c>
      <c r="AK155" s="40">
        <f t="shared" si="502"/>
        <v>405.29961668994054</v>
      </c>
      <c r="AL155" s="40">
        <f t="shared" si="502"/>
        <v>353.02898219971809</v>
      </c>
      <c r="AM155" s="40">
        <f t="shared" si="502"/>
        <v>389.71131743817648</v>
      </c>
      <c r="AN155" s="40">
        <f t="shared" si="502"/>
        <v>0</v>
      </c>
      <c r="AO155" s="40">
        <f t="shared" si="502"/>
        <v>0</v>
      </c>
      <c r="AP155" s="40">
        <f t="shared" si="502"/>
        <v>0</v>
      </c>
      <c r="AQ155" s="40">
        <f t="shared" si="502"/>
        <v>365.41455048557299</v>
      </c>
      <c r="AR155" s="40">
        <f t="shared" si="502"/>
        <v>361.23648689415188</v>
      </c>
      <c r="AS155" s="40">
        <v>0</v>
      </c>
      <c r="AT155" s="40">
        <f t="shared" si="503"/>
        <v>351.37660702664499</v>
      </c>
      <c r="AU155" s="40">
        <f t="shared" si="503"/>
        <v>333.12839634396204</v>
      </c>
      <c r="AV155" s="40">
        <f t="shared" si="503"/>
        <v>349.17297542696099</v>
      </c>
      <c r="AW155" s="40">
        <f t="shared" si="487"/>
        <v>2908.3689325051282</v>
      </c>
      <c r="AY155" s="40">
        <f t="shared" si="504"/>
        <v>0</v>
      </c>
      <c r="AZ155" s="40">
        <f t="shared" si="504"/>
        <v>0</v>
      </c>
      <c r="BA155" s="40">
        <f t="shared" si="504"/>
        <v>0</v>
      </c>
      <c r="BB155" s="40">
        <f t="shared" si="504"/>
        <v>0</v>
      </c>
      <c r="BC155" s="40">
        <f t="shared" si="504"/>
        <v>0</v>
      </c>
      <c r="BD155" s="40">
        <f t="shared" si="504"/>
        <v>0</v>
      </c>
      <c r="BE155" s="40">
        <f t="shared" si="504"/>
        <v>0</v>
      </c>
      <c r="BF155" s="40">
        <f t="shared" si="504"/>
        <v>0</v>
      </c>
      <c r="BG155" s="40">
        <f t="shared" si="504"/>
        <v>0</v>
      </c>
      <c r="BH155" s="40">
        <f t="shared" si="504"/>
        <v>0</v>
      </c>
      <c r="BI155" s="40">
        <f t="shared" si="504"/>
        <v>0</v>
      </c>
      <c r="BJ155" s="40">
        <f t="shared" si="504"/>
        <v>0</v>
      </c>
      <c r="BK155" s="40">
        <f t="shared" si="489"/>
        <v>0</v>
      </c>
      <c r="BM155" s="40">
        <f t="shared" si="505"/>
        <v>351.06181913022954</v>
      </c>
      <c r="BN155" s="40">
        <f t="shared" si="505"/>
        <v>326.15387157063168</v>
      </c>
      <c r="BO155" s="40">
        <f t="shared" si="505"/>
        <v>351.91594222029556</v>
      </c>
      <c r="BP155" s="40">
        <f t="shared" si="505"/>
        <v>0</v>
      </c>
      <c r="BQ155" s="40">
        <f t="shared" si="505"/>
        <v>0</v>
      </c>
      <c r="BR155" s="40">
        <f t="shared" si="505"/>
        <v>0</v>
      </c>
      <c r="BS155" s="40">
        <f t="shared" si="505"/>
        <v>0</v>
      </c>
      <c r="BT155" s="40">
        <f t="shared" si="505"/>
        <v>0</v>
      </c>
      <c r="BU155" s="40">
        <f t="shared" si="505"/>
        <v>0</v>
      </c>
      <c r="BV155" s="40">
        <f t="shared" si="505"/>
        <v>0</v>
      </c>
      <c r="BW155" s="40">
        <f t="shared" si="505"/>
        <v>0</v>
      </c>
      <c r="BX155" s="40">
        <f t="shared" si="505"/>
        <v>0</v>
      </c>
      <c r="BY155" s="40">
        <f t="shared" si="491"/>
        <v>1029.1316329211568</v>
      </c>
      <c r="CA155" s="40">
        <f t="shared" si="506"/>
        <v>351.06181913022954</v>
      </c>
      <c r="CB155" s="40">
        <f t="shared" si="506"/>
        <v>324.44703972902499</v>
      </c>
      <c r="CC155" s="40">
        <f t="shared" si="506"/>
        <v>353.54910524918841</v>
      </c>
      <c r="CD155" s="40">
        <f t="shared" si="506"/>
        <v>346.06391001006619</v>
      </c>
      <c r="CE155" s="40">
        <f t="shared" si="506"/>
        <v>347.72472649269906</v>
      </c>
      <c r="CF155" s="40">
        <f t="shared" si="506"/>
        <v>342.61553088903355</v>
      </c>
      <c r="CG155" s="40">
        <f t="shared" si="506"/>
        <v>353.98722213186147</v>
      </c>
      <c r="CH155" s="40">
        <f t="shared" si="506"/>
        <v>347.80770522304545</v>
      </c>
      <c r="CI155" s="40">
        <f t="shared" si="506"/>
        <v>345.74704303134592</v>
      </c>
      <c r="CJ155" s="40">
        <f t="shared" si="506"/>
        <v>349.67382309163753</v>
      </c>
      <c r="CK155" s="40">
        <f t="shared" si="506"/>
        <v>333.12839634396204</v>
      </c>
      <c r="CL155" s="40">
        <f t="shared" si="506"/>
        <v>348.77733306566893</v>
      </c>
      <c r="CM155" s="40">
        <f t="shared" si="493"/>
        <v>4144.5836543877631</v>
      </c>
      <c r="CO155" s="40">
        <f t="shared" si="507"/>
        <v>1017.1794089590771</v>
      </c>
      <c r="CP155" s="40">
        <f t="shared" si="507"/>
        <v>1059.1749854825318</v>
      </c>
      <c r="CQ155" s="40">
        <f t="shared" si="507"/>
        <v>1048.2255362332739</v>
      </c>
      <c r="CR155" s="40">
        <f t="shared" si="507"/>
        <v>1063.3948097233174</v>
      </c>
      <c r="CS155" s="40">
        <f t="shared" si="495"/>
        <v>4187.9747403982001</v>
      </c>
      <c r="CU155" s="40">
        <f t="shared" si="508"/>
        <v>1017.1794089590771</v>
      </c>
      <c r="CV155" s="40">
        <f t="shared" si="508"/>
        <v>1059.1749854825318</v>
      </c>
      <c r="CW155" s="40">
        <f t="shared" si="508"/>
        <v>1048.2255362332739</v>
      </c>
      <c r="CX155" s="40">
        <f t="shared" si="508"/>
        <v>1063.3948097233174</v>
      </c>
      <c r="CY155" s="40">
        <f t="shared" si="497"/>
        <v>4187.9747403982001</v>
      </c>
      <c r="DA155" s="40">
        <f t="shared" si="509"/>
        <v>4127.3982215290825</v>
      </c>
      <c r="DB155" s="40">
        <f t="shared" si="509"/>
        <v>4127.3982215290825</v>
      </c>
      <c r="DC155" s="40">
        <f t="shared" si="509"/>
        <v>4127.3982215290825</v>
      </c>
      <c r="DD155" s="40">
        <f t="shared" si="509"/>
        <v>4127.3982215290825</v>
      </c>
      <c r="DE155" s="40">
        <f t="shared" si="509"/>
        <v>4127.3982215290825</v>
      </c>
      <c r="DF155" s="40">
        <f t="shared" si="509"/>
        <v>4127.3982215290825</v>
      </c>
      <c r="DG155" s="40">
        <f t="shared" si="509"/>
        <v>4127.3982215290825</v>
      </c>
      <c r="DH155" s="40">
        <f t="shared" si="509"/>
        <v>4127.3982215290825</v>
      </c>
      <c r="DI155" s="40">
        <f t="shared" si="509"/>
        <v>4127.3982215290825</v>
      </c>
      <c r="DJ155" s="40">
        <f t="shared" si="509"/>
        <v>4127.3982215290825</v>
      </c>
      <c r="DK155" s="40">
        <f t="shared" si="509"/>
        <v>4127.3982215290825</v>
      </c>
      <c r="DL155" s="40">
        <f t="shared" si="509"/>
        <v>4127.3982215290825</v>
      </c>
      <c r="DM155" s="40">
        <f t="shared" si="509"/>
        <v>4127.3982215290825</v>
      </c>
      <c r="DN155" s="40">
        <f t="shared" si="509"/>
        <v>4127.3982215290825</v>
      </c>
      <c r="DO155" s="40">
        <f t="shared" si="509"/>
        <v>4127.3982215290825</v>
      </c>
      <c r="DP155" s="40">
        <f t="shared" si="509"/>
        <v>949.10654085316537</v>
      </c>
      <c r="DQ155" s="40">
        <f t="shared" si="509"/>
        <v>0</v>
      </c>
      <c r="DR155" s="40">
        <f t="shared" si="509"/>
        <v>0</v>
      </c>
      <c r="DS155" s="40">
        <f t="shared" si="509"/>
        <v>0</v>
      </c>
      <c r="DU155" s="40">
        <f t="shared" si="499"/>
        <v>1381.0475751414524</v>
      </c>
      <c r="DW155" s="40">
        <f t="shared" si="500"/>
        <v>90311.325342220371</v>
      </c>
      <c r="DX155" s="40">
        <f t="shared" si="501"/>
        <v>109151.07234433132</v>
      </c>
    </row>
    <row r="156" spans="1:128" hidden="1" x14ac:dyDescent="0.3">
      <c r="B156" s="15" t="s">
        <v>31</v>
      </c>
      <c r="C156" s="16" t="s">
        <v>32</v>
      </c>
      <c r="D156" s="15" t="s">
        <v>33</v>
      </c>
      <c r="E156" s="16" t="s">
        <v>34</v>
      </c>
      <c r="F156" s="60" t="s">
        <v>35</v>
      </c>
      <c r="G156" s="39" t="s">
        <v>179</v>
      </c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>
        <f t="shared" ref="U156:U158" si="510">SUM(I156:T156)</f>
        <v>0</v>
      </c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0">
        <f t="shared" ref="AI156:AI158" si="511">SUM(W156:AH156)</f>
        <v>0</v>
      </c>
      <c r="AK156" s="40">
        <f t="shared" si="502"/>
        <v>219.32352682653649</v>
      </c>
      <c r="AL156" s="40">
        <f t="shared" si="502"/>
        <v>191.03783530427773</v>
      </c>
      <c r="AM156" s="40">
        <f t="shared" si="502"/>
        <v>210.88808633521572</v>
      </c>
      <c r="AN156" s="40">
        <f t="shared" si="502"/>
        <v>211.48851993000576</v>
      </c>
      <c r="AO156" s="40">
        <f t="shared" si="502"/>
        <v>210.13165892075804</v>
      </c>
      <c r="AP156" s="40">
        <f t="shared" si="502"/>
        <v>196.14422442359214</v>
      </c>
      <c r="AQ156" s="40">
        <f t="shared" si="502"/>
        <v>197.7401522586056</v>
      </c>
      <c r="AR156" s="40">
        <f t="shared" si="502"/>
        <v>195.47923820182655</v>
      </c>
      <c r="AS156" s="40">
        <v>184.72796885573112</v>
      </c>
      <c r="AT156" s="40">
        <f t="shared" si="503"/>
        <v>190.14367025808954</v>
      </c>
      <c r="AU156" s="40">
        <f t="shared" si="503"/>
        <v>180.26884738041093</v>
      </c>
      <c r="AV156" s="40">
        <f t="shared" si="503"/>
        <v>188.95119875464917</v>
      </c>
      <c r="AW156" s="40">
        <f t="shared" si="487"/>
        <v>2376.3249274496989</v>
      </c>
      <c r="AY156" s="40">
        <f t="shared" si="504"/>
        <v>2112.2439300225992</v>
      </c>
      <c r="AZ156" s="40">
        <f t="shared" si="504"/>
        <v>1889.6556377168279</v>
      </c>
      <c r="BA156" s="40">
        <f t="shared" si="504"/>
        <v>2321.9532035258521</v>
      </c>
      <c r="BB156" s="40">
        <f t="shared" si="504"/>
        <v>2278.1928037091034</v>
      </c>
      <c r="BC156" s="40">
        <f t="shared" si="504"/>
        <v>1998.2246712575839</v>
      </c>
      <c r="BD156" s="40">
        <f t="shared" si="504"/>
        <v>2284.4518247507062</v>
      </c>
      <c r="BE156" s="40">
        <f t="shared" si="504"/>
        <v>2358.6013602231546</v>
      </c>
      <c r="BF156" s="40">
        <f t="shared" si="504"/>
        <v>2614.7913864188922</v>
      </c>
      <c r="BG156" s="40">
        <f t="shared" si="504"/>
        <v>1924.7637291853559</v>
      </c>
      <c r="BH156" s="40">
        <f t="shared" si="504"/>
        <v>2256.4928566576918</v>
      </c>
      <c r="BI156" s="40">
        <f t="shared" si="504"/>
        <v>2334.7779698197</v>
      </c>
      <c r="BJ156" s="40">
        <f t="shared" si="504"/>
        <v>2329.913208499247</v>
      </c>
      <c r="BK156" s="40">
        <f t="shared" si="489"/>
        <v>26704.062581786719</v>
      </c>
      <c r="BM156" s="40">
        <f t="shared" si="505"/>
        <v>189.97332604974014</v>
      </c>
      <c r="BN156" s="40">
        <f t="shared" si="505"/>
        <v>176.4946584060003</v>
      </c>
      <c r="BO156" s="40">
        <f t="shared" si="505"/>
        <v>190.43552567257905</v>
      </c>
      <c r="BP156" s="40">
        <f t="shared" si="505"/>
        <v>2283.135087571914</v>
      </c>
      <c r="BQ156" s="40">
        <f t="shared" si="505"/>
        <v>2249.5424382795645</v>
      </c>
      <c r="BR156" s="40">
        <f t="shared" si="505"/>
        <v>2282.3754557991892</v>
      </c>
      <c r="BS156" s="40">
        <f t="shared" si="505"/>
        <v>2097.7544253701362</v>
      </c>
      <c r="BT156" s="40">
        <f t="shared" si="505"/>
        <v>2608.5459896788398</v>
      </c>
      <c r="BU156" s="40">
        <f t="shared" si="505"/>
        <v>2202.7690389511667</v>
      </c>
      <c r="BV156" s="40">
        <f t="shared" si="505"/>
        <v>2178.7682188400095</v>
      </c>
      <c r="BW156" s="40">
        <f t="shared" si="505"/>
        <v>2378.2454239981757</v>
      </c>
      <c r="BX156" s="40">
        <f t="shared" si="505"/>
        <v>2246.1807213260308</v>
      </c>
      <c r="BY156" s="40">
        <f t="shared" si="491"/>
        <v>21084.220309943346</v>
      </c>
      <c r="CA156" s="40">
        <f t="shared" si="506"/>
        <v>189.97332604974014</v>
      </c>
      <c r="CB156" s="40">
        <f t="shared" si="506"/>
        <v>175.5710246634913</v>
      </c>
      <c r="CC156" s="40">
        <f t="shared" si="506"/>
        <v>191.3192941701887</v>
      </c>
      <c r="CD156" s="40">
        <f t="shared" si="506"/>
        <v>187.26876142092536</v>
      </c>
      <c r="CE156" s="40">
        <f t="shared" si="506"/>
        <v>188.16749427555743</v>
      </c>
      <c r="CF156" s="40">
        <f t="shared" si="506"/>
        <v>185.4027081624773</v>
      </c>
      <c r="CG156" s="40">
        <f t="shared" si="506"/>
        <v>191.55637640717524</v>
      </c>
      <c r="CH156" s="40">
        <f t="shared" si="506"/>
        <v>188.21239732264564</v>
      </c>
      <c r="CI156" s="40">
        <f t="shared" si="506"/>
        <v>187.09729226472697</v>
      </c>
      <c r="CJ156" s="40">
        <f t="shared" si="506"/>
        <v>189.22222692808555</v>
      </c>
      <c r="CK156" s="40">
        <f t="shared" si="506"/>
        <v>180.26884738041093</v>
      </c>
      <c r="CL156" s="40">
        <f t="shared" si="506"/>
        <v>188.737100996631</v>
      </c>
      <c r="CM156" s="40">
        <f t="shared" si="493"/>
        <v>2242.7968500420557</v>
      </c>
      <c r="CO156" s="40">
        <f t="shared" si="507"/>
        <v>550.43569257246656</v>
      </c>
      <c r="CP156" s="40">
        <f t="shared" si="507"/>
        <v>573.16114706114433</v>
      </c>
      <c r="CQ156" s="40">
        <f t="shared" si="507"/>
        <v>567.23597029606458</v>
      </c>
      <c r="CR156" s="40">
        <f t="shared" si="507"/>
        <v>575.44465942772911</v>
      </c>
      <c r="CS156" s="40">
        <f t="shared" si="495"/>
        <v>2266.2774693574047</v>
      </c>
      <c r="CU156" s="40">
        <f t="shared" si="508"/>
        <v>550.43569257246656</v>
      </c>
      <c r="CV156" s="40">
        <f t="shared" si="508"/>
        <v>573.16114706114433</v>
      </c>
      <c r="CW156" s="40">
        <f t="shared" si="508"/>
        <v>567.23597029606458</v>
      </c>
      <c r="CX156" s="40">
        <f t="shared" si="508"/>
        <v>575.44465942772911</v>
      </c>
      <c r="CY156" s="40">
        <f t="shared" si="497"/>
        <v>2266.2774693574047</v>
      </c>
      <c r="DA156" s="40">
        <f t="shared" si="509"/>
        <v>2233.4971379557205</v>
      </c>
      <c r="DB156" s="40">
        <f t="shared" si="509"/>
        <v>2233.4971379557205</v>
      </c>
      <c r="DC156" s="40">
        <f t="shared" si="509"/>
        <v>2233.4971379557205</v>
      </c>
      <c r="DD156" s="40">
        <f t="shared" si="509"/>
        <v>2233.4971379557205</v>
      </c>
      <c r="DE156" s="40">
        <f t="shared" si="509"/>
        <v>2233.4971379557205</v>
      </c>
      <c r="DF156" s="40">
        <f t="shared" si="509"/>
        <v>2233.4971379557205</v>
      </c>
      <c r="DG156" s="40">
        <f t="shared" si="509"/>
        <v>2233.4971379557205</v>
      </c>
      <c r="DH156" s="40">
        <f t="shared" si="509"/>
        <v>2233.4971379557205</v>
      </c>
      <c r="DI156" s="40">
        <f t="shared" si="509"/>
        <v>2233.4971379557205</v>
      </c>
      <c r="DJ156" s="40">
        <f t="shared" si="509"/>
        <v>2233.4971379557205</v>
      </c>
      <c r="DK156" s="40">
        <f t="shared" si="509"/>
        <v>2233.4971379557205</v>
      </c>
      <c r="DL156" s="40">
        <f t="shared" si="509"/>
        <v>2233.4971379557205</v>
      </c>
      <c r="DM156" s="40">
        <f t="shared" si="509"/>
        <v>2233.4971379557205</v>
      </c>
      <c r="DN156" s="40">
        <f t="shared" si="509"/>
        <v>2233.4971379557205</v>
      </c>
      <c r="DO156" s="40">
        <f t="shared" si="509"/>
        <v>2233.4971379557205</v>
      </c>
      <c r="DP156" s="40">
        <f t="shared" si="509"/>
        <v>2681.5095637232143</v>
      </c>
      <c r="DQ156" s="40">
        <f t="shared" si="509"/>
        <v>0</v>
      </c>
      <c r="DR156" s="40">
        <f t="shared" si="509"/>
        <v>0</v>
      </c>
      <c r="DS156" s="40">
        <f t="shared" si="509"/>
        <v>0</v>
      </c>
      <c r="DU156" s="40">
        <f t="shared" si="499"/>
        <v>41801.972635430953</v>
      </c>
      <c r="DW156" s="40">
        <f t="shared" si="500"/>
        <v>130865.04486819019</v>
      </c>
      <c r="DX156" s="40">
        <f t="shared" si="501"/>
        <v>184282.51561916724</v>
      </c>
    </row>
    <row r="157" spans="1:128" hidden="1" x14ac:dyDescent="0.3">
      <c r="B157" s="15" t="s">
        <v>31</v>
      </c>
      <c r="C157" s="16" t="s">
        <v>32</v>
      </c>
      <c r="D157" s="15" t="s">
        <v>33</v>
      </c>
      <c r="E157" s="16" t="s">
        <v>34</v>
      </c>
      <c r="F157" s="60" t="s">
        <v>36</v>
      </c>
      <c r="G157" s="39" t="s">
        <v>179</v>
      </c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>
        <f t="shared" si="510"/>
        <v>0</v>
      </c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0">
        <f t="shared" si="511"/>
        <v>0</v>
      </c>
      <c r="AK157" s="40">
        <f t="shared" si="502"/>
        <v>13909.80771590831</v>
      </c>
      <c r="AL157" s="40">
        <f t="shared" si="502"/>
        <v>12179.161074046891</v>
      </c>
      <c r="AM157" s="40">
        <f t="shared" si="502"/>
        <v>13804.034512081615</v>
      </c>
      <c r="AN157" s="40">
        <f t="shared" si="502"/>
        <v>12650.249220935126</v>
      </c>
      <c r="AO157" s="40">
        <f t="shared" si="502"/>
        <v>10925.868715985909</v>
      </c>
      <c r="AP157" s="40">
        <f t="shared" si="502"/>
        <v>10557.522362440335</v>
      </c>
      <c r="AQ157" s="40">
        <f t="shared" si="502"/>
        <v>11056.71894466615</v>
      </c>
      <c r="AR157" s="40">
        <f t="shared" si="502"/>
        <v>10985.967686793972</v>
      </c>
      <c r="AS157" s="40">
        <v>10433.158272055194</v>
      </c>
      <c r="AT157" s="40">
        <f t="shared" si="503"/>
        <v>11651.670158507834</v>
      </c>
      <c r="AU157" s="40">
        <f t="shared" si="503"/>
        <v>10895.6405919524</v>
      </c>
      <c r="AV157" s="40">
        <f t="shared" si="503"/>
        <v>11407.231230557423</v>
      </c>
      <c r="AW157" s="40">
        <f t="shared" si="487"/>
        <v>140457.03048593117</v>
      </c>
      <c r="AY157" s="40">
        <f t="shared" si="504"/>
        <v>10685.874402770467</v>
      </c>
      <c r="AZ157" s="40">
        <f t="shared" si="504"/>
        <v>9559.7968218155129</v>
      </c>
      <c r="BA157" s="40">
        <f t="shared" si="504"/>
        <v>11746.796830289537</v>
      </c>
      <c r="BB157" s="40">
        <f t="shared" si="504"/>
        <v>11525.412297182233</v>
      </c>
      <c r="BC157" s="40">
        <f t="shared" si="504"/>
        <v>10109.049225837942</v>
      </c>
      <c r="BD157" s="40">
        <f t="shared" si="504"/>
        <v>11557.076780523486</v>
      </c>
      <c r="BE157" s="40">
        <f t="shared" si="504"/>
        <v>11932.200416491931</v>
      </c>
      <c r="BF157" s="40">
        <f t="shared" si="504"/>
        <v>13230.770453127887</v>
      </c>
      <c r="BG157" s="40">
        <f t="shared" si="504"/>
        <v>9741.1007495155955</v>
      </c>
      <c r="BH157" s="40">
        <f t="shared" si="504"/>
        <v>11422.141103304812</v>
      </c>
      <c r="BI157" s="40">
        <f t="shared" si="504"/>
        <v>11820.681772403577</v>
      </c>
      <c r="BJ157" s="40">
        <f t="shared" si="504"/>
        <v>11798.328907007981</v>
      </c>
      <c r="BK157" s="40">
        <f t="shared" si="489"/>
        <v>135129.22976027094</v>
      </c>
      <c r="BM157" s="40">
        <f t="shared" si="505"/>
        <v>12254.850491631305</v>
      </c>
      <c r="BN157" s="40">
        <f t="shared" si="505"/>
        <v>11281.605926357479</v>
      </c>
      <c r="BO157" s="40">
        <f t="shared" si="505"/>
        <v>12329.184159293705</v>
      </c>
      <c r="BP157" s="40">
        <f t="shared" si="505"/>
        <v>11550.415386962808</v>
      </c>
      <c r="BQ157" s="40">
        <f t="shared" si="505"/>
        <v>11380.469659534196</v>
      </c>
      <c r="BR157" s="40">
        <f t="shared" si="505"/>
        <v>11546.572398186599</v>
      </c>
      <c r="BS157" s="40">
        <f t="shared" si="505"/>
        <v>10612.571776746152</v>
      </c>
      <c r="BT157" s="40">
        <f t="shared" si="505"/>
        <v>13199.1689222809</v>
      </c>
      <c r="BU157" s="40">
        <f t="shared" si="505"/>
        <v>11148.06706453195</v>
      </c>
      <c r="BV157" s="40">
        <f t="shared" si="505"/>
        <v>11028.706762160116</v>
      </c>
      <c r="BW157" s="40">
        <f t="shared" si="505"/>
        <v>12040.751924658773</v>
      </c>
      <c r="BX157" s="40">
        <f t="shared" si="505"/>
        <v>11374.320227084765</v>
      </c>
      <c r="BY157" s="40">
        <f t="shared" si="491"/>
        <v>139746.68469942873</v>
      </c>
      <c r="CA157" s="40">
        <f t="shared" si="506"/>
        <v>12254.850491631305</v>
      </c>
      <c r="CB157" s="40">
        <f t="shared" si="506"/>
        <v>11193.111489702054</v>
      </c>
      <c r="CC157" s="40">
        <f t="shared" si="506"/>
        <v>12341.676565720678</v>
      </c>
      <c r="CD157" s="40">
        <f t="shared" si="506"/>
        <v>11318.722830887791</v>
      </c>
      <c r="CE157" s="40">
        <f t="shared" si="506"/>
        <v>12138.359409089264</v>
      </c>
      <c r="CF157" s="40">
        <f t="shared" si="506"/>
        <v>11205.936590087202</v>
      </c>
      <c r="CG157" s="40">
        <f t="shared" si="506"/>
        <v>12356.970330529168</v>
      </c>
      <c r="CH157" s="40">
        <f t="shared" si="506"/>
        <v>12141.256026946765</v>
      </c>
      <c r="CI157" s="40">
        <f t="shared" si="506"/>
        <v>11308.359052976679</v>
      </c>
      <c r="CJ157" s="40">
        <f t="shared" si="506"/>
        <v>12206.39838716132</v>
      </c>
      <c r="CK157" s="40">
        <f t="shared" si="506"/>
        <v>10895.6405919524</v>
      </c>
      <c r="CL157" s="40">
        <f t="shared" si="506"/>
        <v>12175.103752892337</v>
      </c>
      <c r="CM157" s="40">
        <f t="shared" si="493"/>
        <v>141536.38551957696</v>
      </c>
      <c r="CO157" s="40">
        <f t="shared" si="507"/>
        <v>35378.822704480648</v>
      </c>
      <c r="CP157" s="40">
        <f t="shared" si="507"/>
        <v>35438.161050505289</v>
      </c>
      <c r="CQ157" s="40">
        <f t="shared" si="507"/>
        <v>35840.614950285642</v>
      </c>
      <c r="CR157" s="40">
        <f t="shared" si="507"/>
        <v>36359.278225925613</v>
      </c>
      <c r="CS157" s="40">
        <f t="shared" si="495"/>
        <v>143016.87693119718</v>
      </c>
      <c r="CU157" s="40">
        <f t="shared" si="508"/>
        <v>35378.822704480648</v>
      </c>
      <c r="CV157" s="40">
        <f t="shared" si="508"/>
        <v>35438.161050505289</v>
      </c>
      <c r="CW157" s="40">
        <f t="shared" si="508"/>
        <v>35840.614950285642</v>
      </c>
      <c r="CX157" s="40">
        <f t="shared" si="508"/>
        <v>36359.278225925613</v>
      </c>
      <c r="CY157" s="40">
        <f t="shared" si="497"/>
        <v>143016.87693119718</v>
      </c>
      <c r="DA157" s="40">
        <f t="shared" si="509"/>
        <v>140968.14848604472</v>
      </c>
      <c r="DB157" s="40">
        <f t="shared" si="509"/>
        <v>140968.14848604472</v>
      </c>
      <c r="DC157" s="40">
        <f t="shared" si="509"/>
        <v>140968.14848604472</v>
      </c>
      <c r="DD157" s="40">
        <f t="shared" si="509"/>
        <v>140968.14848604472</v>
      </c>
      <c r="DE157" s="40">
        <f t="shared" si="509"/>
        <v>140968.14848604472</v>
      </c>
      <c r="DF157" s="40">
        <f t="shared" si="509"/>
        <v>140968.14848604472</v>
      </c>
      <c r="DG157" s="40">
        <f t="shared" si="509"/>
        <v>140968.14848604472</v>
      </c>
      <c r="DH157" s="40">
        <f t="shared" si="509"/>
        <v>140968.14848604472</v>
      </c>
      <c r="DI157" s="40">
        <f t="shared" si="509"/>
        <v>140968.14848604472</v>
      </c>
      <c r="DJ157" s="40">
        <f t="shared" si="509"/>
        <v>140968.14848604472</v>
      </c>
      <c r="DK157" s="40">
        <f t="shared" si="509"/>
        <v>140968.14848604472</v>
      </c>
      <c r="DL157" s="40">
        <f t="shared" si="509"/>
        <v>140968.14848604472</v>
      </c>
      <c r="DM157" s="40">
        <f t="shared" si="509"/>
        <v>140968.14848604472</v>
      </c>
      <c r="DN157" s="40">
        <f t="shared" si="509"/>
        <v>140968.14848604472</v>
      </c>
      <c r="DO157" s="40">
        <f t="shared" si="509"/>
        <v>140968.14848604472</v>
      </c>
      <c r="DP157" s="40">
        <f t="shared" si="509"/>
        <v>13353.151764385084</v>
      </c>
      <c r="DQ157" s="40">
        <f t="shared" si="509"/>
        <v>0</v>
      </c>
      <c r="DR157" s="40">
        <f t="shared" si="509"/>
        <v>0</v>
      </c>
      <c r="DS157" s="40">
        <f t="shared" si="509"/>
        <v>0</v>
      </c>
      <c r="DU157" s="40">
        <f t="shared" si="499"/>
        <v>255956.91298086871</v>
      </c>
      <c r="DW157" s="40">
        <f t="shared" si="500"/>
        <v>3471049.8842344787</v>
      </c>
      <c r="DX157" s="40">
        <f t="shared" si="501"/>
        <v>4304232.5429239115</v>
      </c>
    </row>
    <row r="158" spans="1:128" hidden="1" x14ac:dyDescent="0.3">
      <c r="B158" s="15"/>
      <c r="C158" s="16"/>
      <c r="D158" s="15"/>
      <c r="E158" s="16"/>
      <c r="F158" s="60" t="s">
        <v>181</v>
      </c>
      <c r="G158" s="39" t="s">
        <v>179</v>
      </c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>
        <f t="shared" si="510"/>
        <v>0</v>
      </c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0">
        <f t="shared" si="511"/>
        <v>0</v>
      </c>
      <c r="AK158" s="40">
        <f t="shared" si="502"/>
        <v>31.423546254352122</v>
      </c>
      <c r="AL158" s="40">
        <f t="shared" si="502"/>
        <v>27.370917923712319</v>
      </c>
      <c r="AM158" s="40">
        <f t="shared" si="502"/>
        <v>30.214959738086471</v>
      </c>
      <c r="AN158" s="40">
        <f t="shared" si="502"/>
        <v>421.1218774044853</v>
      </c>
      <c r="AO158" s="40">
        <f t="shared" si="502"/>
        <v>418.4200576755444</v>
      </c>
      <c r="AP158" s="40">
        <f t="shared" si="502"/>
        <v>390.56788559499586</v>
      </c>
      <c r="AQ158" s="40">
        <f t="shared" si="502"/>
        <v>28.331191413279893</v>
      </c>
      <c r="AR158" s="40">
        <f t="shared" si="502"/>
        <v>28.007259252444694</v>
      </c>
      <c r="AS158" s="40">
        <v>367.83551684941909</v>
      </c>
      <c r="AT158" s="40">
        <f t="shared" si="503"/>
        <v>27.242806557445586</v>
      </c>
      <c r="AU158" s="40">
        <f t="shared" si="503"/>
        <v>25.827992747043332</v>
      </c>
      <c r="AV158" s="40">
        <f t="shared" si="503"/>
        <v>27.071955375052724</v>
      </c>
      <c r="AW158" s="40">
        <f t="shared" si="487"/>
        <v>1823.4359667858619</v>
      </c>
      <c r="AY158" s="40">
        <f t="shared" si="504"/>
        <v>25.580319355547008</v>
      </c>
      <c r="AZ158" s="40">
        <f t="shared" si="504"/>
        <v>22.884664975360643</v>
      </c>
      <c r="BA158" s="40">
        <f t="shared" si="504"/>
        <v>28.120002444126438</v>
      </c>
      <c r="BB158" s="40">
        <f t="shared" si="504"/>
        <v>27.590042345045049</v>
      </c>
      <c r="BC158" s="40">
        <f t="shared" si="504"/>
        <v>24.199489703045348</v>
      </c>
      <c r="BD158" s="40">
        <f t="shared" si="504"/>
        <v>27.665842187488234</v>
      </c>
      <c r="BE158" s="40">
        <f t="shared" si="504"/>
        <v>28.563829759136926</v>
      </c>
      <c r="BF158" s="40">
        <f t="shared" si="504"/>
        <v>31.639139574522549</v>
      </c>
      <c r="BG158" s="40">
        <f t="shared" si="504"/>
        <v>23.269574147372136</v>
      </c>
      <c r="BH158" s="40">
        <f t="shared" si="504"/>
        <v>27.256243727517649</v>
      </c>
      <c r="BI158" s="40">
        <f t="shared" si="504"/>
        <v>28.177099031985062</v>
      </c>
      <c r="BJ158" s="40">
        <f t="shared" si="504"/>
        <v>28.093553879548292</v>
      </c>
      <c r="BK158" s="40">
        <f t="shared" si="489"/>
        <v>323.03980113069531</v>
      </c>
      <c r="BM158" s="40">
        <f t="shared" si="505"/>
        <v>27.218400539867794</v>
      </c>
      <c r="BN158" s="40">
        <f t="shared" si="505"/>
        <v>25.287246389343498</v>
      </c>
      <c r="BO158" s="40">
        <f t="shared" si="505"/>
        <v>27.284622123014735</v>
      </c>
      <c r="BP158" s="40">
        <f t="shared" si="505"/>
        <v>27.649895848591445</v>
      </c>
      <c r="BQ158" s="40">
        <f t="shared" si="505"/>
        <v>27.243072240445013</v>
      </c>
      <c r="BR158" s="40">
        <f t="shared" si="505"/>
        <v>27.640696331877145</v>
      </c>
      <c r="BS158" s="40">
        <f t="shared" si="505"/>
        <v>25.404844283257546</v>
      </c>
      <c r="BT158" s="40">
        <f t="shared" si="505"/>
        <v>31.563569882736381</v>
      </c>
      <c r="BU158" s="40">
        <f t="shared" si="505"/>
        <v>26.630540000410463</v>
      </c>
      <c r="BV158" s="40">
        <f t="shared" si="505"/>
        <v>26.317405536321388</v>
      </c>
      <c r="BW158" s="40">
        <f t="shared" si="505"/>
        <v>28.701682858321995</v>
      </c>
      <c r="BX158" s="40">
        <f t="shared" si="505"/>
        <v>27.083926940961792</v>
      </c>
      <c r="BY158" s="40">
        <f t="shared" si="491"/>
        <v>328.02590297514922</v>
      </c>
      <c r="CA158" s="40">
        <f t="shared" si="506"/>
        <v>27.218400539867794</v>
      </c>
      <c r="CB158" s="40">
        <f t="shared" si="506"/>
        <v>25.154912890383265</v>
      </c>
      <c r="CC158" s="40">
        <f t="shared" si="506"/>
        <v>27.411243925715922</v>
      </c>
      <c r="CD158" s="40">
        <f t="shared" si="506"/>
        <v>26.830904407574529</v>
      </c>
      <c r="CE158" s="40">
        <f t="shared" si="506"/>
        <v>26.959670256204411</v>
      </c>
      <c r="CF158" s="40">
        <f t="shared" si="506"/>
        <v>26.563545899850304</v>
      </c>
      <c r="CG158" s="40">
        <f t="shared" si="506"/>
        <v>27.445211848588933</v>
      </c>
      <c r="CH158" s="40">
        <f t="shared" si="506"/>
        <v>26.966103733716871</v>
      </c>
      <c r="CI158" s="40">
        <f t="shared" si="506"/>
        <v>26.80633718929478</v>
      </c>
      <c r="CJ158" s="40">
        <f t="shared" si="506"/>
        <v>27.110786922927776</v>
      </c>
      <c r="CK158" s="40">
        <f t="shared" si="506"/>
        <v>25.827992747043332</v>
      </c>
      <c r="CL158" s="40">
        <f t="shared" si="506"/>
        <v>27.041280575962261</v>
      </c>
      <c r="CM158" s="40">
        <f t="shared" si="493"/>
        <v>321.3363909371302</v>
      </c>
      <c r="CO158" s="40">
        <f t="shared" si="507"/>
        <v>78.863593428204396</v>
      </c>
      <c r="CP158" s="40">
        <f t="shared" si="507"/>
        <v>82.119579561206379</v>
      </c>
      <c r="CQ158" s="40">
        <f t="shared" si="507"/>
        <v>81.270650756770152</v>
      </c>
      <c r="CR158" s="40">
        <f t="shared" si="507"/>
        <v>82.44674949261406</v>
      </c>
      <c r="CS158" s="40">
        <f t="shared" si="495"/>
        <v>324.70057323879496</v>
      </c>
      <c r="CU158" s="40">
        <f t="shared" si="508"/>
        <v>78.863593428204396</v>
      </c>
      <c r="CV158" s="40">
        <f t="shared" si="508"/>
        <v>82.119579561206379</v>
      </c>
      <c r="CW158" s="40">
        <f t="shared" si="508"/>
        <v>81.270650756770152</v>
      </c>
      <c r="CX158" s="40">
        <f t="shared" si="508"/>
        <v>82.44674949261406</v>
      </c>
      <c r="CY158" s="40">
        <f t="shared" si="497"/>
        <v>324.70057323879496</v>
      </c>
      <c r="DA158" s="40">
        <f t="shared" si="509"/>
        <v>320.00397604813753</v>
      </c>
      <c r="DB158" s="40">
        <f t="shared" si="509"/>
        <v>320.00397604813753</v>
      </c>
      <c r="DC158" s="40">
        <f t="shared" si="509"/>
        <v>320.00397604813753</v>
      </c>
      <c r="DD158" s="40">
        <f t="shared" si="509"/>
        <v>320.00397604813753</v>
      </c>
      <c r="DE158" s="40">
        <f t="shared" si="509"/>
        <v>320.00397604813753</v>
      </c>
      <c r="DF158" s="40">
        <f t="shared" si="509"/>
        <v>320.00397604813753</v>
      </c>
      <c r="DG158" s="40">
        <f t="shared" si="509"/>
        <v>320.00397604813753</v>
      </c>
      <c r="DH158" s="40">
        <f t="shared" si="509"/>
        <v>320.00397604813753</v>
      </c>
      <c r="DI158" s="40">
        <f t="shared" si="509"/>
        <v>320.00397604813753</v>
      </c>
      <c r="DJ158" s="40">
        <f t="shared" si="509"/>
        <v>320.00397604813753</v>
      </c>
      <c r="DK158" s="40">
        <f t="shared" si="509"/>
        <v>320.00397604813753</v>
      </c>
      <c r="DL158" s="40">
        <f t="shared" si="509"/>
        <v>320.00397604813753</v>
      </c>
      <c r="DM158" s="40">
        <f t="shared" si="509"/>
        <v>320.00397604813753</v>
      </c>
      <c r="DN158" s="40">
        <f t="shared" si="509"/>
        <v>320.00397604813753</v>
      </c>
      <c r="DO158" s="40">
        <f t="shared" si="509"/>
        <v>320.00397604813753</v>
      </c>
      <c r="DP158" s="40">
        <f t="shared" si="509"/>
        <v>82.029327580374186</v>
      </c>
      <c r="DQ158" s="40">
        <f t="shared" si="509"/>
        <v>0</v>
      </c>
      <c r="DR158" s="40">
        <f t="shared" si="509"/>
        <v>0</v>
      </c>
      <c r="DS158" s="40">
        <f t="shared" si="509"/>
        <v>0</v>
      </c>
      <c r="DU158" s="40">
        <f t="shared" si="499"/>
        <v>603.54615902108708</v>
      </c>
      <c r="DW158" s="40">
        <f t="shared" si="500"/>
        <v>7975.7218432024483</v>
      </c>
      <c r="DX158" s="40">
        <f t="shared" si="501"/>
        <v>9941.3132339964595</v>
      </c>
    </row>
    <row r="159" spans="1:128" hidden="1" x14ac:dyDescent="0.3">
      <c r="B159" s="15"/>
      <c r="C159" s="16"/>
      <c r="D159" s="15"/>
      <c r="E159" s="16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33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33"/>
      <c r="AW159" s="33"/>
      <c r="BK159" s="33"/>
      <c r="BY159" s="33"/>
      <c r="CM159" s="33"/>
      <c r="CS159" s="33"/>
      <c r="CY159" s="33"/>
      <c r="DU159" s="33"/>
      <c r="DW159" s="33"/>
      <c r="DX159" s="33"/>
    </row>
    <row r="160" spans="1:128" s="10" customFormat="1" hidden="1" x14ac:dyDescent="0.3">
      <c r="A160" s="21"/>
      <c r="B160" s="131"/>
      <c r="C160" s="132"/>
      <c r="D160" s="131"/>
      <c r="E160" s="132"/>
      <c r="F160" s="133" t="s">
        <v>37</v>
      </c>
      <c r="G160" s="145" t="s">
        <v>179</v>
      </c>
      <c r="I160" s="146">
        <f t="shared" ref="I160:T160" si="512">SUM(I161:I163)</f>
        <v>0</v>
      </c>
      <c r="J160" s="146">
        <f t="shared" si="512"/>
        <v>0</v>
      </c>
      <c r="K160" s="146">
        <f t="shared" si="512"/>
        <v>0</v>
      </c>
      <c r="L160" s="146">
        <f t="shared" si="512"/>
        <v>0</v>
      </c>
      <c r="M160" s="146">
        <f t="shared" si="512"/>
        <v>0</v>
      </c>
      <c r="N160" s="146">
        <f t="shared" si="512"/>
        <v>0</v>
      </c>
      <c r="O160" s="146">
        <f t="shared" si="512"/>
        <v>0</v>
      </c>
      <c r="P160" s="146">
        <f t="shared" si="512"/>
        <v>0</v>
      </c>
      <c r="Q160" s="146">
        <f t="shared" si="512"/>
        <v>0</v>
      </c>
      <c r="R160" s="146">
        <f t="shared" si="512"/>
        <v>0</v>
      </c>
      <c r="S160" s="146">
        <f t="shared" si="512"/>
        <v>0</v>
      </c>
      <c r="T160" s="146">
        <f t="shared" si="512"/>
        <v>0</v>
      </c>
      <c r="U160" s="146">
        <f>SUM(I160:T160)</f>
        <v>0</v>
      </c>
      <c r="W160" s="146">
        <f>SUM(W161:W163)</f>
        <v>0</v>
      </c>
      <c r="X160" s="146">
        <f>SUM(X161:X163)</f>
        <v>0</v>
      </c>
      <c r="Y160" s="146">
        <f>SUM(Y161:Y163)</f>
        <v>0</v>
      </c>
      <c r="Z160" s="146">
        <f t="shared" ref="Z160:AH160" si="513">SUM(Z161:Z163)</f>
        <v>0</v>
      </c>
      <c r="AA160" s="146">
        <f t="shared" si="513"/>
        <v>0</v>
      </c>
      <c r="AB160" s="146">
        <f t="shared" si="513"/>
        <v>0</v>
      </c>
      <c r="AC160" s="146">
        <f t="shared" si="513"/>
        <v>0</v>
      </c>
      <c r="AD160" s="146">
        <f t="shared" si="513"/>
        <v>0</v>
      </c>
      <c r="AE160" s="146">
        <f t="shared" si="513"/>
        <v>0</v>
      </c>
      <c r="AF160" s="146">
        <f t="shared" si="513"/>
        <v>0</v>
      </c>
      <c r="AG160" s="146">
        <f t="shared" si="513"/>
        <v>0</v>
      </c>
      <c r="AH160" s="146">
        <f t="shared" si="513"/>
        <v>0</v>
      </c>
      <c r="AI160" s="146">
        <f>SUM(W160:AH160)</f>
        <v>0</v>
      </c>
      <c r="AK160" s="146">
        <f t="shared" ref="AK160:AR160" si="514">SUM(AK161:AK163)</f>
        <v>264004.23645798513</v>
      </c>
      <c r="AL160" s="146">
        <f t="shared" si="514"/>
        <v>227204.98784253723</v>
      </c>
      <c r="AM160" s="146">
        <f t="shared" si="514"/>
        <v>276443.91164532606</v>
      </c>
      <c r="AN160" s="146">
        <f t="shared" si="514"/>
        <v>287656.70572373411</v>
      </c>
      <c r="AO160" s="146" t="e">
        <f t="shared" si="514"/>
        <v>#REF!</v>
      </c>
      <c r="AP160" s="146">
        <f t="shared" si="514"/>
        <v>258543.86141155966</v>
      </c>
      <c r="AQ160" s="146">
        <f t="shared" si="514"/>
        <v>244965.40091752337</v>
      </c>
      <c r="AR160" s="146">
        <f t="shared" si="514"/>
        <v>263369.05700934364</v>
      </c>
      <c r="AS160" s="146">
        <v>192513.33228472911</v>
      </c>
      <c r="AT160" s="146">
        <f t="shared" ref="AT160:AV160" si="515">SUM(AT161:AT163)</f>
        <v>253501.19407827256</v>
      </c>
      <c r="AU160" s="146" t="e">
        <f t="shared" si="515"/>
        <v>#REF!</v>
      </c>
      <c r="AV160" s="146">
        <f t="shared" si="515"/>
        <v>204199.5902559908</v>
      </c>
      <c r="AW160" s="146" t="e">
        <f t="shared" ref="AW160:AW163" si="516">SUM(AK160:AV160)</f>
        <v>#REF!</v>
      </c>
      <c r="AY160" s="146" t="e">
        <f t="shared" ref="AY160:BJ160" si="517">SUM(AY161:AY163)</f>
        <v>#REF!</v>
      </c>
      <c r="AZ160" s="146" t="e">
        <f t="shared" si="517"/>
        <v>#REF!</v>
      </c>
      <c r="BA160" s="146" t="e">
        <f t="shared" si="517"/>
        <v>#REF!</v>
      </c>
      <c r="BB160" s="146" t="e">
        <f t="shared" si="517"/>
        <v>#REF!</v>
      </c>
      <c r="BC160" s="146" t="e">
        <f t="shared" si="517"/>
        <v>#REF!</v>
      </c>
      <c r="BD160" s="146" t="e">
        <f t="shared" si="517"/>
        <v>#REF!</v>
      </c>
      <c r="BE160" s="146" t="e">
        <f t="shared" si="517"/>
        <v>#REF!</v>
      </c>
      <c r="BF160" s="146">
        <f t="shared" si="517"/>
        <v>247824.39881662632</v>
      </c>
      <c r="BG160" s="146" t="e">
        <f t="shared" si="517"/>
        <v>#REF!</v>
      </c>
      <c r="BH160" s="146">
        <f t="shared" si="517"/>
        <v>247551.97636623975</v>
      </c>
      <c r="BI160" s="146" t="e">
        <f t="shared" si="517"/>
        <v>#REF!</v>
      </c>
      <c r="BJ160" s="146">
        <f t="shared" si="517"/>
        <v>241486.59720387618</v>
      </c>
      <c r="BK160" s="146" t="e">
        <f t="shared" ref="BK160:BK163" si="518">SUM(AY160:BJ160)</f>
        <v>#REF!</v>
      </c>
      <c r="BM160" s="146" t="e">
        <f t="shared" ref="BM160:BX160" si="519">SUM(BM161:BM163)</f>
        <v>#REF!</v>
      </c>
      <c r="BN160" s="146" t="e">
        <f t="shared" si="519"/>
        <v>#REF!</v>
      </c>
      <c r="BO160" s="146" t="e">
        <f t="shared" si="519"/>
        <v>#REF!</v>
      </c>
      <c r="BP160" s="146" t="e">
        <f t="shared" si="519"/>
        <v>#REF!</v>
      </c>
      <c r="BQ160" s="146" t="e">
        <f t="shared" si="519"/>
        <v>#REF!</v>
      </c>
      <c r="BR160" s="146" t="e">
        <f t="shared" si="519"/>
        <v>#REF!</v>
      </c>
      <c r="BS160" s="146" t="e">
        <f t="shared" si="519"/>
        <v>#REF!</v>
      </c>
      <c r="BT160" s="146">
        <f t="shared" si="519"/>
        <v>239956.86769079254</v>
      </c>
      <c r="BU160" s="146" t="e">
        <f t="shared" si="519"/>
        <v>#REF!</v>
      </c>
      <c r="BV160" s="146">
        <f t="shared" si="519"/>
        <v>239473.9541228406</v>
      </c>
      <c r="BW160" s="146" t="e">
        <f t="shared" si="519"/>
        <v>#REF!</v>
      </c>
      <c r="BX160" s="146">
        <f t="shared" si="519"/>
        <v>237111.0538087688</v>
      </c>
      <c r="BY160" s="146" t="e">
        <f t="shared" ref="BY160:BY163" si="520">SUM(BM160:BX160)</f>
        <v>#REF!</v>
      </c>
      <c r="CA160" s="146" t="e">
        <f t="shared" ref="CA160:CL160" si="521">SUM(CA161:CA163)</f>
        <v>#REF!</v>
      </c>
      <c r="CB160" s="146" t="e">
        <f t="shared" si="521"/>
        <v>#REF!</v>
      </c>
      <c r="CC160" s="146" t="e">
        <f t="shared" si="521"/>
        <v>#REF!</v>
      </c>
      <c r="CD160" s="146" t="e">
        <f t="shared" si="521"/>
        <v>#REF!</v>
      </c>
      <c r="CE160" s="146" t="e">
        <f t="shared" si="521"/>
        <v>#REF!</v>
      </c>
      <c r="CF160" s="146" t="e">
        <f t="shared" si="521"/>
        <v>#REF!</v>
      </c>
      <c r="CG160" s="146" t="e">
        <f t="shared" si="521"/>
        <v>#REF!</v>
      </c>
      <c r="CH160" s="146">
        <f t="shared" si="521"/>
        <v>240001.10717979562</v>
      </c>
      <c r="CI160" s="146" t="e">
        <f t="shared" si="521"/>
        <v>#REF!</v>
      </c>
      <c r="CJ160" s="146">
        <f t="shared" si="521"/>
        <v>238736.42472807018</v>
      </c>
      <c r="CK160" s="146" t="e">
        <f t="shared" si="521"/>
        <v>#REF!</v>
      </c>
      <c r="CL160" s="146">
        <f t="shared" si="521"/>
        <v>238124.35482328915</v>
      </c>
      <c r="CM160" s="146" t="e">
        <f t="shared" ref="CM160:CM163" si="522">SUM(CA160:CL160)</f>
        <v>#REF!</v>
      </c>
      <c r="CO160" s="146" t="e">
        <f t="shared" ref="CO160:CR160" si="523">SUM(CO161:CO163)</f>
        <v>#REF!</v>
      </c>
      <c r="CP160" s="146" t="e">
        <f t="shared" si="523"/>
        <v>#REF!</v>
      </c>
      <c r="CQ160" s="146" t="e">
        <f t="shared" si="523"/>
        <v>#REF!</v>
      </c>
      <c r="CR160" s="146" t="e">
        <f t="shared" si="523"/>
        <v>#REF!</v>
      </c>
      <c r="CS160" s="146" t="e">
        <f>SUM(CO160:CR160)</f>
        <v>#REF!</v>
      </c>
      <c r="CU160" s="146" t="e">
        <f t="shared" ref="CU160:CX160" si="524">SUM(CU161:CU163)</f>
        <v>#REF!</v>
      </c>
      <c r="CV160" s="146" t="e">
        <f t="shared" si="524"/>
        <v>#REF!</v>
      </c>
      <c r="CW160" s="146" t="e">
        <f t="shared" si="524"/>
        <v>#REF!</v>
      </c>
      <c r="CX160" s="146" t="e">
        <f t="shared" si="524"/>
        <v>#REF!</v>
      </c>
      <c r="CY160" s="146" t="e">
        <f>SUM(CU160:CX160)</f>
        <v>#REF!</v>
      </c>
      <c r="DA160" s="146" t="e">
        <f t="shared" ref="DA160:DS160" si="525">SUM(DA161:DA163)</f>
        <v>#REF!</v>
      </c>
      <c r="DB160" s="146" t="e">
        <f t="shared" si="525"/>
        <v>#REF!</v>
      </c>
      <c r="DC160" s="146" t="e">
        <f t="shared" si="525"/>
        <v>#REF!</v>
      </c>
      <c r="DD160" s="146" t="e">
        <f t="shared" si="525"/>
        <v>#REF!</v>
      </c>
      <c r="DE160" s="146" t="e">
        <f t="shared" si="525"/>
        <v>#REF!</v>
      </c>
      <c r="DF160" s="146" t="e">
        <f t="shared" si="525"/>
        <v>#REF!</v>
      </c>
      <c r="DG160" s="146" t="e">
        <f t="shared" si="525"/>
        <v>#REF!</v>
      </c>
      <c r="DH160" s="146" t="e">
        <f t="shared" si="525"/>
        <v>#REF!</v>
      </c>
      <c r="DI160" s="146" t="e">
        <f t="shared" si="525"/>
        <v>#REF!</v>
      </c>
      <c r="DJ160" s="146" t="e">
        <f t="shared" si="525"/>
        <v>#REF!</v>
      </c>
      <c r="DK160" s="146" t="e">
        <f t="shared" si="525"/>
        <v>#REF!</v>
      </c>
      <c r="DL160" s="146" t="e">
        <f t="shared" si="525"/>
        <v>#REF!</v>
      </c>
      <c r="DM160" s="146" t="e">
        <f t="shared" si="525"/>
        <v>#REF!</v>
      </c>
      <c r="DN160" s="146" t="e">
        <f t="shared" si="525"/>
        <v>#REF!</v>
      </c>
      <c r="DO160" s="146" t="e">
        <f t="shared" si="525"/>
        <v>#REF!</v>
      </c>
      <c r="DP160" s="146" t="e">
        <f t="shared" si="525"/>
        <v>#REF!</v>
      </c>
      <c r="DQ160" s="146" t="e">
        <f t="shared" si="525"/>
        <v>#REF!</v>
      </c>
      <c r="DR160" s="146" t="e">
        <f t="shared" si="525"/>
        <v>#REF!</v>
      </c>
      <c r="DS160" s="146" t="e">
        <f t="shared" si="525"/>
        <v>#REF!</v>
      </c>
      <c r="DU160" s="146" t="e">
        <f>SUM(BO160:BZ160)</f>
        <v>#REF!</v>
      </c>
      <c r="DW160" s="146" t="e">
        <f>SUM(BQ160:DV160)</f>
        <v>#REF!</v>
      </c>
      <c r="DX160" s="146" t="e">
        <f t="shared" ref="DX160:DX163" si="526">SUM(DL160:DW160)</f>
        <v>#REF!</v>
      </c>
    </row>
    <row r="161" spans="1:128" s="84" customFormat="1" hidden="1" x14ac:dyDescent="0.3">
      <c r="B161" s="85" t="s">
        <v>39</v>
      </c>
      <c r="C161" s="86" t="s">
        <v>40</v>
      </c>
      <c r="D161" s="85" t="s">
        <v>41</v>
      </c>
      <c r="E161" s="86" t="s">
        <v>42</v>
      </c>
      <c r="F161" s="112" t="s">
        <v>43</v>
      </c>
      <c r="G161" s="113" t="s">
        <v>179</v>
      </c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>
        <f>SUM(I161:T161)</f>
        <v>0</v>
      </c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>
        <f>SUM(W161:AH161)</f>
        <v>0</v>
      </c>
      <c r="AK161" s="92">
        <f t="shared" ref="AK161:AR161" si="527">AK98*AK$203</f>
        <v>837.64233460018977</v>
      </c>
      <c r="AL161" s="92">
        <f t="shared" si="527"/>
        <v>733.42699988264269</v>
      </c>
      <c r="AM161" s="92">
        <f t="shared" si="527"/>
        <v>831.27665367272834</v>
      </c>
      <c r="AN161" s="92">
        <f t="shared" si="527"/>
        <v>761.79004432695615</v>
      </c>
      <c r="AO161" s="92">
        <f t="shared" si="527"/>
        <v>657.95391184604182</v>
      </c>
      <c r="AP161" s="92">
        <f t="shared" si="527"/>
        <v>635.76970649697648</v>
      </c>
      <c r="AQ161" s="92">
        <f t="shared" si="527"/>
        <v>665.8337838231148</v>
      </c>
      <c r="AR161" s="92">
        <f t="shared" si="527"/>
        <v>661.57304147221123</v>
      </c>
      <c r="AS161" s="92">
        <v>628.28301211363646</v>
      </c>
      <c r="AT161" s="92">
        <f>AT98*AT$203</f>
        <v>701.65167115343115</v>
      </c>
      <c r="AU161" s="92">
        <f>AU98*AU$203</f>
        <v>656.12434337718685</v>
      </c>
      <c r="AV161" s="92">
        <f>AV98*AV$203</f>
        <v>686.93180866338503</v>
      </c>
      <c r="AW161" s="92">
        <f t="shared" si="516"/>
        <v>8458.2573114285005</v>
      </c>
      <c r="AY161" s="92">
        <f t="shared" ref="AY161:BJ161" si="528">AY98*AY$203</f>
        <v>1231.4576260828924</v>
      </c>
      <c r="AZ161" s="92">
        <f t="shared" si="528"/>
        <v>919.88199046553984</v>
      </c>
      <c r="BA161" s="92">
        <f t="shared" si="528"/>
        <v>1206.7570226381245</v>
      </c>
      <c r="BB161" s="92">
        <f t="shared" si="528"/>
        <v>1304.1590882214164</v>
      </c>
      <c r="BC161" s="92">
        <f t="shared" si="528"/>
        <v>1096.5502223311262</v>
      </c>
      <c r="BD161" s="92">
        <f t="shared" si="528"/>
        <v>1312.8752413413604</v>
      </c>
      <c r="BE161" s="92">
        <f t="shared" si="528"/>
        <v>1346.417931436119</v>
      </c>
      <c r="BF161" s="92">
        <f t="shared" si="528"/>
        <v>1189.8480905193028</v>
      </c>
      <c r="BG161" s="92">
        <f t="shared" si="528"/>
        <v>1131.4280019342852</v>
      </c>
      <c r="BH161" s="92">
        <f t="shared" si="528"/>
        <v>1131.0365606765042</v>
      </c>
      <c r="BI161" s="92">
        <f t="shared" si="528"/>
        <v>1106.4320566289987</v>
      </c>
      <c r="BJ161" s="92">
        <f t="shared" si="528"/>
        <v>1133.3450826268695</v>
      </c>
      <c r="BK161" s="92">
        <f t="shared" si="518"/>
        <v>14110.188914902539</v>
      </c>
      <c r="BM161" s="92">
        <f t="shared" ref="BM161:BX161" si="529">BM98*BM$203</f>
        <v>737.97457461104511</v>
      </c>
      <c r="BN161" s="92">
        <f t="shared" si="529"/>
        <v>679.3667809089676</v>
      </c>
      <c r="BO161" s="92">
        <f t="shared" si="529"/>
        <v>742.4508722588356</v>
      </c>
      <c r="BP161" s="92">
        <f t="shared" si="529"/>
        <v>1017.9448161811738</v>
      </c>
      <c r="BQ161" s="92">
        <f t="shared" si="529"/>
        <v>1013.9581888279708</v>
      </c>
      <c r="BR161" s="92">
        <f t="shared" si="529"/>
        <v>1079.9409392085643</v>
      </c>
      <c r="BS161" s="92">
        <f t="shared" si="529"/>
        <v>1215.002884829679</v>
      </c>
      <c r="BT161" s="92">
        <f t="shared" si="529"/>
        <v>1061.9765589102228</v>
      </c>
      <c r="BU161" s="92">
        <f t="shared" si="529"/>
        <v>1016.4740883998415</v>
      </c>
      <c r="BV161" s="92">
        <f t="shared" si="529"/>
        <v>986.47832264510828</v>
      </c>
      <c r="BW161" s="92">
        <f t="shared" si="529"/>
        <v>974.68077341352614</v>
      </c>
      <c r="BX161" s="92">
        <f t="shared" si="529"/>
        <v>981.25593786324293</v>
      </c>
      <c r="BY161" s="92">
        <f t="shared" si="520"/>
        <v>11507.504738058178</v>
      </c>
      <c r="CA161" s="92">
        <f t="shared" ref="CA161:CL161" si="530">CA98*CA$203</f>
        <v>737.97457461104511</v>
      </c>
      <c r="CB161" s="92">
        <f t="shared" si="530"/>
        <v>679.3667809089676</v>
      </c>
      <c r="CC161" s="92">
        <f t="shared" si="530"/>
        <v>742.4508722588356</v>
      </c>
      <c r="CD161" s="92">
        <f t="shared" si="530"/>
        <v>673.99065399166227</v>
      </c>
      <c r="CE161" s="92">
        <f t="shared" si="530"/>
        <v>730.95960065084455</v>
      </c>
      <c r="CF161" s="92">
        <f t="shared" si="530"/>
        <v>667.27462486591969</v>
      </c>
      <c r="CG161" s="92">
        <f t="shared" si="530"/>
        <v>744.12412696351657</v>
      </c>
      <c r="CH161" s="92">
        <f t="shared" si="530"/>
        <v>731.13403201846188</v>
      </c>
      <c r="CI161" s="92">
        <f t="shared" si="530"/>
        <v>673.37352699275095</v>
      </c>
      <c r="CJ161" s="92">
        <f t="shared" si="530"/>
        <v>735.05683838817833</v>
      </c>
      <c r="CK161" s="92">
        <f t="shared" si="530"/>
        <v>648.79757530489019</v>
      </c>
      <c r="CL161" s="92">
        <f t="shared" si="530"/>
        <v>733.17230748932889</v>
      </c>
      <c r="CM161" s="92">
        <f t="shared" si="522"/>
        <v>8497.6755144444032</v>
      </c>
      <c r="CO161" s="92">
        <f t="shared" ref="CO161:CR161" si="531">CO98*CO$203</f>
        <v>2134.9043583071275</v>
      </c>
      <c r="CP161" s="92">
        <f t="shared" si="531"/>
        <v>2118.7058854383199</v>
      </c>
      <c r="CQ161" s="92">
        <f t="shared" si="531"/>
        <v>2150.7825153505382</v>
      </c>
      <c r="CR161" s="92">
        <f t="shared" si="531"/>
        <v>2181.9073134643054</v>
      </c>
      <c r="CS161" s="92">
        <f>SUM(CO161:CR161)</f>
        <v>8586.3000725602906</v>
      </c>
      <c r="CU161" s="92">
        <f t="shared" ref="CU161:CX161" si="532">CU98*CU$203</f>
        <v>2134.9043583071275</v>
      </c>
      <c r="CV161" s="92">
        <f t="shared" si="532"/>
        <v>2118.7058854383199</v>
      </c>
      <c r="CW161" s="92">
        <f t="shared" si="532"/>
        <v>2150.7825153505382</v>
      </c>
      <c r="CX161" s="92">
        <f t="shared" si="532"/>
        <v>2181.9073134643054</v>
      </c>
      <c r="CY161" s="92">
        <f>SUM(CU161:CX161)</f>
        <v>8586.3000725602906</v>
      </c>
      <c r="DA161" s="92">
        <f t="shared" ref="DA161:DS161" si="533">DA98*DA$203</f>
        <v>8463.5860172286284</v>
      </c>
      <c r="DB161" s="92">
        <f t="shared" si="533"/>
        <v>8463.5860172286284</v>
      </c>
      <c r="DC161" s="92">
        <f t="shared" si="533"/>
        <v>8463.5860172286284</v>
      </c>
      <c r="DD161" s="92">
        <f t="shared" si="533"/>
        <v>8463.5860172286284</v>
      </c>
      <c r="DE161" s="92">
        <f t="shared" si="533"/>
        <v>4336.2548665773948</v>
      </c>
      <c r="DF161" s="92">
        <f t="shared" si="533"/>
        <v>4336.2548665773948</v>
      </c>
      <c r="DG161" s="92">
        <f t="shared" si="533"/>
        <v>4336.2548665773948</v>
      </c>
      <c r="DH161" s="92">
        <f t="shared" si="533"/>
        <v>4336.2548665773948</v>
      </c>
      <c r="DI161" s="92">
        <f t="shared" si="533"/>
        <v>4336.2548665773948</v>
      </c>
      <c r="DJ161" s="92">
        <f t="shared" si="533"/>
        <v>4336.2548665773948</v>
      </c>
      <c r="DK161" s="92">
        <f t="shared" si="533"/>
        <v>4336.2548665773948</v>
      </c>
      <c r="DL161" s="92">
        <f t="shared" si="533"/>
        <v>4336.2548665773948</v>
      </c>
      <c r="DM161" s="92">
        <f t="shared" si="533"/>
        <v>4336.2548665773948</v>
      </c>
      <c r="DN161" s="92">
        <f t="shared" si="533"/>
        <v>4336.2548665773948</v>
      </c>
      <c r="DO161" s="92">
        <f t="shared" si="533"/>
        <v>4336.2548665773948</v>
      </c>
      <c r="DP161" s="92">
        <f t="shared" si="533"/>
        <v>4336.2548665773948</v>
      </c>
      <c r="DQ161" s="92">
        <f t="shared" si="533"/>
        <v>0</v>
      </c>
      <c r="DR161" s="92">
        <f t="shared" si="533"/>
        <v>0</v>
      </c>
      <c r="DS161" s="92">
        <f t="shared" si="533"/>
        <v>0</v>
      </c>
      <c r="DU161" s="92">
        <f>SUM(BO161:BZ161)</f>
        <v>21597.668120596343</v>
      </c>
      <c r="DW161" s="92">
        <f>SUM(BQ161:DV161)</f>
        <v>178664.89433972593</v>
      </c>
      <c r="DX161" s="92">
        <f t="shared" si="526"/>
        <v>221943.83679320925</v>
      </c>
    </row>
    <row r="162" spans="1:128" s="84" customFormat="1" hidden="1" x14ac:dyDescent="0.3">
      <c r="B162" s="85" t="s">
        <v>44</v>
      </c>
      <c r="C162" s="86" t="s">
        <v>45</v>
      </c>
      <c r="D162" s="85" t="s">
        <v>46</v>
      </c>
      <c r="E162" s="86" t="s">
        <v>47</v>
      </c>
      <c r="F162" s="112" t="s">
        <v>48</v>
      </c>
      <c r="G162" s="113" t="s">
        <v>179</v>
      </c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>
        <f>SUM(I162:T162)</f>
        <v>0</v>
      </c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>
        <f>SUM(W162:AH162)</f>
        <v>0</v>
      </c>
      <c r="AK162" s="92">
        <f t="shared" ref="AK162:AR162" si="534">IF((AK99*AK$203-AK$143)&lt;0,0,(AK99*AK$203-AK$143))</f>
        <v>210533.27529870797</v>
      </c>
      <c r="AL162" s="92">
        <f t="shared" si="534"/>
        <v>192277.35960078848</v>
      </c>
      <c r="AM162" s="92">
        <f t="shared" si="534"/>
        <v>220490.10799332269</v>
      </c>
      <c r="AN162" s="92">
        <f t="shared" si="534"/>
        <v>229515.93254352571</v>
      </c>
      <c r="AO162" s="92" t="e">
        <f t="shared" si="534"/>
        <v>#REF!</v>
      </c>
      <c r="AP162" s="92">
        <f t="shared" si="534"/>
        <v>206326.47336405015</v>
      </c>
      <c r="AQ162" s="92">
        <f t="shared" si="534"/>
        <v>192678.37052057902</v>
      </c>
      <c r="AR162" s="92">
        <f t="shared" si="534"/>
        <v>210165.98717429716</v>
      </c>
      <c r="AS162" s="92">
        <v>169688.80191355859</v>
      </c>
      <c r="AT162" s="92">
        <f>IF((AT99*AT$203-AT$143)&lt;0,0,(AT99*AT$203-AT$143))</f>
        <v>203986.30565608377</v>
      </c>
      <c r="AU162" s="92" t="e">
        <f>IF((AU99*AU$203-AU$143)&lt;0,0,(AU99*AU$203-AU$143))</f>
        <v>#REF!</v>
      </c>
      <c r="AV162" s="92">
        <f>IF((AV99*AV$203-AV$143)&lt;0,0,(AV99*AV$203-AV$143))</f>
        <v>162810.12675786193</v>
      </c>
      <c r="AW162" s="92" t="e">
        <f t="shared" si="516"/>
        <v>#REF!</v>
      </c>
      <c r="AY162" s="92" t="e">
        <f t="shared" ref="AY162:BJ162" si="535">IF((AY99*AY$203-AY$143)&lt;0,0,(AY99*AY$203-AY$143))</f>
        <v>#REF!</v>
      </c>
      <c r="AZ162" s="92" t="e">
        <f t="shared" si="535"/>
        <v>#REF!</v>
      </c>
      <c r="BA162" s="92" t="e">
        <f t="shared" si="535"/>
        <v>#REF!</v>
      </c>
      <c r="BB162" s="92" t="e">
        <f t="shared" si="535"/>
        <v>#REF!</v>
      </c>
      <c r="BC162" s="92" t="e">
        <f t="shared" si="535"/>
        <v>#REF!</v>
      </c>
      <c r="BD162" s="92" t="e">
        <f t="shared" si="535"/>
        <v>#REF!</v>
      </c>
      <c r="BE162" s="92" t="e">
        <f t="shared" si="535"/>
        <v>#REF!</v>
      </c>
      <c r="BF162" s="92">
        <f t="shared" si="535"/>
        <v>198486.05879563472</v>
      </c>
      <c r="BG162" s="92" t="e">
        <f t="shared" si="535"/>
        <v>#REF!</v>
      </c>
      <c r="BH162" s="92">
        <f t="shared" si="535"/>
        <v>197718.20124841935</v>
      </c>
      <c r="BI162" s="92" t="e">
        <f t="shared" si="535"/>
        <v>#REF!</v>
      </c>
      <c r="BJ162" s="92">
        <f t="shared" si="535"/>
        <v>196423.49067884611</v>
      </c>
      <c r="BK162" s="92" t="e">
        <f t="shared" si="518"/>
        <v>#REF!</v>
      </c>
      <c r="BM162" s="92" t="e">
        <f t="shared" ref="BM162:BX162" si="536">IF((BM99*BM$203-BM$143)&lt;0,0,(BM99*BM$203-BM$143))</f>
        <v>#REF!</v>
      </c>
      <c r="BN162" s="92" t="e">
        <f t="shared" si="536"/>
        <v>#REF!</v>
      </c>
      <c r="BO162" s="92" t="e">
        <f t="shared" si="536"/>
        <v>#REF!</v>
      </c>
      <c r="BP162" s="92" t="e">
        <f t="shared" si="536"/>
        <v>#REF!</v>
      </c>
      <c r="BQ162" s="92" t="e">
        <f t="shared" si="536"/>
        <v>#REF!</v>
      </c>
      <c r="BR162" s="92" t="e">
        <f t="shared" si="536"/>
        <v>#REF!</v>
      </c>
      <c r="BS162" s="92" t="e">
        <f t="shared" si="536"/>
        <v>#REF!</v>
      </c>
      <c r="BT162" s="92">
        <f t="shared" si="536"/>
        <v>193109.84264457453</v>
      </c>
      <c r="BU162" s="92" t="e">
        <f t="shared" si="536"/>
        <v>#REF!</v>
      </c>
      <c r="BV162" s="92">
        <f t="shared" si="536"/>
        <v>193080.00470555827</v>
      </c>
      <c r="BW162" s="92" t="e">
        <f t="shared" si="536"/>
        <v>#REF!</v>
      </c>
      <c r="BX162" s="92">
        <f t="shared" si="536"/>
        <v>194916.33489262059</v>
      </c>
      <c r="BY162" s="92" t="e">
        <f t="shared" si="520"/>
        <v>#REF!</v>
      </c>
      <c r="CA162" s="92" t="e">
        <f t="shared" ref="CA162:CL162" si="537">IF((CA99*CA$203-CA$143)&lt;0,0,(CA99*CA$203-CA$143))</f>
        <v>#REF!</v>
      </c>
      <c r="CB162" s="92" t="e">
        <f t="shared" si="537"/>
        <v>#REF!</v>
      </c>
      <c r="CC162" s="92" t="e">
        <f t="shared" si="537"/>
        <v>#REF!</v>
      </c>
      <c r="CD162" s="92" t="e">
        <f t="shared" si="537"/>
        <v>#REF!</v>
      </c>
      <c r="CE162" s="92" t="e">
        <f t="shared" si="537"/>
        <v>#REF!</v>
      </c>
      <c r="CF162" s="92" t="e">
        <f t="shared" si="537"/>
        <v>#REF!</v>
      </c>
      <c r="CG162" s="92" t="e">
        <f t="shared" si="537"/>
        <v>#REF!</v>
      </c>
      <c r="CH162" s="92">
        <f t="shared" si="537"/>
        <v>194109.32265984334</v>
      </c>
      <c r="CI162" s="92" t="e">
        <f t="shared" si="537"/>
        <v>#REF!</v>
      </c>
      <c r="CJ162" s="92">
        <f t="shared" si="537"/>
        <v>192763.30949605818</v>
      </c>
      <c r="CK162" s="92" t="e">
        <f t="shared" si="537"/>
        <v>#REF!</v>
      </c>
      <c r="CL162" s="92">
        <f t="shared" si="537"/>
        <v>192269.10497480459</v>
      </c>
      <c r="CM162" s="92" t="e">
        <f t="shared" si="522"/>
        <v>#REF!</v>
      </c>
      <c r="CO162" s="92" t="e">
        <f t="shared" ref="CO162:CR162" si="538">IF((CO99*CO$203-CO$143)&lt;0,0,(CO99*CO$203-CO$143))</f>
        <v>#REF!</v>
      </c>
      <c r="CP162" s="92" t="e">
        <f t="shared" si="538"/>
        <v>#REF!</v>
      </c>
      <c r="CQ162" s="92" t="e">
        <f t="shared" si="538"/>
        <v>#REF!</v>
      </c>
      <c r="CR162" s="92" t="e">
        <f t="shared" si="538"/>
        <v>#REF!</v>
      </c>
      <c r="CS162" s="92" t="e">
        <f>SUM(CO162:CR162)</f>
        <v>#REF!</v>
      </c>
      <c r="CU162" s="92" t="e">
        <f t="shared" ref="CU162:CX162" si="539">IF((CU99*CU$203-CU$143)&lt;0,0,(CU99*CU$203-CU$143))</f>
        <v>#REF!</v>
      </c>
      <c r="CV162" s="92" t="e">
        <f t="shared" si="539"/>
        <v>#REF!</v>
      </c>
      <c r="CW162" s="92" t="e">
        <f t="shared" si="539"/>
        <v>#REF!</v>
      </c>
      <c r="CX162" s="92" t="e">
        <f t="shared" si="539"/>
        <v>#REF!</v>
      </c>
      <c r="CY162" s="92" t="e">
        <f>SUM(CU162:CX162)</f>
        <v>#REF!</v>
      </c>
      <c r="DA162" s="92" t="e">
        <f t="shared" ref="DA162:DS162" si="540">IF((DA99*DA$203-DA$143)&lt;0,0,(DA99*DA$203-DA$143))</f>
        <v>#REF!</v>
      </c>
      <c r="DB162" s="92" t="e">
        <f t="shared" si="540"/>
        <v>#REF!</v>
      </c>
      <c r="DC162" s="92" t="e">
        <f t="shared" si="540"/>
        <v>#REF!</v>
      </c>
      <c r="DD162" s="92" t="e">
        <f t="shared" si="540"/>
        <v>#REF!</v>
      </c>
      <c r="DE162" s="92" t="e">
        <f t="shared" si="540"/>
        <v>#REF!</v>
      </c>
      <c r="DF162" s="92" t="e">
        <f t="shared" si="540"/>
        <v>#REF!</v>
      </c>
      <c r="DG162" s="92" t="e">
        <f t="shared" si="540"/>
        <v>#REF!</v>
      </c>
      <c r="DH162" s="92" t="e">
        <f t="shared" si="540"/>
        <v>#REF!</v>
      </c>
      <c r="DI162" s="92" t="e">
        <f t="shared" si="540"/>
        <v>#REF!</v>
      </c>
      <c r="DJ162" s="92" t="e">
        <f t="shared" si="540"/>
        <v>#REF!</v>
      </c>
      <c r="DK162" s="92" t="e">
        <f t="shared" si="540"/>
        <v>#REF!</v>
      </c>
      <c r="DL162" s="92" t="e">
        <f t="shared" si="540"/>
        <v>#REF!</v>
      </c>
      <c r="DM162" s="92" t="e">
        <f t="shared" si="540"/>
        <v>#REF!</v>
      </c>
      <c r="DN162" s="92" t="e">
        <f t="shared" si="540"/>
        <v>#REF!</v>
      </c>
      <c r="DO162" s="92" t="e">
        <f t="shared" si="540"/>
        <v>#REF!</v>
      </c>
      <c r="DP162" s="92" t="e">
        <f t="shared" si="540"/>
        <v>#REF!</v>
      </c>
      <c r="DQ162" s="92" t="e">
        <f t="shared" si="540"/>
        <v>#REF!</v>
      </c>
      <c r="DR162" s="92" t="e">
        <f t="shared" si="540"/>
        <v>#REF!</v>
      </c>
      <c r="DS162" s="92" t="e">
        <f t="shared" si="540"/>
        <v>#REF!</v>
      </c>
      <c r="DU162" s="92" t="e">
        <f>SUM(BO162:BZ162)</f>
        <v>#REF!</v>
      </c>
      <c r="DW162" s="92" t="e">
        <f>SUM(BQ162:DV162)</f>
        <v>#REF!</v>
      </c>
      <c r="DX162" s="92" t="e">
        <f t="shared" si="526"/>
        <v>#REF!</v>
      </c>
    </row>
    <row r="163" spans="1:128" s="84" customFormat="1" hidden="1" x14ac:dyDescent="0.3">
      <c r="B163" s="85" t="s">
        <v>49</v>
      </c>
      <c r="C163" s="86" t="s">
        <v>50</v>
      </c>
      <c r="D163" s="85" t="s">
        <v>51</v>
      </c>
      <c r="E163" s="86" t="s">
        <v>47</v>
      </c>
      <c r="F163" s="112" t="s">
        <v>52</v>
      </c>
      <c r="G163" s="113" t="s">
        <v>179</v>
      </c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>
        <f>SUM(I163:T163)</f>
        <v>0</v>
      </c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>
        <f>SUM(W163:AH163)</f>
        <v>0</v>
      </c>
      <c r="AK163" s="92">
        <f t="shared" ref="AK163:AR163" si="541">IF((AK100*AK$203-AK$144)&lt;0,0,(AK100*AK$203-AK$144))</f>
        <v>52633.318824676993</v>
      </c>
      <c r="AL163" s="92">
        <f t="shared" si="541"/>
        <v>34194.201241866118</v>
      </c>
      <c r="AM163" s="92">
        <f t="shared" si="541"/>
        <v>55122.526998330672</v>
      </c>
      <c r="AN163" s="92">
        <f t="shared" si="541"/>
        <v>57378.983135881426</v>
      </c>
      <c r="AO163" s="92" t="e">
        <f t="shared" si="541"/>
        <v>#REF!</v>
      </c>
      <c r="AP163" s="92">
        <f t="shared" si="541"/>
        <v>51581.618341012538</v>
      </c>
      <c r="AQ163" s="92">
        <f t="shared" si="541"/>
        <v>51621.196613121225</v>
      </c>
      <c r="AR163" s="92">
        <f t="shared" si="541"/>
        <v>52541.49679357429</v>
      </c>
      <c r="AS163" s="92">
        <v>22196.247359056862</v>
      </c>
      <c r="AT163" s="92">
        <f>IF((AT100*AT$203-AT$144)&lt;0,0,(AT100*AT$203-AT$144))</f>
        <v>48813.236751035336</v>
      </c>
      <c r="AU163" s="92" t="e">
        <f>IF((AU100*AU$203-AU$144)&lt;0,0,(AU100*AU$203-AU$144))</f>
        <v>#REF!</v>
      </c>
      <c r="AV163" s="92">
        <f>IF((AV100*AV$203-AV$144)&lt;0,0,(AV100*AV$203-AV$144))</f>
        <v>40702.531689465482</v>
      </c>
      <c r="AW163" s="92" t="e">
        <f t="shared" si="516"/>
        <v>#REF!</v>
      </c>
      <c r="AY163" s="92" t="e">
        <f t="shared" ref="AY163:BJ163" si="542">IF((AY100*AY$203-AY$144)&lt;0,0,(AY100*AY$203-AY$144))</f>
        <v>#REF!</v>
      </c>
      <c r="AZ163" s="92" t="e">
        <f t="shared" si="542"/>
        <v>#REF!</v>
      </c>
      <c r="BA163" s="92" t="e">
        <f t="shared" si="542"/>
        <v>#REF!</v>
      </c>
      <c r="BB163" s="92" t="e">
        <f t="shared" si="542"/>
        <v>#REF!</v>
      </c>
      <c r="BC163" s="92" t="e">
        <f t="shared" si="542"/>
        <v>#REF!</v>
      </c>
      <c r="BD163" s="92" t="e">
        <f t="shared" si="542"/>
        <v>#REF!</v>
      </c>
      <c r="BE163" s="92" t="e">
        <f t="shared" si="542"/>
        <v>#REF!</v>
      </c>
      <c r="BF163" s="92">
        <f t="shared" si="542"/>
        <v>48148.491930472286</v>
      </c>
      <c r="BG163" s="92" t="e">
        <f t="shared" si="542"/>
        <v>#REF!</v>
      </c>
      <c r="BH163" s="92">
        <f t="shared" si="542"/>
        <v>48702.738557143894</v>
      </c>
      <c r="BI163" s="92" t="e">
        <f t="shared" si="542"/>
        <v>#REF!</v>
      </c>
      <c r="BJ163" s="92">
        <f t="shared" si="542"/>
        <v>43929.761442403207</v>
      </c>
      <c r="BK163" s="92" t="e">
        <f t="shared" si="518"/>
        <v>#REF!</v>
      </c>
      <c r="BM163" s="92" t="e">
        <f t="shared" ref="BM163:BX163" si="543">IF((BM100*BM$203-BM$144)&lt;0,0,(BM100*BM$203-BM$144))</f>
        <v>#REF!</v>
      </c>
      <c r="BN163" s="92" t="e">
        <f t="shared" si="543"/>
        <v>#REF!</v>
      </c>
      <c r="BO163" s="92" t="e">
        <f t="shared" si="543"/>
        <v>#REF!</v>
      </c>
      <c r="BP163" s="92" t="e">
        <f t="shared" si="543"/>
        <v>#REF!</v>
      </c>
      <c r="BQ163" s="92" t="e">
        <f t="shared" si="543"/>
        <v>#REF!</v>
      </c>
      <c r="BR163" s="92" t="e">
        <f t="shared" si="543"/>
        <v>#REF!</v>
      </c>
      <c r="BS163" s="92" t="e">
        <f t="shared" si="543"/>
        <v>#REF!</v>
      </c>
      <c r="BT163" s="92">
        <f t="shared" si="543"/>
        <v>45785.048487307809</v>
      </c>
      <c r="BU163" s="92" t="e">
        <f t="shared" si="543"/>
        <v>#REF!</v>
      </c>
      <c r="BV163" s="92">
        <f t="shared" si="543"/>
        <v>45407.471094637243</v>
      </c>
      <c r="BW163" s="92" t="e">
        <f t="shared" si="543"/>
        <v>#REF!</v>
      </c>
      <c r="BX163" s="92">
        <f t="shared" si="543"/>
        <v>41213.462978284973</v>
      </c>
      <c r="BY163" s="92" t="e">
        <f t="shared" si="520"/>
        <v>#REF!</v>
      </c>
      <c r="CA163" s="92" t="e">
        <f t="shared" ref="CA163:CL163" si="544">IF((CA100*CA$203-CA$144)&lt;0,0,(CA100*CA$203-CA$144))</f>
        <v>#REF!</v>
      </c>
      <c r="CB163" s="92" t="e">
        <f t="shared" si="544"/>
        <v>#REF!</v>
      </c>
      <c r="CC163" s="92" t="e">
        <f t="shared" si="544"/>
        <v>#REF!</v>
      </c>
      <c r="CD163" s="92" t="e">
        <f t="shared" si="544"/>
        <v>#REF!</v>
      </c>
      <c r="CE163" s="92" t="e">
        <f t="shared" si="544"/>
        <v>#REF!</v>
      </c>
      <c r="CF163" s="92" t="e">
        <f t="shared" si="544"/>
        <v>#REF!</v>
      </c>
      <c r="CG163" s="92" t="e">
        <f t="shared" si="544"/>
        <v>#REF!</v>
      </c>
      <c r="CH163" s="92">
        <f t="shared" si="544"/>
        <v>45160.650487933817</v>
      </c>
      <c r="CI163" s="92" t="e">
        <f t="shared" si="544"/>
        <v>#REF!</v>
      </c>
      <c r="CJ163" s="92">
        <f t="shared" si="544"/>
        <v>45238.058393623825</v>
      </c>
      <c r="CK163" s="92" t="e">
        <f t="shared" si="544"/>
        <v>#REF!</v>
      </c>
      <c r="CL163" s="92">
        <f t="shared" si="544"/>
        <v>45122.077540995226</v>
      </c>
      <c r="CM163" s="92" t="e">
        <f t="shared" si="522"/>
        <v>#REF!</v>
      </c>
      <c r="CO163" s="92" t="e">
        <f t="shared" ref="CO163:CR163" si="545">IF((CO100*CO$203-CO$144)&lt;0,0,(CO100*CO$203-CO$144))</f>
        <v>#REF!</v>
      </c>
      <c r="CP163" s="92" t="e">
        <f t="shared" si="545"/>
        <v>#REF!</v>
      </c>
      <c r="CQ163" s="92" t="e">
        <f t="shared" si="545"/>
        <v>#REF!</v>
      </c>
      <c r="CR163" s="92" t="e">
        <f t="shared" si="545"/>
        <v>#REF!</v>
      </c>
      <c r="CS163" s="92" t="e">
        <f>SUM(CO163:CR163)</f>
        <v>#REF!</v>
      </c>
      <c r="CU163" s="92" t="e">
        <f t="shared" ref="CU163:CX163" si="546">IF((CU100*CU$203-CU$144)&lt;0,0,(CU100*CU$203-CU$144))</f>
        <v>#REF!</v>
      </c>
      <c r="CV163" s="92" t="e">
        <f t="shared" si="546"/>
        <v>#REF!</v>
      </c>
      <c r="CW163" s="92" t="e">
        <f t="shared" si="546"/>
        <v>#REF!</v>
      </c>
      <c r="CX163" s="92" t="e">
        <f t="shared" si="546"/>
        <v>#REF!</v>
      </c>
      <c r="CY163" s="92" t="e">
        <f>SUM(CU163:CX163)</f>
        <v>#REF!</v>
      </c>
      <c r="DA163" s="92" t="e">
        <f t="shared" ref="DA163:DS163" si="547">IF((DA100*DA$203-DA$144)&lt;0,0,(DA100*DA$203-DA$144))</f>
        <v>#REF!</v>
      </c>
      <c r="DB163" s="92" t="e">
        <f t="shared" si="547"/>
        <v>#REF!</v>
      </c>
      <c r="DC163" s="92" t="e">
        <f t="shared" si="547"/>
        <v>#REF!</v>
      </c>
      <c r="DD163" s="92" t="e">
        <f t="shared" si="547"/>
        <v>#REF!</v>
      </c>
      <c r="DE163" s="92" t="e">
        <f t="shared" si="547"/>
        <v>#REF!</v>
      </c>
      <c r="DF163" s="92" t="e">
        <f t="shared" si="547"/>
        <v>#REF!</v>
      </c>
      <c r="DG163" s="92" t="e">
        <f t="shared" si="547"/>
        <v>#REF!</v>
      </c>
      <c r="DH163" s="92" t="e">
        <f t="shared" si="547"/>
        <v>#REF!</v>
      </c>
      <c r="DI163" s="92" t="e">
        <f t="shared" si="547"/>
        <v>#REF!</v>
      </c>
      <c r="DJ163" s="92" t="e">
        <f t="shared" si="547"/>
        <v>#REF!</v>
      </c>
      <c r="DK163" s="92" t="e">
        <f t="shared" si="547"/>
        <v>#REF!</v>
      </c>
      <c r="DL163" s="92" t="e">
        <f t="shared" si="547"/>
        <v>#REF!</v>
      </c>
      <c r="DM163" s="92" t="e">
        <f t="shared" si="547"/>
        <v>#REF!</v>
      </c>
      <c r="DN163" s="92" t="e">
        <f t="shared" si="547"/>
        <v>#REF!</v>
      </c>
      <c r="DO163" s="92" t="e">
        <f t="shared" si="547"/>
        <v>#REF!</v>
      </c>
      <c r="DP163" s="92" t="e">
        <f t="shared" si="547"/>
        <v>#REF!</v>
      </c>
      <c r="DQ163" s="92" t="e">
        <f t="shared" si="547"/>
        <v>#REF!</v>
      </c>
      <c r="DR163" s="92" t="e">
        <f t="shared" si="547"/>
        <v>#REF!</v>
      </c>
      <c r="DS163" s="92" t="e">
        <f t="shared" si="547"/>
        <v>#REF!</v>
      </c>
      <c r="DU163" s="92" t="e">
        <f>SUM(BO163:BZ163)</f>
        <v>#REF!</v>
      </c>
      <c r="DW163" s="92" t="e">
        <f>SUM(BQ163:DV163)</f>
        <v>#REF!</v>
      </c>
      <c r="DX163" s="92" t="e">
        <f t="shared" si="526"/>
        <v>#REF!</v>
      </c>
    </row>
    <row r="164" spans="1:128" hidden="1" x14ac:dyDescent="0.3">
      <c r="B164" s="15"/>
      <c r="C164" s="16"/>
      <c r="D164" s="15"/>
      <c r="E164" s="16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33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33"/>
      <c r="AW164" s="33"/>
      <c r="BK164" s="33"/>
      <c r="BY164" s="33"/>
      <c r="CM164" s="33"/>
      <c r="CS164" s="33"/>
      <c r="CY164" s="33"/>
      <c r="DU164" s="33"/>
      <c r="DW164" s="33"/>
      <c r="DX164" s="33"/>
    </row>
    <row r="165" spans="1:128" s="10" customFormat="1" hidden="1" x14ac:dyDescent="0.3">
      <c r="A165" s="21"/>
      <c r="B165" s="131"/>
      <c r="C165" s="132"/>
      <c r="D165" s="131"/>
      <c r="E165" s="132"/>
      <c r="F165" s="133" t="s">
        <v>53</v>
      </c>
      <c r="G165" s="145" t="s">
        <v>179</v>
      </c>
      <c r="I165" s="146">
        <f t="shared" ref="I165:T165" si="548">SUM(I166:I167)</f>
        <v>0</v>
      </c>
      <c r="J165" s="146">
        <f t="shared" si="548"/>
        <v>0</v>
      </c>
      <c r="K165" s="146">
        <f t="shared" si="548"/>
        <v>0</v>
      </c>
      <c r="L165" s="146">
        <f t="shared" si="548"/>
        <v>0</v>
      </c>
      <c r="M165" s="146">
        <f t="shared" si="548"/>
        <v>0</v>
      </c>
      <c r="N165" s="146">
        <f t="shared" si="548"/>
        <v>0</v>
      </c>
      <c r="O165" s="146">
        <f t="shared" si="548"/>
        <v>0</v>
      </c>
      <c r="P165" s="146">
        <f t="shared" si="548"/>
        <v>0</v>
      </c>
      <c r="Q165" s="146">
        <f t="shared" si="548"/>
        <v>0</v>
      </c>
      <c r="R165" s="146">
        <f t="shared" si="548"/>
        <v>0</v>
      </c>
      <c r="S165" s="146">
        <f t="shared" si="548"/>
        <v>0</v>
      </c>
      <c r="T165" s="146">
        <f t="shared" si="548"/>
        <v>0</v>
      </c>
      <c r="U165" s="146">
        <f>SUM(I165:T165)</f>
        <v>0</v>
      </c>
      <c r="W165" s="146">
        <f>SUM(W166:W167)</f>
        <v>0</v>
      </c>
      <c r="X165" s="146">
        <f>SUM(X166:X167)</f>
        <v>0</v>
      </c>
      <c r="Y165" s="146">
        <f>SUM(Y166:Y167)</f>
        <v>0</v>
      </c>
      <c r="Z165" s="146">
        <f t="shared" ref="Z165:AH165" si="549">SUM(Z166:Z167)</f>
        <v>0</v>
      </c>
      <c r="AA165" s="146">
        <f t="shared" si="549"/>
        <v>0</v>
      </c>
      <c r="AB165" s="146">
        <f t="shared" si="549"/>
        <v>0</v>
      </c>
      <c r="AC165" s="146">
        <f t="shared" si="549"/>
        <v>0</v>
      </c>
      <c r="AD165" s="146">
        <f t="shared" si="549"/>
        <v>0</v>
      </c>
      <c r="AE165" s="146">
        <f t="shared" si="549"/>
        <v>0</v>
      </c>
      <c r="AF165" s="146">
        <f t="shared" si="549"/>
        <v>0</v>
      </c>
      <c r="AG165" s="146">
        <f t="shared" si="549"/>
        <v>0</v>
      </c>
      <c r="AH165" s="146">
        <f t="shared" si="549"/>
        <v>0</v>
      </c>
      <c r="AI165" s="146">
        <f>SUM(W165:AH165)</f>
        <v>0</v>
      </c>
      <c r="AK165" s="146">
        <f t="shared" ref="AK165:AR165" si="550">SUM(AK166:AK167)</f>
        <v>7739.8196701676461</v>
      </c>
      <c r="AL165" s="146">
        <f t="shared" si="550"/>
        <v>6557.2761753482828</v>
      </c>
      <c r="AM165" s="146">
        <f t="shared" si="550"/>
        <v>7469.7746431556516</v>
      </c>
      <c r="AN165" s="146">
        <f t="shared" si="550"/>
        <v>7517.9199289847011</v>
      </c>
      <c r="AO165" s="146">
        <f t="shared" si="550"/>
        <v>6794.7480032824515</v>
      </c>
      <c r="AP165" s="146">
        <f t="shared" si="550"/>
        <v>7120.6616652459634</v>
      </c>
      <c r="AQ165" s="146">
        <f t="shared" si="550"/>
        <v>6432.7819092924437</v>
      </c>
      <c r="AR165" s="146">
        <f t="shared" si="550"/>
        <v>6275.9854375260365</v>
      </c>
      <c r="AS165" s="146">
        <v>5692.1337164701417</v>
      </c>
      <c r="AT165" s="146">
        <f t="shared" ref="AT165:AV165" si="551">SUM(AT166:AT167)</f>
        <v>5878.590758054399</v>
      </c>
      <c r="AU165" s="146">
        <f t="shared" si="551"/>
        <v>5688.0527525632588</v>
      </c>
      <c r="AV165" s="146">
        <f t="shared" si="551"/>
        <v>6088.774247157301</v>
      </c>
      <c r="AW165" s="146">
        <f t="shared" ref="AW165:AW167" si="552">SUM(AK165:AV165)</f>
        <v>79256.518907248275</v>
      </c>
      <c r="AY165" s="146">
        <f t="shared" ref="AY165:BJ165" si="553">SUM(AY166:AY167)</f>
        <v>8615.6920612249905</v>
      </c>
      <c r="AZ165" s="146">
        <f t="shared" si="553"/>
        <v>6435.804037957465</v>
      </c>
      <c r="BA165" s="146">
        <f t="shared" si="553"/>
        <v>8442.878325292002</v>
      </c>
      <c r="BB165" s="146">
        <f t="shared" si="553"/>
        <v>9124.3359616884954</v>
      </c>
      <c r="BC165" s="146">
        <f t="shared" si="553"/>
        <v>7671.834454689425</v>
      </c>
      <c r="BD165" s="146">
        <f t="shared" si="553"/>
        <v>9185.3171027763892</v>
      </c>
      <c r="BE165" s="146">
        <f t="shared" si="553"/>
        <v>9419.9930531627542</v>
      </c>
      <c r="BF165" s="146">
        <f t="shared" si="553"/>
        <v>8331.8391481481885</v>
      </c>
      <c r="BG165" s="146">
        <f t="shared" si="553"/>
        <v>7929.6608955999354</v>
      </c>
      <c r="BH165" s="146">
        <f t="shared" si="553"/>
        <v>7933.8199516053246</v>
      </c>
      <c r="BI165" s="146">
        <f t="shared" si="553"/>
        <v>7767.9804226290207</v>
      </c>
      <c r="BJ165" s="146">
        <f t="shared" si="553"/>
        <v>7963.8465676018131</v>
      </c>
      <c r="BK165" s="146">
        <f t="shared" ref="BK165:BK167" si="554">SUM(AY165:BJ165)</f>
        <v>98823.001982375805</v>
      </c>
      <c r="BM165" s="146">
        <f t="shared" ref="BM165:BX165" si="555">SUM(BM166:BM167)</f>
        <v>6634.0813351775705</v>
      </c>
      <c r="BN165" s="146">
        <f t="shared" si="555"/>
        <v>6322.2100305608556</v>
      </c>
      <c r="BO165" s="146">
        <f t="shared" si="555"/>
        <v>6645.2809192050418</v>
      </c>
      <c r="BP165" s="146">
        <f t="shared" si="555"/>
        <v>7121.8845746519582</v>
      </c>
      <c r="BQ165" s="146">
        <f t="shared" si="555"/>
        <v>7093.9927877885257</v>
      </c>
      <c r="BR165" s="146">
        <f t="shared" si="555"/>
        <v>7555.6303192723753</v>
      </c>
      <c r="BS165" s="146">
        <f t="shared" si="555"/>
        <v>8500.5691527447598</v>
      </c>
      <c r="BT165" s="146">
        <f t="shared" si="555"/>
        <v>7436.4264971691791</v>
      </c>
      <c r="BU165" s="146">
        <f t="shared" si="555"/>
        <v>7124.0015417640043</v>
      </c>
      <c r="BV165" s="146">
        <f t="shared" si="555"/>
        <v>6919.7952304447572</v>
      </c>
      <c r="BW165" s="146">
        <f t="shared" si="555"/>
        <v>6842.9878914182063</v>
      </c>
      <c r="BX165" s="146">
        <f t="shared" si="555"/>
        <v>6895.1388703063458</v>
      </c>
      <c r="BY165" s="146">
        <f t="shared" ref="BY165:BY167" si="556">SUM(BM165:BX165)</f>
        <v>85091.999150503572</v>
      </c>
      <c r="CA165" s="146">
        <f t="shared" ref="CA165:CL165" si="557">SUM(CA166:CA167)</f>
        <v>7358.710195618798</v>
      </c>
      <c r="CB165" s="146">
        <f t="shared" si="557"/>
        <v>6844.699943958618</v>
      </c>
      <c r="CC165" s="146">
        <f t="shared" si="557"/>
        <v>7410.8469325853839</v>
      </c>
      <c r="CD165" s="146">
        <f t="shared" si="557"/>
        <v>6926.9959555177247</v>
      </c>
      <c r="CE165" s="146">
        <f t="shared" si="557"/>
        <v>6939.5515166338682</v>
      </c>
      <c r="CF165" s="146">
        <f t="shared" si="557"/>
        <v>6857.9713981063787</v>
      </c>
      <c r="CG165" s="146">
        <f t="shared" si="557"/>
        <v>7245.7855813515635</v>
      </c>
      <c r="CH165" s="146">
        <f t="shared" si="557"/>
        <v>7119.2966808540805</v>
      </c>
      <c r="CI165" s="146">
        <f t="shared" si="557"/>
        <v>7334.8223553261287</v>
      </c>
      <c r="CJ165" s="146">
        <f t="shared" si="557"/>
        <v>6748.0088324962835</v>
      </c>
      <c r="CK165" s="146">
        <f t="shared" si="557"/>
        <v>6825.7224926283607</v>
      </c>
      <c r="CL165" s="146">
        <f t="shared" si="557"/>
        <v>6672.8529432570867</v>
      </c>
      <c r="CM165" s="146">
        <f t="shared" ref="CM165:CM167" si="558">SUM(CA165:CL165)</f>
        <v>84285.264828334271</v>
      </c>
      <c r="CO165" s="146">
        <f t="shared" ref="CO165:CR165" si="559">SUM(CO166:CO167)</f>
        <v>27320.76390555648</v>
      </c>
      <c r="CP165" s="146">
        <f t="shared" si="559"/>
        <v>20225.427915931461</v>
      </c>
      <c r="CQ165" s="146">
        <f t="shared" si="559"/>
        <v>21045.153925661383</v>
      </c>
      <c r="CR165" s="146">
        <f t="shared" si="559"/>
        <v>22035.984503673106</v>
      </c>
      <c r="CS165" s="146">
        <f>SUM(CO165:CR165)</f>
        <v>90627.330250822415</v>
      </c>
      <c r="CU165" s="146">
        <f t="shared" ref="CU165:CX165" si="560">SUM(CU166:CU167)</f>
        <v>21969.034819809734</v>
      </c>
      <c r="CV165" s="146">
        <f t="shared" si="560"/>
        <v>22875.270447934308</v>
      </c>
      <c r="CW165" s="146">
        <f t="shared" si="560"/>
        <v>22616.345947709793</v>
      </c>
      <c r="CX165" s="146">
        <f t="shared" si="560"/>
        <v>22943.635758125078</v>
      </c>
      <c r="CY165" s="146">
        <f>SUM(CU165:CX165)</f>
        <v>90404.286973578914</v>
      </c>
      <c r="DA165" s="146">
        <f t="shared" ref="DA165:DS165" si="561">SUM(DA166:DA167)</f>
        <v>83347.611216375066</v>
      </c>
      <c r="DB165" s="146">
        <f t="shared" si="561"/>
        <v>88698.80862914912</v>
      </c>
      <c r="DC165" s="146">
        <f t="shared" si="561"/>
        <v>52586.814519774423</v>
      </c>
      <c r="DD165" s="146">
        <f t="shared" si="561"/>
        <v>29815.462836276994</v>
      </c>
      <c r="DE165" s="146">
        <f t="shared" si="561"/>
        <v>21653.280664692815</v>
      </c>
      <c r="DF165" s="146">
        <f t="shared" si="561"/>
        <v>17844.862342006665</v>
      </c>
      <c r="DG165" s="146">
        <f t="shared" si="561"/>
        <v>64874.122404279384</v>
      </c>
      <c r="DH165" s="146">
        <f t="shared" si="561"/>
        <v>39487.027246978498</v>
      </c>
      <c r="DI165" s="146">
        <f t="shared" si="561"/>
        <v>39144.074235007036</v>
      </c>
      <c r="DJ165" s="146">
        <f t="shared" si="561"/>
        <v>39516.394415911112</v>
      </c>
      <c r="DK165" s="146">
        <f t="shared" si="561"/>
        <v>39638.552325893579</v>
      </c>
      <c r="DL165" s="146">
        <f t="shared" si="561"/>
        <v>37270.719511224845</v>
      </c>
      <c r="DM165" s="146">
        <f t="shared" si="561"/>
        <v>32054.017188045731</v>
      </c>
      <c r="DN165" s="146">
        <f t="shared" si="561"/>
        <v>23600.921872815092</v>
      </c>
      <c r="DO165" s="146">
        <f t="shared" si="561"/>
        <v>23600.92187363435</v>
      </c>
      <c r="DP165" s="146">
        <f t="shared" si="561"/>
        <v>3785.013544140128</v>
      </c>
      <c r="DQ165" s="146">
        <f t="shared" si="561"/>
        <v>0</v>
      </c>
      <c r="DR165" s="146">
        <f t="shared" si="561"/>
        <v>0</v>
      </c>
      <c r="DS165" s="146">
        <f t="shared" si="561"/>
        <v>0</v>
      </c>
      <c r="DU165" s="146">
        <f>SUM(BO165:BZ165)</f>
        <v>157227.70693526871</v>
      </c>
      <c r="DW165" s="146">
        <f>SUM(BQ165:DV165)</f>
        <v>1468240.6173083563</v>
      </c>
      <c r="DX165" s="146">
        <f t="shared" ref="DX165:DX167" si="562">SUM(DL165:DW165)</f>
        <v>1745779.9182334852</v>
      </c>
    </row>
    <row r="166" spans="1:128" hidden="1" x14ac:dyDescent="0.3">
      <c r="B166" s="15" t="s">
        <v>54</v>
      </c>
      <c r="C166" s="16" t="s">
        <v>55</v>
      </c>
      <c r="D166" s="15" t="s">
        <v>56</v>
      </c>
      <c r="E166" s="16" t="s">
        <v>57</v>
      </c>
      <c r="F166" s="60" t="s">
        <v>58</v>
      </c>
      <c r="G166" s="39" t="s">
        <v>179</v>
      </c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>
        <f>SUM(I166:T166)</f>
        <v>0</v>
      </c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0">
        <f>SUM(W166:AH166)</f>
        <v>0</v>
      </c>
      <c r="AK166" s="40">
        <f t="shared" ref="AK166:AR167" si="563">AK103*AK$203</f>
        <v>2394.1798187292761</v>
      </c>
      <c r="AL166" s="40">
        <f t="shared" si="563"/>
        <v>2310.814365948966</v>
      </c>
      <c r="AM166" s="40">
        <f t="shared" si="563"/>
        <v>2572.1794085791212</v>
      </c>
      <c r="AN166" s="40">
        <f t="shared" si="563"/>
        <v>2129.2376681116175</v>
      </c>
      <c r="AO166" s="40">
        <f t="shared" si="563"/>
        <v>2175.201797132208</v>
      </c>
      <c r="AP166" s="40">
        <f t="shared" si="563"/>
        <v>2132.7638838183288</v>
      </c>
      <c r="AQ166" s="40">
        <f t="shared" si="563"/>
        <v>2165.0953862021752</v>
      </c>
      <c r="AR166" s="40">
        <f t="shared" si="563"/>
        <v>1973.23090707496</v>
      </c>
      <c r="AS166" s="40">
        <v>1888.5699978901405</v>
      </c>
      <c r="AT166" s="40">
        <f t="shared" ref="AT166:AV167" si="564">AT103*AT$203</f>
        <v>2035.8600301783263</v>
      </c>
      <c r="AU166" s="40">
        <f t="shared" si="564"/>
        <v>2048.3983801435202</v>
      </c>
      <c r="AV166" s="40">
        <f t="shared" si="564"/>
        <v>2289.8373153695038</v>
      </c>
      <c r="AW166" s="40">
        <f t="shared" si="552"/>
        <v>26115.36895917814</v>
      </c>
      <c r="AY166" s="40">
        <f t="shared" ref="AY166:BJ167" si="565">AY103*AY$203</f>
        <v>3065.8559881817059</v>
      </c>
      <c r="AZ166" s="40">
        <f t="shared" si="565"/>
        <v>2290.1524576692545</v>
      </c>
      <c r="BA166" s="40">
        <f t="shared" si="565"/>
        <v>3004.3609830927157</v>
      </c>
      <c r="BB166" s="40">
        <f t="shared" si="565"/>
        <v>3246.8546748811023</v>
      </c>
      <c r="BC166" s="40">
        <f t="shared" si="565"/>
        <v>2729.9884253179889</v>
      </c>
      <c r="BD166" s="40">
        <f t="shared" si="565"/>
        <v>3268.5545447513227</v>
      </c>
      <c r="BE166" s="40">
        <f t="shared" si="565"/>
        <v>3352.0629457783634</v>
      </c>
      <c r="BF166" s="40">
        <f t="shared" si="565"/>
        <v>2973.0452946295172</v>
      </c>
      <c r="BG166" s="40">
        <f t="shared" si="565"/>
        <v>2837.32411490494</v>
      </c>
      <c r="BH166" s="40">
        <f t="shared" si="565"/>
        <v>2846.5906508125086</v>
      </c>
      <c r="BI166" s="40">
        <f t="shared" si="565"/>
        <v>2794.691311796284</v>
      </c>
      <c r="BJ166" s="40">
        <f t="shared" si="565"/>
        <v>2872.9389042821122</v>
      </c>
      <c r="BK166" s="40">
        <f t="shared" si="554"/>
        <v>35282.420296097815</v>
      </c>
      <c r="BM166" s="40">
        <f t="shared" ref="BM166:BX167" si="566">BM103*BM$203</f>
        <v>2425.107467626262</v>
      </c>
      <c r="BN166" s="40">
        <f t="shared" si="566"/>
        <v>2177.5241169283663</v>
      </c>
      <c r="BO166" s="40">
        <f t="shared" si="566"/>
        <v>2288.0087116889672</v>
      </c>
      <c r="BP166" s="40">
        <f t="shared" si="566"/>
        <v>2534.2911881220543</v>
      </c>
      <c r="BQ166" s="40">
        <f t="shared" si="566"/>
        <v>2524.366018887978</v>
      </c>
      <c r="BR166" s="40">
        <f t="shared" si="566"/>
        <v>2688.6376966837547</v>
      </c>
      <c r="BS166" s="40">
        <f t="shared" si="566"/>
        <v>3024.8900093801353</v>
      </c>
      <c r="BT166" s="40">
        <f t="shared" si="566"/>
        <v>2653.5357216036678</v>
      </c>
      <c r="BU166" s="40">
        <f t="shared" si="566"/>
        <v>2549.0499070752153</v>
      </c>
      <c r="BV166" s="40">
        <f t="shared" si="566"/>
        <v>2482.7667540571533</v>
      </c>
      <c r="BW166" s="40">
        <f t="shared" si="566"/>
        <v>2461.906154032406</v>
      </c>
      <c r="BX166" s="40">
        <f t="shared" si="566"/>
        <v>2487.405117963765</v>
      </c>
      <c r="BY166" s="40">
        <f t="shared" si="556"/>
        <v>30297.488864049727</v>
      </c>
      <c r="CA166" s="40">
        <f t="shared" ref="CA166:CL167" si="567">CA103*CA$203</f>
        <v>2600.5438719243293</v>
      </c>
      <c r="CB166" s="40">
        <f t="shared" si="567"/>
        <v>2418.8943471398084</v>
      </c>
      <c r="CC166" s="40">
        <f t="shared" si="567"/>
        <v>2618.9688225225073</v>
      </c>
      <c r="CD166" s="40">
        <f t="shared" si="567"/>
        <v>2458.3446052501918</v>
      </c>
      <c r="CE166" s="40">
        <f t="shared" si="567"/>
        <v>2462.8004900426718</v>
      </c>
      <c r="CF166" s="40">
        <f t="shared" si="567"/>
        <v>2433.8482507797089</v>
      </c>
      <c r="CG166" s="40">
        <f t="shared" si="567"/>
        <v>2582.0453281140722</v>
      </c>
      <c r="CH166" s="40">
        <f t="shared" si="567"/>
        <v>2536.9708402036958</v>
      </c>
      <c r="CI166" s="40">
        <f t="shared" si="567"/>
        <v>2613.7737009302728</v>
      </c>
      <c r="CJ166" s="40">
        <f t="shared" si="567"/>
        <v>2404.6619216641889</v>
      </c>
      <c r="CK166" s="40">
        <f t="shared" si="567"/>
        <v>2432.3552878039645</v>
      </c>
      <c r="CL166" s="40">
        <f t="shared" si="567"/>
        <v>2377.880020583681</v>
      </c>
      <c r="CM166" s="40">
        <f t="shared" si="558"/>
        <v>29941.087486959092</v>
      </c>
      <c r="CO166" s="40">
        <f t="shared" ref="CO166:CR167" si="568">CO103*CO$203</f>
        <v>9655.067703737961</v>
      </c>
      <c r="CP166" s="40">
        <f t="shared" si="568"/>
        <v>7177.869299375182</v>
      </c>
      <c r="CQ166" s="40">
        <f t="shared" si="568"/>
        <v>7499.4685894444447</v>
      </c>
      <c r="CR166" s="40">
        <f t="shared" si="568"/>
        <v>7852.5523836284992</v>
      </c>
      <c r="CS166" s="40">
        <f>SUM(CO166:CR166)</f>
        <v>32184.957976186088</v>
      </c>
      <c r="CU166" s="40">
        <f t="shared" ref="CU166:CX167" si="569">CU103*CU$203</f>
        <v>7622.6594814206464</v>
      </c>
      <c r="CV166" s="40">
        <f t="shared" si="569"/>
        <v>7937.0986754855594</v>
      </c>
      <c r="CW166" s="40">
        <f t="shared" si="569"/>
        <v>7847.2588935926924</v>
      </c>
      <c r="CX166" s="40">
        <f t="shared" si="569"/>
        <v>7960.819584674342</v>
      </c>
      <c r="CY166" s="40">
        <f>SUM(CU166:CX166)</f>
        <v>31367.83663517324</v>
      </c>
      <c r="DA166" s="40">
        <f t="shared" ref="DA166:DS167" si="570">DA103*DA$203</f>
        <v>29762.2487563674</v>
      </c>
      <c r="DB166" s="40">
        <f t="shared" si="570"/>
        <v>31673.085386465336</v>
      </c>
      <c r="DC166" s="40">
        <f t="shared" si="570"/>
        <v>18778.004938610509</v>
      </c>
      <c r="DD166" s="40">
        <f t="shared" si="570"/>
        <v>10345.157279142592</v>
      </c>
      <c r="DE166" s="40">
        <f t="shared" si="570"/>
        <v>7732.0791337498431</v>
      </c>
      <c r="DF166" s="40">
        <f t="shared" si="570"/>
        <v>6372.1470153135106</v>
      </c>
      <c r="DG166" s="40">
        <f t="shared" si="570"/>
        <v>23165.628152614074</v>
      </c>
      <c r="DH166" s="40">
        <f t="shared" si="570"/>
        <v>39487.027246978498</v>
      </c>
      <c r="DI166" s="40">
        <f t="shared" si="570"/>
        <v>39144.074235007036</v>
      </c>
      <c r="DJ166" s="40">
        <f t="shared" si="570"/>
        <v>39516.394415911112</v>
      </c>
      <c r="DK166" s="40">
        <f t="shared" si="570"/>
        <v>39638.552325893579</v>
      </c>
      <c r="DL166" s="40">
        <f t="shared" si="570"/>
        <v>37270.719511224845</v>
      </c>
      <c r="DM166" s="40">
        <f t="shared" si="570"/>
        <v>32054.017188045731</v>
      </c>
      <c r="DN166" s="40">
        <f t="shared" si="570"/>
        <v>23600.921872815092</v>
      </c>
      <c r="DO166" s="40">
        <f t="shared" si="570"/>
        <v>23600.92187363435</v>
      </c>
      <c r="DP166" s="40">
        <f t="shared" si="570"/>
        <v>3785.013544140128</v>
      </c>
      <c r="DQ166" s="40">
        <f t="shared" si="570"/>
        <v>0</v>
      </c>
      <c r="DR166" s="40">
        <f t="shared" si="570"/>
        <v>0</v>
      </c>
      <c r="DS166" s="40">
        <f t="shared" si="570"/>
        <v>0</v>
      </c>
      <c r="DU166" s="40">
        <f>SUM(BO166:BZ166)</f>
        <v>55992.346143544826</v>
      </c>
      <c r="DW166" s="40">
        <f>SUM(BQ166:DV166)</f>
        <v>700076.14945982909</v>
      </c>
      <c r="DX166" s="40">
        <f t="shared" si="562"/>
        <v>876380.08959323401</v>
      </c>
    </row>
    <row r="167" spans="1:128" hidden="1" x14ac:dyDescent="0.3">
      <c r="B167" s="15" t="s">
        <v>54</v>
      </c>
      <c r="C167" s="16" t="s">
        <v>55</v>
      </c>
      <c r="D167" s="15" t="s">
        <v>56</v>
      </c>
      <c r="E167" s="16" t="s">
        <v>57</v>
      </c>
      <c r="F167" s="60" t="s">
        <v>59</v>
      </c>
      <c r="G167" s="39" t="s">
        <v>179</v>
      </c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>
        <f>SUM(I167:T167)</f>
        <v>0</v>
      </c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0">
        <f>SUM(W167:AH167)</f>
        <v>0</v>
      </c>
      <c r="AK167" s="40">
        <f t="shared" si="563"/>
        <v>5345.63985143837</v>
      </c>
      <c r="AL167" s="40">
        <f t="shared" si="563"/>
        <v>4246.4618093993167</v>
      </c>
      <c r="AM167" s="40">
        <f t="shared" si="563"/>
        <v>4897.5952345765299</v>
      </c>
      <c r="AN167" s="40">
        <f t="shared" si="563"/>
        <v>5388.6822608730836</v>
      </c>
      <c r="AO167" s="40">
        <f t="shared" si="563"/>
        <v>4619.546206150244</v>
      </c>
      <c r="AP167" s="40">
        <f t="shared" si="563"/>
        <v>4987.897781427635</v>
      </c>
      <c r="AQ167" s="40">
        <f t="shared" si="563"/>
        <v>4267.6865230902686</v>
      </c>
      <c r="AR167" s="40">
        <f t="shared" si="563"/>
        <v>4302.7545304510768</v>
      </c>
      <c r="AS167" s="40">
        <v>3803.563718580001</v>
      </c>
      <c r="AT167" s="40">
        <f t="shared" si="564"/>
        <v>3842.7307278760727</v>
      </c>
      <c r="AU167" s="40">
        <f t="shared" si="564"/>
        <v>3639.654372419739</v>
      </c>
      <c r="AV167" s="40">
        <f t="shared" si="564"/>
        <v>3798.9369317877972</v>
      </c>
      <c r="AW167" s="40">
        <f t="shared" si="552"/>
        <v>53141.149948070131</v>
      </c>
      <c r="AY167" s="40">
        <f t="shared" si="565"/>
        <v>5549.8360730432842</v>
      </c>
      <c r="AZ167" s="40">
        <f t="shared" si="565"/>
        <v>4145.6515802882104</v>
      </c>
      <c r="BA167" s="40">
        <f t="shared" si="565"/>
        <v>5438.5173421992868</v>
      </c>
      <c r="BB167" s="40">
        <f t="shared" si="565"/>
        <v>5877.4812868073923</v>
      </c>
      <c r="BC167" s="40">
        <f t="shared" si="565"/>
        <v>4941.8460293714361</v>
      </c>
      <c r="BD167" s="40">
        <f t="shared" si="565"/>
        <v>5916.7625580250669</v>
      </c>
      <c r="BE167" s="40">
        <f t="shared" si="565"/>
        <v>6067.9301073843917</v>
      </c>
      <c r="BF167" s="40">
        <f t="shared" si="565"/>
        <v>5358.7938535186713</v>
      </c>
      <c r="BG167" s="40">
        <f t="shared" si="565"/>
        <v>5092.3367806949955</v>
      </c>
      <c r="BH167" s="40">
        <f t="shared" si="565"/>
        <v>5087.2293007928156</v>
      </c>
      <c r="BI167" s="40">
        <f t="shared" si="565"/>
        <v>4973.2891108327367</v>
      </c>
      <c r="BJ167" s="40">
        <f t="shared" si="565"/>
        <v>5090.907663319701</v>
      </c>
      <c r="BK167" s="40">
        <f t="shared" si="554"/>
        <v>63540.58168627799</v>
      </c>
      <c r="BM167" s="40">
        <f t="shared" si="566"/>
        <v>4208.973867551309</v>
      </c>
      <c r="BN167" s="40">
        <f t="shared" si="566"/>
        <v>4144.6859136324892</v>
      </c>
      <c r="BO167" s="40">
        <f t="shared" si="566"/>
        <v>4357.2722075160746</v>
      </c>
      <c r="BP167" s="40">
        <f t="shared" si="566"/>
        <v>4587.5933865299039</v>
      </c>
      <c r="BQ167" s="40">
        <f t="shared" si="566"/>
        <v>4569.6267689005472</v>
      </c>
      <c r="BR167" s="40">
        <f t="shared" si="566"/>
        <v>4866.9926225886211</v>
      </c>
      <c r="BS167" s="40">
        <f t="shared" si="566"/>
        <v>5475.6791433646249</v>
      </c>
      <c r="BT167" s="40">
        <f t="shared" si="566"/>
        <v>4782.8907755655118</v>
      </c>
      <c r="BU167" s="40">
        <f t="shared" si="566"/>
        <v>4574.9516346887895</v>
      </c>
      <c r="BV167" s="40">
        <f t="shared" si="566"/>
        <v>4437.0284763876034</v>
      </c>
      <c r="BW167" s="40">
        <f t="shared" si="566"/>
        <v>4381.0817373858008</v>
      </c>
      <c r="BX167" s="40">
        <f t="shared" si="566"/>
        <v>4407.7337523425804</v>
      </c>
      <c r="BY167" s="40">
        <f t="shared" si="556"/>
        <v>54794.510286453857</v>
      </c>
      <c r="CA167" s="40">
        <f t="shared" si="567"/>
        <v>4758.1663236944687</v>
      </c>
      <c r="CB167" s="40">
        <f t="shared" si="567"/>
        <v>4425.8055968188091</v>
      </c>
      <c r="CC167" s="40">
        <f t="shared" si="567"/>
        <v>4791.8781100628767</v>
      </c>
      <c r="CD167" s="40">
        <f t="shared" si="567"/>
        <v>4468.6513502675325</v>
      </c>
      <c r="CE167" s="40">
        <f t="shared" si="567"/>
        <v>4476.751026591196</v>
      </c>
      <c r="CF167" s="40">
        <f t="shared" si="567"/>
        <v>4424.1231473266698</v>
      </c>
      <c r="CG167" s="40">
        <f t="shared" si="567"/>
        <v>4663.7402532374917</v>
      </c>
      <c r="CH167" s="40">
        <f t="shared" si="567"/>
        <v>4582.3258406503846</v>
      </c>
      <c r="CI167" s="40">
        <f t="shared" si="567"/>
        <v>4721.0486543958559</v>
      </c>
      <c r="CJ167" s="40">
        <f t="shared" si="567"/>
        <v>4343.3469108320942</v>
      </c>
      <c r="CK167" s="40">
        <f t="shared" si="567"/>
        <v>4393.3672048243961</v>
      </c>
      <c r="CL167" s="40">
        <f t="shared" si="567"/>
        <v>4294.9729226734053</v>
      </c>
      <c r="CM167" s="40">
        <f t="shared" si="558"/>
        <v>54344.17734137518</v>
      </c>
      <c r="CO167" s="40">
        <f t="shared" si="568"/>
        <v>17665.696201818519</v>
      </c>
      <c r="CP167" s="40">
        <f t="shared" si="568"/>
        <v>13047.558616556278</v>
      </c>
      <c r="CQ167" s="40">
        <f t="shared" si="568"/>
        <v>13545.68533621694</v>
      </c>
      <c r="CR167" s="40">
        <f t="shared" si="568"/>
        <v>14183.432120044607</v>
      </c>
      <c r="CS167" s="40">
        <f>SUM(CO167:CR167)</f>
        <v>58442.372274636342</v>
      </c>
      <c r="CU167" s="40">
        <f t="shared" si="569"/>
        <v>14346.375338389089</v>
      </c>
      <c r="CV167" s="40">
        <f t="shared" si="569"/>
        <v>14938.17177244875</v>
      </c>
      <c r="CW167" s="40">
        <f t="shared" si="569"/>
        <v>14769.087054117101</v>
      </c>
      <c r="CX167" s="40">
        <f t="shared" si="569"/>
        <v>14982.816173450734</v>
      </c>
      <c r="CY167" s="40">
        <f>SUM(CU167:CX167)</f>
        <v>59036.450338405673</v>
      </c>
      <c r="DA167" s="40">
        <f t="shared" si="570"/>
        <v>53585.362460007666</v>
      </c>
      <c r="DB167" s="40">
        <f t="shared" si="570"/>
        <v>57025.72324268378</v>
      </c>
      <c r="DC167" s="40">
        <f t="shared" si="570"/>
        <v>33808.809581163914</v>
      </c>
      <c r="DD167" s="40">
        <f t="shared" si="570"/>
        <v>19470.305557134401</v>
      </c>
      <c r="DE167" s="40">
        <f t="shared" si="570"/>
        <v>13921.201530942972</v>
      </c>
      <c r="DF167" s="40">
        <f t="shared" si="570"/>
        <v>11472.715326693153</v>
      </c>
      <c r="DG167" s="40">
        <f t="shared" si="570"/>
        <v>41708.49425166531</v>
      </c>
      <c r="DH167" s="40">
        <f t="shared" si="570"/>
        <v>0</v>
      </c>
      <c r="DI167" s="40">
        <f t="shared" si="570"/>
        <v>0</v>
      </c>
      <c r="DJ167" s="40">
        <f t="shared" si="570"/>
        <v>0</v>
      </c>
      <c r="DK167" s="40">
        <f t="shared" si="570"/>
        <v>0</v>
      </c>
      <c r="DL167" s="40">
        <f t="shared" si="570"/>
        <v>0</v>
      </c>
      <c r="DM167" s="40">
        <f t="shared" si="570"/>
        <v>0</v>
      </c>
      <c r="DN167" s="40">
        <f t="shared" si="570"/>
        <v>0</v>
      </c>
      <c r="DO167" s="40">
        <f t="shared" si="570"/>
        <v>0</v>
      </c>
      <c r="DP167" s="40">
        <f t="shared" si="570"/>
        <v>0</v>
      </c>
      <c r="DQ167" s="40">
        <f t="shared" si="570"/>
        <v>0</v>
      </c>
      <c r="DR167" s="40">
        <f t="shared" si="570"/>
        <v>0</v>
      </c>
      <c r="DS167" s="40">
        <f t="shared" si="570"/>
        <v>0</v>
      </c>
      <c r="DU167" s="40">
        <f>SUM(BO167:BZ167)</f>
        <v>101235.36079172391</v>
      </c>
      <c r="DW167" s="40">
        <f>SUM(BQ167:DV167)</f>
        <v>768164.46784852748</v>
      </c>
      <c r="DX167" s="40">
        <f t="shared" si="562"/>
        <v>869399.82864025142</v>
      </c>
    </row>
    <row r="168" spans="1:128" hidden="1" x14ac:dyDescent="0.3">
      <c r="B168" s="15"/>
      <c r="C168" s="16"/>
      <c r="D168" s="15"/>
      <c r="E168" s="16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33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33"/>
      <c r="AW168" s="33"/>
      <c r="BK168" s="33"/>
      <c r="BY168" s="33"/>
      <c r="CM168" s="33"/>
      <c r="CS168" s="33"/>
      <c r="CY168" s="33"/>
      <c r="DU168" s="33"/>
      <c r="DW168" s="33"/>
      <c r="DX168" s="33"/>
    </row>
    <row r="169" spans="1:128" s="10" customFormat="1" hidden="1" x14ac:dyDescent="0.3">
      <c r="A169" s="21"/>
      <c r="B169" s="131"/>
      <c r="C169" s="132"/>
      <c r="D169" s="131"/>
      <c r="E169" s="132"/>
      <c r="F169" s="133" t="s">
        <v>60</v>
      </c>
      <c r="G169" s="145" t="s">
        <v>179</v>
      </c>
      <c r="I169" s="146">
        <f t="shared" ref="I169:T169" si="571">I170+I180+I184</f>
        <v>0</v>
      </c>
      <c r="J169" s="146">
        <f t="shared" si="571"/>
        <v>0</v>
      </c>
      <c r="K169" s="146">
        <f t="shared" si="571"/>
        <v>0</v>
      </c>
      <c r="L169" s="146">
        <f t="shared" si="571"/>
        <v>0</v>
      </c>
      <c r="M169" s="146">
        <f t="shared" si="571"/>
        <v>0</v>
      </c>
      <c r="N169" s="146">
        <f t="shared" si="571"/>
        <v>0</v>
      </c>
      <c r="O169" s="146">
        <f t="shared" si="571"/>
        <v>0</v>
      </c>
      <c r="P169" s="146">
        <f t="shared" si="571"/>
        <v>0</v>
      </c>
      <c r="Q169" s="146">
        <f t="shared" si="571"/>
        <v>0</v>
      </c>
      <c r="R169" s="146">
        <f t="shared" si="571"/>
        <v>0</v>
      </c>
      <c r="S169" s="146">
        <f t="shared" si="571"/>
        <v>0</v>
      </c>
      <c r="T169" s="146">
        <f t="shared" si="571"/>
        <v>0</v>
      </c>
      <c r="U169" s="146">
        <f t="shared" ref="U169:U178" si="572">SUM(I169:T169)</f>
        <v>0</v>
      </c>
      <c r="W169" s="146">
        <f>W170+W180+W184</f>
        <v>0</v>
      </c>
      <c r="X169" s="146">
        <f>X170+X180+X184</f>
        <v>0</v>
      </c>
      <c r="Y169" s="146">
        <f>Y170+Y180+Y184</f>
        <v>0</v>
      </c>
      <c r="Z169" s="146">
        <f t="shared" ref="Z169:AH169" si="573">Z170+Z180+Z184</f>
        <v>0</v>
      </c>
      <c r="AA169" s="146">
        <f t="shared" si="573"/>
        <v>0</v>
      </c>
      <c r="AB169" s="146">
        <f t="shared" si="573"/>
        <v>0</v>
      </c>
      <c r="AC169" s="146">
        <f t="shared" si="573"/>
        <v>0</v>
      </c>
      <c r="AD169" s="146">
        <f t="shared" si="573"/>
        <v>0</v>
      </c>
      <c r="AE169" s="146">
        <f t="shared" si="573"/>
        <v>0</v>
      </c>
      <c r="AF169" s="146">
        <f t="shared" si="573"/>
        <v>0</v>
      </c>
      <c r="AG169" s="146">
        <f t="shared" si="573"/>
        <v>0</v>
      </c>
      <c r="AH169" s="146">
        <f t="shared" si="573"/>
        <v>0</v>
      </c>
      <c r="AI169" s="146">
        <f t="shared" ref="AI169:AI178" si="574">SUM(W169:AH169)</f>
        <v>0</v>
      </c>
      <c r="AK169" s="146">
        <f t="shared" ref="AK169:AR169" si="575">AK170+AK180+AK184</f>
        <v>2264207.7016567974</v>
      </c>
      <c r="AL169" s="146">
        <f t="shared" si="575"/>
        <v>1707214.0140385171</v>
      </c>
      <c r="AM169" s="146">
        <f t="shared" si="575"/>
        <v>2355754.6010910817</v>
      </c>
      <c r="AN169" s="146">
        <f t="shared" si="575"/>
        <v>2253100.3910115361</v>
      </c>
      <c r="AO169" s="146" t="e">
        <f t="shared" si="575"/>
        <v>#REF!</v>
      </c>
      <c r="AP169" s="146">
        <f t="shared" si="575"/>
        <v>2273872.977215433</v>
      </c>
      <c r="AQ169" s="146">
        <f t="shared" si="575"/>
        <v>2368697.7840632899</v>
      </c>
      <c r="AR169" s="146">
        <f t="shared" si="575"/>
        <v>2255279.9868377266</v>
      </c>
      <c r="AS169" s="146">
        <v>2257502.3081517126</v>
      </c>
      <c r="AT169" s="146">
        <f t="shared" ref="AT169:AV169" si="576">AT170+AT180+AT184</f>
        <v>2040205.0521506732</v>
      </c>
      <c r="AU169" s="146" t="e">
        <f t="shared" si="576"/>
        <v>#REF!</v>
      </c>
      <c r="AV169" s="146">
        <f t="shared" si="576"/>
        <v>2257282.191241554</v>
      </c>
      <c r="AW169" s="146" t="e">
        <f t="shared" ref="AW169:AW178" si="577">SUM(AK169:AV169)</f>
        <v>#REF!</v>
      </c>
      <c r="AY169" s="146" t="e">
        <f t="shared" ref="AY169:BJ169" si="578">AY170+AY180+AY184</f>
        <v>#REF!</v>
      </c>
      <c r="AZ169" s="146" t="e">
        <f t="shared" si="578"/>
        <v>#REF!</v>
      </c>
      <c r="BA169" s="146" t="e">
        <f t="shared" si="578"/>
        <v>#REF!</v>
      </c>
      <c r="BB169" s="146" t="e">
        <f t="shared" si="578"/>
        <v>#REF!</v>
      </c>
      <c r="BC169" s="146" t="e">
        <f t="shared" si="578"/>
        <v>#REF!</v>
      </c>
      <c r="BD169" s="146" t="e">
        <f t="shared" si="578"/>
        <v>#REF!</v>
      </c>
      <c r="BE169" s="146" t="e">
        <f t="shared" si="578"/>
        <v>#REF!</v>
      </c>
      <c r="BF169" s="146" t="e">
        <f t="shared" si="578"/>
        <v>#REF!</v>
      </c>
      <c r="BG169" s="146" t="e">
        <f t="shared" si="578"/>
        <v>#REF!</v>
      </c>
      <c r="BH169" s="146">
        <f t="shared" si="578"/>
        <v>2205366.3337965789</v>
      </c>
      <c r="BI169" s="146" t="e">
        <f t="shared" si="578"/>
        <v>#REF!</v>
      </c>
      <c r="BJ169" s="146">
        <f t="shared" si="578"/>
        <v>2265393.3662133478</v>
      </c>
      <c r="BK169" s="146" t="e">
        <f t="shared" ref="BK169:BK178" si="579">SUM(AY169:BJ169)</f>
        <v>#REF!</v>
      </c>
      <c r="BM169" s="146" t="e">
        <f t="shared" ref="BM169:BX169" si="580">BM170+BM180+BM184</f>
        <v>#REF!</v>
      </c>
      <c r="BN169" s="146" t="e">
        <f t="shared" si="580"/>
        <v>#REF!</v>
      </c>
      <c r="BO169" s="146" t="e">
        <f t="shared" si="580"/>
        <v>#REF!</v>
      </c>
      <c r="BP169" s="146" t="e">
        <f t="shared" si="580"/>
        <v>#REF!</v>
      </c>
      <c r="BQ169" s="146" t="e">
        <f t="shared" si="580"/>
        <v>#REF!</v>
      </c>
      <c r="BR169" s="146" t="e">
        <f t="shared" si="580"/>
        <v>#REF!</v>
      </c>
      <c r="BS169" s="146" t="e">
        <f t="shared" si="580"/>
        <v>#REF!</v>
      </c>
      <c r="BT169" s="146" t="e">
        <f t="shared" si="580"/>
        <v>#REF!</v>
      </c>
      <c r="BU169" s="146" t="e">
        <f t="shared" si="580"/>
        <v>#REF!</v>
      </c>
      <c r="BV169" s="146">
        <f t="shared" si="580"/>
        <v>2134023.470245569</v>
      </c>
      <c r="BW169" s="146" t="e">
        <f t="shared" si="580"/>
        <v>#REF!</v>
      </c>
      <c r="BX169" s="146">
        <f t="shared" si="580"/>
        <v>2253295.824246088</v>
      </c>
      <c r="BY169" s="146" t="e">
        <f t="shared" ref="BY169:BY178" si="581">SUM(BM169:BX169)</f>
        <v>#REF!</v>
      </c>
      <c r="CA169" s="146" t="e">
        <f t="shared" ref="CA169:CL169" si="582">CA170+CA180+CA184</f>
        <v>#REF!</v>
      </c>
      <c r="CB169" s="146" t="e">
        <f t="shared" si="582"/>
        <v>#REF!</v>
      </c>
      <c r="CC169" s="146" t="e">
        <f t="shared" si="582"/>
        <v>#REF!</v>
      </c>
      <c r="CD169" s="146" t="e">
        <f t="shared" si="582"/>
        <v>#REF!</v>
      </c>
      <c r="CE169" s="146" t="e">
        <f t="shared" si="582"/>
        <v>#REF!</v>
      </c>
      <c r="CF169" s="146" t="e">
        <f t="shared" si="582"/>
        <v>#REF!</v>
      </c>
      <c r="CG169" s="146" t="e">
        <f t="shared" si="582"/>
        <v>#REF!</v>
      </c>
      <c r="CH169" s="146" t="e">
        <f t="shared" si="582"/>
        <v>#REF!</v>
      </c>
      <c r="CI169" s="146" t="e">
        <f t="shared" si="582"/>
        <v>#REF!</v>
      </c>
      <c r="CJ169" s="146">
        <f t="shared" si="582"/>
        <v>2190176.9102318743</v>
      </c>
      <c r="CK169" s="146" t="e">
        <f t="shared" si="582"/>
        <v>#REF!</v>
      </c>
      <c r="CL169" s="146">
        <f t="shared" si="582"/>
        <v>2184561.7579800715</v>
      </c>
      <c r="CM169" s="146" t="e">
        <f t="shared" ref="CM169:CM178" si="583">SUM(CA169:CL169)</f>
        <v>#REF!</v>
      </c>
      <c r="CO169" s="146" t="e">
        <f t="shared" ref="CO169:CR169" si="584">CO170+CO180+CO184</f>
        <v>#REF!</v>
      </c>
      <c r="CP169" s="146" t="e">
        <f t="shared" si="584"/>
        <v>#REF!</v>
      </c>
      <c r="CQ169" s="146" t="e">
        <f t="shared" si="584"/>
        <v>#REF!</v>
      </c>
      <c r="CR169" s="146" t="e">
        <f t="shared" si="584"/>
        <v>#REF!</v>
      </c>
      <c r="CS169" s="146" t="e">
        <f t="shared" ref="CS169:CS178" si="585">SUM(CO169:CR169)</f>
        <v>#REF!</v>
      </c>
      <c r="CU169" s="146" t="e">
        <f t="shared" ref="CU169:CX169" si="586">CU170+CU180+CU184</f>
        <v>#REF!</v>
      </c>
      <c r="CV169" s="146" t="e">
        <f t="shared" si="586"/>
        <v>#REF!</v>
      </c>
      <c r="CW169" s="146" t="e">
        <f t="shared" si="586"/>
        <v>#REF!</v>
      </c>
      <c r="CX169" s="146" t="e">
        <f t="shared" si="586"/>
        <v>#REF!</v>
      </c>
      <c r="CY169" s="146" t="e">
        <f t="shared" ref="CY169:CY178" si="587">SUM(CU169:CX169)</f>
        <v>#REF!</v>
      </c>
      <c r="DA169" s="146" t="e">
        <f t="shared" ref="DA169:DS169" si="588">DA170+DA180+DA184</f>
        <v>#REF!</v>
      </c>
      <c r="DB169" s="146" t="e">
        <f t="shared" si="588"/>
        <v>#REF!</v>
      </c>
      <c r="DC169" s="146" t="e">
        <f t="shared" si="588"/>
        <v>#REF!</v>
      </c>
      <c r="DD169" s="146" t="e">
        <f t="shared" si="588"/>
        <v>#REF!</v>
      </c>
      <c r="DE169" s="146" t="e">
        <f t="shared" si="588"/>
        <v>#REF!</v>
      </c>
      <c r="DF169" s="146" t="e">
        <f t="shared" si="588"/>
        <v>#REF!</v>
      </c>
      <c r="DG169" s="146" t="e">
        <f t="shared" si="588"/>
        <v>#REF!</v>
      </c>
      <c r="DH169" s="146" t="e">
        <f t="shared" si="588"/>
        <v>#REF!</v>
      </c>
      <c r="DI169" s="146" t="e">
        <f t="shared" si="588"/>
        <v>#REF!</v>
      </c>
      <c r="DJ169" s="146" t="e">
        <f t="shared" si="588"/>
        <v>#REF!</v>
      </c>
      <c r="DK169" s="146" t="e">
        <f t="shared" si="588"/>
        <v>#REF!</v>
      </c>
      <c r="DL169" s="146" t="e">
        <f t="shared" si="588"/>
        <v>#REF!</v>
      </c>
      <c r="DM169" s="146" t="e">
        <f t="shared" si="588"/>
        <v>#REF!</v>
      </c>
      <c r="DN169" s="146" t="e">
        <f t="shared" si="588"/>
        <v>#REF!</v>
      </c>
      <c r="DO169" s="146" t="e">
        <f t="shared" si="588"/>
        <v>#REF!</v>
      </c>
      <c r="DP169" s="146" t="e">
        <f t="shared" si="588"/>
        <v>#REF!</v>
      </c>
      <c r="DQ169" s="146" t="e">
        <f t="shared" si="588"/>
        <v>#REF!</v>
      </c>
      <c r="DR169" s="146" t="e">
        <f t="shared" si="588"/>
        <v>#REF!</v>
      </c>
      <c r="DS169" s="146" t="e">
        <f t="shared" si="588"/>
        <v>#REF!</v>
      </c>
      <c r="DU169" s="146" t="e">
        <f t="shared" ref="DU169:DU178" si="589">SUM(BO169:BZ169)</f>
        <v>#REF!</v>
      </c>
      <c r="DW169" s="146" t="e">
        <f t="shared" ref="DW169:DW178" si="590">SUM(BQ169:DV169)</f>
        <v>#REF!</v>
      </c>
      <c r="DX169" s="146" t="e">
        <f t="shared" ref="DX169:DX178" si="591">SUM(DL169:DW169)</f>
        <v>#REF!</v>
      </c>
    </row>
    <row r="170" spans="1:128" s="10" customFormat="1" hidden="1" x14ac:dyDescent="0.3">
      <c r="A170" s="21"/>
      <c r="B170" s="136"/>
      <c r="C170" s="137"/>
      <c r="D170" s="136"/>
      <c r="E170" s="137"/>
      <c r="F170" s="138" t="s">
        <v>61</v>
      </c>
      <c r="G170" s="147" t="s">
        <v>179</v>
      </c>
      <c r="I170" s="148">
        <f t="shared" ref="I170:T170" si="592">SUM(I171:I178)</f>
        <v>0</v>
      </c>
      <c r="J170" s="148">
        <f t="shared" si="592"/>
        <v>0</v>
      </c>
      <c r="K170" s="148">
        <f t="shared" si="592"/>
        <v>0</v>
      </c>
      <c r="L170" s="148">
        <f t="shared" si="592"/>
        <v>0</v>
      </c>
      <c r="M170" s="148">
        <f t="shared" si="592"/>
        <v>0</v>
      </c>
      <c r="N170" s="148">
        <f t="shared" si="592"/>
        <v>0</v>
      </c>
      <c r="O170" s="148">
        <f t="shared" si="592"/>
        <v>0</v>
      </c>
      <c r="P170" s="148">
        <f t="shared" si="592"/>
        <v>0</v>
      </c>
      <c r="Q170" s="148">
        <f t="shared" si="592"/>
        <v>0</v>
      </c>
      <c r="R170" s="148">
        <f t="shared" si="592"/>
        <v>0</v>
      </c>
      <c r="S170" s="148">
        <f t="shared" si="592"/>
        <v>0</v>
      </c>
      <c r="T170" s="148">
        <f t="shared" si="592"/>
        <v>0</v>
      </c>
      <c r="U170" s="148">
        <f t="shared" si="572"/>
        <v>0</v>
      </c>
      <c r="W170" s="148">
        <f>SUM(W171:W178)</f>
        <v>0</v>
      </c>
      <c r="X170" s="148">
        <f>SUM(X171:X178)</f>
        <v>0</v>
      </c>
      <c r="Y170" s="148">
        <f>SUM(Y171:Y178)</f>
        <v>0</v>
      </c>
      <c r="Z170" s="148">
        <f t="shared" ref="Z170:AH170" si="593">SUM(Z171:Z178)</f>
        <v>0</v>
      </c>
      <c r="AA170" s="148">
        <f t="shared" si="593"/>
        <v>0</v>
      </c>
      <c r="AB170" s="148">
        <f t="shared" si="593"/>
        <v>0</v>
      </c>
      <c r="AC170" s="148">
        <f t="shared" si="593"/>
        <v>0</v>
      </c>
      <c r="AD170" s="148">
        <f t="shared" si="593"/>
        <v>0</v>
      </c>
      <c r="AE170" s="148">
        <f t="shared" si="593"/>
        <v>0</v>
      </c>
      <c r="AF170" s="148">
        <f t="shared" si="593"/>
        <v>0</v>
      </c>
      <c r="AG170" s="148">
        <f t="shared" si="593"/>
        <v>0</v>
      </c>
      <c r="AH170" s="148">
        <f t="shared" si="593"/>
        <v>0</v>
      </c>
      <c r="AI170" s="148">
        <f t="shared" si="574"/>
        <v>0</v>
      </c>
      <c r="AK170" s="149">
        <f t="shared" ref="AK170:AR170" si="594">SUM(AK171:AK178)</f>
        <v>979007.33132460725</v>
      </c>
      <c r="AL170" s="149">
        <f t="shared" si="594"/>
        <v>754372.70312063384</v>
      </c>
      <c r="AM170" s="149">
        <f t="shared" si="594"/>
        <v>1091031.9266322816</v>
      </c>
      <c r="AN170" s="149">
        <f t="shared" si="594"/>
        <v>965871.26791574608</v>
      </c>
      <c r="AO170" s="149">
        <f t="shared" si="594"/>
        <v>1131768.3143982091</v>
      </c>
      <c r="AP170" s="149">
        <f t="shared" si="594"/>
        <v>1065959.7096528152</v>
      </c>
      <c r="AQ170" s="149">
        <f t="shared" si="594"/>
        <v>1086580.3157801025</v>
      </c>
      <c r="AR170" s="149">
        <f t="shared" si="594"/>
        <v>976756.09218296199</v>
      </c>
      <c r="AS170" s="149">
        <v>1043567.5925607479</v>
      </c>
      <c r="AT170" s="149">
        <f t="shared" ref="AT170:AV170" si="595">SUM(AT171:AT178)</f>
        <v>905939.73650852474</v>
      </c>
      <c r="AU170" s="149">
        <f t="shared" si="595"/>
        <v>1018574.1127691616</v>
      </c>
      <c r="AV170" s="149">
        <f t="shared" si="595"/>
        <v>984285.82735288294</v>
      </c>
      <c r="AW170" s="148">
        <f t="shared" si="577"/>
        <v>12003714.930198675</v>
      </c>
      <c r="AY170" s="149">
        <f t="shared" ref="AY170:BJ170" si="596">SUM(AY171:AY178)</f>
        <v>812215.65010919957</v>
      </c>
      <c r="AZ170" s="149">
        <f t="shared" si="596"/>
        <v>932971.41592883389</v>
      </c>
      <c r="BA170" s="149">
        <f t="shared" si="596"/>
        <v>1022939.5046771959</v>
      </c>
      <c r="BB170" s="149">
        <f t="shared" si="596"/>
        <v>984994.78131379909</v>
      </c>
      <c r="BC170" s="149">
        <f t="shared" si="596"/>
        <v>951969.24660970119</v>
      </c>
      <c r="BD170" s="149">
        <f t="shared" si="596"/>
        <v>1013755.3680008185</v>
      </c>
      <c r="BE170" s="149">
        <f t="shared" si="596"/>
        <v>1041009.0193949688</v>
      </c>
      <c r="BF170" s="149" t="e">
        <f t="shared" si="596"/>
        <v>#REF!</v>
      </c>
      <c r="BG170" s="149">
        <f t="shared" si="596"/>
        <v>870601.8757479937</v>
      </c>
      <c r="BH170" s="149">
        <f t="shared" si="596"/>
        <v>992514.91923851334</v>
      </c>
      <c r="BI170" s="149">
        <f t="shared" si="596"/>
        <v>975913.14154516032</v>
      </c>
      <c r="BJ170" s="149">
        <f t="shared" si="596"/>
        <v>1029162.2829209651</v>
      </c>
      <c r="BK170" s="148" t="e">
        <f t="shared" si="579"/>
        <v>#REF!</v>
      </c>
      <c r="BM170" s="149">
        <f t="shared" ref="BM170:BX170" si="597">SUM(BM171:BM178)</f>
        <v>913030.88522207434</v>
      </c>
      <c r="BN170" s="149">
        <f t="shared" si="597"/>
        <v>961479.03507580748</v>
      </c>
      <c r="BO170" s="149">
        <f t="shared" si="597"/>
        <v>1054865.0942232886</v>
      </c>
      <c r="BP170" s="149">
        <f t="shared" si="597"/>
        <v>1002215.424481996</v>
      </c>
      <c r="BQ170" s="149">
        <f t="shared" si="597"/>
        <v>1027948.5204748502</v>
      </c>
      <c r="BR170" s="149">
        <f t="shared" si="597"/>
        <v>1010075.368718238</v>
      </c>
      <c r="BS170" s="149">
        <f t="shared" si="597"/>
        <v>1038153.6405904584</v>
      </c>
      <c r="BT170" s="149" t="e">
        <f t="shared" si="597"/>
        <v>#REF!</v>
      </c>
      <c r="BU170" s="149">
        <f t="shared" si="597"/>
        <v>1020925.7077166899</v>
      </c>
      <c r="BV170" s="149">
        <f t="shared" si="597"/>
        <v>897254.97370820795</v>
      </c>
      <c r="BW170" s="149">
        <f t="shared" si="597"/>
        <v>1004385.0145859674</v>
      </c>
      <c r="BX170" s="149">
        <f t="shared" si="597"/>
        <v>1031595.3074888604</v>
      </c>
      <c r="BY170" s="148" t="e">
        <f t="shared" si="581"/>
        <v>#REF!</v>
      </c>
      <c r="CA170" s="149">
        <f t="shared" ref="CA170:CL170" si="598">SUM(CA171:CA178)</f>
        <v>917770.92084145674</v>
      </c>
      <c r="CB170" s="149">
        <f t="shared" si="598"/>
        <v>945128.08877015102</v>
      </c>
      <c r="CC170" s="149">
        <f t="shared" si="598"/>
        <v>924273.36214210454</v>
      </c>
      <c r="CD170" s="149">
        <f t="shared" si="598"/>
        <v>992045.20740369987</v>
      </c>
      <c r="CE170" s="149">
        <f t="shared" si="598"/>
        <v>961783.88119273738</v>
      </c>
      <c r="CF170" s="149">
        <f t="shared" si="598"/>
        <v>982159.90043762024</v>
      </c>
      <c r="CG170" s="149">
        <f t="shared" si="598"/>
        <v>1026050.4881121485</v>
      </c>
      <c r="CH170" s="149" t="e">
        <f t="shared" si="598"/>
        <v>#REF!</v>
      </c>
      <c r="CI170" s="149">
        <f t="shared" si="598"/>
        <v>1038658.6759160572</v>
      </c>
      <c r="CJ170" s="149">
        <f t="shared" si="598"/>
        <v>945639.25354003301</v>
      </c>
      <c r="CK170" s="149">
        <f t="shared" si="598"/>
        <v>933699.7804467025</v>
      </c>
      <c r="CL170" s="149">
        <f t="shared" si="598"/>
        <v>943214.83368650323</v>
      </c>
      <c r="CM170" s="148" t="e">
        <f t="shared" si="583"/>
        <v>#REF!</v>
      </c>
      <c r="CO170" s="149">
        <f t="shared" ref="CO170:CR170" si="599">SUM(CO171:CO178)</f>
        <v>2982093.7361538424</v>
      </c>
      <c r="CP170" s="149">
        <f t="shared" si="599"/>
        <v>3053280.371720036</v>
      </c>
      <c r="CQ170" s="149">
        <f t="shared" si="599"/>
        <v>2907405.7573309615</v>
      </c>
      <c r="CR170" s="149">
        <f t="shared" si="599"/>
        <v>3058383.2183715831</v>
      </c>
      <c r="CS170" s="148">
        <f t="shared" si="585"/>
        <v>12001163.083576424</v>
      </c>
      <c r="CU170" s="149">
        <f t="shared" ref="CU170:CX170" si="600">SUM(CU171:CU178)</f>
        <v>2956561.6756675034</v>
      </c>
      <c r="CV170" s="149">
        <f t="shared" si="600"/>
        <v>3044691.6789352261</v>
      </c>
      <c r="CW170" s="149">
        <f t="shared" si="600"/>
        <v>2977509.025720987</v>
      </c>
      <c r="CX170" s="149">
        <f t="shared" si="600"/>
        <v>3020597.7000272223</v>
      </c>
      <c r="CY170" s="148">
        <f t="shared" si="587"/>
        <v>11999360.080350939</v>
      </c>
      <c r="DA170" s="149">
        <f t="shared" ref="DA170:DS170" si="601">SUM(DA171:DA178)</f>
        <v>12153811.227966415</v>
      </c>
      <c r="DB170" s="149">
        <f t="shared" si="601"/>
        <v>12171469.284891069</v>
      </c>
      <c r="DC170" s="149">
        <f t="shared" si="601"/>
        <v>12325142.787643773</v>
      </c>
      <c r="DD170" s="149">
        <f t="shared" si="601"/>
        <v>11833616.067724157</v>
      </c>
      <c r="DE170" s="149">
        <f t="shared" si="601"/>
        <v>12254461.125294894</v>
      </c>
      <c r="DF170" s="149">
        <f t="shared" si="601"/>
        <v>12245332.756239396</v>
      </c>
      <c r="DG170" s="149">
        <f t="shared" si="601"/>
        <v>12330599.920723312</v>
      </c>
      <c r="DH170" s="149">
        <f t="shared" si="601"/>
        <v>11510986.531712653</v>
      </c>
      <c r="DI170" s="149">
        <f t="shared" si="601"/>
        <v>11825495.182632105</v>
      </c>
      <c r="DJ170" s="149">
        <f t="shared" si="601"/>
        <v>12066883.716474414</v>
      </c>
      <c r="DK170" s="149">
        <f t="shared" si="601"/>
        <v>12377834.483511722</v>
      </c>
      <c r="DL170" s="149">
        <f t="shared" si="601"/>
        <v>12315385.287074026</v>
      </c>
      <c r="DM170" s="149">
        <f t="shared" si="601"/>
        <v>12158728.119346667</v>
      </c>
      <c r="DN170" s="149">
        <f t="shared" si="601"/>
        <v>12119777.515910544</v>
      </c>
      <c r="DO170" s="149">
        <f t="shared" si="601"/>
        <v>12119778.54446028</v>
      </c>
      <c r="DP170" s="149">
        <f t="shared" si="601"/>
        <v>9719866.9659569152</v>
      </c>
      <c r="DQ170" s="149">
        <f t="shared" si="601"/>
        <v>0</v>
      </c>
      <c r="DR170" s="149">
        <f t="shared" si="601"/>
        <v>0</v>
      </c>
      <c r="DS170" s="149">
        <f t="shared" si="601"/>
        <v>0</v>
      </c>
      <c r="DU170" s="148" t="e">
        <f t="shared" si="589"/>
        <v>#REF!</v>
      </c>
      <c r="DW170" s="148" t="e">
        <f t="shared" si="590"/>
        <v>#REF!</v>
      </c>
      <c r="DX170" s="148" t="e">
        <f t="shared" si="591"/>
        <v>#REF!</v>
      </c>
    </row>
    <row r="171" spans="1:128" hidden="1" x14ac:dyDescent="0.3">
      <c r="B171" s="15" t="s">
        <v>63</v>
      </c>
      <c r="C171" s="16" t="s">
        <v>64</v>
      </c>
      <c r="D171" s="15" t="s">
        <v>65</v>
      </c>
      <c r="E171" s="16" t="s">
        <v>66</v>
      </c>
      <c r="F171" s="68" t="s">
        <v>67</v>
      </c>
      <c r="G171" s="39" t="s">
        <v>179</v>
      </c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>
        <f t="shared" si="572"/>
        <v>0</v>
      </c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0">
        <f t="shared" si="574"/>
        <v>0</v>
      </c>
      <c r="AK171" s="40">
        <f t="shared" ref="AK171:AR173" si="602">AK108*AK$203</f>
        <v>23961.724149929978</v>
      </c>
      <c r="AL171" s="40">
        <f t="shared" si="602"/>
        <v>18218.741324498664</v>
      </c>
      <c r="AM171" s="40">
        <f t="shared" si="602"/>
        <v>24961.678826479623</v>
      </c>
      <c r="AN171" s="40">
        <f t="shared" si="602"/>
        <v>22388.223750634654</v>
      </c>
      <c r="AO171" s="40">
        <f t="shared" si="602"/>
        <v>18052.277519521394</v>
      </c>
      <c r="AP171" s="40">
        <f t="shared" si="602"/>
        <v>19001.967973270504</v>
      </c>
      <c r="AQ171" s="40">
        <f t="shared" si="602"/>
        <v>20162.4665817655</v>
      </c>
      <c r="AR171" s="40">
        <f t="shared" si="602"/>
        <v>19281.704910103545</v>
      </c>
      <c r="AS171" s="40">
        <v>19336.071058639907</v>
      </c>
      <c r="AT171" s="40">
        <f t="shared" ref="AT171:AV173" si="603">AT108*AT$203</f>
        <v>18179.559922944401</v>
      </c>
      <c r="AU171" s="40">
        <f t="shared" si="603"/>
        <v>19785.71024972777</v>
      </c>
      <c r="AV171" s="40">
        <f t="shared" si="603"/>
        <v>20102.829170788264</v>
      </c>
      <c r="AW171" s="40">
        <f t="shared" si="577"/>
        <v>243432.9554383042</v>
      </c>
      <c r="AY171" s="40">
        <f t="shared" ref="AY171:BJ173" si="604">AY108*AY$203</f>
        <v>15071.385579773229</v>
      </c>
      <c r="AZ171" s="40">
        <f t="shared" si="604"/>
        <v>17312.116483448652</v>
      </c>
      <c r="BA171" s="40">
        <f t="shared" si="604"/>
        <v>18981.55458799579</v>
      </c>
      <c r="BB171" s="40">
        <f t="shared" si="604"/>
        <v>18277.45641351381</v>
      </c>
      <c r="BC171" s="40">
        <f t="shared" si="604"/>
        <v>17664.638170678027</v>
      </c>
      <c r="BD171" s="40">
        <f t="shared" si="604"/>
        <v>18811.134743157283</v>
      </c>
      <c r="BE171" s="40">
        <f t="shared" si="604"/>
        <v>19316.850544819976</v>
      </c>
      <c r="BF171" s="40">
        <f t="shared" si="604"/>
        <v>19387.013850737392</v>
      </c>
      <c r="BG171" s="40">
        <f t="shared" si="604"/>
        <v>16154.794055135158</v>
      </c>
      <c r="BH171" s="40">
        <f t="shared" si="604"/>
        <v>18416.999277851875</v>
      </c>
      <c r="BI171" s="40">
        <f t="shared" si="604"/>
        <v>18108.938490187214</v>
      </c>
      <c r="BJ171" s="40">
        <f t="shared" si="604"/>
        <v>19097.023786695248</v>
      </c>
      <c r="BK171" s="40">
        <f t="shared" si="579"/>
        <v>216599.90598399364</v>
      </c>
      <c r="BM171" s="40">
        <f t="shared" ref="BM171:BX173" si="605">BM108*BM$203</f>
        <v>22019.77771148484</v>
      </c>
      <c r="BN171" s="40">
        <f t="shared" si="605"/>
        <v>20743.729822853387</v>
      </c>
      <c r="BO171" s="40">
        <f t="shared" si="605"/>
        <v>20384.714653707088</v>
      </c>
      <c r="BP171" s="40">
        <f t="shared" si="605"/>
        <v>18597.000801860286</v>
      </c>
      <c r="BQ171" s="40">
        <f t="shared" si="605"/>
        <v>19074.501342286319</v>
      </c>
      <c r="BR171" s="40">
        <f t="shared" si="605"/>
        <v>18742.849075288646</v>
      </c>
      <c r="BS171" s="40">
        <f t="shared" si="605"/>
        <v>19263.86644517439</v>
      </c>
      <c r="BT171" s="40">
        <f t="shared" si="605"/>
        <v>19002.921999097645</v>
      </c>
      <c r="BU171" s="40">
        <f t="shared" si="605"/>
        <v>18944.186789841344</v>
      </c>
      <c r="BV171" s="40">
        <f t="shared" si="605"/>
        <v>16649.366052362559</v>
      </c>
      <c r="BW171" s="40">
        <f t="shared" si="605"/>
        <v>18637.259480700832</v>
      </c>
      <c r="BX171" s="40">
        <f t="shared" si="605"/>
        <v>19142.170726898737</v>
      </c>
      <c r="BY171" s="40">
        <f t="shared" si="581"/>
        <v>231202.34490155606</v>
      </c>
      <c r="CA171" s="40">
        <f t="shared" ref="CA171:CL173" si="606">CA108*CA$203</f>
        <v>17991.569600277329</v>
      </c>
      <c r="CB171" s="40">
        <f t="shared" si="606"/>
        <v>18527.867253295481</v>
      </c>
      <c r="CC171" s="40">
        <f t="shared" si="606"/>
        <v>18119.04054381634</v>
      </c>
      <c r="CD171" s="40">
        <f t="shared" si="606"/>
        <v>19447.609409176865</v>
      </c>
      <c r="CE171" s="40">
        <f t="shared" si="606"/>
        <v>18854.379939428516</v>
      </c>
      <c r="CF171" s="40">
        <f t="shared" si="606"/>
        <v>19253.822284022292</v>
      </c>
      <c r="CG171" s="40">
        <f t="shared" si="606"/>
        <v>20114.233684090785</v>
      </c>
      <c r="CH171" s="40">
        <f t="shared" si="606"/>
        <v>19763.101667488176</v>
      </c>
      <c r="CI171" s="40">
        <f t="shared" si="606"/>
        <v>20361.398944240249</v>
      </c>
      <c r="CJ171" s="40">
        <f t="shared" si="606"/>
        <v>18537.887898236062</v>
      </c>
      <c r="CK171" s="40">
        <f t="shared" si="606"/>
        <v>18303.831821418604</v>
      </c>
      <c r="CL171" s="40">
        <f t="shared" si="606"/>
        <v>18490.360658546353</v>
      </c>
      <c r="CM171" s="40">
        <f t="shared" si="583"/>
        <v>227765.10370403706</v>
      </c>
      <c r="CO171" s="40">
        <f t="shared" ref="CO171:CR173" si="607">CO108*CO$203</f>
        <v>58459.628421623631</v>
      </c>
      <c r="CP171" s="40">
        <f t="shared" si="607"/>
        <v>59855.139304910808</v>
      </c>
      <c r="CQ171" s="40">
        <f t="shared" si="607"/>
        <v>56995.478775147705</v>
      </c>
      <c r="CR171" s="40">
        <f t="shared" si="607"/>
        <v>59955.173222532299</v>
      </c>
      <c r="CS171" s="40">
        <f t="shared" si="585"/>
        <v>235265.41972421444</v>
      </c>
      <c r="CU171" s="40">
        <f t="shared" ref="CU171:CX173" si="608">CU108*CU$203</f>
        <v>57959.109356520443</v>
      </c>
      <c r="CV171" s="40">
        <f t="shared" si="608"/>
        <v>59686.770422759233</v>
      </c>
      <c r="CW171" s="40">
        <f t="shared" si="608"/>
        <v>58369.751814099174</v>
      </c>
      <c r="CX171" s="40">
        <f t="shared" si="608"/>
        <v>59214.442864076591</v>
      </c>
      <c r="CY171" s="40">
        <f t="shared" si="587"/>
        <v>235230.07445745543</v>
      </c>
      <c r="DA171" s="40">
        <f t="shared" ref="DA171:DS173" si="609">DA108*DA$203</f>
        <v>238257.86549883944</v>
      </c>
      <c r="DB171" s="40">
        <f t="shared" si="609"/>
        <v>238604.0261288519</v>
      </c>
      <c r="DC171" s="40">
        <f t="shared" si="609"/>
        <v>241616.57256904509</v>
      </c>
      <c r="DD171" s="40">
        <f t="shared" si="609"/>
        <v>231980.90315415247</v>
      </c>
      <c r="DE171" s="40">
        <f t="shared" si="609"/>
        <v>240230.96095427821</v>
      </c>
      <c r="DF171" s="40">
        <f t="shared" si="609"/>
        <v>240052.01250050889</v>
      </c>
      <c r="DG171" s="40">
        <f t="shared" si="609"/>
        <v>241723.55175893751</v>
      </c>
      <c r="DH171" s="40">
        <f t="shared" si="609"/>
        <v>225656.21839846831</v>
      </c>
      <c r="DI171" s="40">
        <f t="shared" si="609"/>
        <v>231821.70496424302</v>
      </c>
      <c r="DJ171" s="40">
        <f t="shared" si="609"/>
        <v>236553.7775421702</v>
      </c>
      <c r="DK171" s="40">
        <f t="shared" si="609"/>
        <v>242649.51694768766</v>
      </c>
      <c r="DL171" s="40">
        <f t="shared" si="609"/>
        <v>241425.29090317534</v>
      </c>
      <c r="DM171" s="40">
        <f t="shared" si="609"/>
        <v>238354.2540327055</v>
      </c>
      <c r="DN171" s="40">
        <f t="shared" si="609"/>
        <v>237590.6838685394</v>
      </c>
      <c r="DO171" s="40">
        <f t="shared" si="609"/>
        <v>237590.70403176718</v>
      </c>
      <c r="DP171" s="40">
        <f t="shared" si="609"/>
        <v>190543.9135760761</v>
      </c>
      <c r="DQ171" s="40">
        <f t="shared" si="609"/>
        <v>0</v>
      </c>
      <c r="DR171" s="40">
        <f t="shared" si="609"/>
        <v>0</v>
      </c>
      <c r="DS171" s="40">
        <f t="shared" si="609"/>
        <v>0</v>
      </c>
      <c r="DU171" s="40">
        <f t="shared" si="589"/>
        <v>419641.1822687739</v>
      </c>
      <c r="DW171" s="40">
        <f t="shared" si="590"/>
        <v>5951473.801682841</v>
      </c>
      <c r="DX171" s="40">
        <f t="shared" si="591"/>
        <v>7516619.830363879</v>
      </c>
    </row>
    <row r="172" spans="1:128" hidden="1" x14ac:dyDescent="0.3">
      <c r="B172" s="15" t="s">
        <v>68</v>
      </c>
      <c r="C172" s="16" t="s">
        <v>69</v>
      </c>
      <c r="D172" s="15" t="s">
        <v>70</v>
      </c>
      <c r="E172" s="16" t="s">
        <v>71</v>
      </c>
      <c r="F172" s="68" t="s">
        <v>72</v>
      </c>
      <c r="G172" s="39" t="s">
        <v>179</v>
      </c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>
        <f t="shared" si="572"/>
        <v>0</v>
      </c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0">
        <f t="shared" si="574"/>
        <v>0</v>
      </c>
      <c r="AK172" s="40">
        <f t="shared" si="602"/>
        <v>32390.104825804301</v>
      </c>
      <c r="AL172" s="40">
        <f t="shared" si="602"/>
        <v>34611.889920907961</v>
      </c>
      <c r="AM172" s="40">
        <f t="shared" si="602"/>
        <v>37136.630561456157</v>
      </c>
      <c r="AN172" s="40">
        <f t="shared" si="602"/>
        <v>33681.212330597016</v>
      </c>
      <c r="AO172" s="40">
        <f t="shared" si="602"/>
        <v>38978.421632443911</v>
      </c>
      <c r="AP172" s="40">
        <f t="shared" si="602"/>
        <v>36000.046108338807</v>
      </c>
      <c r="AQ172" s="40">
        <f t="shared" si="602"/>
        <v>37317.65018720724</v>
      </c>
      <c r="AR172" s="40">
        <f t="shared" si="602"/>
        <v>31951.777808821647</v>
      </c>
      <c r="AS172" s="40">
        <v>34720.668946493337</v>
      </c>
      <c r="AT172" s="40">
        <f t="shared" si="603"/>
        <v>29214.970583556846</v>
      </c>
      <c r="AU172" s="40">
        <f t="shared" si="603"/>
        <v>32045.878701119698</v>
      </c>
      <c r="AV172" s="40">
        <f t="shared" si="603"/>
        <v>32299.717816349606</v>
      </c>
      <c r="AW172" s="40">
        <f t="shared" si="577"/>
        <v>410348.96942309657</v>
      </c>
      <c r="AY172" s="40">
        <f t="shared" si="604"/>
        <v>27894.83581394477</v>
      </c>
      <c r="AZ172" s="40">
        <f t="shared" si="604"/>
        <v>32042.086929671219</v>
      </c>
      <c r="BA172" s="40">
        <f t="shared" si="604"/>
        <v>35131.962215615982</v>
      </c>
      <c r="BB172" s="40">
        <f t="shared" si="604"/>
        <v>33828.783893349966</v>
      </c>
      <c r="BC172" s="40">
        <f t="shared" si="604"/>
        <v>32694.550801295296</v>
      </c>
      <c r="BD172" s="40">
        <f t="shared" si="604"/>
        <v>34816.541077589485</v>
      </c>
      <c r="BE172" s="40">
        <f t="shared" si="604"/>
        <v>35752.543887764456</v>
      </c>
      <c r="BF172" s="40">
        <f t="shared" si="604"/>
        <v>35882.405464748903</v>
      </c>
      <c r="BG172" s="40">
        <f t="shared" si="604"/>
        <v>29900.059645535704</v>
      </c>
      <c r="BH172" s="40">
        <f t="shared" si="604"/>
        <v>34087.056450250238</v>
      </c>
      <c r="BI172" s="40">
        <f t="shared" si="604"/>
        <v>33516.882921934906</v>
      </c>
      <c r="BJ172" s="40">
        <f t="shared" si="604"/>
        <v>35345.678089464491</v>
      </c>
      <c r="BK172" s="40">
        <f t="shared" si="579"/>
        <v>400893.38719116536</v>
      </c>
      <c r="BM172" s="40">
        <f t="shared" si="605"/>
        <v>29181.66627528756</v>
      </c>
      <c r="BN172" s="40">
        <f t="shared" si="605"/>
        <v>33374.416284556093</v>
      </c>
      <c r="BO172" s="40">
        <f t="shared" si="605"/>
        <v>37293.726567486061</v>
      </c>
      <c r="BP172" s="40">
        <f t="shared" si="605"/>
        <v>34420.211814891241</v>
      </c>
      <c r="BQ172" s="40">
        <f t="shared" si="605"/>
        <v>35303.992480295354</v>
      </c>
      <c r="BR172" s="40">
        <f t="shared" si="605"/>
        <v>34690.154722230269</v>
      </c>
      <c r="BS172" s="40">
        <f t="shared" si="605"/>
        <v>35654.478401181274</v>
      </c>
      <c r="BT172" s="40">
        <f t="shared" si="605"/>
        <v>35171.51003431523</v>
      </c>
      <c r="BU172" s="40">
        <f t="shared" si="605"/>
        <v>35062.800121080632</v>
      </c>
      <c r="BV172" s="40">
        <f t="shared" si="605"/>
        <v>30815.436973506683</v>
      </c>
      <c r="BW172" s="40">
        <f t="shared" si="605"/>
        <v>34494.724488619824</v>
      </c>
      <c r="BX172" s="40">
        <f t="shared" si="605"/>
        <v>35429.238189351287</v>
      </c>
      <c r="BY172" s="40">
        <f t="shared" si="581"/>
        <v>410892.35635280155</v>
      </c>
      <c r="CA172" s="40">
        <f t="shared" si="606"/>
        <v>30734.683068454709</v>
      </c>
      <c r="CB172" s="40">
        <f t="shared" si="606"/>
        <v>31650.830951161664</v>
      </c>
      <c r="CC172" s="40">
        <f t="shared" si="606"/>
        <v>30952.43944753394</v>
      </c>
      <c r="CD172" s="40">
        <f t="shared" si="606"/>
        <v>33222.010358725747</v>
      </c>
      <c r="CE172" s="40">
        <f t="shared" si="606"/>
        <v>32208.606851157296</v>
      </c>
      <c r="CF172" s="40">
        <f t="shared" si="606"/>
        <v>32890.967208700582</v>
      </c>
      <c r="CG172" s="40">
        <f t="shared" si="606"/>
        <v>34360.792925806607</v>
      </c>
      <c r="CH172" s="40">
        <f t="shared" si="606"/>
        <v>33760.960254992708</v>
      </c>
      <c r="CI172" s="40">
        <f t="shared" si="606"/>
        <v>34783.021008458651</v>
      </c>
      <c r="CJ172" s="40">
        <f t="shared" si="606"/>
        <v>31667.949043314424</v>
      </c>
      <c r="CK172" s="40">
        <f t="shared" si="606"/>
        <v>31268.115148826444</v>
      </c>
      <c r="CL172" s="40">
        <f t="shared" si="606"/>
        <v>31586.759092607779</v>
      </c>
      <c r="CM172" s="40">
        <f t="shared" si="583"/>
        <v>389087.13535974053</v>
      </c>
      <c r="CO172" s="40">
        <f t="shared" si="607"/>
        <v>99865.558800969433</v>
      </c>
      <c r="CP172" s="40">
        <f t="shared" si="607"/>
        <v>102249.48558831042</v>
      </c>
      <c r="CQ172" s="40">
        <f t="shared" si="607"/>
        <v>97364.377617281367</v>
      </c>
      <c r="CR172" s="40">
        <f t="shared" si="607"/>
        <v>102420.37177681422</v>
      </c>
      <c r="CS172" s="40">
        <f t="shared" si="585"/>
        <v>401899.79378337541</v>
      </c>
      <c r="CU172" s="40">
        <f t="shared" si="608"/>
        <v>99010.53085302269</v>
      </c>
      <c r="CV172" s="40">
        <f t="shared" si="608"/>
        <v>101961.8639773844</v>
      </c>
      <c r="CW172" s="40">
        <f t="shared" si="608"/>
        <v>99712.024167310228</v>
      </c>
      <c r="CX172" s="40">
        <f t="shared" si="608"/>
        <v>101154.99508583511</v>
      </c>
      <c r="CY172" s="40">
        <f t="shared" si="587"/>
        <v>401839.41408355243</v>
      </c>
      <c r="DA172" s="40">
        <f t="shared" si="609"/>
        <v>407011.73646130704</v>
      </c>
      <c r="DB172" s="40">
        <f t="shared" si="609"/>
        <v>407603.07659952634</v>
      </c>
      <c r="DC172" s="40">
        <f t="shared" si="609"/>
        <v>412749.35689220921</v>
      </c>
      <c r="DD172" s="40">
        <f t="shared" si="609"/>
        <v>396288.91168377321</v>
      </c>
      <c r="DE172" s="40">
        <f t="shared" si="609"/>
        <v>410382.34085180913</v>
      </c>
      <c r="DF172" s="40">
        <f t="shared" si="609"/>
        <v>410076.64634408237</v>
      </c>
      <c r="DG172" s="40">
        <f t="shared" si="609"/>
        <v>412932.10756762623</v>
      </c>
      <c r="DH172" s="40">
        <f t="shared" si="609"/>
        <v>385484.56354780833</v>
      </c>
      <c r="DI172" s="40">
        <f t="shared" si="609"/>
        <v>396016.95620569953</v>
      </c>
      <c r="DJ172" s="40">
        <f t="shared" si="609"/>
        <v>404100.6728669338</v>
      </c>
      <c r="DK172" s="40">
        <f t="shared" si="609"/>
        <v>414513.91767318913</v>
      </c>
      <c r="DL172" s="40">
        <f t="shared" si="609"/>
        <v>412422.59377437521</v>
      </c>
      <c r="DM172" s="40">
        <f t="shared" si="609"/>
        <v>407176.39530462225</v>
      </c>
      <c r="DN172" s="40">
        <f t="shared" si="609"/>
        <v>405872.00177378708</v>
      </c>
      <c r="DO172" s="40">
        <f t="shared" si="609"/>
        <v>405872.03621827567</v>
      </c>
      <c r="DP172" s="40">
        <f t="shared" si="609"/>
        <v>325502.82851883315</v>
      </c>
      <c r="DQ172" s="40">
        <f t="shared" si="609"/>
        <v>0</v>
      </c>
      <c r="DR172" s="40">
        <f t="shared" si="609"/>
        <v>0</v>
      </c>
      <c r="DS172" s="40">
        <f t="shared" si="609"/>
        <v>0</v>
      </c>
      <c r="DU172" s="40">
        <f t="shared" si="589"/>
        <v>759228.63014575932</v>
      </c>
      <c r="DW172" s="40">
        <f t="shared" si="590"/>
        <v>10246402.15064634</v>
      </c>
      <c r="DX172" s="40">
        <f t="shared" si="591"/>
        <v>12962476.636381993</v>
      </c>
    </row>
    <row r="173" spans="1:128" hidden="1" x14ac:dyDescent="0.3">
      <c r="B173" s="15" t="s">
        <v>73</v>
      </c>
      <c r="C173" s="16" t="s">
        <v>74</v>
      </c>
      <c r="D173" s="15" t="s">
        <v>75</v>
      </c>
      <c r="E173" s="16" t="s">
        <v>76</v>
      </c>
      <c r="F173" s="68" t="s">
        <v>77</v>
      </c>
      <c r="G173" s="39" t="s">
        <v>179</v>
      </c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>
        <f t="shared" si="572"/>
        <v>0</v>
      </c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0">
        <f t="shared" si="574"/>
        <v>0</v>
      </c>
      <c r="AK173" s="40">
        <f t="shared" si="602"/>
        <v>129560.4193032172</v>
      </c>
      <c r="AL173" s="40">
        <f t="shared" si="602"/>
        <v>138447.55968363184</v>
      </c>
      <c r="AM173" s="40">
        <f t="shared" si="602"/>
        <v>148546.52224582463</v>
      </c>
      <c r="AN173" s="40">
        <f t="shared" si="602"/>
        <v>134724.84932238807</v>
      </c>
      <c r="AO173" s="40">
        <f t="shared" si="602"/>
        <v>155913.68652977564</v>
      </c>
      <c r="AP173" s="40">
        <f t="shared" si="602"/>
        <v>144000.18443335523</v>
      </c>
      <c r="AQ173" s="40">
        <f t="shared" si="602"/>
        <v>149270.60074882896</v>
      </c>
      <c r="AR173" s="40">
        <f t="shared" si="602"/>
        <v>127807.11123528659</v>
      </c>
      <c r="AS173" s="40">
        <v>138882.67578597335</v>
      </c>
      <c r="AT173" s="40">
        <f t="shared" si="603"/>
        <v>116859.88233422738</v>
      </c>
      <c r="AU173" s="40">
        <f t="shared" si="603"/>
        <v>128183.51480447879</v>
      </c>
      <c r="AV173" s="40">
        <f t="shared" si="603"/>
        <v>129198.87126539843</v>
      </c>
      <c r="AW173" s="40">
        <f t="shared" si="577"/>
        <v>1641395.8776923863</v>
      </c>
      <c r="AY173" s="40">
        <f t="shared" si="604"/>
        <v>111579.34325577908</v>
      </c>
      <c r="AZ173" s="40">
        <f t="shared" si="604"/>
        <v>128168.34771868488</v>
      </c>
      <c r="BA173" s="40">
        <f t="shared" si="604"/>
        <v>140527.84886246393</v>
      </c>
      <c r="BB173" s="40">
        <f t="shared" si="604"/>
        <v>135315.13557339986</v>
      </c>
      <c r="BC173" s="40">
        <f t="shared" si="604"/>
        <v>130778.20320518118</v>
      </c>
      <c r="BD173" s="40">
        <f t="shared" si="604"/>
        <v>139266.16431035794</v>
      </c>
      <c r="BE173" s="40">
        <f t="shared" si="604"/>
        <v>143010.17555105782</v>
      </c>
      <c r="BF173" s="40">
        <f t="shared" si="604"/>
        <v>143529.62185899561</v>
      </c>
      <c r="BG173" s="40">
        <f t="shared" si="604"/>
        <v>119600.23858214282</v>
      </c>
      <c r="BH173" s="40">
        <f t="shared" si="604"/>
        <v>136348.22580100095</v>
      </c>
      <c r="BI173" s="40">
        <f t="shared" si="604"/>
        <v>134067.53168773963</v>
      </c>
      <c r="BJ173" s="40">
        <f t="shared" si="604"/>
        <v>141382.71235785796</v>
      </c>
      <c r="BK173" s="40">
        <f t="shared" si="579"/>
        <v>1603573.5487646614</v>
      </c>
      <c r="BM173" s="40">
        <f t="shared" si="605"/>
        <v>116726.66510115024</v>
      </c>
      <c r="BN173" s="40">
        <f t="shared" si="605"/>
        <v>133497.66513822437</v>
      </c>
      <c r="BO173" s="40">
        <f t="shared" si="605"/>
        <v>149174.90626994424</v>
      </c>
      <c r="BP173" s="40">
        <f t="shared" si="605"/>
        <v>137680.84725956497</v>
      </c>
      <c r="BQ173" s="40">
        <f t="shared" si="605"/>
        <v>141215.96992118141</v>
      </c>
      <c r="BR173" s="40">
        <f t="shared" si="605"/>
        <v>138760.61888892108</v>
      </c>
      <c r="BS173" s="40">
        <f t="shared" si="605"/>
        <v>142617.91360472509</v>
      </c>
      <c r="BT173" s="40">
        <f t="shared" si="605"/>
        <v>140686.04013726092</v>
      </c>
      <c r="BU173" s="40">
        <f t="shared" si="605"/>
        <v>140251.20048432253</v>
      </c>
      <c r="BV173" s="40">
        <f t="shared" si="605"/>
        <v>123261.74789402673</v>
      </c>
      <c r="BW173" s="40">
        <f t="shared" si="605"/>
        <v>137978.8979544793</v>
      </c>
      <c r="BX173" s="40">
        <f t="shared" si="605"/>
        <v>141716.95275740515</v>
      </c>
      <c r="BY173" s="40">
        <f t="shared" si="581"/>
        <v>1643569.4254112062</v>
      </c>
      <c r="CA173" s="40">
        <f t="shared" si="606"/>
        <v>122938.73227381884</v>
      </c>
      <c r="CB173" s="40">
        <f t="shared" si="606"/>
        <v>126603.32380464666</v>
      </c>
      <c r="CC173" s="40">
        <f t="shared" si="606"/>
        <v>123809.75779013576</v>
      </c>
      <c r="CD173" s="40">
        <f t="shared" si="606"/>
        <v>132888.04143490299</v>
      </c>
      <c r="CE173" s="40">
        <f t="shared" si="606"/>
        <v>128834.42740462918</v>
      </c>
      <c r="CF173" s="40">
        <f t="shared" si="606"/>
        <v>131563.86883480233</v>
      </c>
      <c r="CG173" s="40">
        <f t="shared" si="606"/>
        <v>137443.17170322643</v>
      </c>
      <c r="CH173" s="40">
        <f t="shared" si="606"/>
        <v>135043.84101997083</v>
      </c>
      <c r="CI173" s="40">
        <f t="shared" si="606"/>
        <v>139132.0840338346</v>
      </c>
      <c r="CJ173" s="40">
        <f t="shared" si="606"/>
        <v>126671.7961732577</v>
      </c>
      <c r="CK173" s="40">
        <f t="shared" si="606"/>
        <v>125072.46059530578</v>
      </c>
      <c r="CL173" s="40">
        <f t="shared" si="606"/>
        <v>126347.03637043112</v>
      </c>
      <c r="CM173" s="40">
        <f t="shared" si="583"/>
        <v>1556348.5414389621</v>
      </c>
      <c r="CO173" s="40">
        <f t="shared" si="607"/>
        <v>399462.23520387773</v>
      </c>
      <c r="CP173" s="40">
        <f t="shared" si="607"/>
        <v>408997.94235324167</v>
      </c>
      <c r="CQ173" s="40">
        <f t="shared" si="607"/>
        <v>389457.51046912547</v>
      </c>
      <c r="CR173" s="40">
        <f t="shared" si="607"/>
        <v>409681.48710725689</v>
      </c>
      <c r="CS173" s="40">
        <f t="shared" si="585"/>
        <v>1607599.1751335016</v>
      </c>
      <c r="CU173" s="40">
        <f t="shared" si="608"/>
        <v>396042.12341209076</v>
      </c>
      <c r="CV173" s="40">
        <f t="shared" si="608"/>
        <v>407847.45590953762</v>
      </c>
      <c r="CW173" s="40">
        <f t="shared" si="608"/>
        <v>398848.09666924091</v>
      </c>
      <c r="CX173" s="40">
        <f t="shared" si="608"/>
        <v>404619.98034334043</v>
      </c>
      <c r="CY173" s="40">
        <f t="shared" si="587"/>
        <v>1607357.6563342097</v>
      </c>
      <c r="DA173" s="40">
        <f t="shared" si="609"/>
        <v>1628046.9458452282</v>
      </c>
      <c r="DB173" s="40">
        <f t="shared" si="609"/>
        <v>1630412.3063981053</v>
      </c>
      <c r="DC173" s="40">
        <f t="shared" si="609"/>
        <v>1650997.4275688368</v>
      </c>
      <c r="DD173" s="40">
        <f t="shared" si="609"/>
        <v>1585155.6467350929</v>
      </c>
      <c r="DE173" s="40">
        <f t="shared" si="609"/>
        <v>1641529.3634072365</v>
      </c>
      <c r="DF173" s="40">
        <f t="shared" si="609"/>
        <v>1640306.5853763295</v>
      </c>
      <c r="DG173" s="40">
        <f t="shared" si="609"/>
        <v>1651728.4302705049</v>
      </c>
      <c r="DH173" s="40">
        <f t="shared" si="609"/>
        <v>1541938.2541912333</v>
      </c>
      <c r="DI173" s="40">
        <f t="shared" si="609"/>
        <v>1584067.8248227981</v>
      </c>
      <c r="DJ173" s="40">
        <f t="shared" si="609"/>
        <v>1616402.6914677352</v>
      </c>
      <c r="DK173" s="40">
        <f t="shared" si="609"/>
        <v>1658055.6706927565</v>
      </c>
      <c r="DL173" s="40">
        <f t="shared" si="609"/>
        <v>1649690.3750975009</v>
      </c>
      <c r="DM173" s="40">
        <f t="shared" si="609"/>
        <v>1628705.581218489</v>
      </c>
      <c r="DN173" s="40">
        <f t="shared" si="609"/>
        <v>1623488.0070951483</v>
      </c>
      <c r="DO173" s="40">
        <f t="shared" si="609"/>
        <v>1623488.1448731027</v>
      </c>
      <c r="DP173" s="40">
        <f t="shared" si="609"/>
        <v>1302011.3140753326</v>
      </c>
      <c r="DQ173" s="40">
        <f t="shared" si="609"/>
        <v>0</v>
      </c>
      <c r="DR173" s="40">
        <f t="shared" si="609"/>
        <v>0</v>
      </c>
      <c r="DS173" s="40">
        <f t="shared" si="609"/>
        <v>0</v>
      </c>
      <c r="DU173" s="40">
        <f t="shared" si="589"/>
        <v>3036914.5205830373</v>
      </c>
      <c r="DW173" s="40">
        <f t="shared" si="590"/>
        <v>40985608.60258536</v>
      </c>
      <c r="DX173" s="40">
        <f t="shared" si="591"/>
        <v>51849906.545527972</v>
      </c>
    </row>
    <row r="174" spans="1:128" s="84" customFormat="1" hidden="1" x14ac:dyDescent="0.3">
      <c r="B174" s="85" t="s">
        <v>78</v>
      </c>
      <c r="C174" s="86" t="s">
        <v>79</v>
      </c>
      <c r="D174" s="85" t="s">
        <v>80</v>
      </c>
      <c r="E174" s="86" t="s">
        <v>81</v>
      </c>
      <c r="F174" s="91" t="s">
        <v>82</v>
      </c>
      <c r="G174" s="113" t="s">
        <v>179</v>
      </c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>
        <f t="shared" si="572"/>
        <v>0</v>
      </c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>
        <f t="shared" si="574"/>
        <v>0</v>
      </c>
      <c r="AK174" s="92">
        <f t="shared" ref="AK174:AR174" si="610">AK111*AK$203-AK$145</f>
        <v>667567.88757252251</v>
      </c>
      <c r="AL174" s="92">
        <f t="shared" si="610"/>
        <v>425992.54147877463</v>
      </c>
      <c r="AM174" s="92">
        <f t="shared" si="610"/>
        <v>731749.2835546491</v>
      </c>
      <c r="AN174" s="92">
        <f t="shared" si="610"/>
        <v>646219.82107035432</v>
      </c>
      <c r="AO174" s="92">
        <f t="shared" si="610"/>
        <v>768283.5007143775</v>
      </c>
      <c r="AP174" s="92">
        <f t="shared" si="610"/>
        <v>722535.67434217921</v>
      </c>
      <c r="AQ174" s="92">
        <f t="shared" si="610"/>
        <v>734678.89631518803</v>
      </c>
      <c r="AR174" s="92">
        <f t="shared" si="610"/>
        <v>671700.72355801007</v>
      </c>
      <c r="AS174" s="92">
        <v>716933.26158736192</v>
      </c>
      <c r="AT174" s="92">
        <f>AT111*AT$203-AT$145</f>
        <v>622398.00421572931</v>
      </c>
      <c r="AU174" s="92">
        <f>AU111*AU$203-AU$145</f>
        <v>705196.9971803294</v>
      </c>
      <c r="AV174" s="92">
        <f>AV111*AV$203-AV$145</f>
        <v>672087.3689095286</v>
      </c>
      <c r="AW174" s="92">
        <f t="shared" si="577"/>
        <v>8085343.9604990054</v>
      </c>
      <c r="AY174" s="92">
        <f t="shared" ref="AY174:BJ174" si="611">AY111*AY$203-AY$145</f>
        <v>549170.35466792947</v>
      </c>
      <c r="AZ174" s="92">
        <f t="shared" si="611"/>
        <v>630817.98942410538</v>
      </c>
      <c r="BA174" s="92">
        <f t="shared" si="611"/>
        <v>691648.88722826738</v>
      </c>
      <c r="BB174" s="92">
        <f t="shared" si="611"/>
        <v>665992.99499761232</v>
      </c>
      <c r="BC174" s="92">
        <f t="shared" si="611"/>
        <v>643663.1561129404</v>
      </c>
      <c r="BD174" s="92">
        <f t="shared" si="611"/>
        <v>685439.1378898907</v>
      </c>
      <c r="BE174" s="92">
        <f t="shared" si="611"/>
        <v>703866.3836590522</v>
      </c>
      <c r="BF174" s="92" t="e">
        <f t="shared" si="611"/>
        <v>#REF!</v>
      </c>
      <c r="BG174" s="92">
        <f t="shared" si="611"/>
        <v>588647.5356819462</v>
      </c>
      <c r="BH174" s="92">
        <f t="shared" si="611"/>
        <v>671077.65054532525</v>
      </c>
      <c r="BI174" s="92">
        <f t="shared" si="611"/>
        <v>659852.54777520383</v>
      </c>
      <c r="BJ174" s="92">
        <f t="shared" si="611"/>
        <v>695856.34781424736</v>
      </c>
      <c r="BK174" s="92" t="e">
        <f t="shared" si="579"/>
        <v>#REF!</v>
      </c>
      <c r="BM174" s="92">
        <f t="shared" ref="BM174:BX174" si="612">BM111*BM$203-BM$145</f>
        <v>622972.63840022171</v>
      </c>
      <c r="BN174" s="92">
        <f t="shared" si="612"/>
        <v>649217.81774510338</v>
      </c>
      <c r="BO174" s="92">
        <f t="shared" si="612"/>
        <v>710915.49678490881</v>
      </c>
      <c r="BP174" s="92">
        <f t="shared" si="612"/>
        <v>677636.53660508688</v>
      </c>
      <c r="BQ174" s="92">
        <f t="shared" si="612"/>
        <v>695035.67617005308</v>
      </c>
      <c r="BR174" s="92">
        <f t="shared" si="612"/>
        <v>682950.94831742824</v>
      </c>
      <c r="BS174" s="92">
        <f t="shared" si="612"/>
        <v>701935.75182430062</v>
      </c>
      <c r="BT174" s="92" t="e">
        <f t="shared" si="612"/>
        <v>#REF!</v>
      </c>
      <c r="BU174" s="92">
        <f t="shared" si="612"/>
        <v>690287.28136548749</v>
      </c>
      <c r="BV174" s="92">
        <f t="shared" si="612"/>
        <v>606668.72409150482</v>
      </c>
      <c r="BW174" s="92">
        <f t="shared" si="612"/>
        <v>679103.48022618296</v>
      </c>
      <c r="BX174" s="92">
        <f t="shared" si="612"/>
        <v>697501.40964565554</v>
      </c>
      <c r="BY174" s="92" t="e">
        <f t="shared" si="581"/>
        <v>#REF!</v>
      </c>
      <c r="CA174" s="92">
        <f t="shared" ref="CA174:CL174" si="613">CA111*CA$203-CA$145</f>
        <v>624722.69260172558</v>
      </c>
      <c r="CB174" s="92">
        <f t="shared" si="613"/>
        <v>643344.59837610112</v>
      </c>
      <c r="CC174" s="92">
        <f t="shared" si="613"/>
        <v>629148.87624469947</v>
      </c>
      <c r="CD174" s="92">
        <f t="shared" si="613"/>
        <v>675280.87791630742</v>
      </c>
      <c r="CE174" s="92">
        <f t="shared" si="613"/>
        <v>654682.12417187763</v>
      </c>
      <c r="CF174" s="92">
        <f t="shared" si="613"/>
        <v>668551.99225998065</v>
      </c>
      <c r="CG174" s="92">
        <f t="shared" si="613"/>
        <v>698428.12527884333</v>
      </c>
      <c r="CH174" s="92" t="e">
        <f t="shared" si="613"/>
        <v>#REF!</v>
      </c>
      <c r="CI174" s="92">
        <f t="shared" si="613"/>
        <v>707010.46413358115</v>
      </c>
      <c r="CJ174" s="92">
        <f t="shared" si="613"/>
        <v>643692.5460220247</v>
      </c>
      <c r="CK174" s="92">
        <f t="shared" si="613"/>
        <v>635565.39837577695</v>
      </c>
      <c r="CL174" s="92">
        <f t="shared" si="613"/>
        <v>642042.25392352848</v>
      </c>
      <c r="CM174" s="92" t="e">
        <f t="shared" si="583"/>
        <v>#REF!</v>
      </c>
      <c r="CO174" s="92">
        <f t="shared" ref="CO174:CR174" si="614">CO111*CO$203-CO$145</f>
        <v>2029898.2961158727</v>
      </c>
      <c r="CP174" s="92">
        <f t="shared" si="614"/>
        <v>2078354.7307645062</v>
      </c>
      <c r="CQ174" s="92">
        <f t="shared" si="614"/>
        <v>1979058.5122704317</v>
      </c>
      <c r="CR174" s="92">
        <f t="shared" si="614"/>
        <v>2081828.2163889641</v>
      </c>
      <c r="CS174" s="92">
        <f t="shared" si="585"/>
        <v>8169139.7555397749</v>
      </c>
      <c r="CU174" s="92">
        <f t="shared" ref="CU174:CX174" si="615">CU111*CU$203-CU$145</f>
        <v>2012518.7330762509</v>
      </c>
      <c r="CV174" s="92">
        <f t="shared" si="615"/>
        <v>2072508.4447680661</v>
      </c>
      <c r="CW174" s="92">
        <f t="shared" si="615"/>
        <v>2026777.5035723625</v>
      </c>
      <c r="CX174" s="92">
        <f t="shared" si="615"/>
        <v>2056107.7776330726</v>
      </c>
      <c r="CY174" s="92">
        <f t="shared" si="587"/>
        <v>8167912.459049752</v>
      </c>
      <c r="DA174" s="92">
        <f t="shared" ref="DA174:DS174" si="616">DA111*DA$203-DA$145</f>
        <v>8273046.6865814971</v>
      </c>
      <c r="DB174" s="92">
        <f t="shared" si="616"/>
        <v>8285066.4494848279</v>
      </c>
      <c r="DC174" s="92">
        <f t="shared" si="616"/>
        <v>8389671.3375250697</v>
      </c>
      <c r="DD174" s="92">
        <f t="shared" si="616"/>
        <v>8055091.2271938948</v>
      </c>
      <c r="DE174" s="92">
        <f t="shared" si="616"/>
        <v>8341558.6359593291</v>
      </c>
      <c r="DF174" s="92">
        <f t="shared" si="616"/>
        <v>8335344.9946617996</v>
      </c>
      <c r="DG174" s="92">
        <f t="shared" si="616"/>
        <v>8393385.9843872823</v>
      </c>
      <c r="DH174" s="92">
        <f t="shared" si="616"/>
        <v>7835478.6987590669</v>
      </c>
      <c r="DI174" s="92">
        <f t="shared" si="616"/>
        <v>8049563.3758686818</v>
      </c>
      <c r="DJ174" s="92">
        <f t="shared" si="616"/>
        <v>8213875.50583559</v>
      </c>
      <c r="DK174" s="92">
        <f t="shared" si="616"/>
        <v>8425538.3467894234</v>
      </c>
      <c r="DL174" s="92">
        <f t="shared" si="616"/>
        <v>8383029.4491294259</v>
      </c>
      <c r="DM174" s="92">
        <f t="shared" si="616"/>
        <v>8276393.593257823</v>
      </c>
      <c r="DN174" s="92">
        <f t="shared" si="616"/>
        <v>8249880.0861238576</v>
      </c>
      <c r="DO174" s="92">
        <f t="shared" si="616"/>
        <v>8249880.7862532083</v>
      </c>
      <c r="DP174" s="92">
        <f t="shared" si="616"/>
        <v>6616271.3644662704</v>
      </c>
      <c r="DQ174" s="92">
        <f t="shared" si="616"/>
        <v>0</v>
      </c>
      <c r="DR174" s="92">
        <f t="shared" si="616"/>
        <v>0</v>
      </c>
      <c r="DS174" s="92">
        <f t="shared" si="616"/>
        <v>0</v>
      </c>
      <c r="DU174" s="92" t="e">
        <f t="shared" si="589"/>
        <v>#REF!</v>
      </c>
      <c r="DW174" s="92" t="e">
        <f t="shared" si="590"/>
        <v>#REF!</v>
      </c>
      <c r="DX174" s="92" t="e">
        <f t="shared" si="591"/>
        <v>#REF!</v>
      </c>
    </row>
    <row r="175" spans="1:128" hidden="1" x14ac:dyDescent="0.3">
      <c r="B175" s="15" t="s">
        <v>83</v>
      </c>
      <c r="C175" s="16" t="s">
        <v>84</v>
      </c>
      <c r="D175" s="15" t="s">
        <v>85</v>
      </c>
      <c r="E175" s="16" t="s">
        <v>86</v>
      </c>
      <c r="F175" s="68" t="s">
        <v>87</v>
      </c>
      <c r="G175" s="39" t="s">
        <v>179</v>
      </c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>
        <f t="shared" si="572"/>
        <v>0</v>
      </c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0">
        <f t="shared" si="574"/>
        <v>0</v>
      </c>
      <c r="AK175" s="40">
        <f t="shared" ref="AK175:AR178" si="617">AK112*AK$203</f>
        <v>63868.679696417545</v>
      </c>
      <c r="AL175" s="40">
        <f t="shared" si="617"/>
        <v>65259.982822814913</v>
      </c>
      <c r="AM175" s="40">
        <f t="shared" si="617"/>
        <v>70908.042872972583</v>
      </c>
      <c r="AN175" s="40">
        <f t="shared" si="617"/>
        <v>63681.669291184044</v>
      </c>
      <c r="AO175" s="40">
        <f t="shared" si="617"/>
        <v>73305.502792553089</v>
      </c>
      <c r="AP175" s="40">
        <f t="shared" si="617"/>
        <v>68747.476622275775</v>
      </c>
      <c r="AQ175" s="40">
        <f t="shared" si="617"/>
        <v>70973.493031395381</v>
      </c>
      <c r="AR175" s="40">
        <f t="shared" si="617"/>
        <v>64715.237502055126</v>
      </c>
      <c r="AS175" s="40">
        <v>68330.323297793366</v>
      </c>
      <c r="AT175" s="40">
        <f t="shared" ref="AT175:AV178" si="618">AT112*AT$203</f>
        <v>60541.597322103589</v>
      </c>
      <c r="AU175" s="40">
        <f t="shared" si="618"/>
        <v>66087.239970041672</v>
      </c>
      <c r="AV175" s="40">
        <f t="shared" si="618"/>
        <v>63506.226605312528</v>
      </c>
      <c r="AW175" s="40">
        <f t="shared" si="577"/>
        <v>799925.47182691959</v>
      </c>
      <c r="AY175" s="40">
        <f t="shared" ref="AY175:BJ178" si="619">AY112*AY$203</f>
        <v>53052.481207179961</v>
      </c>
      <c r="AZ175" s="40">
        <f t="shared" si="619"/>
        <v>60940.032987231774</v>
      </c>
      <c r="BA175" s="40">
        <f t="shared" si="619"/>
        <v>66816.588477053549</v>
      </c>
      <c r="BB175" s="40">
        <f t="shared" si="619"/>
        <v>64338.106656520307</v>
      </c>
      <c r="BC175" s="40">
        <f t="shared" si="619"/>
        <v>62180.937487210802</v>
      </c>
      <c r="BD175" s="40">
        <f t="shared" si="619"/>
        <v>66216.69700936001</v>
      </c>
      <c r="BE175" s="40">
        <f t="shared" si="619"/>
        <v>67996.857029941719</v>
      </c>
      <c r="BF175" s="40">
        <f t="shared" si="619"/>
        <v>68243.837471714316</v>
      </c>
      <c r="BG175" s="40">
        <f t="shared" si="619"/>
        <v>56866.165587730655</v>
      </c>
      <c r="BH175" s="40">
        <f t="shared" si="619"/>
        <v>64829.308686267774</v>
      </c>
      <c r="BI175" s="40">
        <f t="shared" si="619"/>
        <v>63744.910104482282</v>
      </c>
      <c r="BJ175" s="40">
        <f t="shared" si="619"/>
        <v>67223.049280646315</v>
      </c>
      <c r="BK175" s="40">
        <f t="shared" si="579"/>
        <v>762448.97198533942</v>
      </c>
      <c r="BM175" s="40">
        <f t="shared" ref="BM175:BX178" si="620">BM112*BM$203</f>
        <v>59729.868336674859</v>
      </c>
      <c r="BN175" s="40">
        <f t="shared" si="620"/>
        <v>63200.143607472615</v>
      </c>
      <c r="BO175" s="40">
        <f t="shared" si="620"/>
        <v>69308.210049986577</v>
      </c>
      <c r="BP175" s="40">
        <f t="shared" si="620"/>
        <v>65462.928430064647</v>
      </c>
      <c r="BQ175" s="40">
        <f t="shared" si="620"/>
        <v>67143.768477138248</v>
      </c>
      <c r="BR175" s="40">
        <f t="shared" si="620"/>
        <v>65976.326003512848</v>
      </c>
      <c r="BS175" s="40">
        <f t="shared" si="620"/>
        <v>67810.348766594048</v>
      </c>
      <c r="BT175" s="40">
        <f t="shared" si="620"/>
        <v>66891.803471051753</v>
      </c>
      <c r="BU175" s="40">
        <f t="shared" si="620"/>
        <v>66685.050842451266</v>
      </c>
      <c r="BV175" s="40">
        <f t="shared" si="620"/>
        <v>58607.098526485643</v>
      </c>
      <c r="BW175" s="40">
        <f t="shared" si="620"/>
        <v>65604.642195617867</v>
      </c>
      <c r="BX175" s="40">
        <f t="shared" si="620"/>
        <v>67381.970116692188</v>
      </c>
      <c r="BY175" s="40">
        <f t="shared" si="581"/>
        <v>783802.15882374253</v>
      </c>
      <c r="CA175" s="40">
        <f t="shared" ref="CA175:CL178" si="621">CA112*CA$203</f>
        <v>59781.356408740132</v>
      </c>
      <c r="CB175" s="40">
        <f t="shared" si="621"/>
        <v>61563.335516096871</v>
      </c>
      <c r="CC175" s="40">
        <f t="shared" si="621"/>
        <v>60204.909554839542</v>
      </c>
      <c r="CD175" s="40">
        <f t="shared" si="621"/>
        <v>64619.402043168557</v>
      </c>
      <c r="CE175" s="40">
        <f t="shared" si="621"/>
        <v>62648.253157823536</v>
      </c>
      <c r="CF175" s="40">
        <f t="shared" si="621"/>
        <v>63975.497289238017</v>
      </c>
      <c r="CG175" s="40">
        <f t="shared" si="621"/>
        <v>66834.422981015625</v>
      </c>
      <c r="CH175" s="40">
        <f t="shared" si="621"/>
        <v>65667.701638886778</v>
      </c>
      <c r="CI175" s="40">
        <f t="shared" si="621"/>
        <v>67655.689542918393</v>
      </c>
      <c r="CJ175" s="40">
        <f t="shared" si="621"/>
        <v>61596.631540843322</v>
      </c>
      <c r="CK175" s="40">
        <f t="shared" si="621"/>
        <v>60818.923422056389</v>
      </c>
      <c r="CL175" s="40">
        <f t="shared" si="621"/>
        <v>61438.710752488631</v>
      </c>
      <c r="CM175" s="40">
        <f t="shared" si="583"/>
        <v>756804.83384811564</v>
      </c>
      <c r="CO175" s="40">
        <f t="shared" ref="CO175:CR178" si="622">CO112*CO$203</f>
        <v>194246.30312086424</v>
      </c>
      <c r="CP175" s="40">
        <f t="shared" si="622"/>
        <v>198883.22671005351</v>
      </c>
      <c r="CQ175" s="40">
        <f t="shared" si="622"/>
        <v>189381.31058289472</v>
      </c>
      <c r="CR175" s="40">
        <f t="shared" si="622"/>
        <v>199215.61367879252</v>
      </c>
      <c r="CS175" s="40">
        <f t="shared" si="585"/>
        <v>781726.45409260492</v>
      </c>
      <c r="CU175" s="40">
        <f t="shared" ref="CU175:CX178" si="623">CU112*CU$203</f>
        <v>192583.2070550356</v>
      </c>
      <c r="CV175" s="40">
        <f t="shared" si="623"/>
        <v>198323.78023730722</v>
      </c>
      <c r="CW175" s="40">
        <f t="shared" si="623"/>
        <v>193947.66628002154</v>
      </c>
      <c r="CX175" s="40">
        <f t="shared" si="623"/>
        <v>196754.35729341678</v>
      </c>
      <c r="CY175" s="40">
        <f t="shared" si="587"/>
        <v>781609.01086578111</v>
      </c>
      <c r="DA175" s="40">
        <f t="shared" ref="DA175:DS178" si="624">DA112*DA$203</f>
        <v>791669.58142174734</v>
      </c>
      <c r="DB175" s="40">
        <f t="shared" si="624"/>
        <v>792819.78412541421</v>
      </c>
      <c r="DC175" s="40">
        <f t="shared" si="624"/>
        <v>802829.70079417969</v>
      </c>
      <c r="DD175" s="40">
        <f t="shared" si="624"/>
        <v>770812.85066234844</v>
      </c>
      <c r="DE175" s="40">
        <f t="shared" si="624"/>
        <v>798225.66992712335</v>
      </c>
      <c r="DF175" s="40">
        <f t="shared" si="624"/>
        <v>797631.07026009879</v>
      </c>
      <c r="DG175" s="40">
        <f t="shared" si="624"/>
        <v>803185.16511560162</v>
      </c>
      <c r="DH175" s="40">
        <f t="shared" si="624"/>
        <v>749797.55061055894</v>
      </c>
      <c r="DI175" s="40">
        <f t="shared" si="624"/>
        <v>770283.87604023097</v>
      </c>
      <c r="DJ175" s="40">
        <f t="shared" si="624"/>
        <v>786007.33561702806</v>
      </c>
      <c r="DK175" s="40">
        <f t="shared" si="624"/>
        <v>806261.90917966061</v>
      </c>
      <c r="DL175" s="40">
        <f t="shared" si="624"/>
        <v>802194.12103677809</v>
      </c>
      <c r="DM175" s="40">
        <f t="shared" si="624"/>
        <v>791989.85571825318</v>
      </c>
      <c r="DN175" s="40">
        <f t="shared" si="624"/>
        <v>789452.70853536413</v>
      </c>
      <c r="DO175" s="40">
        <f t="shared" si="624"/>
        <v>789452.77553258196</v>
      </c>
      <c r="DP175" s="40">
        <f t="shared" si="624"/>
        <v>633128.39635914785</v>
      </c>
      <c r="DQ175" s="40">
        <f t="shared" si="624"/>
        <v>0</v>
      </c>
      <c r="DR175" s="40">
        <f t="shared" si="624"/>
        <v>0</v>
      </c>
      <c r="DS175" s="40">
        <f t="shared" si="624"/>
        <v>0</v>
      </c>
      <c r="DU175" s="40">
        <f t="shared" si="589"/>
        <v>1444674.3057033375</v>
      </c>
      <c r="DW175" s="40">
        <f t="shared" si="590"/>
        <v>19870600.421475749</v>
      </c>
      <c r="DX175" s="40">
        <f t="shared" si="591"/>
        <v>25121492.58436121</v>
      </c>
    </row>
    <row r="176" spans="1:128" hidden="1" x14ac:dyDescent="0.3">
      <c r="B176" s="15" t="s">
        <v>88</v>
      </c>
      <c r="C176" s="16" t="s">
        <v>89</v>
      </c>
      <c r="D176" s="15"/>
      <c r="E176" s="16"/>
      <c r="F176" s="68" t="s">
        <v>90</v>
      </c>
      <c r="G176" s="39" t="s">
        <v>179</v>
      </c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>
        <f t="shared" si="572"/>
        <v>0</v>
      </c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0">
        <f t="shared" si="574"/>
        <v>0</v>
      </c>
      <c r="AK176" s="40">
        <f t="shared" si="617"/>
        <v>0</v>
      </c>
      <c r="AL176" s="40">
        <f t="shared" si="617"/>
        <v>0</v>
      </c>
      <c r="AM176" s="40">
        <f t="shared" si="617"/>
        <v>0</v>
      </c>
      <c r="AN176" s="40">
        <f t="shared" si="617"/>
        <v>0</v>
      </c>
      <c r="AO176" s="40">
        <f t="shared" si="617"/>
        <v>0</v>
      </c>
      <c r="AP176" s="40">
        <f t="shared" si="617"/>
        <v>0</v>
      </c>
      <c r="AQ176" s="40">
        <f t="shared" si="617"/>
        <v>0</v>
      </c>
      <c r="AR176" s="40">
        <f t="shared" si="617"/>
        <v>0</v>
      </c>
      <c r="AS176" s="40">
        <v>0</v>
      </c>
      <c r="AT176" s="40">
        <f t="shared" si="618"/>
        <v>0</v>
      </c>
      <c r="AU176" s="40">
        <f t="shared" si="618"/>
        <v>0</v>
      </c>
      <c r="AV176" s="40">
        <f t="shared" si="618"/>
        <v>0</v>
      </c>
      <c r="AW176" s="40">
        <f t="shared" si="577"/>
        <v>0</v>
      </c>
      <c r="AY176" s="40">
        <f t="shared" si="619"/>
        <v>0</v>
      </c>
      <c r="AZ176" s="40">
        <f t="shared" si="619"/>
        <v>0</v>
      </c>
      <c r="BA176" s="40">
        <f t="shared" si="619"/>
        <v>0</v>
      </c>
      <c r="BB176" s="40">
        <f t="shared" si="619"/>
        <v>0</v>
      </c>
      <c r="BC176" s="40">
        <f t="shared" si="619"/>
        <v>0</v>
      </c>
      <c r="BD176" s="40">
        <f t="shared" si="619"/>
        <v>0</v>
      </c>
      <c r="BE176" s="40">
        <f t="shared" si="619"/>
        <v>0</v>
      </c>
      <c r="BF176" s="40">
        <f t="shared" si="619"/>
        <v>0</v>
      </c>
      <c r="BG176" s="40">
        <f t="shared" si="619"/>
        <v>0</v>
      </c>
      <c r="BH176" s="40">
        <f t="shared" si="619"/>
        <v>0</v>
      </c>
      <c r="BI176" s="40">
        <f t="shared" si="619"/>
        <v>0</v>
      </c>
      <c r="BJ176" s="40">
        <f t="shared" si="619"/>
        <v>0</v>
      </c>
      <c r="BK176" s="40">
        <f t="shared" si="579"/>
        <v>0</v>
      </c>
      <c r="BM176" s="40">
        <f t="shared" si="620"/>
        <v>0</v>
      </c>
      <c r="BN176" s="40">
        <f t="shared" si="620"/>
        <v>0</v>
      </c>
      <c r="BO176" s="40">
        <f t="shared" si="620"/>
        <v>0</v>
      </c>
      <c r="BP176" s="40">
        <f t="shared" si="620"/>
        <v>0</v>
      </c>
      <c r="BQ176" s="40">
        <f t="shared" si="620"/>
        <v>0</v>
      </c>
      <c r="BR176" s="40">
        <f t="shared" si="620"/>
        <v>0</v>
      </c>
      <c r="BS176" s="40">
        <f t="shared" si="620"/>
        <v>0</v>
      </c>
      <c r="BT176" s="40">
        <f t="shared" si="620"/>
        <v>0</v>
      </c>
      <c r="BU176" s="40">
        <f t="shared" si="620"/>
        <v>0</v>
      </c>
      <c r="BV176" s="40">
        <f t="shared" si="620"/>
        <v>0</v>
      </c>
      <c r="BW176" s="40">
        <f t="shared" si="620"/>
        <v>0</v>
      </c>
      <c r="BX176" s="40">
        <f t="shared" si="620"/>
        <v>0</v>
      </c>
      <c r="BY176" s="40">
        <f t="shared" si="581"/>
        <v>0</v>
      </c>
      <c r="CA176" s="40">
        <f t="shared" si="621"/>
        <v>0</v>
      </c>
      <c r="CB176" s="40">
        <f t="shared" si="621"/>
        <v>0</v>
      </c>
      <c r="CC176" s="40">
        <f t="shared" si="621"/>
        <v>0</v>
      </c>
      <c r="CD176" s="40">
        <f t="shared" si="621"/>
        <v>0</v>
      </c>
      <c r="CE176" s="40">
        <f t="shared" si="621"/>
        <v>0</v>
      </c>
      <c r="CF176" s="40">
        <f t="shared" si="621"/>
        <v>0</v>
      </c>
      <c r="CG176" s="40">
        <f t="shared" si="621"/>
        <v>0</v>
      </c>
      <c r="CH176" s="40">
        <f t="shared" si="621"/>
        <v>0</v>
      </c>
      <c r="CI176" s="40">
        <f t="shared" si="621"/>
        <v>0</v>
      </c>
      <c r="CJ176" s="40">
        <f t="shared" si="621"/>
        <v>0</v>
      </c>
      <c r="CK176" s="40">
        <f t="shared" si="621"/>
        <v>0</v>
      </c>
      <c r="CL176" s="40">
        <f t="shared" si="621"/>
        <v>0</v>
      </c>
      <c r="CM176" s="40">
        <f t="shared" si="583"/>
        <v>0</v>
      </c>
      <c r="CO176" s="40">
        <f t="shared" si="622"/>
        <v>0</v>
      </c>
      <c r="CP176" s="40">
        <f t="shared" si="622"/>
        <v>0</v>
      </c>
      <c r="CQ176" s="40">
        <f t="shared" si="622"/>
        <v>0</v>
      </c>
      <c r="CR176" s="40">
        <f t="shared" si="622"/>
        <v>0</v>
      </c>
      <c r="CS176" s="40">
        <f t="shared" si="585"/>
        <v>0</v>
      </c>
      <c r="CU176" s="40">
        <f t="shared" si="623"/>
        <v>0</v>
      </c>
      <c r="CV176" s="40">
        <f t="shared" si="623"/>
        <v>0</v>
      </c>
      <c r="CW176" s="40">
        <f t="shared" si="623"/>
        <v>0</v>
      </c>
      <c r="CX176" s="40">
        <f t="shared" si="623"/>
        <v>0</v>
      </c>
      <c r="CY176" s="40">
        <f t="shared" si="587"/>
        <v>0</v>
      </c>
      <c r="DA176" s="40">
        <f t="shared" si="624"/>
        <v>0</v>
      </c>
      <c r="DB176" s="40">
        <f t="shared" si="624"/>
        <v>0</v>
      </c>
      <c r="DC176" s="40">
        <f t="shared" si="624"/>
        <v>0</v>
      </c>
      <c r="DD176" s="40">
        <f t="shared" si="624"/>
        <v>0</v>
      </c>
      <c r="DE176" s="40">
        <f t="shared" si="624"/>
        <v>0</v>
      </c>
      <c r="DF176" s="40">
        <f t="shared" si="624"/>
        <v>0</v>
      </c>
      <c r="DG176" s="40">
        <f t="shared" si="624"/>
        <v>0</v>
      </c>
      <c r="DH176" s="40">
        <f t="shared" si="624"/>
        <v>0</v>
      </c>
      <c r="DI176" s="40">
        <f t="shared" si="624"/>
        <v>0</v>
      </c>
      <c r="DJ176" s="40">
        <f t="shared" si="624"/>
        <v>0</v>
      </c>
      <c r="DK176" s="40">
        <f t="shared" si="624"/>
        <v>0</v>
      </c>
      <c r="DL176" s="40">
        <f t="shared" si="624"/>
        <v>0</v>
      </c>
      <c r="DM176" s="40">
        <f t="shared" si="624"/>
        <v>0</v>
      </c>
      <c r="DN176" s="40">
        <f t="shared" si="624"/>
        <v>0</v>
      </c>
      <c r="DO176" s="40">
        <f t="shared" si="624"/>
        <v>0</v>
      </c>
      <c r="DP176" s="40">
        <f t="shared" si="624"/>
        <v>0</v>
      </c>
      <c r="DQ176" s="40">
        <f t="shared" si="624"/>
        <v>0</v>
      </c>
      <c r="DR176" s="40">
        <f t="shared" si="624"/>
        <v>0</v>
      </c>
      <c r="DS176" s="40">
        <f t="shared" si="624"/>
        <v>0</v>
      </c>
      <c r="DU176" s="40">
        <f t="shared" si="589"/>
        <v>0</v>
      </c>
      <c r="DW176" s="40">
        <f t="shared" si="590"/>
        <v>0</v>
      </c>
      <c r="DX176" s="40">
        <f t="shared" si="591"/>
        <v>0</v>
      </c>
    </row>
    <row r="177" spans="1:128" hidden="1" x14ac:dyDescent="0.3">
      <c r="B177" s="15" t="s">
        <v>91</v>
      </c>
      <c r="C177" s="16" t="s">
        <v>92</v>
      </c>
      <c r="D177" s="15" t="s">
        <v>93</v>
      </c>
      <c r="E177" s="16" t="s">
        <v>94</v>
      </c>
      <c r="F177" s="68" t="s">
        <v>95</v>
      </c>
      <c r="G177" s="39" t="s">
        <v>179</v>
      </c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>
        <f t="shared" si="572"/>
        <v>0</v>
      </c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0">
        <f t="shared" si="574"/>
        <v>0</v>
      </c>
      <c r="AK177" s="40">
        <f t="shared" si="617"/>
        <v>38574.00173386481</v>
      </c>
      <c r="AL177" s="40">
        <f t="shared" si="617"/>
        <v>42249.058809536262</v>
      </c>
      <c r="AM177" s="40">
        <f t="shared" si="617"/>
        <v>46572.977274991623</v>
      </c>
      <c r="AN177" s="40">
        <f t="shared" si="617"/>
        <v>35462.583444180505</v>
      </c>
      <c r="AO177" s="40">
        <f t="shared" si="617"/>
        <v>43755.79145488685</v>
      </c>
      <c r="AP177" s="40">
        <f t="shared" si="617"/>
        <v>42601.441376092378</v>
      </c>
      <c r="AQ177" s="40">
        <f t="shared" si="617"/>
        <v>41299.824861205023</v>
      </c>
      <c r="AR177" s="40">
        <f t="shared" si="617"/>
        <v>33603.61107529451</v>
      </c>
      <c r="AS177" s="40">
        <v>32984.925882194089</v>
      </c>
      <c r="AT177" s="40">
        <f t="shared" si="618"/>
        <v>31307.364237006266</v>
      </c>
      <c r="AU177" s="40">
        <f t="shared" si="618"/>
        <v>35407.438386919646</v>
      </c>
      <c r="AV177" s="40">
        <f t="shared" si="618"/>
        <v>37297.804287278166</v>
      </c>
      <c r="AW177" s="40">
        <f t="shared" si="577"/>
        <v>461116.82282345014</v>
      </c>
      <c r="AY177" s="40">
        <f t="shared" si="619"/>
        <v>30871.499889961458</v>
      </c>
      <c r="AZ177" s="40">
        <f t="shared" si="619"/>
        <v>35461.305086046814</v>
      </c>
      <c r="BA177" s="40">
        <f t="shared" si="619"/>
        <v>38880.901644573707</v>
      </c>
      <c r="BB177" s="40">
        <f t="shared" si="619"/>
        <v>37438.660876398135</v>
      </c>
      <c r="BC177" s="40">
        <f t="shared" si="619"/>
        <v>36183.393521174912</v>
      </c>
      <c r="BD177" s="40">
        <f t="shared" si="619"/>
        <v>38531.821847408937</v>
      </c>
      <c r="BE177" s="40">
        <f t="shared" si="619"/>
        <v>39567.705723695275</v>
      </c>
      <c r="BF177" s="40">
        <f t="shared" si="619"/>
        <v>39711.424858173254</v>
      </c>
      <c r="BG177" s="40">
        <f t="shared" si="619"/>
        <v>33090.701598449785</v>
      </c>
      <c r="BH177" s="40">
        <f t="shared" si="619"/>
        <v>37724.49375475265</v>
      </c>
      <c r="BI177" s="40">
        <f t="shared" si="619"/>
        <v>37093.476883599527</v>
      </c>
      <c r="BJ177" s="40">
        <f t="shared" si="619"/>
        <v>39117.423186410473</v>
      </c>
      <c r="BK177" s="40">
        <f t="shared" si="579"/>
        <v>443672.80887064489</v>
      </c>
      <c r="BM177" s="40">
        <f t="shared" si="620"/>
        <v>37017.192178024205</v>
      </c>
      <c r="BN177" s="40">
        <f t="shared" si="620"/>
        <v>35324.214849952063</v>
      </c>
      <c r="BO177" s="40">
        <f t="shared" si="620"/>
        <v>42864.91802990024</v>
      </c>
      <c r="BP177" s="40">
        <f t="shared" si="620"/>
        <v>38093.200201761509</v>
      </c>
      <c r="BQ177" s="40">
        <f t="shared" si="620"/>
        <v>39071.289296701943</v>
      </c>
      <c r="BR177" s="40">
        <f t="shared" si="620"/>
        <v>38391.948776221536</v>
      </c>
      <c r="BS177" s="40">
        <f t="shared" si="620"/>
        <v>39459.175647431184</v>
      </c>
      <c r="BT177" s="40">
        <f t="shared" si="620"/>
        <v>38924.669619720262</v>
      </c>
      <c r="BU177" s="40">
        <f t="shared" si="620"/>
        <v>38804.359247691413</v>
      </c>
      <c r="BV177" s="40">
        <f t="shared" si="620"/>
        <v>34103.759042781552</v>
      </c>
      <c r="BW177" s="40">
        <f t="shared" si="620"/>
        <v>38175.6641393217</v>
      </c>
      <c r="BX177" s="40">
        <f t="shared" si="620"/>
        <v>39209.900002967712</v>
      </c>
      <c r="BY177" s="40">
        <f t="shared" si="581"/>
        <v>459440.2910324753</v>
      </c>
      <c r="CA177" s="40">
        <f t="shared" si="621"/>
        <v>34408.684565556185</v>
      </c>
      <c r="CB177" s="40">
        <f t="shared" si="621"/>
        <v>35434.348094971931</v>
      </c>
      <c r="CC177" s="40">
        <f t="shared" si="621"/>
        <v>34652.471382657452</v>
      </c>
      <c r="CD177" s="40">
        <f t="shared" si="621"/>
        <v>37193.345137835793</v>
      </c>
      <c r="CE177" s="40">
        <f t="shared" si="621"/>
        <v>36058.800117414205</v>
      </c>
      <c r="CF177" s="40">
        <f t="shared" si="621"/>
        <v>36822.729332186078</v>
      </c>
      <c r="CG177" s="40">
        <f t="shared" si="621"/>
        <v>38468.256938688472</v>
      </c>
      <c r="CH177" s="40">
        <f t="shared" si="621"/>
        <v>37796.720709856017</v>
      </c>
      <c r="CI177" s="40">
        <f t="shared" si="621"/>
        <v>38940.957857007204</v>
      </c>
      <c r="CJ177" s="40">
        <f t="shared" si="621"/>
        <v>35453.512471319547</v>
      </c>
      <c r="CK177" s="40">
        <f t="shared" si="621"/>
        <v>35005.882726011536</v>
      </c>
      <c r="CL177" s="40">
        <f t="shared" si="621"/>
        <v>35362.617133386964</v>
      </c>
      <c r="CM177" s="40">
        <f t="shared" si="583"/>
        <v>435598.32646689139</v>
      </c>
      <c r="CO177" s="40">
        <f t="shared" si="622"/>
        <v>111803.41453634284</v>
      </c>
      <c r="CP177" s="40">
        <f t="shared" si="622"/>
        <v>114472.31418532562</v>
      </c>
      <c r="CQ177" s="40">
        <f t="shared" si="622"/>
        <v>109003.24398637682</v>
      </c>
      <c r="CR177" s="40">
        <f t="shared" si="622"/>
        <v>114663.62798360822</v>
      </c>
      <c r="CS177" s="40">
        <f t="shared" si="585"/>
        <v>449942.6006916535</v>
      </c>
      <c r="CU177" s="40">
        <f t="shared" si="623"/>
        <v>110846.17717391076</v>
      </c>
      <c r="CV177" s="40">
        <f t="shared" si="623"/>
        <v>114150.31049774741</v>
      </c>
      <c r="CW177" s="40">
        <f t="shared" si="623"/>
        <v>111631.52648505887</v>
      </c>
      <c r="CX177" s="40">
        <f t="shared" si="623"/>
        <v>113246.98909003213</v>
      </c>
      <c r="CY177" s="40">
        <f t="shared" si="587"/>
        <v>449875.00324674917</v>
      </c>
      <c r="DA177" s="40">
        <f t="shared" si="624"/>
        <v>455665.62125218392</v>
      </c>
      <c r="DB177" s="40">
        <f t="shared" si="624"/>
        <v>456327.6497572973</v>
      </c>
      <c r="DC177" s="40">
        <f t="shared" si="624"/>
        <v>462089.11262588983</v>
      </c>
      <c r="DD177" s="40">
        <f t="shared" si="624"/>
        <v>443660.99785651994</v>
      </c>
      <c r="DE177" s="40">
        <f t="shared" si="624"/>
        <v>459439.14522214816</v>
      </c>
      <c r="DF177" s="40">
        <f t="shared" si="624"/>
        <v>459096.90821692621</v>
      </c>
      <c r="DG177" s="40">
        <f t="shared" si="624"/>
        <v>462293.70918315911</v>
      </c>
      <c r="DH177" s="40">
        <f t="shared" si="624"/>
        <v>431565.10585988371</v>
      </c>
      <c r="DI177" s="40">
        <f t="shared" si="624"/>
        <v>443356.53301983787</v>
      </c>
      <c r="DJ177" s="40">
        <f t="shared" si="624"/>
        <v>452406.57124844828</v>
      </c>
      <c r="DK177" s="40">
        <f t="shared" si="624"/>
        <v>464064.60770987225</v>
      </c>
      <c r="DL177" s="40">
        <f t="shared" si="624"/>
        <v>461723.28848434385</v>
      </c>
      <c r="DM177" s="40">
        <f t="shared" si="624"/>
        <v>455849.96329299646</v>
      </c>
      <c r="DN177" s="40">
        <f t="shared" si="624"/>
        <v>454389.6435151124</v>
      </c>
      <c r="DO177" s="40">
        <f t="shared" si="624"/>
        <v>454389.68207707006</v>
      </c>
      <c r="DP177" s="40">
        <f t="shared" si="624"/>
        <v>364413.19816947699</v>
      </c>
      <c r="DQ177" s="40">
        <f t="shared" si="624"/>
        <v>0</v>
      </c>
      <c r="DR177" s="40">
        <f t="shared" si="624"/>
        <v>0</v>
      </c>
      <c r="DS177" s="40">
        <f t="shared" si="624"/>
        <v>0</v>
      </c>
      <c r="DU177" s="40">
        <f t="shared" si="589"/>
        <v>846539.17503697437</v>
      </c>
      <c r="DW177" s="40">
        <f t="shared" si="590"/>
        <v>11463683.830144044</v>
      </c>
      <c r="DX177" s="40">
        <f t="shared" si="591"/>
        <v>14500988.780720018</v>
      </c>
    </row>
    <row r="178" spans="1:128" hidden="1" x14ac:dyDescent="0.3">
      <c r="B178" s="15" t="s">
        <v>96</v>
      </c>
      <c r="C178" s="16" t="s">
        <v>97</v>
      </c>
      <c r="D178" s="15" t="s">
        <v>98</v>
      </c>
      <c r="E178" s="16" t="s">
        <v>99</v>
      </c>
      <c r="F178" s="68" t="s">
        <v>100</v>
      </c>
      <c r="G178" s="39" t="s">
        <v>179</v>
      </c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>
        <f t="shared" si="572"/>
        <v>0</v>
      </c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0">
        <f t="shared" si="574"/>
        <v>0</v>
      </c>
      <c r="AK178" s="40">
        <f t="shared" si="617"/>
        <v>23084.514042850889</v>
      </c>
      <c r="AL178" s="40">
        <f t="shared" si="617"/>
        <v>29592.929080469545</v>
      </c>
      <c r="AM178" s="40">
        <f t="shared" si="617"/>
        <v>31156.791295907893</v>
      </c>
      <c r="AN178" s="40">
        <f t="shared" si="617"/>
        <v>29712.908706407405</v>
      </c>
      <c r="AO178" s="40">
        <f t="shared" si="617"/>
        <v>33479.133754650917</v>
      </c>
      <c r="AP178" s="40">
        <f t="shared" si="617"/>
        <v>33072.918797303348</v>
      </c>
      <c r="AQ178" s="40">
        <f t="shared" si="617"/>
        <v>32877.384054512491</v>
      </c>
      <c r="AR178" s="40">
        <f t="shared" si="617"/>
        <v>27695.926093390437</v>
      </c>
      <c r="AS178" s="40">
        <v>32379.666002291968</v>
      </c>
      <c r="AT178" s="40">
        <f t="shared" si="618"/>
        <v>27438.357892956934</v>
      </c>
      <c r="AU178" s="40">
        <f t="shared" si="618"/>
        <v>31867.333476544598</v>
      </c>
      <c r="AV178" s="40">
        <f t="shared" si="618"/>
        <v>29793.00929822728</v>
      </c>
      <c r="AW178" s="40">
        <f t="shared" si="577"/>
        <v>362150.8724955137</v>
      </c>
      <c r="AY178" s="40">
        <f t="shared" si="619"/>
        <v>24575.749694631726</v>
      </c>
      <c r="AZ178" s="40">
        <f t="shared" si="619"/>
        <v>28229.537299645126</v>
      </c>
      <c r="BA178" s="40">
        <f t="shared" si="619"/>
        <v>30951.76166122557</v>
      </c>
      <c r="BB178" s="40">
        <f t="shared" si="619"/>
        <v>29803.642903004762</v>
      </c>
      <c r="BC178" s="40">
        <f t="shared" si="619"/>
        <v>28804.367311220525</v>
      </c>
      <c r="BD178" s="40">
        <f t="shared" si="619"/>
        <v>30673.871123054345</v>
      </c>
      <c r="BE178" s="40">
        <f t="shared" si="619"/>
        <v>31498.502998637308</v>
      </c>
      <c r="BF178" s="40">
        <f t="shared" si="619"/>
        <v>31612.912907059294</v>
      </c>
      <c r="BG178" s="40">
        <f t="shared" si="619"/>
        <v>26342.380597053238</v>
      </c>
      <c r="BH178" s="40">
        <f t="shared" si="619"/>
        <v>30031.184723064533</v>
      </c>
      <c r="BI178" s="40">
        <f t="shared" si="619"/>
        <v>29528.853682012927</v>
      </c>
      <c r="BJ178" s="40">
        <f t="shared" si="619"/>
        <v>31140.048405643152</v>
      </c>
      <c r="BK178" s="40">
        <f t="shared" si="579"/>
        <v>353192.81330625253</v>
      </c>
      <c r="BM178" s="40">
        <f t="shared" si="620"/>
        <v>25383.077219230971</v>
      </c>
      <c r="BN178" s="40">
        <f t="shared" si="620"/>
        <v>26121.047627645497</v>
      </c>
      <c r="BO178" s="40">
        <f t="shared" si="620"/>
        <v>24923.121867355447</v>
      </c>
      <c r="BP178" s="40">
        <f t="shared" si="620"/>
        <v>30324.699368766378</v>
      </c>
      <c r="BQ178" s="40">
        <f t="shared" si="620"/>
        <v>31103.322787193843</v>
      </c>
      <c r="BR178" s="40">
        <f t="shared" si="620"/>
        <v>30562.522934635457</v>
      </c>
      <c r="BS178" s="40">
        <f t="shared" si="620"/>
        <v>31412.105901051742</v>
      </c>
      <c r="BT178" s="40">
        <f t="shared" si="620"/>
        <v>30986.603855666282</v>
      </c>
      <c r="BU178" s="40">
        <f t="shared" si="620"/>
        <v>30890.828865815191</v>
      </c>
      <c r="BV178" s="40">
        <f t="shared" si="620"/>
        <v>27148.841127540014</v>
      </c>
      <c r="BW178" s="40">
        <f t="shared" si="620"/>
        <v>30390.346101044903</v>
      </c>
      <c r="BX178" s="40">
        <f t="shared" si="620"/>
        <v>31213.666049890038</v>
      </c>
      <c r="BY178" s="40">
        <f t="shared" si="581"/>
        <v>350460.18370583578</v>
      </c>
      <c r="CA178" s="40">
        <f t="shared" si="621"/>
        <v>27193.202322883837</v>
      </c>
      <c r="CB178" s="40">
        <f t="shared" si="621"/>
        <v>28003.784773877192</v>
      </c>
      <c r="CC178" s="40">
        <f t="shared" si="621"/>
        <v>27385.867178422166</v>
      </c>
      <c r="CD178" s="40">
        <f t="shared" si="621"/>
        <v>29393.921103582543</v>
      </c>
      <c r="CE178" s="40">
        <f t="shared" si="621"/>
        <v>28497.28955040692</v>
      </c>
      <c r="CF178" s="40">
        <f t="shared" si="621"/>
        <v>29101.023228690232</v>
      </c>
      <c r="CG178" s="40">
        <f t="shared" si="621"/>
        <v>30401.484600477255</v>
      </c>
      <c r="CH178" s="40">
        <f t="shared" si="621"/>
        <v>29870.769149760283</v>
      </c>
      <c r="CI178" s="40">
        <f t="shared" si="621"/>
        <v>30775.060396017016</v>
      </c>
      <c r="CJ178" s="40">
        <f t="shared" si="621"/>
        <v>28018.930391037287</v>
      </c>
      <c r="CK178" s="40">
        <f t="shared" si="621"/>
        <v>27665.168357306808</v>
      </c>
      <c r="CL178" s="40">
        <f t="shared" si="621"/>
        <v>27947.095755513852</v>
      </c>
      <c r="CM178" s="40">
        <f t="shared" si="583"/>
        <v>344253.59680797544</v>
      </c>
      <c r="CO178" s="40">
        <f t="shared" si="622"/>
        <v>88358.299954291782</v>
      </c>
      <c r="CP178" s="40">
        <f t="shared" si="622"/>
        <v>90467.532813687765</v>
      </c>
      <c r="CQ178" s="40">
        <f t="shared" si="622"/>
        <v>86145.323629703344</v>
      </c>
      <c r="CR178" s="40">
        <f t="shared" si="622"/>
        <v>90618.728213614944</v>
      </c>
      <c r="CS178" s="40">
        <f t="shared" si="585"/>
        <v>355589.88461129781</v>
      </c>
      <c r="CU178" s="40">
        <f t="shared" si="623"/>
        <v>87601.794740672063</v>
      </c>
      <c r="CV178" s="40">
        <f t="shared" si="623"/>
        <v>90213.053122424171</v>
      </c>
      <c r="CW178" s="40">
        <f t="shared" si="623"/>
        <v>88222.456732893828</v>
      </c>
      <c r="CX178" s="40">
        <f t="shared" si="623"/>
        <v>89499.157717448907</v>
      </c>
      <c r="CY178" s="40">
        <f t="shared" si="587"/>
        <v>355536.46231343894</v>
      </c>
      <c r="DA178" s="40">
        <f t="shared" si="624"/>
        <v>360112.7909056092</v>
      </c>
      <c r="DB178" s="40">
        <f t="shared" si="624"/>
        <v>360635.99239704554</v>
      </c>
      <c r="DC178" s="40">
        <f t="shared" si="624"/>
        <v>365189.27966854599</v>
      </c>
      <c r="DD178" s="40">
        <f t="shared" si="624"/>
        <v>350625.53043837554</v>
      </c>
      <c r="DE178" s="40">
        <f t="shared" si="624"/>
        <v>363095.00897296908</v>
      </c>
      <c r="DF178" s="40">
        <f t="shared" si="624"/>
        <v>362824.53887965158</v>
      </c>
      <c r="DG178" s="40">
        <f t="shared" si="624"/>
        <v>365350.97244020045</v>
      </c>
      <c r="DH178" s="40">
        <f t="shared" si="624"/>
        <v>341066.14034563291</v>
      </c>
      <c r="DI178" s="40">
        <f t="shared" si="624"/>
        <v>350384.91171061434</v>
      </c>
      <c r="DJ178" s="40">
        <f t="shared" si="624"/>
        <v>357537.16189651034</v>
      </c>
      <c r="DK178" s="40">
        <f t="shared" si="624"/>
        <v>366750.51451913285</v>
      </c>
      <c r="DL178" s="40">
        <f t="shared" si="624"/>
        <v>364900.16864842828</v>
      </c>
      <c r="DM178" s="40">
        <f t="shared" si="624"/>
        <v>360258.47652177612</v>
      </c>
      <c r="DN178" s="40">
        <f t="shared" si="624"/>
        <v>359104.38499873487</v>
      </c>
      <c r="DO178" s="40">
        <f t="shared" si="624"/>
        <v>359104.41547427123</v>
      </c>
      <c r="DP178" s="40">
        <f t="shared" si="624"/>
        <v>287995.95079177862</v>
      </c>
      <c r="DQ178" s="40">
        <f t="shared" si="624"/>
        <v>0</v>
      </c>
      <c r="DR178" s="40">
        <f t="shared" si="624"/>
        <v>0</v>
      </c>
      <c r="DS178" s="40">
        <f t="shared" si="624"/>
        <v>0</v>
      </c>
      <c r="DU178" s="40">
        <f t="shared" si="589"/>
        <v>649416.24256479507</v>
      </c>
      <c r="DW178" s="40">
        <f t="shared" si="590"/>
        <v>9029280.7899681702</v>
      </c>
      <c r="DX178" s="40">
        <f t="shared" si="591"/>
        <v>11410060.428967955</v>
      </c>
    </row>
    <row r="179" spans="1:128" hidden="1" x14ac:dyDescent="0.3">
      <c r="B179" s="15"/>
      <c r="C179" s="16"/>
      <c r="D179" s="15"/>
      <c r="E179" s="16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W179" s="40"/>
      <c r="BK179" s="40"/>
      <c r="BY179" s="40"/>
      <c r="CM179" s="40"/>
      <c r="CS179" s="40"/>
      <c r="CY179" s="40"/>
      <c r="DU179" s="40"/>
      <c r="DW179" s="40"/>
      <c r="DX179" s="40"/>
    </row>
    <row r="180" spans="1:128" s="10" customFormat="1" hidden="1" x14ac:dyDescent="0.3">
      <c r="A180" s="21"/>
      <c r="B180" s="136"/>
      <c r="C180" s="137"/>
      <c r="D180" s="136"/>
      <c r="E180" s="137"/>
      <c r="F180" s="138" t="s">
        <v>101</v>
      </c>
      <c r="G180" s="147" t="s">
        <v>179</v>
      </c>
      <c r="I180" s="148">
        <f t="shared" ref="I180:T180" si="625">SUM(I181:I182)</f>
        <v>0</v>
      </c>
      <c r="J180" s="148">
        <f t="shared" si="625"/>
        <v>0</v>
      </c>
      <c r="K180" s="148">
        <f t="shared" si="625"/>
        <v>0</v>
      </c>
      <c r="L180" s="148">
        <f t="shared" si="625"/>
        <v>0</v>
      </c>
      <c r="M180" s="148">
        <f t="shared" si="625"/>
        <v>0</v>
      </c>
      <c r="N180" s="148">
        <f t="shared" si="625"/>
        <v>0</v>
      </c>
      <c r="O180" s="148">
        <f t="shared" si="625"/>
        <v>0</v>
      </c>
      <c r="P180" s="148">
        <f t="shared" si="625"/>
        <v>0</v>
      </c>
      <c r="Q180" s="148">
        <f t="shared" si="625"/>
        <v>0</v>
      </c>
      <c r="R180" s="148">
        <f t="shared" si="625"/>
        <v>0</v>
      </c>
      <c r="S180" s="148">
        <f t="shared" si="625"/>
        <v>0</v>
      </c>
      <c r="T180" s="148">
        <f t="shared" si="625"/>
        <v>0</v>
      </c>
      <c r="U180" s="148">
        <f>SUM(I180:T180)</f>
        <v>0</v>
      </c>
      <c r="W180" s="148">
        <f>SUM(W181:W182)</f>
        <v>0</v>
      </c>
      <c r="X180" s="148">
        <f>SUM(X181:X182)</f>
        <v>0</v>
      </c>
      <c r="Y180" s="148">
        <f>SUM(Y181:Y182)</f>
        <v>0</v>
      </c>
      <c r="Z180" s="148">
        <f t="shared" ref="Z180:AH180" si="626">SUM(Z181:Z182)</f>
        <v>0</v>
      </c>
      <c r="AA180" s="148">
        <f t="shared" si="626"/>
        <v>0</v>
      </c>
      <c r="AB180" s="148">
        <f t="shared" si="626"/>
        <v>0</v>
      </c>
      <c r="AC180" s="148">
        <f t="shared" si="626"/>
        <v>0</v>
      </c>
      <c r="AD180" s="148">
        <f t="shared" si="626"/>
        <v>0</v>
      </c>
      <c r="AE180" s="148">
        <f t="shared" si="626"/>
        <v>0</v>
      </c>
      <c r="AF180" s="148">
        <f t="shared" si="626"/>
        <v>0</v>
      </c>
      <c r="AG180" s="148">
        <f t="shared" si="626"/>
        <v>0</v>
      </c>
      <c r="AH180" s="148">
        <f t="shared" si="626"/>
        <v>0</v>
      </c>
      <c r="AI180" s="148">
        <f>SUM(W180:AH180)</f>
        <v>0</v>
      </c>
      <c r="AK180" s="149">
        <f t="shared" ref="AK180:AR180" si="627">SUM(AK181:AK182)</f>
        <v>351661.67655994289</v>
      </c>
      <c r="AL180" s="149">
        <f t="shared" si="627"/>
        <v>325179.68242261099</v>
      </c>
      <c r="AM180" s="149">
        <f t="shared" si="627"/>
        <v>385300.83515551523</v>
      </c>
      <c r="AN180" s="149">
        <f t="shared" si="627"/>
        <v>359891.07256691286</v>
      </c>
      <c r="AO180" s="149" t="e">
        <f t="shared" si="627"/>
        <v>#REF!</v>
      </c>
      <c r="AP180" s="149">
        <f t="shared" si="627"/>
        <v>349857.85154932982</v>
      </c>
      <c r="AQ180" s="149">
        <f t="shared" si="627"/>
        <v>358595.70942583983</v>
      </c>
      <c r="AR180" s="149">
        <f t="shared" si="627"/>
        <v>329627.96324027586</v>
      </c>
      <c r="AS180" s="149">
        <v>253460.50117490051</v>
      </c>
      <c r="AT180" s="149">
        <f t="shared" ref="AT180:AV180" si="628">SUM(AT181:AT182)</f>
        <v>316928.61854380259</v>
      </c>
      <c r="AU180" s="149" t="e">
        <f t="shared" si="628"/>
        <v>#REF!</v>
      </c>
      <c r="AV180" s="149">
        <f t="shared" si="628"/>
        <v>342979.08457469509</v>
      </c>
      <c r="AW180" s="148" t="e">
        <f t="shared" ref="AW180:AW182" si="629">SUM(AK180:AV180)</f>
        <v>#REF!</v>
      </c>
      <c r="AY180" s="149" t="e">
        <f t="shared" ref="AY180:BJ180" si="630">SUM(AY181:AY182)</f>
        <v>#REF!</v>
      </c>
      <c r="AZ180" s="149" t="e">
        <f t="shared" si="630"/>
        <v>#REF!</v>
      </c>
      <c r="BA180" s="149" t="e">
        <f t="shared" si="630"/>
        <v>#REF!</v>
      </c>
      <c r="BB180" s="149" t="e">
        <f t="shared" si="630"/>
        <v>#REF!</v>
      </c>
      <c r="BC180" s="149" t="e">
        <f t="shared" si="630"/>
        <v>#REF!</v>
      </c>
      <c r="BD180" s="149" t="e">
        <f t="shared" si="630"/>
        <v>#REF!</v>
      </c>
      <c r="BE180" s="149" t="e">
        <f t="shared" si="630"/>
        <v>#REF!</v>
      </c>
      <c r="BF180" s="149">
        <f t="shared" si="630"/>
        <v>339671.69970229728</v>
      </c>
      <c r="BG180" s="149" t="e">
        <f t="shared" si="630"/>
        <v>#REF!</v>
      </c>
      <c r="BH180" s="149">
        <f t="shared" si="630"/>
        <v>330221.74971740047</v>
      </c>
      <c r="BI180" s="149" t="e">
        <f t="shared" si="630"/>
        <v>#REF!</v>
      </c>
      <c r="BJ180" s="149">
        <f t="shared" si="630"/>
        <v>333718.69591818319</v>
      </c>
      <c r="BK180" s="148" t="e">
        <f t="shared" ref="BK180:BK182" si="631">SUM(AY180:BJ180)</f>
        <v>#REF!</v>
      </c>
      <c r="BM180" s="149" t="e">
        <f t="shared" ref="BM180:BX180" si="632">SUM(BM181:BM182)</f>
        <v>#REF!</v>
      </c>
      <c r="BN180" s="149" t="e">
        <f t="shared" si="632"/>
        <v>#REF!</v>
      </c>
      <c r="BO180" s="149" t="e">
        <f t="shared" si="632"/>
        <v>#REF!</v>
      </c>
      <c r="BP180" s="149" t="e">
        <f t="shared" si="632"/>
        <v>#REF!</v>
      </c>
      <c r="BQ180" s="149" t="e">
        <f t="shared" si="632"/>
        <v>#REF!</v>
      </c>
      <c r="BR180" s="149" t="e">
        <f t="shared" si="632"/>
        <v>#REF!</v>
      </c>
      <c r="BS180" s="149" t="e">
        <f t="shared" si="632"/>
        <v>#REF!</v>
      </c>
      <c r="BT180" s="149">
        <f t="shared" si="632"/>
        <v>356641.40358640649</v>
      </c>
      <c r="BU180" s="149" t="e">
        <f t="shared" si="632"/>
        <v>#REF!</v>
      </c>
      <c r="BV180" s="149">
        <f t="shared" si="632"/>
        <v>332143.65630655119</v>
      </c>
      <c r="BW180" s="149" t="e">
        <f t="shared" si="632"/>
        <v>#REF!</v>
      </c>
      <c r="BX180" s="149">
        <f t="shared" si="632"/>
        <v>348245.80985625664</v>
      </c>
      <c r="BY180" s="148" t="e">
        <f t="shared" ref="BY180:BY182" si="633">SUM(BM180:BX180)</f>
        <v>#REF!</v>
      </c>
      <c r="CA180" s="149" t="e">
        <f t="shared" ref="CA180:CL180" si="634">SUM(CA181:CA182)</f>
        <v>#REF!</v>
      </c>
      <c r="CB180" s="149" t="e">
        <f t="shared" si="634"/>
        <v>#REF!</v>
      </c>
      <c r="CC180" s="149" t="e">
        <f t="shared" si="634"/>
        <v>#REF!</v>
      </c>
      <c r="CD180" s="149" t="e">
        <f t="shared" si="634"/>
        <v>#REF!</v>
      </c>
      <c r="CE180" s="149" t="e">
        <f t="shared" si="634"/>
        <v>#REF!</v>
      </c>
      <c r="CF180" s="149" t="e">
        <f t="shared" si="634"/>
        <v>#REF!</v>
      </c>
      <c r="CG180" s="149" t="e">
        <f t="shared" si="634"/>
        <v>#REF!</v>
      </c>
      <c r="CH180" s="149">
        <f t="shared" si="634"/>
        <v>360467.88941206515</v>
      </c>
      <c r="CI180" s="149" t="e">
        <f t="shared" si="634"/>
        <v>#REF!</v>
      </c>
      <c r="CJ180" s="149">
        <f t="shared" si="634"/>
        <v>341209.7356393896</v>
      </c>
      <c r="CK180" s="149" t="e">
        <f t="shared" si="634"/>
        <v>#REF!</v>
      </c>
      <c r="CL180" s="149">
        <f t="shared" si="634"/>
        <v>340334.94575074554</v>
      </c>
      <c r="CM180" s="148" t="e">
        <f t="shared" ref="CM180:CM182" si="635">SUM(CA180:CL180)</f>
        <v>#REF!</v>
      </c>
      <c r="CO180" s="149" t="e">
        <f t="shared" ref="CO180:CR180" si="636">SUM(CO181:CO182)</f>
        <v>#REF!</v>
      </c>
      <c r="CP180" s="149" t="e">
        <f t="shared" si="636"/>
        <v>#REF!</v>
      </c>
      <c r="CQ180" s="149" t="e">
        <f t="shared" si="636"/>
        <v>#REF!</v>
      </c>
      <c r="CR180" s="149" t="e">
        <f t="shared" si="636"/>
        <v>#REF!</v>
      </c>
      <c r="CS180" s="148" t="e">
        <f>SUM(CO180:CR180)</f>
        <v>#REF!</v>
      </c>
      <c r="CU180" s="149" t="e">
        <f t="shared" ref="CU180:CX180" si="637">SUM(CU181:CU182)</f>
        <v>#REF!</v>
      </c>
      <c r="CV180" s="149" t="e">
        <f t="shared" si="637"/>
        <v>#REF!</v>
      </c>
      <c r="CW180" s="149" t="e">
        <f t="shared" si="637"/>
        <v>#REF!</v>
      </c>
      <c r="CX180" s="149" t="e">
        <f t="shared" si="637"/>
        <v>#REF!</v>
      </c>
      <c r="CY180" s="148" t="e">
        <f>SUM(CU180:CX180)</f>
        <v>#REF!</v>
      </c>
      <c r="DA180" s="149" t="e">
        <f t="shared" ref="DA180:DS180" si="638">SUM(DA181:DA182)</f>
        <v>#REF!</v>
      </c>
      <c r="DB180" s="149" t="e">
        <f t="shared" si="638"/>
        <v>#REF!</v>
      </c>
      <c r="DC180" s="149" t="e">
        <f t="shared" si="638"/>
        <v>#REF!</v>
      </c>
      <c r="DD180" s="149" t="e">
        <f t="shared" si="638"/>
        <v>#REF!</v>
      </c>
      <c r="DE180" s="149" t="e">
        <f t="shared" si="638"/>
        <v>#REF!</v>
      </c>
      <c r="DF180" s="149" t="e">
        <f t="shared" si="638"/>
        <v>#REF!</v>
      </c>
      <c r="DG180" s="149" t="e">
        <f t="shared" si="638"/>
        <v>#REF!</v>
      </c>
      <c r="DH180" s="149" t="e">
        <f t="shared" si="638"/>
        <v>#REF!</v>
      </c>
      <c r="DI180" s="149" t="e">
        <f t="shared" si="638"/>
        <v>#REF!</v>
      </c>
      <c r="DJ180" s="149" t="e">
        <f t="shared" si="638"/>
        <v>#REF!</v>
      </c>
      <c r="DK180" s="149" t="e">
        <f t="shared" si="638"/>
        <v>#REF!</v>
      </c>
      <c r="DL180" s="149" t="e">
        <f t="shared" si="638"/>
        <v>#REF!</v>
      </c>
      <c r="DM180" s="149" t="e">
        <f t="shared" si="638"/>
        <v>#REF!</v>
      </c>
      <c r="DN180" s="149" t="e">
        <f t="shared" si="638"/>
        <v>#REF!</v>
      </c>
      <c r="DO180" s="149" t="e">
        <f t="shared" si="638"/>
        <v>#REF!</v>
      </c>
      <c r="DP180" s="149" t="e">
        <f t="shared" si="638"/>
        <v>#REF!</v>
      </c>
      <c r="DQ180" s="149" t="e">
        <f t="shared" si="638"/>
        <v>#REF!</v>
      </c>
      <c r="DR180" s="149" t="e">
        <f t="shared" si="638"/>
        <v>#REF!</v>
      </c>
      <c r="DS180" s="149" t="e">
        <f t="shared" si="638"/>
        <v>#REF!</v>
      </c>
      <c r="DU180" s="148" t="e">
        <f>SUM(BO180:BZ180)</f>
        <v>#REF!</v>
      </c>
      <c r="DW180" s="148" t="e">
        <f>SUM(BQ180:DV180)</f>
        <v>#REF!</v>
      </c>
      <c r="DX180" s="148" t="e">
        <f t="shared" ref="DX180:DX182" si="639">SUM(DL180:DW180)</f>
        <v>#REF!</v>
      </c>
    </row>
    <row r="181" spans="1:128" hidden="1" x14ac:dyDescent="0.3">
      <c r="B181" s="15" t="s">
        <v>103</v>
      </c>
      <c r="C181" s="16" t="s">
        <v>104</v>
      </c>
      <c r="D181" s="15" t="s">
        <v>105</v>
      </c>
      <c r="E181" s="16" t="s">
        <v>106</v>
      </c>
      <c r="F181" s="68" t="s">
        <v>107</v>
      </c>
      <c r="G181" s="39" t="s">
        <v>179</v>
      </c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>
        <f>SUM(I181:T181)</f>
        <v>0</v>
      </c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0">
        <f>SUM(W181:AH181)</f>
        <v>0</v>
      </c>
      <c r="AK181" s="40">
        <f t="shared" ref="AK181:AR181" si="640">AK118*AK$203</f>
        <v>55958.023753160989</v>
      </c>
      <c r="AL181" s="40">
        <f t="shared" si="640"/>
        <v>50960.87440482292</v>
      </c>
      <c r="AM181" s="40">
        <f t="shared" si="640"/>
        <v>59457.698716857347</v>
      </c>
      <c r="AN181" s="40">
        <f t="shared" si="640"/>
        <v>57959.59006910077</v>
      </c>
      <c r="AO181" s="40">
        <f t="shared" si="640"/>
        <v>59649.088619654904</v>
      </c>
      <c r="AP181" s="40">
        <f t="shared" si="640"/>
        <v>57362.672346170795</v>
      </c>
      <c r="AQ181" s="40">
        <f t="shared" si="640"/>
        <v>58817.387347242242</v>
      </c>
      <c r="AR181" s="40">
        <f t="shared" si="640"/>
        <v>57353.375660911654</v>
      </c>
      <c r="AS181" s="40">
        <v>57416.193370844012</v>
      </c>
      <c r="AT181" s="40">
        <f>AT118*AT$203</f>
        <v>53994.235414859766</v>
      </c>
      <c r="AU181" s="40">
        <f>AU118*AU$203</f>
        <v>54079.740761421686</v>
      </c>
      <c r="AV181" s="40">
        <f>AV118*AV$203</f>
        <v>55159.65834404729</v>
      </c>
      <c r="AW181" s="40">
        <f t="shared" si="629"/>
        <v>678168.53880909435</v>
      </c>
      <c r="AY181" s="40">
        <f t="shared" ref="AY181:BJ181" si="641">AY118*AY$203</f>
        <v>54742.965691791302</v>
      </c>
      <c r="AZ181" s="40">
        <f t="shared" si="641"/>
        <v>53068.333845200737</v>
      </c>
      <c r="BA181" s="40">
        <f t="shared" si="641"/>
        <v>54711.438358173022</v>
      </c>
      <c r="BB181" s="40">
        <f t="shared" si="641"/>
        <v>52180.775806265905</v>
      </c>
      <c r="BC181" s="40">
        <f t="shared" si="641"/>
        <v>57506.8747757729</v>
      </c>
      <c r="BD181" s="40">
        <f t="shared" si="641"/>
        <v>53758.798650695739</v>
      </c>
      <c r="BE181" s="40">
        <f t="shared" si="641"/>
        <v>53248.985687253997</v>
      </c>
      <c r="BF181" s="40">
        <f t="shared" si="641"/>
        <v>56667.124652010389</v>
      </c>
      <c r="BG181" s="40">
        <f t="shared" si="641"/>
        <v>52703.963849389816</v>
      </c>
      <c r="BH181" s="40">
        <f t="shared" si="641"/>
        <v>54843.965764414337</v>
      </c>
      <c r="BI181" s="40">
        <f t="shared" si="641"/>
        <v>54064.086392557278</v>
      </c>
      <c r="BJ181" s="40">
        <f t="shared" si="641"/>
        <v>55492.716692185066</v>
      </c>
      <c r="BK181" s="40">
        <f t="shared" si="631"/>
        <v>652990.03016571037</v>
      </c>
      <c r="BM181" s="40">
        <f t="shared" ref="BM181:BX181" si="642">BM118*BM$203</f>
        <v>55717.38692953001</v>
      </c>
      <c r="BN181" s="40">
        <f t="shared" si="642"/>
        <v>53077.081197161679</v>
      </c>
      <c r="BO181" s="40">
        <f t="shared" si="642"/>
        <v>58049.560529244474</v>
      </c>
      <c r="BP181" s="40">
        <f t="shared" si="642"/>
        <v>59328.843958914047</v>
      </c>
      <c r="BQ181" s="40">
        <f t="shared" si="642"/>
        <v>58913.703632567303</v>
      </c>
      <c r="BR181" s="40">
        <f t="shared" si="642"/>
        <v>58833.971667376609</v>
      </c>
      <c r="BS181" s="40">
        <f t="shared" si="642"/>
        <v>58406.996172347594</v>
      </c>
      <c r="BT181" s="40">
        <f t="shared" si="642"/>
        <v>59498.165112994713</v>
      </c>
      <c r="BU181" s="40">
        <f t="shared" si="642"/>
        <v>56862.405127864949</v>
      </c>
      <c r="BV181" s="40">
        <f t="shared" si="642"/>
        <v>55163.160303441487</v>
      </c>
      <c r="BW181" s="40">
        <f t="shared" si="642"/>
        <v>56837.053495820765</v>
      </c>
      <c r="BX181" s="40">
        <f t="shared" si="642"/>
        <v>57908.371038138306</v>
      </c>
      <c r="BY181" s="40">
        <f t="shared" si="633"/>
        <v>688596.69916540186</v>
      </c>
      <c r="CA181" s="40">
        <f t="shared" ref="CA181:CL181" si="643">CA118*CA$203</f>
        <v>56211.123232276223</v>
      </c>
      <c r="CB181" s="40">
        <f t="shared" si="643"/>
        <v>52090.412955544482</v>
      </c>
      <c r="CC181" s="40">
        <f t="shared" si="643"/>
        <v>56609.381142786457</v>
      </c>
      <c r="CD181" s="40">
        <f t="shared" si="643"/>
        <v>58154.304218456498</v>
      </c>
      <c r="CE181" s="40">
        <f t="shared" si="643"/>
        <v>58335.169288249483</v>
      </c>
      <c r="CF181" s="40">
        <f t="shared" si="643"/>
        <v>57574.821404258175</v>
      </c>
      <c r="CG181" s="40">
        <f t="shared" si="643"/>
        <v>60113.266332996551</v>
      </c>
      <c r="CH181" s="40">
        <f t="shared" si="643"/>
        <v>59063.875500435533</v>
      </c>
      <c r="CI181" s="40">
        <f t="shared" si="643"/>
        <v>58811.942962727342</v>
      </c>
      <c r="CJ181" s="40">
        <f t="shared" si="643"/>
        <v>55908.362262757721</v>
      </c>
      <c r="CK181" s="40">
        <f t="shared" si="643"/>
        <v>53355.651057242132</v>
      </c>
      <c r="CL181" s="40">
        <f t="shared" si="643"/>
        <v>55765.0249986364</v>
      </c>
      <c r="CM181" s="40">
        <f t="shared" si="635"/>
        <v>681993.33535636705</v>
      </c>
      <c r="CO181" s="40">
        <f t="shared" ref="CO181:CR181" si="644">CO118*CO$203</f>
        <v>123289.222227658</v>
      </c>
      <c r="CP181" s="40">
        <f t="shared" si="644"/>
        <v>127313.64966077686</v>
      </c>
      <c r="CQ181" s="40">
        <f t="shared" si="644"/>
        <v>124046.05627188993</v>
      </c>
      <c r="CR181" s="40">
        <f t="shared" si="644"/>
        <v>140176.46802106159</v>
      </c>
      <c r="CS181" s="40">
        <f>SUM(CO181:CR181)</f>
        <v>514825.39618138643</v>
      </c>
      <c r="CU181" s="40">
        <f t="shared" ref="CU181:CX181" si="645">CU118*CU$203</f>
        <v>150445.21863423186</v>
      </c>
      <c r="CV181" s="40">
        <f t="shared" si="645"/>
        <v>157142.17827523893</v>
      </c>
      <c r="CW181" s="40">
        <f t="shared" si="645"/>
        <v>155568.69867493366</v>
      </c>
      <c r="CX181" s="40">
        <f t="shared" si="645"/>
        <v>157843.90747798808</v>
      </c>
      <c r="CY181" s="40">
        <f>SUM(CU181:CX181)</f>
        <v>621000.00306239247</v>
      </c>
      <c r="DA181" s="40">
        <f t="shared" ref="DA181:DS181" si="646">DA118*DA$203</f>
        <v>750684.81158086949</v>
      </c>
      <c r="DB181" s="40">
        <f t="shared" si="646"/>
        <v>684130.04898707336</v>
      </c>
      <c r="DC181" s="40">
        <f t="shared" si="646"/>
        <v>683527.47712141718</v>
      </c>
      <c r="DD181" s="40">
        <f t="shared" si="646"/>
        <v>634849.12824784266</v>
      </c>
      <c r="DE181" s="40">
        <f t="shared" si="646"/>
        <v>643922.9844376439</v>
      </c>
      <c r="DF181" s="40">
        <f t="shared" si="646"/>
        <v>551144.52571979794</v>
      </c>
      <c r="DG181" s="40">
        <f t="shared" si="646"/>
        <v>461767.27812298853</v>
      </c>
      <c r="DH181" s="40">
        <f t="shared" si="646"/>
        <v>442699.05497301358</v>
      </c>
      <c r="DI181" s="40">
        <f t="shared" si="646"/>
        <v>449974.65384568484</v>
      </c>
      <c r="DJ181" s="40">
        <f t="shared" si="646"/>
        <v>458082.96244880575</v>
      </c>
      <c r="DK181" s="40">
        <f t="shared" si="646"/>
        <v>463732.26666340092</v>
      </c>
      <c r="DL181" s="40">
        <f t="shared" si="646"/>
        <v>464615.54232157557</v>
      </c>
      <c r="DM181" s="40">
        <f t="shared" si="646"/>
        <v>452805.6652840607</v>
      </c>
      <c r="DN181" s="40">
        <f t="shared" si="646"/>
        <v>434106.32779450755</v>
      </c>
      <c r="DO181" s="40">
        <f t="shared" si="646"/>
        <v>435695.20766678941</v>
      </c>
      <c r="DP181" s="40">
        <f t="shared" si="646"/>
        <v>152148.12409388338</v>
      </c>
      <c r="DQ181" s="40">
        <f t="shared" si="646"/>
        <v>0</v>
      </c>
      <c r="DR181" s="40">
        <f t="shared" si="646"/>
        <v>0</v>
      </c>
      <c r="DS181" s="40">
        <f t="shared" si="646"/>
        <v>0</v>
      </c>
      <c r="DU181" s="40">
        <f>SUM(BO181:BZ181)</f>
        <v>1268398.9302041121</v>
      </c>
      <c r="DW181" s="40">
        <f>SUM(BQ181:DV181)</f>
        <v>14218942.98442971</v>
      </c>
      <c r="DX181" s="40">
        <f t="shared" si="639"/>
        <v>17426712.781794637</v>
      </c>
    </row>
    <row r="182" spans="1:128" s="84" customFormat="1" hidden="1" x14ac:dyDescent="0.3">
      <c r="B182" s="85" t="s">
        <v>108</v>
      </c>
      <c r="C182" s="86" t="s">
        <v>109</v>
      </c>
      <c r="D182" s="85" t="s">
        <v>110</v>
      </c>
      <c r="E182" s="86" t="s">
        <v>111</v>
      </c>
      <c r="F182" s="91" t="s">
        <v>112</v>
      </c>
      <c r="G182" s="113" t="s">
        <v>179</v>
      </c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>
        <f>SUM(I182:T182)</f>
        <v>0</v>
      </c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>
        <f>SUM(W182:AH182)</f>
        <v>0</v>
      </c>
      <c r="AK182" s="92">
        <f t="shared" ref="AK182:AR182" si="647">AK119*AK$203-AK$146</f>
        <v>295703.65280678193</v>
      </c>
      <c r="AL182" s="92">
        <f t="shared" si="647"/>
        <v>274218.80801778805</v>
      </c>
      <c r="AM182" s="92">
        <f t="shared" si="647"/>
        <v>325843.13643865788</v>
      </c>
      <c r="AN182" s="92">
        <f t="shared" si="647"/>
        <v>301931.48249781207</v>
      </c>
      <c r="AO182" s="92" t="e">
        <f t="shared" si="647"/>
        <v>#REF!</v>
      </c>
      <c r="AP182" s="92">
        <f t="shared" si="647"/>
        <v>292495.179203159</v>
      </c>
      <c r="AQ182" s="92">
        <f t="shared" si="647"/>
        <v>299778.32207859756</v>
      </c>
      <c r="AR182" s="92">
        <f t="shared" si="647"/>
        <v>272274.58757936419</v>
      </c>
      <c r="AS182" s="92">
        <v>196044.3078040565</v>
      </c>
      <c r="AT182" s="92">
        <f>AT119*AT$203-AT$146</f>
        <v>262934.38312894281</v>
      </c>
      <c r="AU182" s="92" t="e">
        <f>AU119*AU$203-AU$146</f>
        <v>#REF!</v>
      </c>
      <c r="AV182" s="92">
        <f>AV119*AV$203-AV$146</f>
        <v>287819.42623064783</v>
      </c>
      <c r="AW182" s="92" t="e">
        <f t="shared" si="629"/>
        <v>#REF!</v>
      </c>
      <c r="AY182" s="92" t="e">
        <f t="shared" ref="AY182:BJ182" si="648">AY119*AY$203-AY$146</f>
        <v>#REF!</v>
      </c>
      <c r="AZ182" s="92" t="e">
        <f t="shared" si="648"/>
        <v>#REF!</v>
      </c>
      <c r="BA182" s="92" t="e">
        <f t="shared" si="648"/>
        <v>#REF!</v>
      </c>
      <c r="BB182" s="92" t="e">
        <f t="shared" si="648"/>
        <v>#REF!</v>
      </c>
      <c r="BC182" s="92" t="e">
        <f t="shared" si="648"/>
        <v>#REF!</v>
      </c>
      <c r="BD182" s="92" t="e">
        <f t="shared" si="648"/>
        <v>#REF!</v>
      </c>
      <c r="BE182" s="92" t="e">
        <f t="shared" si="648"/>
        <v>#REF!</v>
      </c>
      <c r="BF182" s="92">
        <f t="shared" si="648"/>
        <v>283004.57505028689</v>
      </c>
      <c r="BG182" s="92" t="e">
        <f t="shared" si="648"/>
        <v>#REF!</v>
      </c>
      <c r="BH182" s="92">
        <f t="shared" si="648"/>
        <v>275377.78395298612</v>
      </c>
      <c r="BI182" s="92" t="e">
        <f t="shared" si="648"/>
        <v>#REF!</v>
      </c>
      <c r="BJ182" s="92">
        <f t="shared" si="648"/>
        <v>278225.9792259981</v>
      </c>
      <c r="BK182" s="92" t="e">
        <f t="shared" si="631"/>
        <v>#REF!</v>
      </c>
      <c r="BM182" s="92" t="e">
        <f t="shared" ref="BM182:BX182" si="649">BM119*BM$203-BM$146</f>
        <v>#REF!</v>
      </c>
      <c r="BN182" s="92" t="e">
        <f t="shared" si="649"/>
        <v>#REF!</v>
      </c>
      <c r="BO182" s="92" t="e">
        <f t="shared" si="649"/>
        <v>#REF!</v>
      </c>
      <c r="BP182" s="92" t="e">
        <f t="shared" si="649"/>
        <v>#REF!</v>
      </c>
      <c r="BQ182" s="92" t="e">
        <f t="shared" si="649"/>
        <v>#REF!</v>
      </c>
      <c r="BR182" s="92" t="e">
        <f t="shared" si="649"/>
        <v>#REF!</v>
      </c>
      <c r="BS182" s="92" t="e">
        <f t="shared" si="649"/>
        <v>#REF!</v>
      </c>
      <c r="BT182" s="92">
        <f t="shared" si="649"/>
        <v>297143.23847341177</v>
      </c>
      <c r="BU182" s="92" t="e">
        <f t="shared" si="649"/>
        <v>#REF!</v>
      </c>
      <c r="BV182" s="92">
        <f t="shared" si="649"/>
        <v>276980.49600310967</v>
      </c>
      <c r="BW182" s="92" t="e">
        <f t="shared" si="649"/>
        <v>#REF!</v>
      </c>
      <c r="BX182" s="92">
        <f t="shared" si="649"/>
        <v>290337.43881811836</v>
      </c>
      <c r="BY182" s="92" t="e">
        <f t="shared" si="633"/>
        <v>#REF!</v>
      </c>
      <c r="CA182" s="92" t="e">
        <f t="shared" ref="CA182:CL182" si="650">CA119*CA$203-CA$146</f>
        <v>#REF!</v>
      </c>
      <c r="CB182" s="92" t="e">
        <f t="shared" si="650"/>
        <v>#REF!</v>
      </c>
      <c r="CC182" s="92" t="e">
        <f t="shared" si="650"/>
        <v>#REF!</v>
      </c>
      <c r="CD182" s="92" t="e">
        <f t="shared" si="650"/>
        <v>#REF!</v>
      </c>
      <c r="CE182" s="92" t="e">
        <f t="shared" si="650"/>
        <v>#REF!</v>
      </c>
      <c r="CF182" s="92" t="e">
        <f t="shared" si="650"/>
        <v>#REF!</v>
      </c>
      <c r="CG182" s="92" t="e">
        <f t="shared" si="650"/>
        <v>#REF!</v>
      </c>
      <c r="CH182" s="92">
        <f t="shared" si="650"/>
        <v>301404.01391162962</v>
      </c>
      <c r="CI182" s="92" t="e">
        <f t="shared" si="650"/>
        <v>#REF!</v>
      </c>
      <c r="CJ182" s="92">
        <f t="shared" si="650"/>
        <v>285301.37337663188</v>
      </c>
      <c r="CK182" s="92" t="e">
        <f t="shared" si="650"/>
        <v>#REF!</v>
      </c>
      <c r="CL182" s="92">
        <f t="shared" si="650"/>
        <v>284569.92075210914</v>
      </c>
      <c r="CM182" s="92" t="e">
        <f t="shared" si="635"/>
        <v>#REF!</v>
      </c>
      <c r="CO182" s="92" t="e">
        <f t="shared" ref="CO182:CR182" si="651">CO119*CO$203-CO$146</f>
        <v>#REF!</v>
      </c>
      <c r="CP182" s="92" t="e">
        <f t="shared" si="651"/>
        <v>#REF!</v>
      </c>
      <c r="CQ182" s="92" t="e">
        <f t="shared" si="651"/>
        <v>#REF!</v>
      </c>
      <c r="CR182" s="92" t="e">
        <f t="shared" si="651"/>
        <v>#REF!</v>
      </c>
      <c r="CS182" s="92" t="e">
        <f>SUM(CO182:CR182)</f>
        <v>#REF!</v>
      </c>
      <c r="CU182" s="92" t="e">
        <f t="shared" ref="CU182:CX182" si="652">CU119*CU$203-CU$146</f>
        <v>#REF!</v>
      </c>
      <c r="CV182" s="92" t="e">
        <f t="shared" si="652"/>
        <v>#REF!</v>
      </c>
      <c r="CW182" s="92" t="e">
        <f t="shared" si="652"/>
        <v>#REF!</v>
      </c>
      <c r="CX182" s="92" t="e">
        <f t="shared" si="652"/>
        <v>#REF!</v>
      </c>
      <c r="CY182" s="92" t="e">
        <f>SUM(CU182:CX182)</f>
        <v>#REF!</v>
      </c>
      <c r="DA182" s="92" t="e">
        <f t="shared" ref="DA182:DS182" si="653">DA119*DA$203-DA$146</f>
        <v>#REF!</v>
      </c>
      <c r="DB182" s="92" t="e">
        <f t="shared" si="653"/>
        <v>#REF!</v>
      </c>
      <c r="DC182" s="92" t="e">
        <f t="shared" si="653"/>
        <v>#REF!</v>
      </c>
      <c r="DD182" s="92" t="e">
        <f t="shared" si="653"/>
        <v>#REF!</v>
      </c>
      <c r="DE182" s="92" t="e">
        <f t="shared" si="653"/>
        <v>#REF!</v>
      </c>
      <c r="DF182" s="92" t="e">
        <f t="shared" si="653"/>
        <v>#REF!</v>
      </c>
      <c r="DG182" s="92" t="e">
        <f t="shared" si="653"/>
        <v>#REF!</v>
      </c>
      <c r="DH182" s="92" t="e">
        <f t="shared" si="653"/>
        <v>#REF!</v>
      </c>
      <c r="DI182" s="92" t="e">
        <f t="shared" si="653"/>
        <v>#REF!</v>
      </c>
      <c r="DJ182" s="92" t="e">
        <f t="shared" si="653"/>
        <v>#REF!</v>
      </c>
      <c r="DK182" s="92" t="e">
        <f t="shared" si="653"/>
        <v>#REF!</v>
      </c>
      <c r="DL182" s="92" t="e">
        <f t="shared" si="653"/>
        <v>#REF!</v>
      </c>
      <c r="DM182" s="92" t="e">
        <f t="shared" si="653"/>
        <v>#REF!</v>
      </c>
      <c r="DN182" s="92" t="e">
        <f t="shared" si="653"/>
        <v>#REF!</v>
      </c>
      <c r="DO182" s="92" t="e">
        <f t="shared" si="653"/>
        <v>#REF!</v>
      </c>
      <c r="DP182" s="92" t="e">
        <f t="shared" si="653"/>
        <v>#REF!</v>
      </c>
      <c r="DQ182" s="92" t="e">
        <f t="shared" si="653"/>
        <v>#REF!</v>
      </c>
      <c r="DR182" s="92" t="e">
        <f t="shared" si="653"/>
        <v>#REF!</v>
      </c>
      <c r="DS182" s="92" t="e">
        <f t="shared" si="653"/>
        <v>#REF!</v>
      </c>
      <c r="DU182" s="92" t="e">
        <f>SUM(BO182:BZ182)</f>
        <v>#REF!</v>
      </c>
      <c r="DW182" s="92" t="e">
        <f>SUM(BQ182:DV182)</f>
        <v>#REF!</v>
      </c>
      <c r="DX182" s="92" t="e">
        <f t="shared" si="639"/>
        <v>#REF!</v>
      </c>
    </row>
    <row r="183" spans="1:128" hidden="1" x14ac:dyDescent="0.3">
      <c r="B183" s="15"/>
      <c r="C183" s="16"/>
      <c r="D183" s="15"/>
      <c r="E183" s="16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W183" s="40"/>
      <c r="BK183" s="40"/>
      <c r="BY183" s="40"/>
      <c r="CM183" s="40"/>
      <c r="CS183" s="40"/>
      <c r="CY183" s="40"/>
      <c r="DU183" s="40"/>
      <c r="DW183" s="40"/>
      <c r="DX183" s="40"/>
    </row>
    <row r="184" spans="1:128" s="10" customFormat="1" hidden="1" x14ac:dyDescent="0.3">
      <c r="A184" s="21"/>
      <c r="B184" s="136"/>
      <c r="C184" s="137"/>
      <c r="D184" s="136"/>
      <c r="E184" s="137"/>
      <c r="F184" s="138" t="s">
        <v>113</v>
      </c>
      <c r="G184" s="147" t="s">
        <v>179</v>
      </c>
      <c r="I184" s="148">
        <f>SUM(I186:I196)</f>
        <v>0</v>
      </c>
      <c r="J184" s="148">
        <f t="shared" ref="J184:T184" si="654">SUM(J186:J196)</f>
        <v>0</v>
      </c>
      <c r="K184" s="148">
        <f t="shared" si="654"/>
        <v>0</v>
      </c>
      <c r="L184" s="148">
        <f t="shared" si="654"/>
        <v>0</v>
      </c>
      <c r="M184" s="148">
        <f t="shared" si="654"/>
        <v>0</v>
      </c>
      <c r="N184" s="148">
        <f t="shared" si="654"/>
        <v>0</v>
      </c>
      <c r="O184" s="148">
        <f t="shared" si="654"/>
        <v>0</v>
      </c>
      <c r="P184" s="148">
        <f t="shared" si="654"/>
        <v>0</v>
      </c>
      <c r="Q184" s="148">
        <f t="shared" si="654"/>
        <v>0</v>
      </c>
      <c r="R184" s="148">
        <f t="shared" si="654"/>
        <v>0</v>
      </c>
      <c r="S184" s="148">
        <f t="shared" si="654"/>
        <v>0</v>
      </c>
      <c r="T184" s="148">
        <f t="shared" si="654"/>
        <v>0</v>
      </c>
      <c r="U184" s="148">
        <f t="shared" ref="U184:U196" si="655">SUM(I184:T184)</f>
        <v>0</v>
      </c>
      <c r="W184" s="148">
        <f>SUM(W186:W196)</f>
        <v>0</v>
      </c>
      <c r="X184" s="148">
        <f>SUM(X186:X196)</f>
        <v>0</v>
      </c>
      <c r="Y184" s="148">
        <f>SUM(Y186:Y196)</f>
        <v>0</v>
      </c>
      <c r="Z184" s="148">
        <f t="shared" ref="Z184:AH184" si="656">SUM(Z186:Z196)</f>
        <v>0</v>
      </c>
      <c r="AA184" s="148">
        <f t="shared" si="656"/>
        <v>0</v>
      </c>
      <c r="AB184" s="148">
        <f t="shared" si="656"/>
        <v>0</v>
      </c>
      <c r="AC184" s="148">
        <f t="shared" si="656"/>
        <v>0</v>
      </c>
      <c r="AD184" s="148">
        <f t="shared" si="656"/>
        <v>0</v>
      </c>
      <c r="AE184" s="148">
        <f t="shared" si="656"/>
        <v>0</v>
      </c>
      <c r="AF184" s="148">
        <f t="shared" si="656"/>
        <v>0</v>
      </c>
      <c r="AG184" s="148">
        <f t="shared" si="656"/>
        <v>0</v>
      </c>
      <c r="AH184" s="148">
        <f t="shared" si="656"/>
        <v>0</v>
      </c>
      <c r="AI184" s="148">
        <f t="shared" ref="AI184:AI196" si="657">SUM(W184:AH184)</f>
        <v>0</v>
      </c>
      <c r="AK184" s="149">
        <f t="shared" ref="AK184:AR184" si="658">SUM(AK186:AK196)</f>
        <v>933538.69377224741</v>
      </c>
      <c r="AL184" s="149">
        <f t="shared" si="658"/>
        <v>627661.62849527237</v>
      </c>
      <c r="AM184" s="149">
        <f t="shared" si="658"/>
        <v>879421.83930328488</v>
      </c>
      <c r="AN184" s="149">
        <f t="shared" si="658"/>
        <v>927338.05052887718</v>
      </c>
      <c r="AO184" s="149">
        <f t="shared" si="658"/>
        <v>849016.92406623997</v>
      </c>
      <c r="AP184" s="149">
        <f t="shared" si="658"/>
        <v>858055.41601328785</v>
      </c>
      <c r="AQ184" s="149">
        <f t="shared" si="658"/>
        <v>923521.75885734742</v>
      </c>
      <c r="AR184" s="149">
        <f t="shared" si="658"/>
        <v>948895.93141448882</v>
      </c>
      <c r="AS184" s="149">
        <v>960474.21441606455</v>
      </c>
      <c r="AT184" s="149">
        <f t="shared" ref="AT184:AV184" si="659">SUM(AT186:AT196)</f>
        <v>817336.69709834585</v>
      </c>
      <c r="AU184" s="149">
        <f t="shared" si="659"/>
        <v>922232.31855228089</v>
      </c>
      <c r="AV184" s="149">
        <f t="shared" si="659"/>
        <v>930017.27931397595</v>
      </c>
      <c r="AW184" s="148">
        <f t="shared" ref="AW184:AW196" si="660">SUM(AK184:AV184)</f>
        <v>10577510.751831714</v>
      </c>
      <c r="AY184" s="149">
        <f t="shared" ref="AY184:BJ184" si="661">SUM(AY186:AY196)</f>
        <v>870403.72613742424</v>
      </c>
      <c r="AZ184" s="149">
        <f t="shared" si="661"/>
        <v>676374.6515653932</v>
      </c>
      <c r="BA184" s="149">
        <f t="shared" si="661"/>
        <v>897919.38055837736</v>
      </c>
      <c r="BB184" s="149">
        <f t="shared" si="661"/>
        <v>886403.01010842598</v>
      </c>
      <c r="BC184" s="149">
        <f t="shared" si="661"/>
        <v>734729.89342271059</v>
      </c>
      <c r="BD184" s="149">
        <f t="shared" si="661"/>
        <v>874802.89605033747</v>
      </c>
      <c r="BE184" s="149">
        <f t="shared" si="661"/>
        <v>903560.40406459861</v>
      </c>
      <c r="BF184" s="149">
        <f t="shared" si="661"/>
        <v>871870.97348873992</v>
      </c>
      <c r="BG184" s="149">
        <f t="shared" si="661"/>
        <v>699496.05725907139</v>
      </c>
      <c r="BH184" s="149">
        <f t="shared" si="661"/>
        <v>882629.66484066518</v>
      </c>
      <c r="BI184" s="149">
        <f t="shared" si="661"/>
        <v>836774.82841832377</v>
      </c>
      <c r="BJ184" s="149">
        <f t="shared" si="661"/>
        <v>902512.38737419946</v>
      </c>
      <c r="BK184" s="148">
        <f t="shared" ref="BK184:BK196" si="662">SUM(AY184:BJ184)</f>
        <v>10037477.873288268</v>
      </c>
      <c r="BM184" s="149">
        <f t="shared" ref="BM184:BX184" si="663">SUM(BM186:BM196)</f>
        <v>928655.48175101925</v>
      </c>
      <c r="BN184" s="149">
        <f t="shared" si="663"/>
        <v>863601.83104392793</v>
      </c>
      <c r="BO184" s="149">
        <f t="shared" si="663"/>
        <v>804616.06341341138</v>
      </c>
      <c r="BP184" s="149">
        <f t="shared" si="663"/>
        <v>931037.47299738228</v>
      </c>
      <c r="BQ184" s="149">
        <f t="shared" si="663"/>
        <v>893420.99642773345</v>
      </c>
      <c r="BR184" s="149">
        <f t="shared" si="663"/>
        <v>925574.17189519072</v>
      </c>
      <c r="BS184" s="149">
        <f t="shared" si="663"/>
        <v>746790.16246624873</v>
      </c>
      <c r="BT184" s="149">
        <f t="shared" si="663"/>
        <v>902892.46515078563</v>
      </c>
      <c r="BU184" s="149">
        <f t="shared" si="663"/>
        <v>808134.24895793665</v>
      </c>
      <c r="BV184" s="149">
        <f t="shared" si="663"/>
        <v>904624.84023080976</v>
      </c>
      <c r="BW184" s="149">
        <f t="shared" si="663"/>
        <v>881783.25827474333</v>
      </c>
      <c r="BX184" s="149">
        <f t="shared" si="663"/>
        <v>873454.70690097101</v>
      </c>
      <c r="BY184" s="148">
        <f t="shared" ref="BY184:BY196" si="664">SUM(BM184:BX184)</f>
        <v>10464585.699510161</v>
      </c>
      <c r="CA184" s="149">
        <f t="shared" ref="CA184:CL184" si="665">SUM(CA186:CA196)</f>
        <v>871193.32531184447</v>
      </c>
      <c r="CB184" s="149">
        <f t="shared" si="665"/>
        <v>897162.0954675409</v>
      </c>
      <c r="CC184" s="149">
        <f t="shared" si="665"/>
        <v>877365.76260606898</v>
      </c>
      <c r="CD184" s="149">
        <f t="shared" si="665"/>
        <v>918792.45334033447</v>
      </c>
      <c r="CE184" s="149">
        <f t="shared" si="665"/>
        <v>890765.62760376488</v>
      </c>
      <c r="CF184" s="149">
        <f t="shared" si="665"/>
        <v>909637.07879530033</v>
      </c>
      <c r="CG184" s="149">
        <f t="shared" si="665"/>
        <v>921048.58951122337</v>
      </c>
      <c r="CH184" s="149">
        <f t="shared" si="665"/>
        <v>904969.94323001499</v>
      </c>
      <c r="CI184" s="149">
        <f t="shared" si="665"/>
        <v>932366.50585903297</v>
      </c>
      <c r="CJ184" s="149">
        <f t="shared" si="665"/>
        <v>903327.92105245171</v>
      </c>
      <c r="CK184" s="149">
        <f t="shared" si="665"/>
        <v>891922.66332072695</v>
      </c>
      <c r="CL184" s="149">
        <f t="shared" si="665"/>
        <v>901011.97854282265</v>
      </c>
      <c r="CM184" s="148">
        <f t="shared" ref="CM184:CM196" si="666">SUM(CA184:CL184)</f>
        <v>10819563.944641128</v>
      </c>
      <c r="CO184" s="149">
        <f t="shared" ref="CO184:CR184" si="667">SUM(CO186:CO196)</f>
        <v>2742255.2605359284</v>
      </c>
      <c r="CP184" s="149">
        <f t="shared" si="667"/>
        <v>2389763.2872911179</v>
      </c>
      <c r="CQ184" s="149">
        <f t="shared" si="667"/>
        <v>2779609.5616857847</v>
      </c>
      <c r="CR184" s="149">
        <f t="shared" si="667"/>
        <v>2935135.8786119809</v>
      </c>
      <c r="CS184" s="148">
        <f t="shared" ref="CS184:CS196" si="668">SUM(CO184:CR184)</f>
        <v>10846763.988124812</v>
      </c>
      <c r="CU184" s="149">
        <f t="shared" ref="CU184:CX184" si="669">SUM(CU186:CU196)</f>
        <v>2634829.9412052399</v>
      </c>
      <c r="CV184" s="149">
        <f t="shared" si="669"/>
        <v>2713369.6764792837</v>
      </c>
      <c r="CW184" s="149">
        <f t="shared" si="669"/>
        <v>2653497.8098866409</v>
      </c>
      <c r="CX184" s="149">
        <f t="shared" si="669"/>
        <v>2691897.5937041994</v>
      </c>
      <c r="CY184" s="148">
        <f t="shared" ref="CY184:CY196" si="670">SUM(CU184:CX184)</f>
        <v>10693595.021275364</v>
      </c>
      <c r="DA184" s="149">
        <f t="shared" ref="DA184:DS184" si="671">SUM(DA186:DA196)</f>
        <v>11876175.587120084</v>
      </c>
      <c r="DB184" s="149">
        <f t="shared" si="671"/>
        <v>8806984.4423691258</v>
      </c>
      <c r="DC184" s="149">
        <f t="shared" si="671"/>
        <v>8852105.8272280097</v>
      </c>
      <c r="DD184" s="149">
        <f t="shared" si="671"/>
        <v>8048151.6246983521</v>
      </c>
      <c r="DE184" s="149">
        <f t="shared" si="671"/>
        <v>8043920.7135625063</v>
      </c>
      <c r="DF184" s="149">
        <f t="shared" si="671"/>
        <v>3399646.648523564</v>
      </c>
      <c r="DG184" s="149">
        <f t="shared" si="671"/>
        <v>0</v>
      </c>
      <c r="DH184" s="149">
        <f t="shared" si="671"/>
        <v>0</v>
      </c>
      <c r="DI184" s="149">
        <f t="shared" si="671"/>
        <v>0</v>
      </c>
      <c r="DJ184" s="149">
        <f t="shared" si="671"/>
        <v>0</v>
      </c>
      <c r="DK184" s="149">
        <f t="shared" si="671"/>
        <v>0</v>
      </c>
      <c r="DL184" s="149">
        <f t="shared" si="671"/>
        <v>0</v>
      </c>
      <c r="DM184" s="149">
        <f t="shared" si="671"/>
        <v>0</v>
      </c>
      <c r="DN184" s="149">
        <f t="shared" si="671"/>
        <v>0</v>
      </c>
      <c r="DO184" s="149">
        <f t="shared" si="671"/>
        <v>0</v>
      </c>
      <c r="DP184" s="149">
        <f t="shared" si="671"/>
        <v>0</v>
      </c>
      <c r="DQ184" s="149">
        <f t="shared" si="671"/>
        <v>0</v>
      </c>
      <c r="DR184" s="149">
        <f t="shared" si="671"/>
        <v>0</v>
      </c>
      <c r="DS184" s="149">
        <f t="shared" si="671"/>
        <v>0</v>
      </c>
      <c r="DU184" s="148">
        <f t="shared" ref="DU184:DU196" si="672">SUM(BO184:BZ184)</f>
        <v>19136914.086225376</v>
      </c>
      <c r="DW184" s="148">
        <f t="shared" ref="DW184:DW196" si="673">SUM(BQ184:DV184)</f>
        <v>150285005.3876242</v>
      </c>
      <c r="DX184" s="148">
        <f t="shared" ref="DX184:DX196" si="674">SUM(DL184:DW184)</f>
        <v>169421919.47384959</v>
      </c>
    </row>
    <row r="185" spans="1:128" s="70" customFormat="1" hidden="1" x14ac:dyDescent="0.3">
      <c r="A185" s="10"/>
      <c r="B185" s="71"/>
      <c r="C185" s="72"/>
      <c r="D185" s="71"/>
      <c r="E185" s="72"/>
      <c r="F185" s="73" t="s">
        <v>115</v>
      </c>
      <c r="G185" s="98" t="s">
        <v>179</v>
      </c>
      <c r="I185" s="99">
        <f t="shared" ref="I185:T185" si="675">SUM(I186:I195)</f>
        <v>0</v>
      </c>
      <c r="J185" s="99">
        <f t="shared" si="675"/>
        <v>0</v>
      </c>
      <c r="K185" s="99">
        <f t="shared" si="675"/>
        <v>0</v>
      </c>
      <c r="L185" s="99">
        <f t="shared" si="675"/>
        <v>0</v>
      </c>
      <c r="M185" s="99">
        <f t="shared" si="675"/>
        <v>0</v>
      </c>
      <c r="N185" s="99">
        <f t="shared" si="675"/>
        <v>0</v>
      </c>
      <c r="O185" s="99">
        <f t="shared" si="675"/>
        <v>0</v>
      </c>
      <c r="P185" s="99">
        <f t="shared" si="675"/>
        <v>0</v>
      </c>
      <c r="Q185" s="99">
        <f t="shared" si="675"/>
        <v>0</v>
      </c>
      <c r="R185" s="99">
        <f t="shared" si="675"/>
        <v>0</v>
      </c>
      <c r="S185" s="99">
        <f t="shared" si="675"/>
        <v>0</v>
      </c>
      <c r="T185" s="99">
        <f t="shared" si="675"/>
        <v>0</v>
      </c>
      <c r="U185" s="99">
        <f t="shared" si="655"/>
        <v>0</v>
      </c>
      <c r="W185" s="99">
        <f>SUM(W186:W195)</f>
        <v>0</v>
      </c>
      <c r="X185" s="99">
        <f>SUM(X186:X195)</f>
        <v>0</v>
      </c>
      <c r="Y185" s="99">
        <f>SUM(Y186:Y195)</f>
        <v>0</v>
      </c>
      <c r="Z185" s="99">
        <f t="shared" ref="Z185:AH185" si="676">SUM(Z186:Z195)</f>
        <v>0</v>
      </c>
      <c r="AA185" s="99">
        <f t="shared" si="676"/>
        <v>0</v>
      </c>
      <c r="AB185" s="99">
        <f t="shared" si="676"/>
        <v>0</v>
      </c>
      <c r="AC185" s="99">
        <f t="shared" si="676"/>
        <v>0</v>
      </c>
      <c r="AD185" s="99">
        <f t="shared" si="676"/>
        <v>0</v>
      </c>
      <c r="AE185" s="99">
        <f t="shared" si="676"/>
        <v>0</v>
      </c>
      <c r="AF185" s="99">
        <f t="shared" si="676"/>
        <v>0</v>
      </c>
      <c r="AG185" s="99">
        <f t="shared" si="676"/>
        <v>0</v>
      </c>
      <c r="AH185" s="99">
        <f t="shared" si="676"/>
        <v>0</v>
      </c>
      <c r="AI185" s="99">
        <f t="shared" si="657"/>
        <v>0</v>
      </c>
      <c r="AK185" s="33">
        <f t="shared" ref="AK185:AR196" si="677">AK122*AK$203</f>
        <v>486553.97958039993</v>
      </c>
      <c r="AL185" s="33">
        <f t="shared" si="677"/>
        <v>342830.29700632667</v>
      </c>
      <c r="AM185" s="33">
        <f t="shared" si="677"/>
        <v>451338.03411502857</v>
      </c>
      <c r="AN185" s="33">
        <f t="shared" si="677"/>
        <v>465255.88379817898</v>
      </c>
      <c r="AO185" s="33">
        <f t="shared" si="677"/>
        <v>398665.08066648297</v>
      </c>
      <c r="AP185" s="33">
        <f t="shared" si="677"/>
        <v>420823.36376968637</v>
      </c>
      <c r="AQ185" s="33">
        <f t="shared" si="677"/>
        <v>439440.59724198998</v>
      </c>
      <c r="AR185" s="33">
        <f t="shared" si="677"/>
        <v>423602.52479221829</v>
      </c>
      <c r="AS185" s="33">
        <v>417491.78656135121</v>
      </c>
      <c r="AT185" s="33">
        <f t="shared" ref="AT185:AV196" si="678">AT122*AT$203</f>
        <v>357147.89047411259</v>
      </c>
      <c r="AU185" s="33">
        <f t="shared" si="678"/>
        <v>403094.97178400256</v>
      </c>
      <c r="AV185" s="33">
        <f t="shared" si="678"/>
        <v>408831.3251248672</v>
      </c>
      <c r="AW185" s="99">
        <f t="shared" si="660"/>
        <v>5015075.7349146446</v>
      </c>
      <c r="AY185" s="33">
        <f t="shared" ref="AY185:BJ196" si="679">AY122*AY$203</f>
        <v>377215.17923807719</v>
      </c>
      <c r="AZ185" s="33">
        <f t="shared" si="679"/>
        <v>291404.96702395234</v>
      </c>
      <c r="BA185" s="33">
        <f t="shared" si="679"/>
        <v>385877.02040940232</v>
      </c>
      <c r="BB185" s="33">
        <f t="shared" si="679"/>
        <v>378226.92476187542</v>
      </c>
      <c r="BC185" s="33">
        <f t="shared" si="679"/>
        <v>311657.75332258502</v>
      </c>
      <c r="BD185" s="33">
        <f t="shared" si="679"/>
        <v>372162.67293680843</v>
      </c>
      <c r="BE185" s="33">
        <f t="shared" si="679"/>
        <v>385296.62881084415</v>
      </c>
      <c r="BF185" s="33">
        <f t="shared" si="679"/>
        <v>372732.12541332375</v>
      </c>
      <c r="BG185" s="33">
        <f t="shared" si="679"/>
        <v>300652.40329584497</v>
      </c>
      <c r="BH185" s="33">
        <f t="shared" si="679"/>
        <v>378326.44080175954</v>
      </c>
      <c r="BI185" s="33">
        <f t="shared" si="679"/>
        <v>359055.06610283197</v>
      </c>
      <c r="BJ185" s="33">
        <f t="shared" si="679"/>
        <v>382982.20616493095</v>
      </c>
      <c r="BK185" s="99">
        <f t="shared" si="662"/>
        <v>4295589.3882822357</v>
      </c>
      <c r="BM185" s="33">
        <f t="shared" ref="BM185:BX196" si="680">BM122*BM$203</f>
        <v>425496.94569096394</v>
      </c>
      <c r="BN185" s="33">
        <f t="shared" si="680"/>
        <v>390808.12930794223</v>
      </c>
      <c r="BO185" s="33">
        <f t="shared" si="680"/>
        <v>368465.73818084504</v>
      </c>
      <c r="BP185" s="33">
        <f t="shared" si="680"/>
        <v>403494.19521225052</v>
      </c>
      <c r="BQ185" s="33">
        <f t="shared" si="680"/>
        <v>388255.24987417716</v>
      </c>
      <c r="BR185" s="33">
        <f t="shared" si="680"/>
        <v>401054.65894232003</v>
      </c>
      <c r="BS185" s="33">
        <f t="shared" si="680"/>
        <v>313411.87570684101</v>
      </c>
      <c r="BT185" s="33">
        <f t="shared" si="680"/>
        <v>372438.64582452533</v>
      </c>
      <c r="BU185" s="33">
        <f t="shared" si="680"/>
        <v>335652.01461008872</v>
      </c>
      <c r="BV185" s="33">
        <f t="shared" si="680"/>
        <v>374639.91055196337</v>
      </c>
      <c r="BW185" s="33">
        <f t="shared" si="680"/>
        <v>359910.69095348264</v>
      </c>
      <c r="BX185" s="33">
        <f t="shared" si="680"/>
        <v>356542.79527951166</v>
      </c>
      <c r="BY185" s="99">
        <f t="shared" si="664"/>
        <v>4490170.850134911</v>
      </c>
      <c r="CA185" s="33">
        <f t="shared" ref="CA185:CL196" si="681">CA122*CA$203</f>
        <v>384791.14421268599</v>
      </c>
      <c r="CB185" s="33">
        <f t="shared" si="681"/>
        <v>396261.10442895588</v>
      </c>
      <c r="CC185" s="33">
        <f t="shared" si="681"/>
        <v>387517.40386139893</v>
      </c>
      <c r="CD185" s="33">
        <f t="shared" si="681"/>
        <v>401478.75000472361</v>
      </c>
      <c r="CE185" s="33">
        <f t="shared" si="681"/>
        <v>389232.05063055037</v>
      </c>
      <c r="CF185" s="33">
        <f t="shared" si="681"/>
        <v>397478.18566094595</v>
      </c>
      <c r="CG185" s="33">
        <f t="shared" si="681"/>
        <v>399724.04436826042</v>
      </c>
      <c r="CH185" s="33">
        <f t="shared" si="681"/>
        <v>392746.10466705321</v>
      </c>
      <c r="CI185" s="33">
        <f t="shared" si="681"/>
        <v>404635.88436007779</v>
      </c>
      <c r="CJ185" s="33">
        <f t="shared" si="681"/>
        <v>390810.40449538315</v>
      </c>
      <c r="CK185" s="33">
        <f t="shared" si="681"/>
        <v>385876.10180902708</v>
      </c>
      <c r="CL185" s="33">
        <f t="shared" si="681"/>
        <v>389808.44893983938</v>
      </c>
      <c r="CM185" s="99">
        <f t="shared" si="666"/>
        <v>4720359.627438901</v>
      </c>
      <c r="CO185" s="33">
        <f t="shared" ref="CO185:CR196" si="682">CO122*CO$203</f>
        <v>1196419.1190412834</v>
      </c>
      <c r="CP185" s="33">
        <f t="shared" si="682"/>
        <v>1213578.0509547819</v>
      </c>
      <c r="CQ185" s="33">
        <f t="shared" si="682"/>
        <v>1218660.7291872853</v>
      </c>
      <c r="CR185" s="33">
        <f t="shared" si="682"/>
        <v>1215452.8875945564</v>
      </c>
      <c r="CS185" s="99">
        <f t="shared" si="668"/>
        <v>4844110.7867779071</v>
      </c>
      <c r="CU185" s="33">
        <f t="shared" ref="CU185:CX196" si="683">CU122*CU$203</f>
        <v>1227111.6773357128</v>
      </c>
      <c r="CV185" s="33">
        <f t="shared" si="683"/>
        <v>1263689.7595801975</v>
      </c>
      <c r="CW185" s="33">
        <f t="shared" si="683"/>
        <v>1235805.8094660921</v>
      </c>
      <c r="CX185" s="33">
        <f t="shared" si="683"/>
        <v>1253689.628984303</v>
      </c>
      <c r="CY185" s="99">
        <f t="shared" si="670"/>
        <v>4980296.8753663059</v>
      </c>
      <c r="DA185" s="33">
        <f t="shared" ref="DA185:DS196" si="684">DA122*DA$203</f>
        <v>4903407.308667426</v>
      </c>
      <c r="DB185" s="33">
        <f t="shared" si="684"/>
        <v>4898735.4182717809</v>
      </c>
      <c r="DC185" s="33">
        <f t="shared" si="684"/>
        <v>4916252.2545054462</v>
      </c>
      <c r="DD185" s="33">
        <f t="shared" si="684"/>
        <v>4901071.43205823</v>
      </c>
      <c r="DE185" s="33">
        <f t="shared" si="684"/>
        <v>4901071.4302250305</v>
      </c>
      <c r="DF185" s="33">
        <f t="shared" si="684"/>
        <v>2100060.5461982707</v>
      </c>
      <c r="DG185" s="33">
        <f t="shared" si="684"/>
        <v>0</v>
      </c>
      <c r="DH185" s="33">
        <f t="shared" si="684"/>
        <v>0</v>
      </c>
      <c r="DI185" s="33">
        <f t="shared" si="684"/>
        <v>0</v>
      </c>
      <c r="DJ185" s="33">
        <f t="shared" si="684"/>
        <v>0</v>
      </c>
      <c r="DK185" s="33">
        <f t="shared" si="684"/>
        <v>0</v>
      </c>
      <c r="DL185" s="33">
        <f t="shared" si="684"/>
        <v>0</v>
      </c>
      <c r="DM185" s="33">
        <f t="shared" si="684"/>
        <v>0</v>
      </c>
      <c r="DN185" s="33">
        <f t="shared" si="684"/>
        <v>0</v>
      </c>
      <c r="DO185" s="33">
        <f t="shared" si="684"/>
        <v>0</v>
      </c>
      <c r="DP185" s="33">
        <f t="shared" si="684"/>
        <v>0</v>
      </c>
      <c r="DQ185" s="33">
        <f t="shared" si="684"/>
        <v>0</v>
      </c>
      <c r="DR185" s="33">
        <f t="shared" si="684"/>
        <v>0</v>
      </c>
      <c r="DS185" s="33">
        <f t="shared" si="684"/>
        <v>0</v>
      </c>
      <c r="DU185" s="99">
        <f t="shared" si="672"/>
        <v>8164036.6252709161</v>
      </c>
      <c r="DW185" s="99">
        <f t="shared" si="673"/>
        <v>71266246.286241144</v>
      </c>
      <c r="DX185" s="99">
        <f t="shared" si="674"/>
        <v>79430282.911512062</v>
      </c>
    </row>
    <row r="186" spans="1:128" hidden="1" x14ac:dyDescent="0.3">
      <c r="B186" s="15" t="s">
        <v>116</v>
      </c>
      <c r="C186" s="16" t="s">
        <v>64</v>
      </c>
      <c r="D186" s="15" t="s">
        <v>117</v>
      </c>
      <c r="E186" s="16" t="s">
        <v>118</v>
      </c>
      <c r="F186" s="77" t="s">
        <v>119</v>
      </c>
      <c r="G186" s="39" t="s">
        <v>179</v>
      </c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>
        <f t="shared" si="655"/>
        <v>0</v>
      </c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0">
        <f t="shared" si="657"/>
        <v>0</v>
      </c>
      <c r="AK186" s="40">
        <f t="shared" si="677"/>
        <v>15875.671340606161</v>
      </c>
      <c r="AL186" s="40">
        <f t="shared" si="677"/>
        <v>12746.891073064249</v>
      </c>
      <c r="AM186" s="40">
        <f t="shared" si="677"/>
        <v>15494.293721271655</v>
      </c>
      <c r="AN186" s="40">
        <f t="shared" si="677"/>
        <v>14151.67287256021</v>
      </c>
      <c r="AO186" s="40">
        <f t="shared" si="677"/>
        <v>12619.060509163039</v>
      </c>
      <c r="AP186" s="40">
        <f t="shared" si="677"/>
        <v>12382.745440550183</v>
      </c>
      <c r="AQ186" s="40">
        <f t="shared" si="677"/>
        <v>13629.557719209106</v>
      </c>
      <c r="AR186" s="40">
        <f t="shared" si="677"/>
        <v>13105.644290213906</v>
      </c>
      <c r="AS186" s="40">
        <v>13219.627706029241</v>
      </c>
      <c r="AT186" s="40">
        <f t="shared" si="678"/>
        <v>11666.677972438129</v>
      </c>
      <c r="AU186" s="40">
        <f t="shared" si="678"/>
        <v>12992.039359902416</v>
      </c>
      <c r="AV186" s="40">
        <f t="shared" si="678"/>
        <v>12868.967261912325</v>
      </c>
      <c r="AW186" s="40">
        <f t="shared" si="660"/>
        <v>160752.84926692062</v>
      </c>
      <c r="AY186" s="40">
        <f t="shared" si="679"/>
        <v>8827.2044332255573</v>
      </c>
      <c r="AZ186" s="40">
        <f t="shared" si="679"/>
        <v>6819.1614716392232</v>
      </c>
      <c r="BA186" s="40">
        <f t="shared" si="679"/>
        <v>9029.8999953231778</v>
      </c>
      <c r="BB186" s="40">
        <f t="shared" si="679"/>
        <v>8850.8802688348405</v>
      </c>
      <c r="BC186" s="40">
        <f t="shared" si="679"/>
        <v>7293.0964955732052</v>
      </c>
      <c r="BD186" s="40">
        <f t="shared" si="679"/>
        <v>8708.970840103606</v>
      </c>
      <c r="BE186" s="40">
        <f t="shared" si="679"/>
        <v>9016.3182637975606</v>
      </c>
      <c r="BF186" s="40">
        <f t="shared" si="679"/>
        <v>8722.2965854656031</v>
      </c>
      <c r="BG186" s="40">
        <f t="shared" si="679"/>
        <v>7035.5605323029558</v>
      </c>
      <c r="BH186" s="40">
        <f t="shared" si="679"/>
        <v>8853.2090415799266</v>
      </c>
      <c r="BI186" s="40">
        <f t="shared" si="679"/>
        <v>8402.2400097389309</v>
      </c>
      <c r="BJ186" s="40">
        <f t="shared" si="679"/>
        <v>8962.1585083984573</v>
      </c>
      <c r="BK186" s="40">
        <f t="shared" si="662"/>
        <v>100520.99644598305</v>
      </c>
      <c r="BM186" s="40">
        <f t="shared" si="680"/>
        <v>13721.582312748915</v>
      </c>
      <c r="BN186" s="40">
        <f t="shared" si="680"/>
        <v>13099.475262021495</v>
      </c>
      <c r="BO186" s="40">
        <f t="shared" si="680"/>
        <v>12710.79201801063</v>
      </c>
      <c r="BP186" s="40">
        <f t="shared" si="680"/>
        <v>12449.141079386427</v>
      </c>
      <c r="BQ186" s="40">
        <f t="shared" si="680"/>
        <v>11978.968812558798</v>
      </c>
      <c r="BR186" s="40">
        <f t="shared" si="680"/>
        <v>12373.873252604762</v>
      </c>
      <c r="BS186" s="40">
        <f t="shared" si="680"/>
        <v>10557.443642147018</v>
      </c>
      <c r="BT186" s="40">
        <f t="shared" si="680"/>
        <v>12557.517331291217</v>
      </c>
      <c r="BU186" s="40">
        <f t="shared" si="680"/>
        <v>11319.520107173406</v>
      </c>
      <c r="BV186" s="40">
        <f t="shared" si="680"/>
        <v>12624.893088489191</v>
      </c>
      <c r="BW186" s="40">
        <f t="shared" si="680"/>
        <v>12133.439246151591</v>
      </c>
      <c r="BX186" s="40">
        <f t="shared" si="680"/>
        <v>12015.833370446247</v>
      </c>
      <c r="BY186" s="40">
        <f t="shared" si="664"/>
        <v>147542.4795230297</v>
      </c>
      <c r="CA186" s="40">
        <f t="shared" si="681"/>
        <v>11872.089604368161</v>
      </c>
      <c r="CB186" s="40">
        <f t="shared" si="681"/>
        <v>12225.97611525633</v>
      </c>
      <c r="CC186" s="40">
        <f t="shared" si="681"/>
        <v>11956.203803255241</v>
      </c>
      <c r="CD186" s="40">
        <f t="shared" si="681"/>
        <v>12386.957875702226</v>
      </c>
      <c r="CE186" s="40">
        <f t="shared" si="681"/>
        <v>12009.106372322563</v>
      </c>
      <c r="CF186" s="40">
        <f t="shared" si="681"/>
        <v>12263.527128732863</v>
      </c>
      <c r="CG186" s="40">
        <f t="shared" si="681"/>
        <v>12332.819357031261</v>
      </c>
      <c r="CH186" s="40">
        <f t="shared" si="681"/>
        <v>12117.526654398738</v>
      </c>
      <c r="CI186" s="40">
        <f t="shared" si="681"/>
        <v>12484.365995726623</v>
      </c>
      <c r="CJ186" s="40">
        <f t="shared" si="681"/>
        <v>12057.803850922381</v>
      </c>
      <c r="CK186" s="40">
        <f t="shared" si="681"/>
        <v>11905.564163215031</v>
      </c>
      <c r="CL186" s="40">
        <f t="shared" si="681"/>
        <v>12026.890181743873</v>
      </c>
      <c r="CM186" s="40">
        <f t="shared" si="666"/>
        <v>145638.83110267526</v>
      </c>
      <c r="CO186" s="40">
        <f t="shared" si="682"/>
        <v>36913.518409317512</v>
      </c>
      <c r="CP186" s="40">
        <f t="shared" si="682"/>
        <v>37442.928662791812</v>
      </c>
      <c r="CQ186" s="40">
        <f t="shared" si="682"/>
        <v>37599.746230747842</v>
      </c>
      <c r="CR186" s="40">
        <f t="shared" si="682"/>
        <v>37500.773623404137</v>
      </c>
      <c r="CS186" s="40">
        <f t="shared" si="668"/>
        <v>149456.96692626132</v>
      </c>
      <c r="CU186" s="40">
        <f t="shared" si="683"/>
        <v>37860.486154649392</v>
      </c>
      <c r="CV186" s="40">
        <f t="shared" si="683"/>
        <v>38989.041934827219</v>
      </c>
      <c r="CW186" s="40">
        <f t="shared" si="683"/>
        <v>38128.72911511374</v>
      </c>
      <c r="CX186" s="40">
        <f t="shared" si="683"/>
        <v>38680.504567802411</v>
      </c>
      <c r="CY186" s="40">
        <f t="shared" si="670"/>
        <v>153658.76177239275</v>
      </c>
      <c r="DA186" s="40">
        <f t="shared" si="684"/>
        <v>151286.46230755484</v>
      </c>
      <c r="DB186" s="40">
        <f t="shared" si="684"/>
        <v>151142.31891383824</v>
      </c>
      <c r="DC186" s="40">
        <f t="shared" si="684"/>
        <v>151682.77170876064</v>
      </c>
      <c r="DD186" s="40">
        <f t="shared" si="684"/>
        <v>151214.39272688431</v>
      </c>
      <c r="DE186" s="40">
        <f t="shared" si="684"/>
        <v>151214.39267032401</v>
      </c>
      <c r="DF186" s="40">
        <f t="shared" si="684"/>
        <v>64793.868970340591</v>
      </c>
      <c r="DG186" s="40">
        <f t="shared" si="684"/>
        <v>0</v>
      </c>
      <c r="DH186" s="40">
        <f t="shared" si="684"/>
        <v>0</v>
      </c>
      <c r="DI186" s="40">
        <f t="shared" si="684"/>
        <v>0</v>
      </c>
      <c r="DJ186" s="40">
        <f t="shared" si="684"/>
        <v>0</v>
      </c>
      <c r="DK186" s="40">
        <f t="shared" si="684"/>
        <v>0</v>
      </c>
      <c r="DL186" s="40">
        <f t="shared" si="684"/>
        <v>0</v>
      </c>
      <c r="DM186" s="40">
        <f t="shared" si="684"/>
        <v>0</v>
      </c>
      <c r="DN186" s="40">
        <f t="shared" si="684"/>
        <v>0</v>
      </c>
      <c r="DO186" s="40">
        <f t="shared" si="684"/>
        <v>0</v>
      </c>
      <c r="DP186" s="40">
        <f t="shared" si="684"/>
        <v>0</v>
      </c>
      <c r="DQ186" s="40">
        <f t="shared" si="684"/>
        <v>0</v>
      </c>
      <c r="DR186" s="40">
        <f t="shared" si="684"/>
        <v>0</v>
      </c>
      <c r="DS186" s="40">
        <f t="shared" si="684"/>
        <v>0</v>
      </c>
      <c r="DU186" s="40">
        <f t="shared" si="672"/>
        <v>268263.90147128899</v>
      </c>
      <c r="DW186" s="40">
        <f t="shared" si="673"/>
        <v>2230211.1967455423</v>
      </c>
      <c r="DX186" s="40">
        <f t="shared" si="674"/>
        <v>2498475.0982168312</v>
      </c>
    </row>
    <row r="187" spans="1:128" hidden="1" x14ac:dyDescent="0.3">
      <c r="B187" s="15" t="s">
        <v>120</v>
      </c>
      <c r="C187" s="16" t="s">
        <v>121</v>
      </c>
      <c r="D187" s="15" t="s">
        <v>122</v>
      </c>
      <c r="E187" s="16" t="s">
        <v>123</v>
      </c>
      <c r="F187" s="77" t="s">
        <v>124</v>
      </c>
      <c r="G187" s="39" t="s">
        <v>179</v>
      </c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>
        <f t="shared" si="655"/>
        <v>0</v>
      </c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0">
        <f t="shared" si="657"/>
        <v>0</v>
      </c>
      <c r="AK187" s="40">
        <f t="shared" si="677"/>
        <v>57040.89608641198</v>
      </c>
      <c r="AL187" s="40">
        <f t="shared" si="677"/>
        <v>38626.464053991331</v>
      </c>
      <c r="AM187" s="40">
        <f t="shared" si="677"/>
        <v>52967.348218921688</v>
      </c>
      <c r="AN187" s="40">
        <f t="shared" si="677"/>
        <v>54932.278767534444</v>
      </c>
      <c r="AO187" s="40">
        <f t="shared" si="677"/>
        <v>45240.197494182445</v>
      </c>
      <c r="AP187" s="40">
        <f t="shared" si="677"/>
        <v>49716.892889906892</v>
      </c>
      <c r="AQ187" s="40">
        <f t="shared" si="677"/>
        <v>51336.308607470215</v>
      </c>
      <c r="AR187" s="40">
        <f t="shared" si="677"/>
        <v>48786.593685698659</v>
      </c>
      <c r="AS187" s="40">
        <v>48345.850031034992</v>
      </c>
      <c r="AT187" s="40">
        <f t="shared" si="678"/>
        <v>40694.210020696126</v>
      </c>
      <c r="AU187" s="40">
        <f t="shared" si="678"/>
        <v>45737.080932537057</v>
      </c>
      <c r="AV187" s="40">
        <f t="shared" si="678"/>
        <v>45904.7102130653</v>
      </c>
      <c r="AW187" s="40">
        <f t="shared" si="660"/>
        <v>579328.83100145101</v>
      </c>
      <c r="AY187" s="40">
        <f t="shared" si="679"/>
        <v>21995.704493167723</v>
      </c>
      <c r="AZ187" s="40">
        <f t="shared" si="679"/>
        <v>16992.045642083573</v>
      </c>
      <c r="BA187" s="40">
        <f t="shared" si="679"/>
        <v>22500.783051130456</v>
      </c>
      <c r="BB187" s="40">
        <f t="shared" si="679"/>
        <v>22054.700145486648</v>
      </c>
      <c r="BC187" s="40">
        <f t="shared" si="679"/>
        <v>18173.001041301057</v>
      </c>
      <c r="BD187" s="40">
        <f t="shared" si="679"/>
        <v>21701.08900134937</v>
      </c>
      <c r="BE187" s="40">
        <f t="shared" si="679"/>
        <v>22466.939974831173</v>
      </c>
      <c r="BF187" s="40">
        <f t="shared" si="679"/>
        <v>21734.294209108066</v>
      </c>
      <c r="BG187" s="40">
        <f t="shared" si="679"/>
        <v>17531.270696512183</v>
      </c>
      <c r="BH187" s="40">
        <f t="shared" si="679"/>
        <v>22060.503001591336</v>
      </c>
      <c r="BI187" s="40">
        <f t="shared" si="679"/>
        <v>20936.774460468161</v>
      </c>
      <c r="BJ187" s="40">
        <f t="shared" si="679"/>
        <v>22331.984227041201</v>
      </c>
      <c r="BK187" s="40">
        <f t="shared" si="662"/>
        <v>250479.08994407096</v>
      </c>
      <c r="BM187" s="40">
        <f t="shared" si="680"/>
        <v>46563.015915128228</v>
      </c>
      <c r="BN187" s="40">
        <f t="shared" si="680"/>
        <v>42171.646593959224</v>
      </c>
      <c r="BO187" s="40">
        <f t="shared" si="680"/>
        <v>40881.36889471882</v>
      </c>
      <c r="BP187" s="40">
        <f t="shared" si="680"/>
        <v>43441.742639369564</v>
      </c>
      <c r="BQ187" s="40">
        <f t="shared" si="680"/>
        <v>41801.058958347159</v>
      </c>
      <c r="BR187" s="40">
        <f t="shared" si="680"/>
        <v>43179.092747363116</v>
      </c>
      <c r="BS187" s="40">
        <f t="shared" si="680"/>
        <v>36840.593797367699</v>
      </c>
      <c r="BT187" s="40">
        <f t="shared" si="680"/>
        <v>43819.925617090237</v>
      </c>
      <c r="BU187" s="40">
        <f t="shared" si="680"/>
        <v>39499.88807751803</v>
      </c>
      <c r="BV187" s="40">
        <f t="shared" si="680"/>
        <v>44055.035837599622</v>
      </c>
      <c r="BW187" s="40">
        <f t="shared" si="680"/>
        <v>42340.089304194968</v>
      </c>
      <c r="BX187" s="40">
        <f t="shared" si="680"/>
        <v>41929.69920959408</v>
      </c>
      <c r="BY187" s="40">
        <f t="shared" si="664"/>
        <v>506523.15759225073</v>
      </c>
      <c r="CA187" s="40">
        <f t="shared" si="681"/>
        <v>41428.099970565643</v>
      </c>
      <c r="CB187" s="40">
        <f t="shared" si="681"/>
        <v>42663.000164202618</v>
      </c>
      <c r="CC187" s="40">
        <f t="shared" si="681"/>
        <v>41721.619608351721</v>
      </c>
      <c r="CD187" s="40">
        <f t="shared" si="681"/>
        <v>43224.752028233059</v>
      </c>
      <c r="CE187" s="40">
        <f t="shared" si="681"/>
        <v>41906.225098459749</v>
      </c>
      <c r="CF187" s="40">
        <f t="shared" si="681"/>
        <v>42794.03582785945</v>
      </c>
      <c r="CG187" s="40">
        <f t="shared" si="681"/>
        <v>43035.833645833569</v>
      </c>
      <c r="CH187" s="40">
        <f t="shared" si="681"/>
        <v>42284.561721107551</v>
      </c>
      <c r="CI187" s="40">
        <f t="shared" si="681"/>
        <v>43564.661300214189</v>
      </c>
      <c r="CJ187" s="40">
        <f t="shared" si="681"/>
        <v>42076.156768366061</v>
      </c>
      <c r="CK187" s="40">
        <f t="shared" si="681"/>
        <v>41544.910693580103</v>
      </c>
      <c r="CL187" s="40">
        <f t="shared" si="681"/>
        <v>41968.282365471314</v>
      </c>
      <c r="CM187" s="40">
        <f t="shared" si="666"/>
        <v>508212.13919224503</v>
      </c>
      <c r="CO187" s="40">
        <f t="shared" si="682"/>
        <v>128811.10081614053</v>
      </c>
      <c r="CP187" s="40">
        <f t="shared" si="682"/>
        <v>130658.49766347448</v>
      </c>
      <c r="CQ187" s="40">
        <f t="shared" si="682"/>
        <v>131205.71842232329</v>
      </c>
      <c r="CR187" s="40">
        <f t="shared" si="682"/>
        <v>130860.3498134245</v>
      </c>
      <c r="CS187" s="40">
        <f t="shared" si="668"/>
        <v>521535.66671536281</v>
      </c>
      <c r="CU187" s="40">
        <f t="shared" si="683"/>
        <v>132115.5801226373</v>
      </c>
      <c r="CV187" s="40">
        <f t="shared" si="683"/>
        <v>136053.71765710844</v>
      </c>
      <c r="CW187" s="40">
        <f t="shared" si="683"/>
        <v>133051.62394919578</v>
      </c>
      <c r="CX187" s="40">
        <f t="shared" si="683"/>
        <v>134977.0649942903</v>
      </c>
      <c r="CY187" s="40">
        <f t="shared" si="670"/>
        <v>536197.98672323185</v>
      </c>
      <c r="DA187" s="40">
        <f t="shared" si="684"/>
        <v>527919.75916055706</v>
      </c>
      <c r="DB187" s="40">
        <f t="shared" si="684"/>
        <v>527416.76540596236</v>
      </c>
      <c r="DC187" s="40">
        <f t="shared" si="684"/>
        <v>529302.69561400067</v>
      </c>
      <c r="DD187" s="40">
        <f t="shared" si="684"/>
        <v>527668.26966777595</v>
      </c>
      <c r="DE187" s="40">
        <f t="shared" si="684"/>
        <v>527668.26947040658</v>
      </c>
      <c r="DF187" s="40">
        <f t="shared" si="684"/>
        <v>226100.62513303114</v>
      </c>
      <c r="DG187" s="40">
        <f t="shared" si="684"/>
        <v>0</v>
      </c>
      <c r="DH187" s="40">
        <f t="shared" si="684"/>
        <v>0</v>
      </c>
      <c r="DI187" s="40">
        <f t="shared" si="684"/>
        <v>0</v>
      </c>
      <c r="DJ187" s="40">
        <f t="shared" si="684"/>
        <v>0</v>
      </c>
      <c r="DK187" s="40">
        <f t="shared" si="684"/>
        <v>0</v>
      </c>
      <c r="DL187" s="40">
        <f t="shared" si="684"/>
        <v>0</v>
      </c>
      <c r="DM187" s="40">
        <f t="shared" si="684"/>
        <v>0</v>
      </c>
      <c r="DN187" s="40">
        <f t="shared" si="684"/>
        <v>0</v>
      </c>
      <c r="DO187" s="40">
        <f t="shared" si="684"/>
        <v>0</v>
      </c>
      <c r="DP187" s="40">
        <f t="shared" si="684"/>
        <v>0</v>
      </c>
      <c r="DQ187" s="40">
        <f t="shared" si="684"/>
        <v>0</v>
      </c>
      <c r="DR187" s="40">
        <f t="shared" si="684"/>
        <v>0</v>
      </c>
      <c r="DS187" s="40">
        <f t="shared" si="684"/>
        <v>0</v>
      </c>
      <c r="DU187" s="40">
        <f t="shared" si="672"/>
        <v>924311.65267541399</v>
      </c>
      <c r="DW187" s="40">
        <f t="shared" si="673"/>
        <v>7762268.1635301523</v>
      </c>
      <c r="DX187" s="40">
        <f t="shared" si="674"/>
        <v>8686579.8162055667</v>
      </c>
    </row>
    <row r="188" spans="1:128" hidden="1" x14ac:dyDescent="0.3">
      <c r="B188" s="15" t="s">
        <v>125</v>
      </c>
      <c r="C188" s="16" t="s">
        <v>126</v>
      </c>
      <c r="D188" s="15" t="s">
        <v>127</v>
      </c>
      <c r="E188" s="16" t="s">
        <v>128</v>
      </c>
      <c r="F188" s="77" t="s">
        <v>129</v>
      </c>
      <c r="G188" s="39" t="s">
        <v>179</v>
      </c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>
        <f t="shared" si="655"/>
        <v>0</v>
      </c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0">
        <f t="shared" si="657"/>
        <v>0</v>
      </c>
      <c r="AK188" s="40">
        <f t="shared" si="677"/>
        <v>228163.58434564792</v>
      </c>
      <c r="AL188" s="40">
        <f t="shared" si="677"/>
        <v>154505.85621596532</v>
      </c>
      <c r="AM188" s="40">
        <f t="shared" si="677"/>
        <v>211869.39287568675</v>
      </c>
      <c r="AN188" s="40">
        <f t="shared" si="677"/>
        <v>219729.11507013778</v>
      </c>
      <c r="AO188" s="40">
        <f t="shared" si="677"/>
        <v>180960.78997672978</v>
      </c>
      <c r="AP188" s="40">
        <f t="shared" si="677"/>
        <v>198867.57155962757</v>
      </c>
      <c r="AQ188" s="40">
        <f t="shared" si="677"/>
        <v>205345.23442988086</v>
      </c>
      <c r="AR188" s="40">
        <f t="shared" si="677"/>
        <v>195146.37474279464</v>
      </c>
      <c r="AS188" s="40">
        <v>193383.40012413997</v>
      </c>
      <c r="AT188" s="40">
        <f t="shared" si="678"/>
        <v>162776.8400827845</v>
      </c>
      <c r="AU188" s="40">
        <f t="shared" si="678"/>
        <v>182948.32373014823</v>
      </c>
      <c r="AV188" s="40">
        <f t="shared" si="678"/>
        <v>183618.8408522612</v>
      </c>
      <c r="AW188" s="40">
        <f t="shared" si="660"/>
        <v>2317315.324005804</v>
      </c>
      <c r="AY188" s="40">
        <f t="shared" si="679"/>
        <v>87982.817972670891</v>
      </c>
      <c r="AZ188" s="40">
        <f t="shared" si="679"/>
        <v>67968.18256833429</v>
      </c>
      <c r="BA188" s="40">
        <f t="shared" si="679"/>
        <v>90003.132204521826</v>
      </c>
      <c r="BB188" s="40">
        <f t="shared" si="679"/>
        <v>88218.800581946591</v>
      </c>
      <c r="BC188" s="40">
        <f t="shared" si="679"/>
        <v>72692.004165204227</v>
      </c>
      <c r="BD188" s="40">
        <f t="shared" si="679"/>
        <v>86804.35600539748</v>
      </c>
      <c r="BE188" s="40">
        <f t="shared" si="679"/>
        <v>89867.759899324694</v>
      </c>
      <c r="BF188" s="40">
        <f t="shared" si="679"/>
        <v>86937.176836432263</v>
      </c>
      <c r="BG188" s="40">
        <f t="shared" si="679"/>
        <v>70125.082786048733</v>
      </c>
      <c r="BH188" s="40">
        <f t="shared" si="679"/>
        <v>88242.012006365345</v>
      </c>
      <c r="BI188" s="40">
        <f t="shared" si="679"/>
        <v>83747.097841872644</v>
      </c>
      <c r="BJ188" s="40">
        <f t="shared" si="679"/>
        <v>89327.936908164804</v>
      </c>
      <c r="BK188" s="40">
        <f t="shared" si="662"/>
        <v>1001916.3597762838</v>
      </c>
      <c r="BM188" s="40">
        <f t="shared" si="680"/>
        <v>186252.06366051291</v>
      </c>
      <c r="BN188" s="40">
        <f t="shared" si="680"/>
        <v>168686.58637583689</v>
      </c>
      <c r="BO188" s="40">
        <f t="shared" si="680"/>
        <v>163525.47557887528</v>
      </c>
      <c r="BP188" s="40">
        <f t="shared" si="680"/>
        <v>173766.97055747826</v>
      </c>
      <c r="BQ188" s="40">
        <f t="shared" si="680"/>
        <v>167204.23583338864</v>
      </c>
      <c r="BR188" s="40">
        <f t="shared" si="680"/>
        <v>172716.37098945247</v>
      </c>
      <c r="BS188" s="40">
        <f t="shared" si="680"/>
        <v>147362.3751894708</v>
      </c>
      <c r="BT188" s="40">
        <f t="shared" si="680"/>
        <v>175279.70246836095</v>
      </c>
      <c r="BU188" s="40">
        <f t="shared" si="680"/>
        <v>157999.55231007212</v>
      </c>
      <c r="BV188" s="40">
        <f t="shared" si="680"/>
        <v>176220.14335039849</v>
      </c>
      <c r="BW188" s="40">
        <f t="shared" si="680"/>
        <v>169360.35721677987</v>
      </c>
      <c r="BX188" s="40">
        <f t="shared" si="680"/>
        <v>167718.79683837632</v>
      </c>
      <c r="BY188" s="40">
        <f t="shared" si="664"/>
        <v>2026092.6303690029</v>
      </c>
      <c r="CA188" s="40">
        <f t="shared" si="681"/>
        <v>165712.39988226257</v>
      </c>
      <c r="CB188" s="40">
        <f t="shared" si="681"/>
        <v>170652.00065681047</v>
      </c>
      <c r="CC188" s="40">
        <f t="shared" si="681"/>
        <v>166886.47843340688</v>
      </c>
      <c r="CD188" s="40">
        <f t="shared" si="681"/>
        <v>172899.00811293224</v>
      </c>
      <c r="CE188" s="40">
        <f t="shared" si="681"/>
        <v>167624.90039383899</v>
      </c>
      <c r="CF188" s="40">
        <f t="shared" si="681"/>
        <v>171176.1433114378</v>
      </c>
      <c r="CG188" s="40">
        <f t="shared" si="681"/>
        <v>172143.33458333428</v>
      </c>
      <c r="CH188" s="40">
        <f t="shared" si="681"/>
        <v>169138.24688443021</v>
      </c>
      <c r="CI188" s="40">
        <f t="shared" si="681"/>
        <v>174258.64520085676</v>
      </c>
      <c r="CJ188" s="40">
        <f t="shared" si="681"/>
        <v>168304.62707346425</v>
      </c>
      <c r="CK188" s="40">
        <f t="shared" si="681"/>
        <v>166179.64277432041</v>
      </c>
      <c r="CL188" s="40">
        <f t="shared" si="681"/>
        <v>167873.12946188526</v>
      </c>
      <c r="CM188" s="40">
        <f t="shared" si="666"/>
        <v>2032848.5567689801</v>
      </c>
      <c r="CO188" s="40">
        <f t="shared" si="682"/>
        <v>515244.40326456213</v>
      </c>
      <c r="CP188" s="40">
        <f t="shared" si="682"/>
        <v>522633.99065389793</v>
      </c>
      <c r="CQ188" s="40">
        <f t="shared" si="682"/>
        <v>524822.87368929316</v>
      </c>
      <c r="CR188" s="40">
        <f t="shared" si="682"/>
        <v>523441.39925369801</v>
      </c>
      <c r="CS188" s="40">
        <f t="shared" si="668"/>
        <v>2086142.6668614512</v>
      </c>
      <c r="CU188" s="40">
        <f t="shared" si="683"/>
        <v>528462.3204905492</v>
      </c>
      <c r="CV188" s="40">
        <f t="shared" si="683"/>
        <v>544214.87062843377</v>
      </c>
      <c r="CW188" s="40">
        <f t="shared" si="683"/>
        <v>532206.49579678313</v>
      </c>
      <c r="CX188" s="40">
        <f t="shared" si="683"/>
        <v>539908.25997716119</v>
      </c>
      <c r="CY188" s="40">
        <f t="shared" si="670"/>
        <v>2144791.9468929274</v>
      </c>
      <c r="DA188" s="40">
        <f t="shared" si="684"/>
        <v>2111679.0366422283</v>
      </c>
      <c r="DB188" s="40">
        <f t="shared" si="684"/>
        <v>2109667.0616238494</v>
      </c>
      <c r="DC188" s="40">
        <f t="shared" si="684"/>
        <v>2117210.7824560027</v>
      </c>
      <c r="DD188" s="40">
        <f t="shared" si="684"/>
        <v>2110673.0786711038</v>
      </c>
      <c r="DE188" s="40">
        <f t="shared" si="684"/>
        <v>2110673.0778816263</v>
      </c>
      <c r="DF188" s="40">
        <f t="shared" si="684"/>
        <v>904402.50053212454</v>
      </c>
      <c r="DG188" s="40">
        <f t="shared" si="684"/>
        <v>0</v>
      </c>
      <c r="DH188" s="40">
        <f t="shared" si="684"/>
        <v>0</v>
      </c>
      <c r="DI188" s="40">
        <f t="shared" si="684"/>
        <v>0</v>
      </c>
      <c r="DJ188" s="40">
        <f t="shared" si="684"/>
        <v>0</v>
      </c>
      <c r="DK188" s="40">
        <f t="shared" si="684"/>
        <v>0</v>
      </c>
      <c r="DL188" s="40">
        <f t="shared" si="684"/>
        <v>0</v>
      </c>
      <c r="DM188" s="40">
        <f t="shared" si="684"/>
        <v>0</v>
      </c>
      <c r="DN188" s="40">
        <f t="shared" si="684"/>
        <v>0</v>
      </c>
      <c r="DO188" s="40">
        <f t="shared" si="684"/>
        <v>0</v>
      </c>
      <c r="DP188" s="40">
        <f t="shared" si="684"/>
        <v>0</v>
      </c>
      <c r="DQ188" s="40">
        <f t="shared" si="684"/>
        <v>0</v>
      </c>
      <c r="DR188" s="40">
        <f t="shared" si="684"/>
        <v>0</v>
      </c>
      <c r="DS188" s="40">
        <f t="shared" si="684"/>
        <v>0</v>
      </c>
      <c r="DU188" s="40">
        <f t="shared" si="672"/>
        <v>3697246.610701656</v>
      </c>
      <c r="DW188" s="40">
        <f t="shared" si="673"/>
        <v>31049072.654120609</v>
      </c>
      <c r="DX188" s="40">
        <f t="shared" si="674"/>
        <v>34746319.264822267</v>
      </c>
    </row>
    <row r="189" spans="1:128" hidden="1" x14ac:dyDescent="0.3">
      <c r="B189" s="15" t="s">
        <v>130</v>
      </c>
      <c r="C189" s="16" t="s">
        <v>131</v>
      </c>
      <c r="D189" s="15" t="s">
        <v>132</v>
      </c>
      <c r="E189" s="16" t="s">
        <v>133</v>
      </c>
      <c r="F189" s="77" t="s">
        <v>134</v>
      </c>
      <c r="G189" s="39" t="s">
        <v>179</v>
      </c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>
        <f t="shared" si="655"/>
        <v>0</v>
      </c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0">
        <f t="shared" si="657"/>
        <v>0</v>
      </c>
      <c r="AK189" s="40">
        <f t="shared" si="677"/>
        <v>40804.023857599823</v>
      </c>
      <c r="AL189" s="40">
        <f t="shared" si="677"/>
        <v>30218.868203792626</v>
      </c>
      <c r="AM189" s="40">
        <f t="shared" si="677"/>
        <v>38141.174193710212</v>
      </c>
      <c r="AN189" s="40">
        <f t="shared" si="677"/>
        <v>41289.452929884057</v>
      </c>
      <c r="AO189" s="40">
        <f t="shared" si="677"/>
        <v>35806.57687498501</v>
      </c>
      <c r="AP189" s="40">
        <f t="shared" si="677"/>
        <v>34853.835533606281</v>
      </c>
      <c r="AQ189" s="40">
        <f t="shared" si="677"/>
        <v>38068.984981344642</v>
      </c>
      <c r="AR189" s="40">
        <f t="shared" si="677"/>
        <v>37902.437730696911</v>
      </c>
      <c r="AS189" s="40">
        <v>35191.015462290328</v>
      </c>
      <c r="AT189" s="40">
        <f t="shared" si="678"/>
        <v>30595.28838358093</v>
      </c>
      <c r="AU189" s="40">
        <f t="shared" si="678"/>
        <v>37462.777292696257</v>
      </c>
      <c r="AV189" s="40">
        <f t="shared" si="678"/>
        <v>38479.687700701812</v>
      </c>
      <c r="AW189" s="40">
        <f t="shared" si="660"/>
        <v>438814.12314488884</v>
      </c>
      <c r="AY189" s="40">
        <f t="shared" si="679"/>
        <v>173676.23714263024</v>
      </c>
      <c r="AZ189" s="40">
        <f t="shared" si="679"/>
        <v>134167.76668324371</v>
      </c>
      <c r="BA189" s="40">
        <f t="shared" si="679"/>
        <v>177664.29505801277</v>
      </c>
      <c r="BB189" s="40">
        <f t="shared" si="679"/>
        <v>174142.06186334824</v>
      </c>
      <c r="BC189" s="40">
        <f t="shared" si="679"/>
        <v>143492.49142816264</v>
      </c>
      <c r="BD189" s="40">
        <f t="shared" si="679"/>
        <v>171349.97793875565</v>
      </c>
      <c r="BE189" s="40">
        <f t="shared" si="679"/>
        <v>177397.07296713514</v>
      </c>
      <c r="BF189" s="40">
        <f t="shared" si="679"/>
        <v>171612.16347315672</v>
      </c>
      <c r="BG189" s="40">
        <f t="shared" si="679"/>
        <v>138425.44246968106</v>
      </c>
      <c r="BH189" s="40">
        <f t="shared" si="679"/>
        <v>174187.88072826594</v>
      </c>
      <c r="BI189" s="40">
        <f t="shared" si="679"/>
        <v>165315.01445327705</v>
      </c>
      <c r="BJ189" s="40">
        <f t="shared" si="679"/>
        <v>176331.47370596067</v>
      </c>
      <c r="BK189" s="40">
        <f t="shared" si="662"/>
        <v>1977761.8779116299</v>
      </c>
      <c r="BM189" s="40">
        <f t="shared" si="680"/>
        <v>41921.280905330852</v>
      </c>
      <c r="BN189" s="40">
        <f t="shared" si="680"/>
        <v>38339.710634174764</v>
      </c>
      <c r="BO189" s="40">
        <f t="shared" si="680"/>
        <v>34199.326244186537</v>
      </c>
      <c r="BP189" s="40">
        <f t="shared" si="680"/>
        <v>55850.454860531674</v>
      </c>
      <c r="BQ189" s="40">
        <f t="shared" si="680"/>
        <v>53741.125807412405</v>
      </c>
      <c r="BR189" s="40">
        <f t="shared" si="680"/>
        <v>55512.781575658999</v>
      </c>
      <c r="BS189" s="40">
        <f t="shared" si="680"/>
        <v>47363.751910135805</v>
      </c>
      <c r="BT189" s="40">
        <f t="shared" si="680"/>
        <v>56336.662135906234</v>
      </c>
      <c r="BU189" s="40">
        <f t="shared" si="680"/>
        <v>50782.647795306999</v>
      </c>
      <c r="BV189" s="40">
        <f t="shared" si="680"/>
        <v>56638.929309366926</v>
      </c>
      <c r="BW189" s="40">
        <f t="shared" si="680"/>
        <v>54434.124940737842</v>
      </c>
      <c r="BX189" s="40">
        <f t="shared" si="680"/>
        <v>53906.510898087909</v>
      </c>
      <c r="BY189" s="40">
        <f t="shared" si="664"/>
        <v>599027.30701683683</v>
      </c>
      <c r="CA189" s="40">
        <f t="shared" si="681"/>
        <v>53261.634704008924</v>
      </c>
      <c r="CB189" s="40">
        <f t="shared" si="681"/>
        <v>54849.272154341757</v>
      </c>
      <c r="CC189" s="40">
        <f t="shared" si="681"/>
        <v>53638.995377979547</v>
      </c>
      <c r="CD189" s="40">
        <f t="shared" si="681"/>
        <v>55571.482987026407</v>
      </c>
      <c r="CE189" s="40">
        <f t="shared" si="681"/>
        <v>53876.331634903567</v>
      </c>
      <c r="CF189" s="40">
        <f t="shared" si="681"/>
        <v>55017.736883736688</v>
      </c>
      <c r="CG189" s="40">
        <f t="shared" si="681"/>
        <v>55328.601901980677</v>
      </c>
      <c r="CH189" s="40">
        <f t="shared" si="681"/>
        <v>54362.736442387679</v>
      </c>
      <c r="CI189" s="40">
        <f t="shared" si="681"/>
        <v>56008.484044029443</v>
      </c>
      <c r="CJ189" s="40">
        <f t="shared" si="681"/>
        <v>54094.80263728174</v>
      </c>
      <c r="CK189" s="40">
        <f t="shared" si="681"/>
        <v>53411.811276507484</v>
      </c>
      <c r="CL189" s="40">
        <f t="shared" si="681"/>
        <v>53956.114958025981</v>
      </c>
      <c r="CM189" s="40">
        <f t="shared" si="666"/>
        <v>653378.0050022098</v>
      </c>
      <c r="CO189" s="40">
        <f t="shared" si="682"/>
        <v>165604.74176621693</v>
      </c>
      <c r="CP189" s="40">
        <f t="shared" si="682"/>
        <v>167979.82959563579</v>
      </c>
      <c r="CQ189" s="40">
        <f t="shared" si="682"/>
        <v>168683.35865395525</v>
      </c>
      <c r="CR189" s="40">
        <f t="shared" si="682"/>
        <v>168239.33885342206</v>
      </c>
      <c r="CS189" s="40">
        <f t="shared" si="668"/>
        <v>670507.26886923006</v>
      </c>
      <c r="CU189" s="40">
        <f t="shared" si="683"/>
        <v>169853.11351955915</v>
      </c>
      <c r="CV189" s="40">
        <f t="shared" si="683"/>
        <v>174916.1418246027</v>
      </c>
      <c r="CW189" s="40">
        <f t="shared" si="683"/>
        <v>171056.52918169479</v>
      </c>
      <c r="CX189" s="40">
        <f t="shared" si="683"/>
        <v>173531.95377661448</v>
      </c>
      <c r="CY189" s="40">
        <f t="shared" si="670"/>
        <v>689357.73830247112</v>
      </c>
      <c r="DA189" s="40">
        <f t="shared" si="684"/>
        <v>678714.915369411</v>
      </c>
      <c r="DB189" s="40">
        <f t="shared" si="684"/>
        <v>678068.24632992665</v>
      </c>
      <c r="DC189" s="40">
        <f t="shared" si="684"/>
        <v>680492.87420060299</v>
      </c>
      <c r="DD189" s="40">
        <f t="shared" si="684"/>
        <v>678391.59034350049</v>
      </c>
      <c r="DE189" s="40">
        <f t="shared" si="684"/>
        <v>678391.59008975455</v>
      </c>
      <c r="DF189" s="40">
        <f t="shared" si="684"/>
        <v>290684.07459525444</v>
      </c>
      <c r="DG189" s="40">
        <f t="shared" si="684"/>
        <v>0</v>
      </c>
      <c r="DH189" s="40">
        <f t="shared" si="684"/>
        <v>0</v>
      </c>
      <c r="DI189" s="40">
        <f t="shared" si="684"/>
        <v>0</v>
      </c>
      <c r="DJ189" s="40">
        <f t="shared" si="684"/>
        <v>0</v>
      </c>
      <c r="DK189" s="40">
        <f t="shared" si="684"/>
        <v>0</v>
      </c>
      <c r="DL189" s="40">
        <f t="shared" si="684"/>
        <v>0</v>
      </c>
      <c r="DM189" s="40">
        <f t="shared" si="684"/>
        <v>0</v>
      </c>
      <c r="DN189" s="40">
        <f t="shared" si="684"/>
        <v>0</v>
      </c>
      <c r="DO189" s="40">
        <f t="shared" si="684"/>
        <v>0</v>
      </c>
      <c r="DP189" s="40">
        <f t="shared" si="684"/>
        <v>0</v>
      </c>
      <c r="DQ189" s="40">
        <f t="shared" si="684"/>
        <v>0</v>
      </c>
      <c r="DR189" s="40">
        <f t="shared" si="684"/>
        <v>0</v>
      </c>
      <c r="DS189" s="40">
        <f t="shared" si="684"/>
        <v>0</v>
      </c>
      <c r="DU189" s="40">
        <f t="shared" si="672"/>
        <v>1117793.6224941681</v>
      </c>
      <c r="DW189" s="40">
        <f t="shared" si="673"/>
        <v>9856766.7791598905</v>
      </c>
      <c r="DX189" s="40">
        <f t="shared" si="674"/>
        <v>10974560.401654059</v>
      </c>
    </row>
    <row r="190" spans="1:128" hidden="1" x14ac:dyDescent="0.3">
      <c r="B190" s="15" t="s">
        <v>135</v>
      </c>
      <c r="C190" s="16" t="s">
        <v>136</v>
      </c>
      <c r="D190" s="15" t="s">
        <v>137</v>
      </c>
      <c r="E190" s="16" t="s">
        <v>138</v>
      </c>
      <c r="F190" s="77" t="s">
        <v>139</v>
      </c>
      <c r="G190" s="39" t="s">
        <v>179</v>
      </c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>
        <f t="shared" si="655"/>
        <v>0</v>
      </c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0">
        <f t="shared" si="657"/>
        <v>0</v>
      </c>
      <c r="AK190" s="40">
        <f t="shared" si="677"/>
        <v>10665.962226706148</v>
      </c>
      <c r="AL190" s="40">
        <f t="shared" si="677"/>
        <v>7756.1999052955161</v>
      </c>
      <c r="AM190" s="40">
        <f t="shared" si="677"/>
        <v>10125.733488565804</v>
      </c>
      <c r="AN190" s="40">
        <f t="shared" si="677"/>
        <v>10509.329030288298</v>
      </c>
      <c r="AO190" s="40">
        <f t="shared" si="677"/>
        <v>9359.1992791842222</v>
      </c>
      <c r="AP190" s="40">
        <f t="shared" si="677"/>
        <v>9947.9823400585683</v>
      </c>
      <c r="AQ190" s="40">
        <f t="shared" si="677"/>
        <v>9941.7130047915325</v>
      </c>
      <c r="AR190" s="40">
        <f t="shared" si="677"/>
        <v>9803.2439162598166</v>
      </c>
      <c r="AS190" s="40">
        <v>9372.9307151788216</v>
      </c>
      <c r="AT190" s="40">
        <f t="shared" si="678"/>
        <v>8251.4632302222526</v>
      </c>
      <c r="AU190" s="40">
        <f t="shared" si="678"/>
        <v>8936.1289377477733</v>
      </c>
      <c r="AV190" s="40">
        <f t="shared" si="678"/>
        <v>9105.2135857991088</v>
      </c>
      <c r="AW190" s="40">
        <f t="shared" si="660"/>
        <v>113775.09966009784</v>
      </c>
      <c r="AY190" s="40">
        <f t="shared" si="679"/>
        <v>18430.066152162075</v>
      </c>
      <c r="AZ190" s="40">
        <f t="shared" si="679"/>
        <v>14237.531029816852</v>
      </c>
      <c r="BA190" s="40">
        <f t="shared" si="679"/>
        <v>18853.268384133462</v>
      </c>
      <c r="BB190" s="40">
        <f t="shared" si="679"/>
        <v>18479.498248109056</v>
      </c>
      <c r="BC190" s="40">
        <f t="shared" si="679"/>
        <v>15227.046329819716</v>
      </c>
      <c r="BD190" s="40">
        <f t="shared" si="679"/>
        <v>18183.209635002069</v>
      </c>
      <c r="BE190" s="40">
        <f t="shared" si="679"/>
        <v>18824.911477666465</v>
      </c>
      <c r="BF190" s="40">
        <f t="shared" si="679"/>
        <v>18211.032075323499</v>
      </c>
      <c r="BG190" s="40">
        <f t="shared" si="679"/>
        <v>14689.344402155502</v>
      </c>
      <c r="BH190" s="40">
        <f t="shared" si="679"/>
        <v>18484.360425718052</v>
      </c>
      <c r="BI190" s="40">
        <f t="shared" si="679"/>
        <v>17542.79515980872</v>
      </c>
      <c r="BJ190" s="40">
        <f t="shared" si="679"/>
        <v>18711.832882700062</v>
      </c>
      <c r="BK190" s="40">
        <f t="shared" si="662"/>
        <v>209874.89620241549</v>
      </c>
      <c r="BM190" s="40">
        <f t="shared" si="680"/>
        <v>9374.626986085379</v>
      </c>
      <c r="BN190" s="40">
        <f t="shared" si="680"/>
        <v>8738.765088245309</v>
      </c>
      <c r="BO190" s="40">
        <f t="shared" si="680"/>
        <v>8096.9065915572701</v>
      </c>
      <c r="BP190" s="40">
        <f t="shared" si="680"/>
        <v>10594.449658386313</v>
      </c>
      <c r="BQ190" s="40">
        <f t="shared" si="680"/>
        <v>10194.324350149367</v>
      </c>
      <c r="BR190" s="40">
        <f t="shared" si="680"/>
        <v>10530.395343582628</v>
      </c>
      <c r="BS190" s="40">
        <f t="shared" si="680"/>
        <v>15505.575111392509</v>
      </c>
      <c r="BT190" s="40">
        <f t="shared" si="680"/>
        <v>18367.342156818744</v>
      </c>
      <c r="BU190" s="40">
        <f t="shared" si="680"/>
        <v>16541.494573624703</v>
      </c>
      <c r="BV190" s="40">
        <f t="shared" si="680"/>
        <v>18510.042115355369</v>
      </c>
      <c r="BW190" s="40">
        <f t="shared" si="680"/>
        <v>17757.853213515227</v>
      </c>
      <c r="BX190" s="40">
        <f t="shared" si="680"/>
        <v>17611.96577964642</v>
      </c>
      <c r="BY190" s="40">
        <f t="shared" si="664"/>
        <v>161823.74096835923</v>
      </c>
      <c r="CA190" s="40">
        <f t="shared" si="681"/>
        <v>10103.368164217887</v>
      </c>
      <c r="CB190" s="40">
        <f t="shared" si="681"/>
        <v>10404.532140148303</v>
      </c>
      <c r="CC190" s="40">
        <f t="shared" si="681"/>
        <v>10174.950905547748</v>
      </c>
      <c r="CD190" s="40">
        <f t="shared" si="681"/>
        <v>10541.530600209655</v>
      </c>
      <c r="CE190" s="40">
        <f t="shared" si="681"/>
        <v>10219.971971756973</v>
      </c>
      <c r="CF190" s="40">
        <f t="shared" si="681"/>
        <v>10436.48874818749</v>
      </c>
      <c r="CG190" s="40">
        <f t="shared" si="681"/>
        <v>10495.457717993799</v>
      </c>
      <c r="CH190" s="40">
        <f t="shared" si="681"/>
        <v>10312.239640110902</v>
      </c>
      <c r="CI190" s="40">
        <f t="shared" si="681"/>
        <v>10624.426714675361</v>
      </c>
      <c r="CJ190" s="40">
        <f t="shared" si="681"/>
        <v>10261.414428085982</v>
      </c>
      <c r="CK190" s="40">
        <f t="shared" si="681"/>
        <v>10131.855633857627</v>
      </c>
      <c r="CL190" s="40">
        <f t="shared" si="681"/>
        <v>10235.106322990279</v>
      </c>
      <c r="CM190" s="40">
        <f t="shared" si="666"/>
        <v>123941.342987782</v>
      </c>
      <c r="CO190" s="40">
        <f t="shared" si="682"/>
        <v>31414.087928442495</v>
      </c>
      <c r="CP190" s="40">
        <f t="shared" si="682"/>
        <v>31864.625860601864</v>
      </c>
      <c r="CQ190" s="40">
        <f t="shared" si="682"/>
        <v>31998.080515719532</v>
      </c>
      <c r="CR190" s="40">
        <f t="shared" si="682"/>
        <v>31913.852993565553</v>
      </c>
      <c r="CS190" s="40">
        <f t="shared" si="668"/>
        <v>127190.64729832944</v>
      </c>
      <c r="CU190" s="40">
        <f t="shared" si="683"/>
        <v>32219.975020737271</v>
      </c>
      <c r="CV190" s="40">
        <f t="shared" si="683"/>
        <v>33180.39689430513</v>
      </c>
      <c r="CW190" s="40">
        <f t="shared" si="683"/>
        <v>32448.254748851345</v>
      </c>
      <c r="CX190" s="40">
        <f t="shared" si="683"/>
        <v>32917.825879820615</v>
      </c>
      <c r="CY190" s="40">
        <f t="shared" si="670"/>
        <v>130766.45254371437</v>
      </c>
      <c r="DA190" s="40">
        <f t="shared" si="684"/>
        <v>128747.58175619807</v>
      </c>
      <c r="DB190" s="40">
        <f t="shared" si="684"/>
        <v>128624.91305812639</v>
      </c>
      <c r="DC190" s="40">
        <f t="shared" si="684"/>
        <v>129084.84839760295</v>
      </c>
      <c r="DD190" s="40">
        <f t="shared" si="684"/>
        <v>128686.24920807721</v>
      </c>
      <c r="DE190" s="40">
        <f t="shared" si="684"/>
        <v>128686.24915994333</v>
      </c>
      <c r="DF190" s="40">
        <f t="shared" si="684"/>
        <v>55140.78269343423</v>
      </c>
      <c r="DG190" s="40">
        <f t="shared" si="684"/>
        <v>0</v>
      </c>
      <c r="DH190" s="40">
        <f t="shared" si="684"/>
        <v>0</v>
      </c>
      <c r="DI190" s="40">
        <f t="shared" si="684"/>
        <v>0</v>
      </c>
      <c r="DJ190" s="40">
        <f t="shared" si="684"/>
        <v>0</v>
      </c>
      <c r="DK190" s="40">
        <f t="shared" si="684"/>
        <v>0</v>
      </c>
      <c r="DL190" s="40">
        <f t="shared" si="684"/>
        <v>0</v>
      </c>
      <c r="DM190" s="40">
        <f t="shared" si="684"/>
        <v>0</v>
      </c>
      <c r="DN190" s="40">
        <f t="shared" si="684"/>
        <v>0</v>
      </c>
      <c r="DO190" s="40">
        <f t="shared" si="684"/>
        <v>0</v>
      </c>
      <c r="DP190" s="40">
        <f t="shared" si="684"/>
        <v>0</v>
      </c>
      <c r="DQ190" s="40">
        <f t="shared" si="684"/>
        <v>0</v>
      </c>
      <c r="DR190" s="40">
        <f t="shared" si="684"/>
        <v>0</v>
      </c>
      <c r="DS190" s="40">
        <f t="shared" si="684"/>
        <v>0</v>
      </c>
      <c r="DU190" s="40">
        <f t="shared" si="672"/>
        <v>305534.08986238774</v>
      </c>
      <c r="DW190" s="40">
        <f t="shared" si="673"/>
        <v>2055144.3334078658</v>
      </c>
      <c r="DX190" s="40">
        <f t="shared" si="674"/>
        <v>2360678.4232702535</v>
      </c>
    </row>
    <row r="191" spans="1:128" hidden="1" x14ac:dyDescent="0.3">
      <c r="B191" s="15" t="s">
        <v>140</v>
      </c>
      <c r="C191" s="16" t="s">
        <v>141</v>
      </c>
      <c r="D191" s="15" t="s">
        <v>142</v>
      </c>
      <c r="E191" s="16" t="s">
        <v>143</v>
      </c>
      <c r="F191" s="77" t="s">
        <v>144</v>
      </c>
      <c r="G191" s="39" t="s">
        <v>179</v>
      </c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>
        <f t="shared" si="655"/>
        <v>0</v>
      </c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0">
        <f t="shared" si="657"/>
        <v>0</v>
      </c>
      <c r="AK191" s="40">
        <f t="shared" si="677"/>
        <v>22486.805942480623</v>
      </c>
      <c r="AL191" s="40">
        <f t="shared" si="677"/>
        <v>16524.772821934355</v>
      </c>
      <c r="AM191" s="40">
        <f t="shared" si="677"/>
        <v>20877.110538973971</v>
      </c>
      <c r="AN191" s="40">
        <f t="shared" si="677"/>
        <v>21920.786491777839</v>
      </c>
      <c r="AO191" s="40">
        <f t="shared" si="677"/>
        <v>20079.481905987512</v>
      </c>
      <c r="AP191" s="40">
        <f t="shared" si="677"/>
        <v>19229.164412009464</v>
      </c>
      <c r="AQ191" s="40">
        <f t="shared" si="677"/>
        <v>20375.368217297146</v>
      </c>
      <c r="AR191" s="40">
        <f t="shared" si="677"/>
        <v>19748.487150757868</v>
      </c>
      <c r="AS191" s="40">
        <v>19124.142107375454</v>
      </c>
      <c r="AT191" s="40">
        <f t="shared" si="678"/>
        <v>16471.737321375022</v>
      </c>
      <c r="AU191" s="40">
        <f t="shared" si="678"/>
        <v>18256.472165263331</v>
      </c>
      <c r="AV191" s="40">
        <f t="shared" si="678"/>
        <v>19162.691440070783</v>
      </c>
      <c r="AW191" s="40">
        <f t="shared" si="660"/>
        <v>234257.02051530333</v>
      </c>
      <c r="AY191" s="40">
        <f t="shared" si="679"/>
        <v>5582.3818176813666</v>
      </c>
      <c r="AZ191" s="40">
        <f t="shared" si="679"/>
        <v>4312.4823152194685</v>
      </c>
      <c r="BA191" s="40">
        <f t="shared" si="679"/>
        <v>5710.5678168771483</v>
      </c>
      <c r="BB191" s="40">
        <f t="shared" si="679"/>
        <v>5597.3545709718874</v>
      </c>
      <c r="BC191" s="40">
        <f t="shared" si="679"/>
        <v>4612.201924115474</v>
      </c>
      <c r="BD191" s="40">
        <f t="shared" si="679"/>
        <v>5507.610120087189</v>
      </c>
      <c r="BE191" s="40">
        <f t="shared" si="679"/>
        <v>5701.9786410293736</v>
      </c>
      <c r="BF191" s="40">
        <f t="shared" si="679"/>
        <v>5516.0374086108195</v>
      </c>
      <c r="BG191" s="40">
        <f t="shared" si="679"/>
        <v>4449.3344965358492</v>
      </c>
      <c r="BH191" s="40">
        <f t="shared" si="679"/>
        <v>5598.8273020871602</v>
      </c>
      <c r="BI191" s="40">
        <f t="shared" si="679"/>
        <v>5313.6315367992547</v>
      </c>
      <c r="BJ191" s="40">
        <f t="shared" si="679"/>
        <v>5667.7276574844573</v>
      </c>
      <c r="BK191" s="40">
        <f t="shared" si="662"/>
        <v>63570.135607499447</v>
      </c>
      <c r="BM191" s="40">
        <f t="shared" si="680"/>
        <v>20126.290194720354</v>
      </c>
      <c r="BN191" s="40">
        <f t="shared" si="680"/>
        <v>19162.370600247905</v>
      </c>
      <c r="BO191" s="40">
        <f t="shared" si="680"/>
        <v>17861.150954160854</v>
      </c>
      <c r="BP191" s="40">
        <f t="shared" si="680"/>
        <v>17081.536182752036</v>
      </c>
      <c r="BQ191" s="40">
        <f t="shared" si="680"/>
        <v>16436.410182755051</v>
      </c>
      <c r="BR191" s="40">
        <f t="shared" si="680"/>
        <v>16978.260776170209</v>
      </c>
      <c r="BS191" s="40">
        <f t="shared" si="680"/>
        <v>4696.5670041491394</v>
      </c>
      <c r="BT191" s="40">
        <f t="shared" si="680"/>
        <v>5563.383009524845</v>
      </c>
      <c r="BU191" s="40">
        <f t="shared" si="680"/>
        <v>5010.3422192136186</v>
      </c>
      <c r="BV191" s="40">
        <f t="shared" si="680"/>
        <v>5606.606167127311</v>
      </c>
      <c r="BW191" s="40">
        <f t="shared" si="680"/>
        <v>5378.7716268480544</v>
      </c>
      <c r="BX191" s="40">
        <f t="shared" si="680"/>
        <v>5334.5829977062158</v>
      </c>
      <c r="BY191" s="40">
        <f t="shared" si="664"/>
        <v>139236.27191537558</v>
      </c>
      <c r="CA191" s="40">
        <f t="shared" si="681"/>
        <v>16289.760622737193</v>
      </c>
      <c r="CB191" s="40">
        <f t="shared" si="681"/>
        <v>16775.330285879132</v>
      </c>
      <c r="CC191" s="40">
        <f t="shared" si="681"/>
        <v>16405.174186019234</v>
      </c>
      <c r="CD191" s="40">
        <f t="shared" si="681"/>
        <v>16996.214260788285</v>
      </c>
      <c r="CE191" s="40">
        <f t="shared" si="681"/>
        <v>16477.762097259176</v>
      </c>
      <c r="CF191" s="40">
        <f t="shared" si="681"/>
        <v>16826.854241733439</v>
      </c>
      <c r="CG191" s="40">
        <f t="shared" si="681"/>
        <v>16921.930496176607</v>
      </c>
      <c r="CH191" s="40">
        <f t="shared" si="681"/>
        <v>16626.526173384471</v>
      </c>
      <c r="CI191" s="40">
        <f t="shared" si="681"/>
        <v>17129.868487700827</v>
      </c>
      <c r="CJ191" s="40">
        <f t="shared" si="681"/>
        <v>16544.580180322671</v>
      </c>
      <c r="CK191" s="40">
        <f t="shared" si="681"/>
        <v>16335.691252368444</v>
      </c>
      <c r="CL191" s="40">
        <f t="shared" si="681"/>
        <v>16502.163361744828</v>
      </c>
      <c r="CM191" s="40">
        <f t="shared" si="666"/>
        <v>199831.8556461143</v>
      </c>
      <c r="CO191" s="40">
        <f t="shared" si="682"/>
        <v>50649.245302995427</v>
      </c>
      <c r="CP191" s="40">
        <f t="shared" si="682"/>
        <v>51375.65207616752</v>
      </c>
      <c r="CQ191" s="40">
        <f t="shared" si="682"/>
        <v>51590.82233924434</v>
      </c>
      <c r="CR191" s="40">
        <f t="shared" si="682"/>
        <v>51455.021470520791</v>
      </c>
      <c r="CS191" s="40">
        <f t="shared" si="668"/>
        <v>205070.74118892808</v>
      </c>
      <c r="CU191" s="40">
        <f t="shared" si="683"/>
        <v>51948.585048816887</v>
      </c>
      <c r="CV191" s="40">
        <f t="shared" si="683"/>
        <v>53497.082754034614</v>
      </c>
      <c r="CW191" s="40">
        <f t="shared" si="683"/>
        <v>52316.642716869777</v>
      </c>
      <c r="CX191" s="40">
        <f t="shared" si="683"/>
        <v>53073.736905115613</v>
      </c>
      <c r="CY191" s="40">
        <f t="shared" si="670"/>
        <v>210836.0474248369</v>
      </c>
      <c r="DA191" s="40">
        <f t="shared" si="684"/>
        <v>207581.00204567812</v>
      </c>
      <c r="DB191" s="40">
        <f t="shared" si="684"/>
        <v>207383.22208804305</v>
      </c>
      <c r="DC191" s="40">
        <f t="shared" si="684"/>
        <v>208124.78039416767</v>
      </c>
      <c r="DD191" s="40">
        <f t="shared" si="684"/>
        <v>207482.11497049368</v>
      </c>
      <c r="DE191" s="40">
        <f t="shared" si="684"/>
        <v>207482.11489288695</v>
      </c>
      <c r="DF191" s="40">
        <f t="shared" si="684"/>
        <v>88904.030421022122</v>
      </c>
      <c r="DG191" s="40">
        <f t="shared" si="684"/>
        <v>0</v>
      </c>
      <c r="DH191" s="40">
        <f t="shared" si="684"/>
        <v>0</v>
      </c>
      <c r="DI191" s="40">
        <f t="shared" si="684"/>
        <v>0</v>
      </c>
      <c r="DJ191" s="40">
        <f t="shared" si="684"/>
        <v>0</v>
      </c>
      <c r="DK191" s="40">
        <f t="shared" si="684"/>
        <v>0</v>
      </c>
      <c r="DL191" s="40">
        <f t="shared" si="684"/>
        <v>0</v>
      </c>
      <c r="DM191" s="40">
        <f t="shared" si="684"/>
        <v>0</v>
      </c>
      <c r="DN191" s="40">
        <f t="shared" si="684"/>
        <v>0</v>
      </c>
      <c r="DO191" s="40">
        <f t="shared" si="684"/>
        <v>0</v>
      </c>
      <c r="DP191" s="40">
        <f t="shared" si="684"/>
        <v>0</v>
      </c>
      <c r="DQ191" s="40">
        <f t="shared" si="684"/>
        <v>0</v>
      </c>
      <c r="DR191" s="40">
        <f t="shared" si="684"/>
        <v>0</v>
      </c>
      <c r="DS191" s="40">
        <f t="shared" si="684"/>
        <v>0</v>
      </c>
      <c r="DU191" s="40">
        <f t="shared" si="672"/>
        <v>239183.8830357829</v>
      </c>
      <c r="DW191" s="40">
        <f t="shared" si="673"/>
        <v>2801859.6322667031</v>
      </c>
      <c r="DX191" s="40">
        <f t="shared" si="674"/>
        <v>3041043.5153024858</v>
      </c>
    </row>
    <row r="192" spans="1:128" hidden="1" x14ac:dyDescent="0.3">
      <c r="B192" s="15" t="s">
        <v>145</v>
      </c>
      <c r="C192" s="16" t="s">
        <v>146</v>
      </c>
      <c r="D192" s="15" t="s">
        <v>147</v>
      </c>
      <c r="E192" s="16" t="s">
        <v>148</v>
      </c>
      <c r="F192" s="77" t="s">
        <v>149</v>
      </c>
      <c r="G192" s="39" t="s">
        <v>179</v>
      </c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>
        <f t="shared" si="655"/>
        <v>0</v>
      </c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0">
        <f t="shared" si="657"/>
        <v>0</v>
      </c>
      <c r="AK192" s="40">
        <f t="shared" si="677"/>
        <v>12936.407086015774</v>
      </c>
      <c r="AL192" s="40">
        <f t="shared" si="677"/>
        <v>9524.2468089141057</v>
      </c>
      <c r="AM192" s="40">
        <f t="shared" si="677"/>
        <v>11602.308218972139</v>
      </c>
      <c r="AN192" s="40">
        <f t="shared" si="677"/>
        <v>12446.591183129611</v>
      </c>
      <c r="AO192" s="40">
        <f t="shared" si="677"/>
        <v>11421.964977583833</v>
      </c>
      <c r="AP192" s="40">
        <f t="shared" si="677"/>
        <v>11062.017144480145</v>
      </c>
      <c r="AQ192" s="40">
        <f t="shared" si="677"/>
        <v>11931.086715594109</v>
      </c>
      <c r="AR192" s="40">
        <f t="shared" si="677"/>
        <v>11448.197250710018</v>
      </c>
      <c r="AS192" s="40">
        <v>11245.741269500859</v>
      </c>
      <c r="AT192" s="40">
        <f t="shared" si="678"/>
        <v>9390.5090650125803</v>
      </c>
      <c r="AU192" s="40">
        <f t="shared" si="678"/>
        <v>10555.816038429295</v>
      </c>
      <c r="AV192" s="40">
        <f t="shared" si="678"/>
        <v>11124.753571841256</v>
      </c>
      <c r="AW192" s="40">
        <f t="shared" si="660"/>
        <v>134689.63933018371</v>
      </c>
      <c r="AY192" s="40">
        <f t="shared" si="679"/>
        <v>12752.550671444329</v>
      </c>
      <c r="AZ192" s="40">
        <f t="shared" si="679"/>
        <v>9851.5563859058984</v>
      </c>
      <c r="BA192" s="40">
        <f t="shared" si="679"/>
        <v>13045.382387995191</v>
      </c>
      <c r="BB192" s="40">
        <f t="shared" si="679"/>
        <v>12786.754851893545</v>
      </c>
      <c r="BC192" s="40">
        <f t="shared" si="679"/>
        <v>10536.244324585685</v>
      </c>
      <c r="BD192" s="40">
        <f t="shared" si="679"/>
        <v>12581.740093898472</v>
      </c>
      <c r="BE192" s="40">
        <f t="shared" si="679"/>
        <v>13025.761032129174</v>
      </c>
      <c r="BF192" s="40">
        <f t="shared" si="679"/>
        <v>12600.991629789496</v>
      </c>
      <c r="BG192" s="40">
        <f t="shared" si="679"/>
        <v>10164.185373627077</v>
      </c>
      <c r="BH192" s="40">
        <f t="shared" si="679"/>
        <v>12790.11920044338</v>
      </c>
      <c r="BI192" s="40">
        <f t="shared" si="679"/>
        <v>12138.609940257023</v>
      </c>
      <c r="BJ192" s="40">
        <f t="shared" si="679"/>
        <v>12947.517118067279</v>
      </c>
      <c r="BK192" s="40">
        <f t="shared" si="662"/>
        <v>145221.41301003654</v>
      </c>
      <c r="BM192" s="40">
        <f t="shared" si="680"/>
        <v>11501.482503256593</v>
      </c>
      <c r="BN192" s="40">
        <f t="shared" si="680"/>
        <v>10896.21996821742</v>
      </c>
      <c r="BO192" s="40">
        <f t="shared" si="680"/>
        <v>9864.4454691718292</v>
      </c>
      <c r="BP192" s="40">
        <f t="shared" si="680"/>
        <v>11217.468359741481</v>
      </c>
      <c r="BQ192" s="40">
        <f t="shared" si="680"/>
        <v>10793.813226175685</v>
      </c>
      <c r="BR192" s="40">
        <f t="shared" si="680"/>
        <v>11149.647257864188</v>
      </c>
      <c r="BS192" s="40">
        <f t="shared" si="680"/>
        <v>10728.970295894584</v>
      </c>
      <c r="BT192" s="40">
        <f t="shared" si="680"/>
        <v>12709.149257562951</v>
      </c>
      <c r="BU192" s="40">
        <f t="shared" si="680"/>
        <v>11445.767258237644</v>
      </c>
      <c r="BV192" s="40">
        <f t="shared" si="680"/>
        <v>12807.889459417182</v>
      </c>
      <c r="BW192" s="40">
        <f t="shared" si="680"/>
        <v>12287.417801528469</v>
      </c>
      <c r="BX192" s="40">
        <f t="shared" si="680"/>
        <v>12186.472049224656</v>
      </c>
      <c r="BY192" s="40">
        <f t="shared" si="664"/>
        <v>137588.74290629267</v>
      </c>
      <c r="CA192" s="40">
        <f t="shared" si="681"/>
        <v>10697.508257941539</v>
      </c>
      <c r="CB192" s="40">
        <f t="shared" si="681"/>
        <v>11016.382525130986</v>
      </c>
      <c r="CC192" s="40">
        <f t="shared" si="681"/>
        <v>10773.300504057474</v>
      </c>
      <c r="CD192" s="40">
        <f t="shared" si="681"/>
        <v>11161.43733596347</v>
      </c>
      <c r="CE192" s="40">
        <f t="shared" si="681"/>
        <v>10820.969085438108</v>
      </c>
      <c r="CF192" s="40">
        <f t="shared" si="681"/>
        <v>11050.218377971201</v>
      </c>
      <c r="CG192" s="40">
        <f t="shared" si="681"/>
        <v>11112.655085335722</v>
      </c>
      <c r="CH192" s="40">
        <f t="shared" si="681"/>
        <v>10918.662659315069</v>
      </c>
      <c r="CI192" s="40">
        <f t="shared" si="681"/>
        <v>11249.208251032049</v>
      </c>
      <c r="CJ192" s="40">
        <f t="shared" si="681"/>
        <v>10864.848612701009</v>
      </c>
      <c r="CK192" s="40">
        <f t="shared" si="681"/>
        <v>10727.670965740141</v>
      </c>
      <c r="CL192" s="40">
        <f t="shared" si="681"/>
        <v>10836.993429465307</v>
      </c>
      <c r="CM192" s="40">
        <f t="shared" si="666"/>
        <v>131229.85509009208</v>
      </c>
      <c r="CO192" s="40">
        <f t="shared" si="682"/>
        <v>33261.429215296688</v>
      </c>
      <c r="CP192" s="40">
        <f t="shared" si="682"/>
        <v>33738.461544659876</v>
      </c>
      <c r="CQ192" s="40">
        <f t="shared" si="682"/>
        <v>33879.764153055177</v>
      </c>
      <c r="CR192" s="40">
        <f t="shared" si="682"/>
        <v>33790.583535349957</v>
      </c>
      <c r="CS192" s="40">
        <f t="shared" si="668"/>
        <v>134670.23844836169</v>
      </c>
      <c r="CU192" s="40">
        <f t="shared" si="683"/>
        <v>34114.707417641519</v>
      </c>
      <c r="CV192" s="40">
        <f t="shared" si="683"/>
        <v>35131.607995409897</v>
      </c>
      <c r="CW192" s="40">
        <f t="shared" si="683"/>
        <v>34356.411395654475</v>
      </c>
      <c r="CX192" s="40">
        <f t="shared" si="683"/>
        <v>34853.596192802128</v>
      </c>
      <c r="CY192" s="40">
        <f t="shared" si="670"/>
        <v>138456.32300150802</v>
      </c>
      <c r="DA192" s="40">
        <f t="shared" si="684"/>
        <v>136318.73021362367</v>
      </c>
      <c r="DB192" s="40">
        <f t="shared" si="684"/>
        <v>136188.84784278617</v>
      </c>
      <c r="DC192" s="40">
        <f t="shared" si="684"/>
        <v>136675.8302047271</v>
      </c>
      <c r="DD192" s="40">
        <f t="shared" si="684"/>
        <v>136253.79093502476</v>
      </c>
      <c r="DE192" s="40">
        <f t="shared" si="684"/>
        <v>136253.79088406032</v>
      </c>
      <c r="DF192" s="40">
        <f t="shared" si="684"/>
        <v>58383.399340177872</v>
      </c>
      <c r="DG192" s="40">
        <f t="shared" si="684"/>
        <v>0</v>
      </c>
      <c r="DH192" s="40">
        <f t="shared" si="684"/>
        <v>0</v>
      </c>
      <c r="DI192" s="40">
        <f t="shared" si="684"/>
        <v>0</v>
      </c>
      <c r="DJ192" s="40">
        <f t="shared" si="684"/>
        <v>0</v>
      </c>
      <c r="DK192" s="40">
        <f t="shared" si="684"/>
        <v>0</v>
      </c>
      <c r="DL192" s="40">
        <f t="shared" si="684"/>
        <v>0</v>
      </c>
      <c r="DM192" s="40">
        <f t="shared" si="684"/>
        <v>0</v>
      </c>
      <c r="DN192" s="40">
        <f t="shared" si="684"/>
        <v>0</v>
      </c>
      <c r="DO192" s="40">
        <f t="shared" si="684"/>
        <v>0</v>
      </c>
      <c r="DP192" s="40">
        <f t="shared" si="684"/>
        <v>0</v>
      </c>
      <c r="DQ192" s="40">
        <f t="shared" si="684"/>
        <v>0</v>
      </c>
      <c r="DR192" s="40">
        <f t="shared" si="684"/>
        <v>0</v>
      </c>
      <c r="DS192" s="40">
        <f t="shared" si="684"/>
        <v>0</v>
      </c>
      <c r="DU192" s="40">
        <f t="shared" si="672"/>
        <v>252779.78334111132</v>
      </c>
      <c r="DW192" s="40">
        <f t="shared" si="673"/>
        <v>2033264.8753536327</v>
      </c>
      <c r="DX192" s="40">
        <f t="shared" si="674"/>
        <v>2286044.6586947441</v>
      </c>
    </row>
    <row r="193" spans="1:128" hidden="1" x14ac:dyDescent="0.3">
      <c r="B193" s="15" t="s">
        <v>150</v>
      </c>
      <c r="C193" s="16" t="s">
        <v>151</v>
      </c>
      <c r="D193" s="15" t="s">
        <v>152</v>
      </c>
      <c r="E193" s="16" t="s">
        <v>153</v>
      </c>
      <c r="F193" s="77" t="s">
        <v>154</v>
      </c>
      <c r="G193" s="39" t="s">
        <v>179</v>
      </c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>
        <f t="shared" si="655"/>
        <v>0</v>
      </c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0">
        <f t="shared" si="657"/>
        <v>0</v>
      </c>
      <c r="AK193" s="40">
        <f t="shared" si="677"/>
        <v>51915.477694454967</v>
      </c>
      <c r="AL193" s="40">
        <f t="shared" si="677"/>
        <v>36948.196717263992</v>
      </c>
      <c r="AM193" s="40">
        <f t="shared" si="677"/>
        <v>45596.17758074739</v>
      </c>
      <c r="AN193" s="40">
        <f t="shared" si="677"/>
        <v>46527.92652641677</v>
      </c>
      <c r="AO193" s="40">
        <f t="shared" si="677"/>
        <v>40901.111504528148</v>
      </c>
      <c r="AP193" s="40">
        <f t="shared" si="677"/>
        <v>41813.177508693174</v>
      </c>
      <c r="AQ193" s="40">
        <f t="shared" si="677"/>
        <v>44758.445283420449</v>
      </c>
      <c r="AR193" s="40">
        <f t="shared" si="677"/>
        <v>42225.1912002264</v>
      </c>
      <c r="AS193" s="40">
        <v>41833.54363099546</v>
      </c>
      <c r="AT193" s="40">
        <f t="shared" si="678"/>
        <v>36318.789615807509</v>
      </c>
      <c r="AU193" s="40">
        <f t="shared" si="678"/>
        <v>42280.35185278127</v>
      </c>
      <c r="AV193" s="40">
        <f t="shared" si="678"/>
        <v>43583.496140399329</v>
      </c>
      <c r="AW193" s="40">
        <f t="shared" si="660"/>
        <v>514701.88525573479</v>
      </c>
      <c r="AY193" s="40">
        <f t="shared" si="679"/>
        <v>22274.608959445653</v>
      </c>
      <c r="AZ193" s="40">
        <f t="shared" si="679"/>
        <v>17207.503956785313</v>
      </c>
      <c r="BA193" s="40">
        <f t="shared" si="679"/>
        <v>22786.091889029249</v>
      </c>
      <c r="BB193" s="40">
        <f t="shared" si="679"/>
        <v>22334.352673774945</v>
      </c>
      <c r="BC193" s="40">
        <f t="shared" si="679"/>
        <v>18403.433813193707</v>
      </c>
      <c r="BD193" s="40">
        <f t="shared" si="679"/>
        <v>21976.257757478605</v>
      </c>
      <c r="BE193" s="40">
        <f t="shared" si="679"/>
        <v>22751.819684163736</v>
      </c>
      <c r="BF193" s="40">
        <f t="shared" si="679"/>
        <v>22009.88400566137</v>
      </c>
      <c r="BG193" s="40">
        <f t="shared" si="679"/>
        <v>17753.566358754026</v>
      </c>
      <c r="BH193" s="40">
        <f t="shared" si="679"/>
        <v>22340.229109813634</v>
      </c>
      <c r="BI193" s="40">
        <f t="shared" si="679"/>
        <v>21202.251745284939</v>
      </c>
      <c r="BJ193" s="40">
        <f t="shared" si="679"/>
        <v>22615.152704036554</v>
      </c>
      <c r="BK193" s="40">
        <f t="shared" si="662"/>
        <v>253655.15265742174</v>
      </c>
      <c r="BM193" s="40">
        <f t="shared" si="680"/>
        <v>48964.456659732299</v>
      </c>
      <c r="BN193" s="40">
        <f t="shared" si="680"/>
        <v>45726.38168008958</v>
      </c>
      <c r="BO193" s="40">
        <f t="shared" si="680"/>
        <v>40854.032250288365</v>
      </c>
      <c r="BP193" s="40">
        <f t="shared" si="680"/>
        <v>39009.896234549029</v>
      </c>
      <c r="BQ193" s="40">
        <f t="shared" si="680"/>
        <v>37536.592074499094</v>
      </c>
      <c r="BR193" s="40">
        <f t="shared" si="680"/>
        <v>38774.041399759291</v>
      </c>
      <c r="BS193" s="40">
        <f t="shared" si="680"/>
        <v>18740.064167217533</v>
      </c>
      <c r="BT193" s="40">
        <f t="shared" si="680"/>
        <v>22198.800633142771</v>
      </c>
      <c r="BU193" s="40">
        <f t="shared" si="680"/>
        <v>19992.078172169669</v>
      </c>
      <c r="BV193" s="40">
        <f t="shared" si="680"/>
        <v>22371.268043117841</v>
      </c>
      <c r="BW193" s="40">
        <f t="shared" si="680"/>
        <v>21462.171270822288</v>
      </c>
      <c r="BX193" s="40">
        <f t="shared" si="680"/>
        <v>21285.851472797935</v>
      </c>
      <c r="BY193" s="40">
        <f t="shared" si="664"/>
        <v>376915.63405818568</v>
      </c>
      <c r="CA193" s="40">
        <f t="shared" si="681"/>
        <v>37201.681674290747</v>
      </c>
      <c r="CB193" s="40">
        <f t="shared" si="681"/>
        <v>38310.599629394717</v>
      </c>
      <c r="CC193" s="40">
        <f t="shared" si="681"/>
        <v>37465.25698037113</v>
      </c>
      <c r="CD193" s="40">
        <f t="shared" si="681"/>
        <v>38815.042605066978</v>
      </c>
      <c r="CE193" s="40">
        <f t="shared" si="681"/>
        <v>37631.029359099688</v>
      </c>
      <c r="CF193" s="40">
        <f t="shared" si="681"/>
        <v>38428.267276494262</v>
      </c>
      <c r="CG193" s="40">
        <f t="shared" si="681"/>
        <v>38645.39732735834</v>
      </c>
      <c r="CH193" s="40">
        <f t="shared" si="681"/>
        <v>37970.768777790618</v>
      </c>
      <c r="CI193" s="40">
        <f t="shared" si="681"/>
        <v>39120.274960481933</v>
      </c>
      <c r="CJ193" s="40">
        <f t="shared" si="681"/>
        <v>37783.624913680447</v>
      </c>
      <c r="CK193" s="40">
        <f t="shared" si="681"/>
        <v>37306.575582937658</v>
      </c>
      <c r="CL193" s="40">
        <f t="shared" si="681"/>
        <v>37686.755658268157</v>
      </c>
      <c r="CM193" s="40">
        <f t="shared" si="666"/>
        <v>456365.27474523458</v>
      </c>
      <c r="CO193" s="40">
        <f t="shared" si="682"/>
        <v>115670.03005403833</v>
      </c>
      <c r="CP193" s="40">
        <f t="shared" si="682"/>
        <v>117328.95888469761</v>
      </c>
      <c r="CQ193" s="40">
        <f t="shared" si="682"/>
        <v>117820.3531917192</v>
      </c>
      <c r="CR193" s="40">
        <f t="shared" si="682"/>
        <v>117510.21845086278</v>
      </c>
      <c r="CS193" s="40">
        <f t="shared" si="668"/>
        <v>468329.56058131793</v>
      </c>
      <c r="CU193" s="40">
        <f t="shared" si="683"/>
        <v>118637.39248067429</v>
      </c>
      <c r="CV193" s="40">
        <f t="shared" si="683"/>
        <v>122173.76849239247</v>
      </c>
      <c r="CW193" s="40">
        <f t="shared" si="683"/>
        <v>119477.94284367799</v>
      </c>
      <c r="CX193" s="40">
        <f t="shared" si="683"/>
        <v>121206.95394708637</v>
      </c>
      <c r="CY193" s="40">
        <f t="shared" si="670"/>
        <v>481496.05776383111</v>
      </c>
      <c r="DA193" s="40">
        <f t="shared" si="684"/>
        <v>474062.35969820002</v>
      </c>
      <c r="DB193" s="40">
        <f t="shared" si="684"/>
        <v>473610.68043808703</v>
      </c>
      <c r="DC193" s="40">
        <f t="shared" si="684"/>
        <v>475304.21152711165</v>
      </c>
      <c r="DD193" s="40">
        <f t="shared" si="684"/>
        <v>473836.52669930505</v>
      </c>
      <c r="DE193" s="40">
        <f t="shared" si="684"/>
        <v>473836.52652207098</v>
      </c>
      <c r="DF193" s="40">
        <f t="shared" si="684"/>
        <v>203034.25666476009</v>
      </c>
      <c r="DG193" s="40">
        <f t="shared" si="684"/>
        <v>0</v>
      </c>
      <c r="DH193" s="40">
        <f t="shared" si="684"/>
        <v>0</v>
      </c>
      <c r="DI193" s="40">
        <f t="shared" si="684"/>
        <v>0</v>
      </c>
      <c r="DJ193" s="40">
        <f t="shared" si="684"/>
        <v>0</v>
      </c>
      <c r="DK193" s="40">
        <f t="shared" si="684"/>
        <v>0</v>
      </c>
      <c r="DL193" s="40">
        <f t="shared" si="684"/>
        <v>0</v>
      </c>
      <c r="DM193" s="40">
        <f t="shared" si="684"/>
        <v>0</v>
      </c>
      <c r="DN193" s="40">
        <f t="shared" si="684"/>
        <v>0</v>
      </c>
      <c r="DO193" s="40">
        <f t="shared" si="684"/>
        <v>0</v>
      </c>
      <c r="DP193" s="40">
        <f t="shared" si="684"/>
        <v>0</v>
      </c>
      <c r="DQ193" s="40">
        <f t="shared" si="684"/>
        <v>0</v>
      </c>
      <c r="DR193" s="40">
        <f t="shared" si="684"/>
        <v>0</v>
      </c>
      <c r="DS193" s="40">
        <f t="shared" si="684"/>
        <v>0</v>
      </c>
      <c r="DU193" s="40">
        <f t="shared" si="672"/>
        <v>659140.42977654946</v>
      </c>
      <c r="DW193" s="40">
        <f t="shared" si="673"/>
        <v>6624483.2787985643</v>
      </c>
      <c r="DX193" s="40">
        <f t="shared" si="674"/>
        <v>7283623.7085751137</v>
      </c>
    </row>
    <row r="194" spans="1:128" hidden="1" x14ac:dyDescent="0.3">
      <c r="B194" s="15" t="s">
        <v>155</v>
      </c>
      <c r="C194" s="16" t="s">
        <v>156</v>
      </c>
      <c r="D194" s="15" t="s">
        <v>157</v>
      </c>
      <c r="E194" s="16" t="s">
        <v>158</v>
      </c>
      <c r="F194" s="77" t="s">
        <v>159</v>
      </c>
      <c r="G194" s="39" t="s">
        <v>179</v>
      </c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>
        <f t="shared" si="655"/>
        <v>0</v>
      </c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0">
        <f t="shared" si="657"/>
        <v>0</v>
      </c>
      <c r="AK194" s="40">
        <f t="shared" si="677"/>
        <v>34007.665324285896</v>
      </c>
      <c r="AL194" s="40">
        <f t="shared" si="677"/>
        <v>26627.040269875877</v>
      </c>
      <c r="AM194" s="40">
        <f t="shared" si="677"/>
        <v>31284.51545777118</v>
      </c>
      <c r="AN194" s="40">
        <f t="shared" si="677"/>
        <v>31155.248571248772</v>
      </c>
      <c r="AO194" s="40">
        <f t="shared" si="677"/>
        <v>28252.139396819453</v>
      </c>
      <c r="AP194" s="40">
        <f t="shared" si="677"/>
        <v>28412.460246991755</v>
      </c>
      <c r="AQ194" s="40">
        <f t="shared" si="677"/>
        <v>29459.087734360495</v>
      </c>
      <c r="AR194" s="40">
        <f t="shared" si="677"/>
        <v>29135.152943241523</v>
      </c>
      <c r="AS194" s="40">
        <v>27877.242510526201</v>
      </c>
      <c r="AT194" s="40">
        <f t="shared" si="678"/>
        <v>24345.498795170795</v>
      </c>
      <c r="AU194" s="40">
        <f t="shared" si="678"/>
        <v>26915.591452447097</v>
      </c>
      <c r="AV194" s="40">
        <f t="shared" si="678"/>
        <v>27423.117583704417</v>
      </c>
      <c r="AW194" s="40">
        <f t="shared" si="660"/>
        <v>344894.76028644346</v>
      </c>
      <c r="AY194" s="40">
        <f t="shared" si="679"/>
        <v>15187.236019494472</v>
      </c>
      <c r="AZ194" s="40">
        <f t="shared" si="679"/>
        <v>11732.39109938509</v>
      </c>
      <c r="BA194" s="40">
        <f t="shared" si="679"/>
        <v>15535.974441150782</v>
      </c>
      <c r="BB194" s="40">
        <f t="shared" si="679"/>
        <v>15227.970377249181</v>
      </c>
      <c r="BC194" s="40">
        <f t="shared" si="679"/>
        <v>12547.797961301396</v>
      </c>
      <c r="BD194" s="40">
        <f t="shared" si="679"/>
        <v>14983.81471009133</v>
      </c>
      <c r="BE194" s="40">
        <f t="shared" si="679"/>
        <v>15512.607024683506</v>
      </c>
      <c r="BF194" s="40">
        <f t="shared" si="679"/>
        <v>15006.741701471135</v>
      </c>
      <c r="BG194" s="40">
        <f t="shared" si="679"/>
        <v>12104.70643812661</v>
      </c>
      <c r="BH194" s="40">
        <f t="shared" si="679"/>
        <v>15231.97703888061</v>
      </c>
      <c r="BI194" s="40">
        <f t="shared" si="679"/>
        <v>14456.083246473056</v>
      </c>
      <c r="BJ194" s="40">
        <f t="shared" si="679"/>
        <v>15419.424976592692</v>
      </c>
      <c r="BK194" s="40">
        <f t="shared" si="662"/>
        <v>172946.72503489984</v>
      </c>
      <c r="BM194" s="40">
        <f t="shared" si="680"/>
        <v>29191.833027758028</v>
      </c>
      <c r="BN194" s="40">
        <f t="shared" si="680"/>
        <v>26680.484553602713</v>
      </c>
      <c r="BO194" s="40">
        <f t="shared" si="680"/>
        <v>26448.754394930387</v>
      </c>
      <c r="BP194" s="40">
        <f t="shared" si="680"/>
        <v>26155.212269167077</v>
      </c>
      <c r="BQ194" s="40">
        <f t="shared" si="680"/>
        <v>25167.396695101928</v>
      </c>
      <c r="BR194" s="40">
        <f t="shared" si="680"/>
        <v>25997.07718386604</v>
      </c>
      <c r="BS194" s="40">
        <f t="shared" si="680"/>
        <v>12777.318697094955</v>
      </c>
      <c r="BT194" s="40">
        <f t="shared" si="680"/>
        <v>15135.54851530974</v>
      </c>
      <c r="BU194" s="40">
        <f t="shared" si="680"/>
        <v>13630.96475784241</v>
      </c>
      <c r="BV194" s="40">
        <f t="shared" si="680"/>
        <v>15253.139951627702</v>
      </c>
      <c r="BW194" s="40">
        <f t="shared" si="680"/>
        <v>14633.30113557709</v>
      </c>
      <c r="BX194" s="40">
        <f t="shared" si="680"/>
        <v>14513.083070587449</v>
      </c>
      <c r="BY194" s="40">
        <f t="shared" si="664"/>
        <v>245584.11425246552</v>
      </c>
      <c r="CA194" s="40">
        <f t="shared" si="681"/>
        <v>24942.847197304414</v>
      </c>
      <c r="CB194" s="40">
        <f t="shared" si="681"/>
        <v>25686.350444030508</v>
      </c>
      <c r="CC194" s="40">
        <f t="shared" si="681"/>
        <v>25119.568202610182</v>
      </c>
      <c r="CD194" s="40">
        <f t="shared" si="681"/>
        <v>26024.567521745088</v>
      </c>
      <c r="CE194" s="40">
        <f t="shared" si="681"/>
        <v>25230.714659599991</v>
      </c>
      <c r="CF194" s="40">
        <f t="shared" si="681"/>
        <v>25765.243816845385</v>
      </c>
      <c r="CG194" s="40">
        <f t="shared" si="681"/>
        <v>25910.82437763999</v>
      </c>
      <c r="CH194" s="40">
        <f t="shared" si="681"/>
        <v>25458.501900012976</v>
      </c>
      <c r="CI194" s="40">
        <f t="shared" si="681"/>
        <v>26229.218592829595</v>
      </c>
      <c r="CJ194" s="40">
        <f t="shared" si="681"/>
        <v>25333.026367823819</v>
      </c>
      <c r="CK194" s="40">
        <f t="shared" si="681"/>
        <v>25013.176080773039</v>
      </c>
      <c r="CL194" s="40">
        <f t="shared" si="681"/>
        <v>25268.07782444829</v>
      </c>
      <c r="CM194" s="40">
        <f t="shared" si="666"/>
        <v>305982.11698566331</v>
      </c>
      <c r="CO194" s="40">
        <f t="shared" si="682"/>
        <v>77554.017858804043</v>
      </c>
      <c r="CP194" s="40">
        <f t="shared" si="682"/>
        <v>78666.290381767249</v>
      </c>
      <c r="CQ194" s="40">
        <f t="shared" si="682"/>
        <v>78995.758635943916</v>
      </c>
      <c r="CR194" s="40">
        <f t="shared" si="682"/>
        <v>78787.82063143421</v>
      </c>
      <c r="CS194" s="40">
        <f t="shared" si="668"/>
        <v>314003.88750794943</v>
      </c>
      <c r="CU194" s="40">
        <f t="shared" si="683"/>
        <v>79543.564144227828</v>
      </c>
      <c r="CV194" s="40">
        <f t="shared" si="683"/>
        <v>81914.620572933767</v>
      </c>
      <c r="CW194" s="40">
        <f t="shared" si="683"/>
        <v>80107.133271279643</v>
      </c>
      <c r="CX194" s="40">
        <f t="shared" si="683"/>
        <v>81266.394299647669</v>
      </c>
      <c r="CY194" s="40">
        <f t="shared" si="670"/>
        <v>322831.71228808886</v>
      </c>
      <c r="DA194" s="40">
        <f t="shared" si="684"/>
        <v>317847.59365105233</v>
      </c>
      <c r="DB194" s="40">
        <f t="shared" si="684"/>
        <v>317544.75339598465</v>
      </c>
      <c r="DC194" s="40">
        <f t="shared" si="684"/>
        <v>318680.22591433098</v>
      </c>
      <c r="DD194" s="40">
        <f t="shared" si="684"/>
        <v>317696.17796955543</v>
      </c>
      <c r="DE194" s="40">
        <f t="shared" si="684"/>
        <v>317696.17785072414</v>
      </c>
      <c r="DF194" s="40">
        <f t="shared" si="684"/>
        <v>136129.66435620002</v>
      </c>
      <c r="DG194" s="40">
        <f t="shared" si="684"/>
        <v>0</v>
      </c>
      <c r="DH194" s="40">
        <f t="shared" si="684"/>
        <v>0</v>
      </c>
      <c r="DI194" s="40">
        <f t="shared" si="684"/>
        <v>0</v>
      </c>
      <c r="DJ194" s="40">
        <f t="shared" si="684"/>
        <v>0</v>
      </c>
      <c r="DK194" s="40">
        <f t="shared" si="684"/>
        <v>0</v>
      </c>
      <c r="DL194" s="40">
        <f t="shared" si="684"/>
        <v>0</v>
      </c>
      <c r="DM194" s="40">
        <f t="shared" si="684"/>
        <v>0</v>
      </c>
      <c r="DN194" s="40">
        <f t="shared" si="684"/>
        <v>0</v>
      </c>
      <c r="DO194" s="40">
        <f t="shared" si="684"/>
        <v>0</v>
      </c>
      <c r="DP194" s="40">
        <f t="shared" si="684"/>
        <v>0</v>
      </c>
      <c r="DQ194" s="40">
        <f t="shared" si="684"/>
        <v>0</v>
      </c>
      <c r="DR194" s="40">
        <f t="shared" si="684"/>
        <v>0</v>
      </c>
      <c r="DS194" s="40">
        <f t="shared" si="684"/>
        <v>0</v>
      </c>
      <c r="DU194" s="40">
        <f t="shared" si="672"/>
        <v>435295.91092357028</v>
      </c>
      <c r="DW194" s="40">
        <f t="shared" si="673"/>
        <v>4429217.8818842946</v>
      </c>
      <c r="DX194" s="40">
        <f t="shared" si="674"/>
        <v>4864513.792807865</v>
      </c>
    </row>
    <row r="195" spans="1:128" hidden="1" x14ac:dyDescent="0.3">
      <c r="B195" s="15" t="s">
        <v>160</v>
      </c>
      <c r="C195" s="16" t="s">
        <v>161</v>
      </c>
      <c r="D195" s="15" t="s">
        <v>162</v>
      </c>
      <c r="E195" s="16" t="s">
        <v>163</v>
      </c>
      <c r="F195" s="77" t="s">
        <v>164</v>
      </c>
      <c r="G195" s="39" t="s">
        <v>179</v>
      </c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>
        <f t="shared" si="655"/>
        <v>0</v>
      </c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0">
        <f t="shared" si="657"/>
        <v>0</v>
      </c>
      <c r="AK195" s="40">
        <f t="shared" si="677"/>
        <v>12657.485676190707</v>
      </c>
      <c r="AL195" s="40">
        <f t="shared" si="677"/>
        <v>9351.7609362293133</v>
      </c>
      <c r="AM195" s="40">
        <f t="shared" si="677"/>
        <v>13379.979820407782</v>
      </c>
      <c r="AN195" s="40">
        <f t="shared" si="677"/>
        <v>12593.482355201313</v>
      </c>
      <c r="AO195" s="40">
        <f t="shared" si="677"/>
        <v>14024.558747319541</v>
      </c>
      <c r="AP195" s="40">
        <f t="shared" si="677"/>
        <v>14537.516693762294</v>
      </c>
      <c r="AQ195" s="40">
        <f t="shared" si="677"/>
        <v>14594.81054862141</v>
      </c>
      <c r="AR195" s="40">
        <f t="shared" si="677"/>
        <v>16301.201881618579</v>
      </c>
      <c r="AS195" s="40">
        <v>17898.293004279883</v>
      </c>
      <c r="AT195" s="40">
        <f t="shared" si="678"/>
        <v>16636.875987024712</v>
      </c>
      <c r="AU195" s="40">
        <f t="shared" si="678"/>
        <v>17010.390022049807</v>
      </c>
      <c r="AV195" s="40">
        <f t="shared" si="678"/>
        <v>17559.84677511167</v>
      </c>
      <c r="AW195" s="40">
        <f t="shared" si="660"/>
        <v>176546.20244781702</v>
      </c>
      <c r="AY195" s="40">
        <f t="shared" si="679"/>
        <v>10506.371576154859</v>
      </c>
      <c r="AZ195" s="40">
        <f t="shared" si="679"/>
        <v>8116.3458715389606</v>
      </c>
      <c r="BA195" s="40">
        <f t="shared" si="679"/>
        <v>10747.625181228215</v>
      </c>
      <c r="BB195" s="40">
        <f t="shared" si="679"/>
        <v>10534.551180260416</v>
      </c>
      <c r="BC195" s="40">
        <f t="shared" si="679"/>
        <v>8680.4358393278635</v>
      </c>
      <c r="BD195" s="40">
        <f t="shared" si="679"/>
        <v>10365.646834644682</v>
      </c>
      <c r="BE195" s="40">
        <f t="shared" si="679"/>
        <v>10731.459846083309</v>
      </c>
      <c r="BF195" s="40">
        <f t="shared" si="679"/>
        <v>10381.507488304795</v>
      </c>
      <c r="BG195" s="40">
        <f t="shared" si="679"/>
        <v>8373.9097421010101</v>
      </c>
      <c r="BH195" s="40">
        <f t="shared" si="679"/>
        <v>10537.322947014134</v>
      </c>
      <c r="BI195" s="40">
        <f t="shared" si="679"/>
        <v>10000.56770885217</v>
      </c>
      <c r="BJ195" s="40">
        <f t="shared" si="679"/>
        <v>10666.997476484745</v>
      </c>
      <c r="BK195" s="40">
        <f t="shared" si="662"/>
        <v>119642.74169199515</v>
      </c>
      <c r="BM195" s="40">
        <f t="shared" si="680"/>
        <v>17880.313525690417</v>
      </c>
      <c r="BN195" s="40">
        <f t="shared" si="680"/>
        <v>17306.4885515469</v>
      </c>
      <c r="BO195" s="40">
        <f t="shared" si="680"/>
        <v>14023.485784945138</v>
      </c>
      <c r="BP195" s="40">
        <f t="shared" si="680"/>
        <v>13927.323370888696</v>
      </c>
      <c r="BQ195" s="40">
        <f t="shared" si="680"/>
        <v>13401.323933788985</v>
      </c>
      <c r="BR195" s="40">
        <f t="shared" si="680"/>
        <v>13843.11841599843</v>
      </c>
      <c r="BS195" s="40">
        <f t="shared" si="680"/>
        <v>8839.2158919710382</v>
      </c>
      <c r="BT195" s="40">
        <f t="shared" si="680"/>
        <v>10470.614699517677</v>
      </c>
      <c r="BU195" s="40">
        <f t="shared" si="680"/>
        <v>9429.759338930131</v>
      </c>
      <c r="BV195" s="40">
        <f t="shared" si="680"/>
        <v>10551.963229463774</v>
      </c>
      <c r="BW195" s="40">
        <f t="shared" si="680"/>
        <v>10123.165197327282</v>
      </c>
      <c r="BX195" s="40">
        <f t="shared" si="680"/>
        <v>10039.999593044433</v>
      </c>
      <c r="BY195" s="40">
        <f t="shared" si="664"/>
        <v>149836.77153311289</v>
      </c>
      <c r="CA195" s="40">
        <f t="shared" si="681"/>
        <v>13281.754134988945</v>
      </c>
      <c r="CB195" s="40">
        <f t="shared" si="681"/>
        <v>13677.660313761076</v>
      </c>
      <c r="CC195" s="40">
        <f t="shared" si="681"/>
        <v>13375.855859799773</v>
      </c>
      <c r="CD195" s="40">
        <f t="shared" si="681"/>
        <v>13857.756677056159</v>
      </c>
      <c r="CE195" s="40">
        <f t="shared" si="681"/>
        <v>13435.039957871515</v>
      </c>
      <c r="CF195" s="40">
        <f t="shared" si="681"/>
        <v>13719.670047947337</v>
      </c>
      <c r="CG195" s="40">
        <f t="shared" si="681"/>
        <v>13797.189875576183</v>
      </c>
      <c r="CH195" s="40">
        <f t="shared" si="681"/>
        <v>13556.333814114992</v>
      </c>
      <c r="CI195" s="40">
        <f t="shared" si="681"/>
        <v>13966.730812530972</v>
      </c>
      <c r="CJ195" s="40">
        <f t="shared" si="681"/>
        <v>13489.51966273482</v>
      </c>
      <c r="CK195" s="40">
        <f t="shared" si="681"/>
        <v>13319.203385727229</v>
      </c>
      <c r="CL195" s="40">
        <f t="shared" si="681"/>
        <v>13454.935375796127</v>
      </c>
      <c r="CM195" s="40">
        <f t="shared" si="666"/>
        <v>162931.6499179051</v>
      </c>
      <c r="CO195" s="40">
        <f t="shared" si="682"/>
        <v>41296.544425469416</v>
      </c>
      <c r="CP195" s="40">
        <f t="shared" si="682"/>
        <v>41888.815631087731</v>
      </c>
      <c r="CQ195" s="40">
        <f t="shared" si="682"/>
        <v>42064.253355283538</v>
      </c>
      <c r="CR195" s="40">
        <f t="shared" si="682"/>
        <v>41953.528968874401</v>
      </c>
      <c r="CS195" s="40">
        <f t="shared" si="668"/>
        <v>167203.14238071509</v>
      </c>
      <c r="CU195" s="40">
        <f t="shared" si="683"/>
        <v>42355.952936220143</v>
      </c>
      <c r="CV195" s="40">
        <f t="shared" si="683"/>
        <v>43618.510826149432</v>
      </c>
      <c r="CW195" s="40">
        <f t="shared" si="683"/>
        <v>42656.046446971457</v>
      </c>
      <c r="CX195" s="40">
        <f t="shared" si="683"/>
        <v>43273.33844396218</v>
      </c>
      <c r="CY195" s="40">
        <f t="shared" si="670"/>
        <v>171903.84865330323</v>
      </c>
      <c r="DA195" s="40">
        <f t="shared" si="684"/>
        <v>169249.86782292349</v>
      </c>
      <c r="DB195" s="40">
        <f t="shared" si="684"/>
        <v>169088.60917517697</v>
      </c>
      <c r="DC195" s="40">
        <f t="shared" si="684"/>
        <v>169693.2340881397</v>
      </c>
      <c r="DD195" s="40">
        <f t="shared" si="684"/>
        <v>169169.24086650927</v>
      </c>
      <c r="DE195" s="40">
        <f t="shared" si="684"/>
        <v>169169.24080323309</v>
      </c>
      <c r="DF195" s="40">
        <f t="shared" si="684"/>
        <v>72487.343491925523</v>
      </c>
      <c r="DG195" s="40">
        <f t="shared" si="684"/>
        <v>0</v>
      </c>
      <c r="DH195" s="40">
        <f t="shared" si="684"/>
        <v>0</v>
      </c>
      <c r="DI195" s="40">
        <f t="shared" si="684"/>
        <v>0</v>
      </c>
      <c r="DJ195" s="40">
        <f t="shared" si="684"/>
        <v>0</v>
      </c>
      <c r="DK195" s="40">
        <f t="shared" si="684"/>
        <v>0</v>
      </c>
      <c r="DL195" s="40">
        <f t="shared" si="684"/>
        <v>0</v>
      </c>
      <c r="DM195" s="40">
        <f t="shared" si="684"/>
        <v>0</v>
      </c>
      <c r="DN195" s="40">
        <f t="shared" si="684"/>
        <v>0</v>
      </c>
      <c r="DO195" s="40">
        <f t="shared" si="684"/>
        <v>0</v>
      </c>
      <c r="DP195" s="40">
        <f t="shared" si="684"/>
        <v>0</v>
      </c>
      <c r="DQ195" s="40">
        <f t="shared" si="684"/>
        <v>0</v>
      </c>
      <c r="DR195" s="40">
        <f t="shared" si="684"/>
        <v>0</v>
      </c>
      <c r="DS195" s="40">
        <f t="shared" si="684"/>
        <v>0</v>
      </c>
      <c r="DU195" s="40">
        <f t="shared" si="672"/>
        <v>264486.74098898843</v>
      </c>
      <c r="DW195" s="40">
        <f t="shared" si="673"/>
        <v>2423957.4909738982</v>
      </c>
      <c r="DX195" s="40">
        <f t="shared" si="674"/>
        <v>2688444.2319628866</v>
      </c>
    </row>
    <row r="196" spans="1:128" s="10" customFormat="1" hidden="1" x14ac:dyDescent="0.3">
      <c r="B196" s="31" t="s">
        <v>165</v>
      </c>
      <c r="C196" s="30" t="s">
        <v>166</v>
      </c>
      <c r="D196" s="31" t="s">
        <v>167</v>
      </c>
      <c r="E196" s="30" t="s">
        <v>168</v>
      </c>
      <c r="F196" s="100" t="s">
        <v>169</v>
      </c>
      <c r="G196" s="32" t="s">
        <v>179</v>
      </c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>
        <f t="shared" si="655"/>
        <v>0</v>
      </c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3">
        <f t="shared" si="657"/>
        <v>0</v>
      </c>
      <c r="AK196" s="33">
        <f t="shared" si="677"/>
        <v>446984.71419184742</v>
      </c>
      <c r="AL196" s="33">
        <f t="shared" si="677"/>
        <v>284831.33148894564</v>
      </c>
      <c r="AM196" s="33">
        <f t="shared" si="677"/>
        <v>428083.80518825626</v>
      </c>
      <c r="AN196" s="33">
        <f t="shared" si="677"/>
        <v>462082.16673069802</v>
      </c>
      <c r="AO196" s="33">
        <f t="shared" si="677"/>
        <v>450351.84339975694</v>
      </c>
      <c r="AP196" s="33">
        <f t="shared" si="677"/>
        <v>437232.05224360153</v>
      </c>
      <c r="AQ196" s="33">
        <f t="shared" si="677"/>
        <v>484081.1616153575</v>
      </c>
      <c r="AR196" s="33">
        <f t="shared" si="677"/>
        <v>525293.40662227047</v>
      </c>
      <c r="AS196" s="33">
        <v>542982.42785471329</v>
      </c>
      <c r="AT196" s="33">
        <f t="shared" si="678"/>
        <v>460188.80662423332</v>
      </c>
      <c r="AU196" s="33">
        <f t="shared" si="678"/>
        <v>519137.34676827834</v>
      </c>
      <c r="AV196" s="33">
        <f t="shared" si="678"/>
        <v>521185.95418910874</v>
      </c>
      <c r="AW196" s="33">
        <f t="shared" si="660"/>
        <v>5562435.0169170685</v>
      </c>
      <c r="AY196" s="33">
        <f t="shared" si="679"/>
        <v>493188.54689934704</v>
      </c>
      <c r="AZ196" s="33">
        <f t="shared" si="679"/>
        <v>384969.68454144086</v>
      </c>
      <c r="BA196" s="33">
        <f t="shared" si="679"/>
        <v>512042.3601489751</v>
      </c>
      <c r="BB196" s="33">
        <f t="shared" si="679"/>
        <v>508176.08534655074</v>
      </c>
      <c r="BC196" s="33">
        <f t="shared" si="679"/>
        <v>423072.14010012557</v>
      </c>
      <c r="BD196" s="33">
        <f t="shared" si="679"/>
        <v>502640.22311352903</v>
      </c>
      <c r="BE196" s="33">
        <f t="shared" si="679"/>
        <v>518263.77525375446</v>
      </c>
      <c r="BF196" s="33">
        <f t="shared" si="679"/>
        <v>499138.84807541617</v>
      </c>
      <c r="BG196" s="33">
        <f t="shared" si="679"/>
        <v>398843.65396322636</v>
      </c>
      <c r="BH196" s="33">
        <f t="shared" si="679"/>
        <v>504303.22403890564</v>
      </c>
      <c r="BI196" s="33">
        <f t="shared" si="679"/>
        <v>477719.7623154918</v>
      </c>
      <c r="BJ196" s="33">
        <f t="shared" si="679"/>
        <v>519530.18120926851</v>
      </c>
      <c r="BK196" s="33">
        <f t="shared" si="662"/>
        <v>5741888.4850060306</v>
      </c>
      <c r="BM196" s="33">
        <f t="shared" si="680"/>
        <v>503158.53606005519</v>
      </c>
      <c r="BN196" s="33">
        <f t="shared" si="680"/>
        <v>472793.70173598564</v>
      </c>
      <c r="BO196" s="33">
        <f t="shared" si="680"/>
        <v>436150.32523256622</v>
      </c>
      <c r="BP196" s="33">
        <f t="shared" si="680"/>
        <v>527543.27778513171</v>
      </c>
      <c r="BQ196" s="33">
        <f t="shared" si="680"/>
        <v>505165.7465535563</v>
      </c>
      <c r="BR196" s="33">
        <f t="shared" si="680"/>
        <v>524519.51295287057</v>
      </c>
      <c r="BS196" s="33">
        <f t="shared" si="680"/>
        <v>433378.28675940773</v>
      </c>
      <c r="BT196" s="33">
        <f t="shared" si="680"/>
        <v>530453.81932626024</v>
      </c>
      <c r="BU196" s="33">
        <f t="shared" si="680"/>
        <v>472482.23434784787</v>
      </c>
      <c r="BV196" s="33">
        <f t="shared" si="680"/>
        <v>529984.92967884638</v>
      </c>
      <c r="BW196" s="33">
        <f t="shared" si="680"/>
        <v>521872.56732126063</v>
      </c>
      <c r="BX196" s="33">
        <f t="shared" si="680"/>
        <v>516911.91162145929</v>
      </c>
      <c r="BY196" s="33">
        <f t="shared" si="664"/>
        <v>5974414.849375248</v>
      </c>
      <c r="CA196" s="33">
        <f t="shared" si="681"/>
        <v>486402.18109915842</v>
      </c>
      <c r="CB196" s="33">
        <f t="shared" si="681"/>
        <v>500900.99103858508</v>
      </c>
      <c r="CC196" s="33">
        <f t="shared" si="681"/>
        <v>489848.35874467005</v>
      </c>
      <c r="CD196" s="33">
        <f t="shared" si="681"/>
        <v>517313.70333561092</v>
      </c>
      <c r="CE196" s="33">
        <f t="shared" si="681"/>
        <v>501533.57697321457</v>
      </c>
      <c r="CF196" s="33">
        <f t="shared" si="681"/>
        <v>512158.89313435444</v>
      </c>
      <c r="CG196" s="33">
        <f t="shared" si="681"/>
        <v>521324.545142963</v>
      </c>
      <c r="CH196" s="33">
        <f t="shared" si="681"/>
        <v>512223.83856296184</v>
      </c>
      <c r="CI196" s="33">
        <f t="shared" si="681"/>
        <v>527730.6214989553</v>
      </c>
      <c r="CJ196" s="33">
        <f t="shared" si="681"/>
        <v>512517.51655706862</v>
      </c>
      <c r="CK196" s="33">
        <f t="shared" si="681"/>
        <v>506046.56151169975</v>
      </c>
      <c r="CL196" s="33">
        <f t="shared" si="681"/>
        <v>511203.52960298315</v>
      </c>
      <c r="CM196" s="33">
        <f t="shared" si="666"/>
        <v>6099204.3172022253</v>
      </c>
      <c r="CO196" s="33">
        <f t="shared" si="682"/>
        <v>1545836.1414946453</v>
      </c>
      <c r="CP196" s="33">
        <f t="shared" si="682"/>
        <v>1176185.2363363358</v>
      </c>
      <c r="CQ196" s="33">
        <f t="shared" si="682"/>
        <v>1560948.8324984997</v>
      </c>
      <c r="CR196" s="33">
        <f t="shared" si="682"/>
        <v>1719682.9910174243</v>
      </c>
      <c r="CS196" s="33">
        <f t="shared" si="668"/>
        <v>6002653.201346905</v>
      </c>
      <c r="CU196" s="33">
        <f t="shared" si="683"/>
        <v>1407718.2638695266</v>
      </c>
      <c r="CV196" s="33">
        <f t="shared" si="683"/>
        <v>1449679.9168990864</v>
      </c>
      <c r="CW196" s="33">
        <f t="shared" si="683"/>
        <v>1417692.000420549</v>
      </c>
      <c r="CX196" s="33">
        <f t="shared" si="683"/>
        <v>1438207.9647198962</v>
      </c>
      <c r="CY196" s="33">
        <f t="shared" si="670"/>
        <v>5713298.1459090579</v>
      </c>
      <c r="DA196" s="33">
        <f t="shared" si="684"/>
        <v>6972768.2784526572</v>
      </c>
      <c r="DB196" s="33">
        <f t="shared" si="684"/>
        <v>3908249.0240973434</v>
      </c>
      <c r="DC196" s="33">
        <f t="shared" si="684"/>
        <v>3935853.5727225626</v>
      </c>
      <c r="DD196" s="33">
        <f t="shared" si="684"/>
        <v>3147080.1926401225</v>
      </c>
      <c r="DE196" s="33">
        <f t="shared" si="684"/>
        <v>3142849.2833374757</v>
      </c>
      <c r="DF196" s="33">
        <f t="shared" si="684"/>
        <v>1299586.1023252932</v>
      </c>
      <c r="DG196" s="33">
        <f t="shared" si="684"/>
        <v>0</v>
      </c>
      <c r="DH196" s="33">
        <f t="shared" si="684"/>
        <v>0</v>
      </c>
      <c r="DI196" s="33">
        <f t="shared" si="684"/>
        <v>0</v>
      </c>
      <c r="DJ196" s="33">
        <f t="shared" si="684"/>
        <v>0</v>
      </c>
      <c r="DK196" s="33">
        <f t="shared" si="684"/>
        <v>0</v>
      </c>
      <c r="DL196" s="33">
        <f t="shared" si="684"/>
        <v>0</v>
      </c>
      <c r="DM196" s="33">
        <f t="shared" si="684"/>
        <v>0</v>
      </c>
      <c r="DN196" s="33">
        <f t="shared" si="684"/>
        <v>0</v>
      </c>
      <c r="DO196" s="33">
        <f t="shared" si="684"/>
        <v>0</v>
      </c>
      <c r="DP196" s="33">
        <f t="shared" si="684"/>
        <v>0</v>
      </c>
      <c r="DQ196" s="33">
        <f t="shared" si="684"/>
        <v>0</v>
      </c>
      <c r="DR196" s="33">
        <f t="shared" si="684"/>
        <v>0</v>
      </c>
      <c r="DS196" s="33">
        <f t="shared" si="684"/>
        <v>0</v>
      </c>
      <c r="DU196" s="33">
        <f t="shared" si="672"/>
        <v>10972877.460954454</v>
      </c>
      <c r="DW196" s="33">
        <f t="shared" si="673"/>
        <v>79018759.101383045</v>
      </c>
      <c r="DX196" s="33">
        <f t="shared" si="674"/>
        <v>89991636.562337503</v>
      </c>
    </row>
    <row r="197" spans="1:128" hidden="1" x14ac:dyDescent="0.3">
      <c r="B197" s="15"/>
      <c r="C197" s="16"/>
      <c r="D197" s="15"/>
      <c r="E197" s="16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33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33"/>
      <c r="AW197" s="33"/>
      <c r="BK197" s="33"/>
      <c r="BY197" s="33"/>
      <c r="CM197" s="33"/>
      <c r="CS197" s="33"/>
      <c r="CY197" s="33"/>
      <c r="DU197" s="33"/>
      <c r="DW197" s="33"/>
      <c r="DX197" s="33"/>
    </row>
    <row r="198" spans="1:128" s="10" customFormat="1" hidden="1" x14ac:dyDescent="0.3">
      <c r="A198" s="21"/>
      <c r="B198" s="127"/>
      <c r="C198" s="128"/>
      <c r="D198" s="127"/>
      <c r="E198" s="128"/>
      <c r="F198" s="129" t="s">
        <v>170</v>
      </c>
      <c r="G198" s="143" t="s">
        <v>179</v>
      </c>
      <c r="I198" s="144">
        <f t="shared" ref="I198:T198" si="685">I150+I160+I165+I169</f>
        <v>0</v>
      </c>
      <c r="J198" s="144">
        <f t="shared" si="685"/>
        <v>0</v>
      </c>
      <c r="K198" s="144">
        <f t="shared" si="685"/>
        <v>0</v>
      </c>
      <c r="L198" s="144">
        <f t="shared" si="685"/>
        <v>0</v>
      </c>
      <c r="M198" s="144">
        <f t="shared" si="685"/>
        <v>0</v>
      </c>
      <c r="N198" s="144">
        <f t="shared" si="685"/>
        <v>0</v>
      </c>
      <c r="O198" s="144">
        <f t="shared" si="685"/>
        <v>0</v>
      </c>
      <c r="P198" s="144">
        <f t="shared" si="685"/>
        <v>0</v>
      </c>
      <c r="Q198" s="144">
        <f t="shared" si="685"/>
        <v>0</v>
      </c>
      <c r="R198" s="144">
        <f t="shared" si="685"/>
        <v>0</v>
      </c>
      <c r="S198" s="144">
        <f t="shared" si="685"/>
        <v>0</v>
      </c>
      <c r="T198" s="144">
        <f t="shared" si="685"/>
        <v>0</v>
      </c>
      <c r="U198" s="144">
        <f>SUM(I198:T198)</f>
        <v>0</v>
      </c>
      <c r="W198" s="144">
        <f t="shared" ref="W198:AH198" si="686">W150+W160+W165+W169</f>
        <v>0</v>
      </c>
      <c r="X198" s="144">
        <f t="shared" si="686"/>
        <v>0</v>
      </c>
      <c r="Y198" s="144">
        <f t="shared" si="686"/>
        <v>0</v>
      </c>
      <c r="Z198" s="144">
        <f t="shared" si="686"/>
        <v>0</v>
      </c>
      <c r="AA198" s="144">
        <f t="shared" si="686"/>
        <v>0</v>
      </c>
      <c r="AB198" s="144">
        <f t="shared" si="686"/>
        <v>0</v>
      </c>
      <c r="AC198" s="144">
        <f t="shared" si="686"/>
        <v>0</v>
      </c>
      <c r="AD198" s="144">
        <f t="shared" si="686"/>
        <v>0</v>
      </c>
      <c r="AE198" s="144">
        <f t="shared" si="686"/>
        <v>0</v>
      </c>
      <c r="AF198" s="144">
        <f t="shared" si="686"/>
        <v>0</v>
      </c>
      <c r="AG198" s="144">
        <f t="shared" si="686"/>
        <v>0</v>
      </c>
      <c r="AH198" s="144">
        <f t="shared" si="686"/>
        <v>0</v>
      </c>
      <c r="AI198" s="144">
        <f>SUM(W198:AH198)</f>
        <v>0</v>
      </c>
      <c r="AK198" s="144">
        <f t="shared" ref="AK198:AR198" si="687">AK150+AK160+AK165+AK169</f>
        <v>2583509.0804295167</v>
      </c>
      <c r="AL198" s="144">
        <f t="shared" si="687"/>
        <v>1983971.8104760151</v>
      </c>
      <c r="AM198" s="144">
        <f t="shared" si="687"/>
        <v>2687910.8330255989</v>
      </c>
      <c r="AN198" s="144">
        <f t="shared" si="687"/>
        <v>2593389.6760319523</v>
      </c>
      <c r="AO198" s="144" t="e">
        <f t="shared" si="687"/>
        <v>#REF!</v>
      </c>
      <c r="AP198" s="144">
        <f t="shared" si="687"/>
        <v>2578396.9377822694</v>
      </c>
      <c r="AQ198" s="144">
        <f t="shared" si="687"/>
        <v>2659834.0308852242</v>
      </c>
      <c r="AR198" s="144">
        <f t="shared" si="687"/>
        <v>2564804.2187524829</v>
      </c>
      <c r="AS198" s="144">
        <v>2494357.2504461338</v>
      </c>
      <c r="AT198" s="33">
        <f>AT150+AT160+AT165+AT169</f>
        <v>2340538.7139460137</v>
      </c>
      <c r="AU198" s="33" t="e">
        <f t="shared" ref="AU198:AV198" si="688">AU150+AU160+AU165+AU169</f>
        <v>#REF!</v>
      </c>
      <c r="AV198" s="33">
        <f t="shared" si="688"/>
        <v>2508596.1750038294</v>
      </c>
      <c r="AW198" s="144" t="e">
        <f t="shared" ref="AW198" si="689">SUM(AK198:AV198)</f>
        <v>#REF!</v>
      </c>
      <c r="AY198" s="33" t="e">
        <f t="shared" ref="AY198:BJ198" si="690">AY150+AY160+AY165+AY169</f>
        <v>#REF!</v>
      </c>
      <c r="AZ198" s="33" t="e">
        <f t="shared" si="690"/>
        <v>#REF!</v>
      </c>
      <c r="BA198" s="33" t="e">
        <f t="shared" si="690"/>
        <v>#REF!</v>
      </c>
      <c r="BB198" s="33" t="e">
        <f t="shared" si="690"/>
        <v>#REF!</v>
      </c>
      <c r="BC198" s="33" t="e">
        <f t="shared" si="690"/>
        <v>#REF!</v>
      </c>
      <c r="BD198" s="33" t="e">
        <f t="shared" si="690"/>
        <v>#REF!</v>
      </c>
      <c r="BE198" s="33" t="e">
        <f t="shared" si="690"/>
        <v>#REF!</v>
      </c>
      <c r="BF198" s="33" t="e">
        <f t="shared" si="690"/>
        <v>#REF!</v>
      </c>
      <c r="BG198" s="33" t="e">
        <f t="shared" si="690"/>
        <v>#REF!</v>
      </c>
      <c r="BH198" s="33">
        <f t="shared" si="690"/>
        <v>2500861.6196917836</v>
      </c>
      <c r="BI198" s="33" t="e">
        <f t="shared" si="690"/>
        <v>#REF!</v>
      </c>
      <c r="BJ198" s="33">
        <f t="shared" si="690"/>
        <v>2556454.4982632715</v>
      </c>
      <c r="BK198" s="144" t="e">
        <f t="shared" ref="BK198" si="691">SUM(AY198:BJ198)</f>
        <v>#REF!</v>
      </c>
      <c r="BM198" s="33" t="e">
        <f t="shared" ref="BM198:BX198" si="692">BM150+BM160+BM165+BM169</f>
        <v>#REF!</v>
      </c>
      <c r="BN198" s="33" t="e">
        <f t="shared" si="692"/>
        <v>#REF!</v>
      </c>
      <c r="BO198" s="33" t="e">
        <f t="shared" si="692"/>
        <v>#REF!</v>
      </c>
      <c r="BP198" s="33" t="e">
        <f t="shared" si="692"/>
        <v>#REF!</v>
      </c>
      <c r="BQ198" s="33" t="e">
        <f t="shared" si="692"/>
        <v>#REF!</v>
      </c>
      <c r="BR198" s="33" t="e">
        <f t="shared" si="692"/>
        <v>#REF!</v>
      </c>
      <c r="BS198" s="33" t="e">
        <f t="shared" si="692"/>
        <v>#REF!</v>
      </c>
      <c r="BT198" s="33" t="e">
        <f t="shared" si="692"/>
        <v>#REF!</v>
      </c>
      <c r="BU198" s="33" t="e">
        <f t="shared" si="692"/>
        <v>#REF!</v>
      </c>
      <c r="BV198" s="33">
        <f t="shared" si="692"/>
        <v>2419048.5868934444</v>
      </c>
      <c r="BW198" s="33" t="e">
        <f t="shared" si="692"/>
        <v>#REF!</v>
      </c>
      <c r="BX198" s="33">
        <f t="shared" si="692"/>
        <v>2537417.2991044316</v>
      </c>
      <c r="BY198" s="144" t="e">
        <f t="shared" ref="BY198" si="693">SUM(BM198:BX198)</f>
        <v>#REF!</v>
      </c>
      <c r="CA198" s="33" t="e">
        <f t="shared" ref="CA198:CL198" si="694">CA150+CA160+CA165+CA169</f>
        <v>#REF!</v>
      </c>
      <c r="CB198" s="33" t="e">
        <f t="shared" si="694"/>
        <v>#REF!</v>
      </c>
      <c r="CC198" s="33" t="e">
        <f t="shared" si="694"/>
        <v>#REF!</v>
      </c>
      <c r="CD198" s="33" t="e">
        <f t="shared" si="694"/>
        <v>#REF!</v>
      </c>
      <c r="CE198" s="33" t="e">
        <f t="shared" si="694"/>
        <v>#REF!</v>
      </c>
      <c r="CF198" s="33" t="e">
        <f t="shared" si="694"/>
        <v>#REF!</v>
      </c>
      <c r="CG198" s="33" t="e">
        <f t="shared" si="694"/>
        <v>#REF!</v>
      </c>
      <c r="CH198" s="33" t="e">
        <f t="shared" si="694"/>
        <v>#REF!</v>
      </c>
      <c r="CI198" s="33" t="e">
        <f t="shared" si="694"/>
        <v>#REF!</v>
      </c>
      <c r="CJ198" s="33">
        <f t="shared" si="694"/>
        <v>2477767.0986500112</v>
      </c>
      <c r="CK198" s="33" t="e">
        <f t="shared" si="694"/>
        <v>#REF!</v>
      </c>
      <c r="CL198" s="33">
        <f t="shared" si="694"/>
        <v>2471356.7703180271</v>
      </c>
      <c r="CM198" s="144" t="e">
        <f t="shared" ref="CM198" si="695">SUM(CA198:CL198)</f>
        <v>#REF!</v>
      </c>
      <c r="CO198" s="33" t="e">
        <f t="shared" ref="CO198:CR198" si="696">CO150+CO160+CO165+CO169</f>
        <v>#REF!</v>
      </c>
      <c r="CP198" s="33" t="e">
        <f t="shared" si="696"/>
        <v>#REF!</v>
      </c>
      <c r="CQ198" s="33" t="e">
        <f t="shared" si="696"/>
        <v>#REF!</v>
      </c>
      <c r="CR198" s="33" t="e">
        <f t="shared" si="696"/>
        <v>#REF!</v>
      </c>
      <c r="CS198" s="144" t="e">
        <f>SUM(CO198:CR198)</f>
        <v>#REF!</v>
      </c>
      <c r="CU198" s="33" t="e">
        <f t="shared" ref="CU198:CX198" si="697">CU150+CU160+CU165+CU169</f>
        <v>#REF!</v>
      </c>
      <c r="CV198" s="33" t="e">
        <f t="shared" si="697"/>
        <v>#REF!</v>
      </c>
      <c r="CW198" s="33" t="e">
        <f t="shared" si="697"/>
        <v>#REF!</v>
      </c>
      <c r="CX198" s="33" t="e">
        <f t="shared" si="697"/>
        <v>#REF!</v>
      </c>
      <c r="CY198" s="144" t="e">
        <f>SUM(CU198:CX198)</f>
        <v>#REF!</v>
      </c>
      <c r="DA198" s="33" t="e">
        <f t="shared" ref="DA198:DS198" si="698">DA150+DA160+DA165+DA169</f>
        <v>#REF!</v>
      </c>
      <c r="DB198" s="33" t="e">
        <f t="shared" si="698"/>
        <v>#REF!</v>
      </c>
      <c r="DC198" s="33" t="e">
        <f t="shared" si="698"/>
        <v>#REF!</v>
      </c>
      <c r="DD198" s="33" t="e">
        <f t="shared" si="698"/>
        <v>#REF!</v>
      </c>
      <c r="DE198" s="33" t="e">
        <f t="shared" si="698"/>
        <v>#REF!</v>
      </c>
      <c r="DF198" s="33" t="e">
        <f t="shared" si="698"/>
        <v>#REF!</v>
      </c>
      <c r="DG198" s="33" t="e">
        <f t="shared" si="698"/>
        <v>#REF!</v>
      </c>
      <c r="DH198" s="33" t="e">
        <f t="shared" si="698"/>
        <v>#REF!</v>
      </c>
      <c r="DI198" s="33" t="e">
        <f t="shared" si="698"/>
        <v>#REF!</v>
      </c>
      <c r="DJ198" s="33" t="e">
        <f t="shared" si="698"/>
        <v>#REF!</v>
      </c>
      <c r="DK198" s="33" t="e">
        <f t="shared" si="698"/>
        <v>#REF!</v>
      </c>
      <c r="DL198" s="33" t="e">
        <f t="shared" si="698"/>
        <v>#REF!</v>
      </c>
      <c r="DM198" s="33" t="e">
        <f t="shared" si="698"/>
        <v>#REF!</v>
      </c>
      <c r="DN198" s="33" t="e">
        <f t="shared" si="698"/>
        <v>#REF!</v>
      </c>
      <c r="DO198" s="33" t="e">
        <f t="shared" si="698"/>
        <v>#REF!</v>
      </c>
      <c r="DP198" s="33" t="e">
        <f t="shared" si="698"/>
        <v>#REF!</v>
      </c>
      <c r="DQ198" s="33" t="e">
        <f t="shared" si="698"/>
        <v>#REF!</v>
      </c>
      <c r="DR198" s="33" t="e">
        <f t="shared" si="698"/>
        <v>#REF!</v>
      </c>
      <c r="DS198" s="33" t="e">
        <f t="shared" si="698"/>
        <v>#REF!</v>
      </c>
      <c r="DU198" s="144" t="e">
        <f>SUM(BO198:BZ198)</f>
        <v>#REF!</v>
      </c>
      <c r="DW198" s="144" t="e">
        <f>SUM(BQ198:DV198)</f>
        <v>#REF!</v>
      </c>
      <c r="DX198" s="144" t="e">
        <f t="shared" ref="DX198" si="699">SUM(DL198:DW198)</f>
        <v>#REF!</v>
      </c>
    </row>
    <row r="199" spans="1:128" hidden="1" x14ac:dyDescent="0.3">
      <c r="B199" s="15"/>
      <c r="C199" s="15"/>
      <c r="D199" s="15"/>
      <c r="E199" s="15"/>
      <c r="N199" s="101"/>
    </row>
    <row r="200" spans="1:128" hidden="1" outlineLevel="1" x14ac:dyDescent="0.3">
      <c r="B200" s="15"/>
      <c r="C200" s="15"/>
      <c r="D200" s="15"/>
      <c r="E200" s="15"/>
      <c r="N200" s="101"/>
    </row>
    <row r="201" spans="1:128" hidden="1" outlineLevel="1" x14ac:dyDescent="0.3">
      <c r="B201" s="15"/>
      <c r="C201" s="15"/>
      <c r="D201" s="15"/>
      <c r="E201" s="15"/>
      <c r="N201" s="101"/>
    </row>
    <row r="202" spans="1:128" s="10" customFormat="1" hidden="1" collapsed="1" x14ac:dyDescent="0.3">
      <c r="B202" s="114"/>
      <c r="C202" s="114"/>
      <c r="D202" s="114"/>
      <c r="E202" s="31"/>
      <c r="F202" s="115" t="s">
        <v>199</v>
      </c>
      <c r="G202" s="114" t="s">
        <v>180</v>
      </c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>
        <f t="shared" ref="W202:AI202" si="700">IFERROR(W198/W135,0)</f>
        <v>0</v>
      </c>
      <c r="X202" s="116">
        <f t="shared" si="700"/>
        <v>0</v>
      </c>
      <c r="Y202" s="116">
        <f t="shared" si="700"/>
        <v>0</v>
      </c>
      <c r="Z202" s="116">
        <f t="shared" si="700"/>
        <v>0</v>
      </c>
      <c r="AA202" s="116">
        <f t="shared" si="700"/>
        <v>0</v>
      </c>
      <c r="AB202" s="116">
        <f t="shared" si="700"/>
        <v>0</v>
      </c>
      <c r="AC202" s="116">
        <f t="shared" si="700"/>
        <v>0</v>
      </c>
      <c r="AD202" s="116">
        <f t="shared" si="700"/>
        <v>0</v>
      </c>
      <c r="AE202" s="116">
        <f t="shared" si="700"/>
        <v>0</v>
      </c>
      <c r="AF202" s="116">
        <f t="shared" si="700"/>
        <v>0</v>
      </c>
      <c r="AG202" s="116">
        <f t="shared" si="700"/>
        <v>0</v>
      </c>
      <c r="AH202" s="116">
        <f t="shared" si="700"/>
        <v>0</v>
      </c>
      <c r="AI202" s="116">
        <f t="shared" si="700"/>
        <v>0</v>
      </c>
      <c r="AJ202" s="116"/>
      <c r="AK202" s="117">
        <v>8.5002571552520209E-2</v>
      </c>
      <c r="AL202" s="117">
        <v>8.252969232555217E-2</v>
      </c>
      <c r="AM202" s="117">
        <v>8.2225761079473464E-2</v>
      </c>
      <c r="AN202" s="117">
        <v>8.4970842708870217E-2</v>
      </c>
      <c r="AO202" s="117">
        <v>8.1357711881631142E-2</v>
      </c>
      <c r="AP202" s="117">
        <v>7.8541739537493022E-2</v>
      </c>
      <c r="AQ202" s="117">
        <v>7.6946566434046265E-2</v>
      </c>
      <c r="AR202" s="117">
        <v>7.5837509813114073E-2</v>
      </c>
      <c r="AS202" s="117">
        <v>7.0110402417857862E-2</v>
      </c>
      <c r="AT202" s="117">
        <v>7.3361267642401293E-2</v>
      </c>
      <c r="AU202" s="117">
        <v>7.2435021319789225E-2</v>
      </c>
      <c r="AV202" s="117">
        <v>7.3173184805223654E-2</v>
      </c>
      <c r="AW202" s="116">
        <f>IFERROR(AW198/AW135,0)</f>
        <v>0</v>
      </c>
      <c r="AX202" s="116"/>
      <c r="AY202" s="117">
        <v>7.365246801872187E-2</v>
      </c>
      <c r="AZ202" s="117">
        <v>7.584792103449578E-2</v>
      </c>
      <c r="BA202" s="117">
        <v>7.4174298509385603E-2</v>
      </c>
      <c r="BB202" s="117">
        <v>7.5247703212026423E-2</v>
      </c>
      <c r="BC202" s="117">
        <v>7.2952348850621601E-2</v>
      </c>
      <c r="BD202" s="117">
        <v>7.4497891974401376E-2</v>
      </c>
      <c r="BE202" s="117">
        <v>7.4266215054937287E-2</v>
      </c>
      <c r="BF202" s="117">
        <v>7.2969757716952355E-2</v>
      </c>
      <c r="BG202" s="117">
        <v>7.5178804052990336E-2</v>
      </c>
      <c r="BH202" s="117">
        <v>7.3361267642401293E-2</v>
      </c>
      <c r="BI202" s="117">
        <v>7.2435021319789225E-2</v>
      </c>
      <c r="BJ202" s="117">
        <v>7.3173184805223654E-2</v>
      </c>
      <c r="BK202" s="116">
        <f>IFERROR(BK198/BK135,0)</f>
        <v>0</v>
      </c>
      <c r="BL202" s="116"/>
      <c r="BM202" s="117">
        <v>7.365246801872187E-2</v>
      </c>
      <c r="BN202" s="117">
        <v>7.584792103449578E-2</v>
      </c>
      <c r="BO202" s="117">
        <v>7.4174298509385603E-2</v>
      </c>
      <c r="BP202" s="117">
        <v>7.5247703212026423E-2</v>
      </c>
      <c r="BQ202" s="117">
        <v>7.2952348850621601E-2</v>
      </c>
      <c r="BR202" s="117">
        <v>7.4497891974401376E-2</v>
      </c>
      <c r="BS202" s="117">
        <v>7.4266215054937287E-2</v>
      </c>
      <c r="BT202" s="117">
        <v>7.2969757716952355E-2</v>
      </c>
      <c r="BU202" s="117">
        <v>7.5178804052990336E-2</v>
      </c>
      <c r="BV202" s="117">
        <v>7.3361267642401293E-2</v>
      </c>
      <c r="BW202" s="117">
        <v>7.2435021319789225E-2</v>
      </c>
      <c r="BX202" s="117">
        <v>7.3173184805223654E-2</v>
      </c>
      <c r="BY202" s="116">
        <f>IFERROR(BY198/BY135,0)</f>
        <v>0</v>
      </c>
      <c r="BZ202" s="116"/>
      <c r="CA202" s="117">
        <v>7.365246801872187E-2</v>
      </c>
      <c r="CB202" s="117">
        <v>7.584792103449578E-2</v>
      </c>
      <c r="CC202" s="117">
        <v>7.4174298509385603E-2</v>
      </c>
      <c r="CD202" s="117">
        <v>7.5247703212026423E-2</v>
      </c>
      <c r="CE202" s="117">
        <v>7.2952348850621601E-2</v>
      </c>
      <c r="CF202" s="117">
        <v>7.4497891974401376E-2</v>
      </c>
      <c r="CG202" s="117">
        <v>7.4266215054937287E-2</v>
      </c>
      <c r="CH202" s="117">
        <v>7.2969757716952355E-2</v>
      </c>
      <c r="CI202" s="117">
        <v>7.5178804052990336E-2</v>
      </c>
      <c r="CJ202" s="117">
        <v>7.3361267642401293E-2</v>
      </c>
      <c r="CK202" s="117">
        <v>7.2435021319789225E-2</v>
      </c>
      <c r="CL202" s="117">
        <v>7.3173184805223654E-2</v>
      </c>
      <c r="CM202" s="116">
        <f>IFERROR(CM198/CM135,0)</f>
        <v>0</v>
      </c>
      <c r="CN202" s="116"/>
      <c r="CO202" s="117">
        <v>7.365246801872187E-2</v>
      </c>
      <c r="CP202" s="117">
        <v>7.584792103449578E-2</v>
      </c>
      <c r="CQ202" s="117">
        <v>7.4174298509385603E-2</v>
      </c>
      <c r="CR202" s="117">
        <v>7.5247703212026423E-2</v>
      </c>
      <c r="CS202" s="116">
        <f>IFERROR(CS198/CS135,0)</f>
        <v>0</v>
      </c>
      <c r="CT202" s="116"/>
      <c r="CU202" s="117">
        <v>7.365246801872187E-2</v>
      </c>
      <c r="CV202" s="117">
        <v>7.584792103449578E-2</v>
      </c>
      <c r="CW202" s="117">
        <v>7.4174298509385603E-2</v>
      </c>
      <c r="CX202" s="117">
        <v>7.5247703212026423E-2</v>
      </c>
      <c r="CY202" s="116">
        <f>IFERROR(CY198/CY135,0)</f>
        <v>0</v>
      </c>
      <c r="CZ202" s="116"/>
      <c r="DA202" s="117">
        <v>7.365246801872187E-2</v>
      </c>
      <c r="DB202" s="117">
        <v>7.365246801872187E-2</v>
      </c>
      <c r="DC202" s="117">
        <v>7.365246801872187E-2</v>
      </c>
      <c r="DD202" s="117">
        <v>7.365246801872187E-2</v>
      </c>
      <c r="DE202" s="117">
        <v>7.365246801872187E-2</v>
      </c>
      <c r="DF202" s="117">
        <v>7.365246801872187E-2</v>
      </c>
      <c r="DG202" s="117">
        <v>7.365246801872187E-2</v>
      </c>
      <c r="DH202" s="117">
        <v>7.365246801872187E-2</v>
      </c>
      <c r="DI202" s="117">
        <v>7.365246801872187E-2</v>
      </c>
      <c r="DJ202" s="117">
        <v>7.365246801872187E-2</v>
      </c>
      <c r="DK202" s="117">
        <v>7.365246801872187E-2</v>
      </c>
      <c r="DL202" s="117">
        <v>7.365246801872187E-2</v>
      </c>
      <c r="DM202" s="117">
        <v>7.365246801872187E-2</v>
      </c>
      <c r="DN202" s="117">
        <v>7.365246801872187E-2</v>
      </c>
      <c r="DO202" s="117">
        <v>7.365246801872187E-2</v>
      </c>
      <c r="DP202" s="117">
        <v>7.365246801872187E-2</v>
      </c>
      <c r="DQ202" s="117">
        <v>7.365246801872187E-2</v>
      </c>
      <c r="DR202" s="117">
        <v>7.365246801872187E-2</v>
      </c>
      <c r="DS202" s="117">
        <v>7.365246801872187E-2</v>
      </c>
      <c r="DT202" s="116"/>
      <c r="DU202" s="116">
        <f>IFERROR(DU198/DU135,0)</f>
        <v>0</v>
      </c>
      <c r="DV202" s="116"/>
      <c r="DW202" s="116">
        <f>IFERROR(DW198/DW135,0)</f>
        <v>0</v>
      </c>
      <c r="DX202" s="116">
        <f>IFERROR(DX198/DX135,0)</f>
        <v>0</v>
      </c>
    </row>
    <row r="203" spans="1:128" hidden="1" x14ac:dyDescent="0.3">
      <c r="B203" s="15"/>
      <c r="C203" s="15"/>
      <c r="D203" s="15"/>
      <c r="E203" s="15"/>
      <c r="F203" s="12" t="s">
        <v>194</v>
      </c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9">
        <v>8.5002571552520209E-2</v>
      </c>
      <c r="AL203" s="120">
        <v>8.252969232555217E-2</v>
      </c>
      <c r="AM203" s="120">
        <v>8.2225761079473464E-2</v>
      </c>
      <c r="AN203" s="120">
        <v>8.4970842708870217E-2</v>
      </c>
      <c r="AO203" s="120">
        <v>8.1357711881631142E-2</v>
      </c>
      <c r="AP203" s="120">
        <v>7.8541739537493022E-2</v>
      </c>
      <c r="AQ203" s="120">
        <v>7.6946566434046265E-2</v>
      </c>
      <c r="AR203" s="120">
        <v>7.5837509813114073E-2</v>
      </c>
      <c r="AS203" s="120">
        <v>7.4326542812662072E-2</v>
      </c>
      <c r="AT203" s="120">
        <v>7.3361267642401293E-2</v>
      </c>
      <c r="AU203" s="120">
        <v>7.2435021319789225E-2</v>
      </c>
      <c r="AV203" s="120">
        <v>7.3173184805223654E-2</v>
      </c>
      <c r="AW203" s="118"/>
      <c r="AX203" s="118"/>
      <c r="AY203" s="119">
        <v>7.365246801872187E-2</v>
      </c>
      <c r="AZ203" s="120">
        <v>7.584792103449578E-2</v>
      </c>
      <c r="BA203" s="120">
        <v>7.4174298509385603E-2</v>
      </c>
      <c r="BB203" s="120">
        <v>7.5247703212026423E-2</v>
      </c>
      <c r="BC203" s="120">
        <v>7.2952348850621601E-2</v>
      </c>
      <c r="BD203" s="120">
        <v>7.4497891974401376E-2</v>
      </c>
      <c r="BE203" s="120">
        <v>7.4266215054937287E-2</v>
      </c>
      <c r="BF203" s="120">
        <v>7.2969757716952355E-2</v>
      </c>
      <c r="BG203" s="120">
        <v>7.5178804052990336E-2</v>
      </c>
      <c r="BH203" s="120">
        <v>7.3361267642401293E-2</v>
      </c>
      <c r="BI203" s="120">
        <v>7.2435021319789225E-2</v>
      </c>
      <c r="BJ203" s="120">
        <v>7.3173184805223654E-2</v>
      </c>
      <c r="BK203" s="118"/>
      <c r="BL203" s="118"/>
      <c r="BM203" s="119">
        <v>7.365246801872187E-2</v>
      </c>
      <c r="BN203" s="120">
        <v>7.584792103449578E-2</v>
      </c>
      <c r="BO203" s="120">
        <v>7.4174298509385603E-2</v>
      </c>
      <c r="BP203" s="120">
        <v>7.5247703212026423E-2</v>
      </c>
      <c r="BQ203" s="120">
        <v>7.2952348850621601E-2</v>
      </c>
      <c r="BR203" s="120">
        <v>7.4497891974401376E-2</v>
      </c>
      <c r="BS203" s="120">
        <v>7.4266215054937287E-2</v>
      </c>
      <c r="BT203" s="120">
        <v>7.2969757716952355E-2</v>
      </c>
      <c r="BU203" s="120">
        <v>7.5178804052990336E-2</v>
      </c>
      <c r="BV203" s="120">
        <v>7.3361267642401293E-2</v>
      </c>
      <c r="BW203" s="120">
        <v>7.2435021319789225E-2</v>
      </c>
      <c r="BX203" s="120">
        <v>7.3173184805223654E-2</v>
      </c>
      <c r="BY203" s="118"/>
      <c r="BZ203" s="118"/>
      <c r="CA203" s="119">
        <v>7.365246801872187E-2</v>
      </c>
      <c r="CB203" s="120">
        <v>7.584792103449578E-2</v>
      </c>
      <c r="CC203" s="120">
        <v>7.4174298509385603E-2</v>
      </c>
      <c r="CD203" s="120">
        <v>7.5247703212026423E-2</v>
      </c>
      <c r="CE203" s="120">
        <v>7.2952348850621601E-2</v>
      </c>
      <c r="CF203" s="120">
        <v>7.4497891974401376E-2</v>
      </c>
      <c r="CG203" s="120">
        <v>7.4266215054937287E-2</v>
      </c>
      <c r="CH203" s="120">
        <v>7.2969757716952355E-2</v>
      </c>
      <c r="CI203" s="120">
        <v>7.5178804052990336E-2</v>
      </c>
      <c r="CJ203" s="120">
        <v>7.3361267642401293E-2</v>
      </c>
      <c r="CK203" s="120">
        <v>7.2435021319789225E-2</v>
      </c>
      <c r="CL203" s="120">
        <v>7.3173184805223654E-2</v>
      </c>
      <c r="CM203" s="118"/>
      <c r="CN203" s="118"/>
      <c r="CO203" s="119">
        <v>7.365246801872187E-2</v>
      </c>
      <c r="CP203" s="120">
        <v>7.584792103449578E-2</v>
      </c>
      <c r="CQ203" s="120">
        <v>7.4174298509385603E-2</v>
      </c>
      <c r="CR203" s="120">
        <v>7.5247703212026423E-2</v>
      </c>
      <c r="CS203" s="118"/>
      <c r="CT203" s="118"/>
      <c r="CU203" s="119">
        <v>7.365246801872187E-2</v>
      </c>
      <c r="CV203" s="120">
        <v>7.584792103449578E-2</v>
      </c>
      <c r="CW203" s="120">
        <v>7.4174298509385603E-2</v>
      </c>
      <c r="CX203" s="120">
        <v>7.5247703212026423E-2</v>
      </c>
      <c r="CY203" s="118"/>
      <c r="CZ203" s="118"/>
      <c r="DA203" s="119">
        <v>7.365246801872187E-2</v>
      </c>
      <c r="DB203" s="119">
        <v>7.365246801872187E-2</v>
      </c>
      <c r="DC203" s="119">
        <v>7.365246801872187E-2</v>
      </c>
      <c r="DD203" s="119">
        <v>7.365246801872187E-2</v>
      </c>
      <c r="DE203" s="119">
        <v>7.365246801872187E-2</v>
      </c>
      <c r="DF203" s="119">
        <v>7.365246801872187E-2</v>
      </c>
      <c r="DG203" s="119">
        <v>7.365246801872187E-2</v>
      </c>
      <c r="DH203" s="119">
        <v>7.365246801872187E-2</v>
      </c>
      <c r="DI203" s="119">
        <v>7.365246801872187E-2</v>
      </c>
      <c r="DJ203" s="119">
        <v>7.365246801872187E-2</v>
      </c>
      <c r="DK203" s="119">
        <v>7.365246801872187E-2</v>
      </c>
      <c r="DL203" s="119">
        <v>7.365246801872187E-2</v>
      </c>
      <c r="DM203" s="119">
        <v>7.365246801872187E-2</v>
      </c>
      <c r="DN203" s="119">
        <v>7.365246801872187E-2</v>
      </c>
      <c r="DO203" s="119">
        <v>7.365246801872187E-2</v>
      </c>
      <c r="DP203" s="119">
        <v>7.365246801872187E-2</v>
      </c>
      <c r="DQ203" s="119">
        <v>7.365246801872187E-2</v>
      </c>
      <c r="DR203" s="119">
        <v>7.365246801872187E-2</v>
      </c>
      <c r="DS203" s="119">
        <v>7.365246801872187E-2</v>
      </c>
      <c r="DT203" s="118"/>
      <c r="DU203" s="118"/>
      <c r="DV203" s="118"/>
      <c r="DW203" s="118"/>
      <c r="DX203" s="118"/>
    </row>
    <row r="204" spans="1:128" hidden="1" x14ac:dyDescent="0.3">
      <c r="B204" s="15"/>
      <c r="C204" s="15"/>
      <c r="D204" s="15"/>
      <c r="E204" s="15"/>
      <c r="N204" s="101"/>
    </row>
    <row r="205" spans="1:128" hidden="1" x14ac:dyDescent="0.3">
      <c r="B205" s="15"/>
      <c r="C205" s="15"/>
      <c r="D205" s="15"/>
      <c r="E205" s="15"/>
      <c r="N205" s="101"/>
    </row>
    <row r="206" spans="1:128" x14ac:dyDescent="0.3">
      <c r="B206" s="15"/>
      <c r="C206" s="15"/>
      <c r="D206" s="15"/>
      <c r="E206" s="15"/>
      <c r="N206" s="101"/>
    </row>
    <row r="207" spans="1:128" x14ac:dyDescent="0.3"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21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  <c r="DK207" s="121"/>
      <c r="DL207" s="121"/>
      <c r="DM207" s="121"/>
      <c r="DN207" s="121"/>
      <c r="DO207" s="121"/>
      <c r="DP207" s="121"/>
      <c r="DQ207" s="121"/>
      <c r="DR207" s="121"/>
      <c r="DS207" s="121"/>
      <c r="DT207" s="121"/>
      <c r="DU207" s="121"/>
      <c r="DV207" s="121"/>
      <c r="DW207" s="121"/>
      <c r="DX207" s="121"/>
    </row>
    <row r="210" spans="37:123" x14ac:dyDescent="0.3">
      <c r="AN210" s="15"/>
      <c r="AO210" s="15"/>
      <c r="AP210" s="15"/>
      <c r="BB210" s="15"/>
      <c r="BC210" s="15"/>
      <c r="BD210" s="15"/>
      <c r="BP210" s="15"/>
      <c r="BQ210" s="15"/>
      <c r="BR210" s="15"/>
      <c r="CD210" s="15"/>
      <c r="CE210" s="15"/>
      <c r="CF210" s="15"/>
      <c r="CR210" s="15"/>
      <c r="CX210" s="15"/>
    </row>
    <row r="211" spans="37:123" x14ac:dyDescent="0.3">
      <c r="AN211" s="15"/>
      <c r="AO211" s="24"/>
      <c r="AP211" s="155"/>
      <c r="BB211" s="15"/>
      <c r="BC211" s="24"/>
      <c r="BD211" s="155"/>
      <c r="BP211" s="15"/>
      <c r="BQ211" s="24"/>
      <c r="BR211" s="155"/>
      <c r="CD211" s="15"/>
      <c r="CE211" s="24"/>
      <c r="CF211" s="155"/>
      <c r="CR211" s="15"/>
      <c r="CX211" s="15"/>
    </row>
    <row r="212" spans="37:123" x14ac:dyDescent="0.3">
      <c r="AN212" s="15"/>
      <c r="AO212" s="24"/>
      <c r="AP212" s="155"/>
      <c r="BB212" s="15"/>
      <c r="BC212" s="24"/>
      <c r="BD212" s="155"/>
      <c r="BP212" s="15"/>
      <c r="BQ212" s="24"/>
      <c r="BR212" s="155"/>
      <c r="CD212" s="15"/>
      <c r="CE212" s="24"/>
      <c r="CF212" s="155"/>
      <c r="CR212" s="15"/>
      <c r="CX212" s="15"/>
    </row>
    <row r="213" spans="37:123" x14ac:dyDescent="0.3">
      <c r="AN213" s="15"/>
      <c r="AO213" s="24"/>
      <c r="AP213" s="155"/>
      <c r="BB213" s="15"/>
      <c r="BC213" s="24"/>
      <c r="BD213" s="155"/>
      <c r="BP213" s="15"/>
      <c r="BQ213" s="24"/>
      <c r="BR213" s="155"/>
      <c r="CD213" s="15"/>
      <c r="CE213" s="24"/>
      <c r="CF213" s="155"/>
      <c r="CR213" s="15"/>
      <c r="CX213" s="15"/>
    </row>
    <row r="214" spans="37:123" x14ac:dyDescent="0.3">
      <c r="AN214" s="15"/>
      <c r="AO214" s="24"/>
      <c r="AP214" s="15"/>
      <c r="BB214" s="15"/>
      <c r="BC214" s="24"/>
      <c r="BD214" s="15"/>
      <c r="BP214" s="15"/>
      <c r="BQ214" s="24"/>
      <c r="BR214" s="15"/>
      <c r="CD214" s="15"/>
      <c r="CE214" s="24"/>
      <c r="CF214" s="15"/>
      <c r="CR214" s="15"/>
      <c r="CX214" s="15"/>
    </row>
    <row r="215" spans="37:123" x14ac:dyDescent="0.3">
      <c r="AN215" s="15"/>
      <c r="AO215" s="9"/>
      <c r="AP215" s="15"/>
      <c r="BB215" s="15"/>
      <c r="BC215" s="9"/>
      <c r="BD215" s="15"/>
      <c r="BP215" s="15"/>
      <c r="BQ215" s="9"/>
      <c r="BR215" s="15"/>
      <c r="CD215" s="15"/>
      <c r="CE215" s="9"/>
      <c r="CF215" s="15"/>
      <c r="CR215" s="15"/>
      <c r="CX215" s="15"/>
    </row>
    <row r="216" spans="37:123" x14ac:dyDescent="0.3">
      <c r="AN216" s="15"/>
      <c r="AO216" s="118"/>
      <c r="AP216" s="15"/>
      <c r="BB216" s="15"/>
      <c r="BC216" s="118"/>
      <c r="BD216" s="15"/>
      <c r="BP216" s="15"/>
      <c r="BQ216" s="118"/>
      <c r="BR216" s="15"/>
      <c r="CD216" s="15"/>
      <c r="CE216" s="118"/>
      <c r="CF216" s="15"/>
      <c r="CR216" s="15"/>
      <c r="CX216" s="15"/>
    </row>
    <row r="217" spans="37:123" x14ac:dyDescent="0.3">
      <c r="AP217" s="15"/>
      <c r="BD217" s="15"/>
      <c r="BR217" s="15"/>
      <c r="CF217" s="15"/>
    </row>
    <row r="218" spans="37:123" x14ac:dyDescent="0.3">
      <c r="AK218" s="156"/>
      <c r="AL218" s="156"/>
      <c r="AM218" s="156"/>
      <c r="AN218" s="157"/>
      <c r="AO218" s="158"/>
      <c r="AP218" s="157"/>
      <c r="AY218" s="156"/>
      <c r="AZ218" s="156"/>
      <c r="BA218" s="156"/>
      <c r="BB218" s="157"/>
      <c r="BC218" s="158"/>
      <c r="BD218" s="157"/>
      <c r="BM218" s="156"/>
      <c r="BN218" s="156"/>
      <c r="BO218" s="156"/>
      <c r="BP218" s="157"/>
      <c r="BQ218" s="158"/>
      <c r="BR218" s="157"/>
      <c r="CA218" s="156"/>
      <c r="CB218" s="156"/>
      <c r="CC218" s="156"/>
      <c r="CD218" s="157"/>
      <c r="CE218" s="158"/>
      <c r="CF218" s="157"/>
      <c r="CO218" s="156"/>
      <c r="CP218" s="156"/>
      <c r="CQ218" s="156"/>
      <c r="CR218" s="157"/>
      <c r="CU218" s="156"/>
      <c r="CV218" s="156"/>
      <c r="CW218" s="156"/>
      <c r="CX218" s="157"/>
      <c r="DA218" s="156"/>
      <c r="DB218" s="156"/>
      <c r="DC218" s="156"/>
      <c r="DD218" s="156"/>
      <c r="DE218" s="156"/>
      <c r="DF218" s="156"/>
      <c r="DG218" s="156"/>
      <c r="DH218" s="156"/>
      <c r="DI218" s="156"/>
      <c r="DJ218" s="156"/>
      <c r="DK218" s="156"/>
      <c r="DL218" s="156"/>
      <c r="DM218" s="156"/>
      <c r="DN218" s="156"/>
      <c r="DO218" s="156"/>
      <c r="DP218" s="156"/>
      <c r="DQ218" s="156"/>
      <c r="DR218" s="156"/>
      <c r="DS218" s="156"/>
    </row>
  </sheetData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3" id="{506E396E-6F63-400E-9033-EC75CAD1B7A8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DU5:DU18</xm:sqref>
        </x14:conditionalFormatting>
        <x14:conditionalFormatting xmlns:xm="http://schemas.microsoft.com/office/excel/2006/main">
          <x14:cfRule type="iconSet" priority="32" id="{CD00F637-90F7-443A-B286-6C285BBECF13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DU25:DU32</xm:sqref>
        </x14:conditionalFormatting>
        <x14:conditionalFormatting xmlns:xm="http://schemas.microsoft.com/office/excel/2006/main">
          <x14:cfRule type="iconSet" priority="31" id="{033FFC93-F16A-4AA9-A353-43B2E93DEC61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DU35:DU37</xm:sqref>
        </x14:conditionalFormatting>
        <x14:conditionalFormatting xmlns:xm="http://schemas.microsoft.com/office/excel/2006/main">
          <x14:cfRule type="iconSet" priority="30" id="{95BFED79-5764-4BFE-AFDA-61CBBFB859DF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DU40:DU41</xm:sqref>
        </x14:conditionalFormatting>
        <x14:conditionalFormatting xmlns:xm="http://schemas.microsoft.com/office/excel/2006/main">
          <x14:cfRule type="iconSet" priority="29" id="{09C20E8F-4040-47B9-BA4C-CFA68F538DE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DU45:DU52</xm:sqref>
        </x14:conditionalFormatting>
        <x14:conditionalFormatting xmlns:xm="http://schemas.microsoft.com/office/excel/2006/main">
          <x14:cfRule type="iconSet" priority="28" id="{3F57DC71-53E5-451F-A835-6E08CB159F24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DU55:DU56</xm:sqref>
        </x14:conditionalFormatting>
        <x14:conditionalFormatting xmlns:xm="http://schemas.microsoft.com/office/excel/2006/main">
          <x14:cfRule type="iconSet" priority="27" id="{1854FD0A-A89D-4133-A337-49E4A9D5FDE8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DU59:DU70</xm:sqref>
        </x14:conditionalFormatting>
        <x14:conditionalFormatting xmlns:xm="http://schemas.microsoft.com/office/excel/2006/main">
          <x14:cfRule type="iconSet" priority="26" id="{AEF3FEBE-295F-4E2D-8462-8D162F41B1C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DU74:DU75</xm:sqref>
        </x14:conditionalFormatting>
        <x14:conditionalFormatting xmlns:xm="http://schemas.microsoft.com/office/excel/2006/main">
          <x14:cfRule type="iconSet" priority="25" id="{CDF72855-455B-48F8-9D3B-39F121A689F0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DU88:DU95</xm:sqref>
        </x14:conditionalFormatting>
        <x14:conditionalFormatting xmlns:xm="http://schemas.microsoft.com/office/excel/2006/main">
          <x14:cfRule type="iconSet" priority="24" id="{7692B5EA-DEE9-4AB2-BD57-CEA18C7B044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DU98:DU100</xm:sqref>
        </x14:conditionalFormatting>
        <x14:conditionalFormatting xmlns:xm="http://schemas.microsoft.com/office/excel/2006/main">
          <x14:cfRule type="iconSet" priority="23" id="{5E4430C8-1791-4E3F-B64F-397EB4E662C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DU103:DU104</xm:sqref>
        </x14:conditionalFormatting>
        <x14:conditionalFormatting xmlns:xm="http://schemas.microsoft.com/office/excel/2006/main">
          <x14:cfRule type="iconSet" priority="22" id="{923F4AA1-0D2E-4036-82E1-D0B8F346581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DU108:DU115</xm:sqref>
        </x14:conditionalFormatting>
        <x14:conditionalFormatting xmlns:xm="http://schemas.microsoft.com/office/excel/2006/main">
          <x14:cfRule type="iconSet" priority="21" id="{CBEAC3D3-BD23-42AA-8919-CAD677E5B4F3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DU118:DU119</xm:sqref>
        </x14:conditionalFormatting>
        <x14:conditionalFormatting xmlns:xm="http://schemas.microsoft.com/office/excel/2006/main">
          <x14:cfRule type="iconSet" priority="18" id="{D18D9DC2-C95A-4823-8D78-11350A991F0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DU122</xm:sqref>
        </x14:conditionalFormatting>
        <x14:conditionalFormatting xmlns:xm="http://schemas.microsoft.com/office/excel/2006/main">
          <x14:cfRule type="iconSet" priority="20" id="{0AEEA3C2-08B2-43EE-A352-33530B4B1B45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DU123:DU132</xm:sqref>
        </x14:conditionalFormatting>
        <x14:conditionalFormatting xmlns:xm="http://schemas.microsoft.com/office/excel/2006/main">
          <x14:cfRule type="iconSet" priority="19" id="{82BF05E2-2B4A-4A70-A323-C788D275D4B0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DU133</xm:sqref>
        </x14:conditionalFormatting>
        <x14:conditionalFormatting xmlns:xm="http://schemas.microsoft.com/office/excel/2006/main">
          <x14:cfRule type="iconSet" priority="17" id="{6C3D3E3D-F730-4E2C-BB19-F4C40954979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DU137</xm:sqref>
        </x14:conditionalFormatting>
        <x14:conditionalFormatting xmlns:xm="http://schemas.microsoft.com/office/excel/2006/main">
          <x14:cfRule type="iconSet" priority="34" id="{2C8C6961-89D4-4F1B-9161-4394F0972C8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DW5:DW18</xm:sqref>
        </x14:conditionalFormatting>
        <x14:conditionalFormatting xmlns:xm="http://schemas.microsoft.com/office/excel/2006/main">
          <x14:cfRule type="iconSet" priority="16" id="{7916C190-6558-45CE-B053-A14CE690811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DW25:DW32</xm:sqref>
        </x14:conditionalFormatting>
        <x14:conditionalFormatting xmlns:xm="http://schemas.microsoft.com/office/excel/2006/main">
          <x14:cfRule type="iconSet" priority="15" id="{02485496-2711-436B-B3EF-87200CF41818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DW35:DW37</xm:sqref>
        </x14:conditionalFormatting>
        <x14:conditionalFormatting xmlns:xm="http://schemas.microsoft.com/office/excel/2006/main">
          <x14:cfRule type="iconSet" priority="14" id="{2362D5C5-E248-4FB1-BB48-51908841D83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DW40:DW41</xm:sqref>
        </x14:conditionalFormatting>
        <x14:conditionalFormatting xmlns:xm="http://schemas.microsoft.com/office/excel/2006/main">
          <x14:cfRule type="iconSet" priority="13" id="{7D936126-81AF-4F42-A029-08E7C64AE4F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DW45:DW52</xm:sqref>
        </x14:conditionalFormatting>
        <x14:conditionalFormatting xmlns:xm="http://schemas.microsoft.com/office/excel/2006/main">
          <x14:cfRule type="iconSet" priority="12" id="{58677A09-8A8A-40DC-9F15-453491007A1D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DW55:DW56</xm:sqref>
        </x14:conditionalFormatting>
        <x14:conditionalFormatting xmlns:xm="http://schemas.microsoft.com/office/excel/2006/main">
          <x14:cfRule type="iconSet" priority="11" id="{B20BA79C-C5EA-412A-B95D-BBC88FB2CEC8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DW59:DW70</xm:sqref>
        </x14:conditionalFormatting>
        <x14:conditionalFormatting xmlns:xm="http://schemas.microsoft.com/office/excel/2006/main">
          <x14:cfRule type="iconSet" priority="10" id="{6CA07912-8C18-43D1-B72F-2005D2E5DE8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DW74:DW75</xm:sqref>
        </x14:conditionalFormatting>
        <x14:conditionalFormatting xmlns:xm="http://schemas.microsoft.com/office/excel/2006/main">
          <x14:cfRule type="iconSet" priority="9" id="{372EAC78-B06A-48E1-8946-652B0E820ED8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DW88:DW95</xm:sqref>
        </x14:conditionalFormatting>
        <x14:conditionalFormatting xmlns:xm="http://schemas.microsoft.com/office/excel/2006/main">
          <x14:cfRule type="iconSet" priority="8" id="{B0C94643-C93C-475B-A894-0F402E2BCB50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DW98:DW100</xm:sqref>
        </x14:conditionalFormatting>
        <x14:conditionalFormatting xmlns:xm="http://schemas.microsoft.com/office/excel/2006/main">
          <x14:cfRule type="iconSet" priority="7" id="{446551E6-7137-4E86-9524-5DA67387D862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DW103:DW104</xm:sqref>
        </x14:conditionalFormatting>
        <x14:conditionalFormatting xmlns:xm="http://schemas.microsoft.com/office/excel/2006/main">
          <x14:cfRule type="iconSet" priority="6" id="{CADF1EB5-51EC-4B2F-8CCD-B857AE3435F3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DW108:DW115</xm:sqref>
        </x14:conditionalFormatting>
        <x14:conditionalFormatting xmlns:xm="http://schemas.microsoft.com/office/excel/2006/main">
          <x14:cfRule type="iconSet" priority="5" id="{2F12C500-2693-41D7-991C-D7389943A7B0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DW118:DW119</xm:sqref>
        </x14:conditionalFormatting>
        <x14:conditionalFormatting xmlns:xm="http://schemas.microsoft.com/office/excel/2006/main">
          <x14:cfRule type="iconSet" priority="2" id="{AA966B45-30F8-4803-9A04-EBA2B8FF2BB0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DW122</xm:sqref>
        </x14:conditionalFormatting>
        <x14:conditionalFormatting xmlns:xm="http://schemas.microsoft.com/office/excel/2006/main">
          <x14:cfRule type="iconSet" priority="4" id="{E1F734CD-BAB1-46C3-8F95-A0ED080A3C5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DW123:DW132</xm:sqref>
        </x14:conditionalFormatting>
        <x14:conditionalFormatting xmlns:xm="http://schemas.microsoft.com/office/excel/2006/main">
          <x14:cfRule type="iconSet" priority="3" id="{6C4EB8D2-E443-4E65-AC7C-08D8CBDED8A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DW133</xm:sqref>
        </x14:conditionalFormatting>
        <x14:conditionalFormatting xmlns:xm="http://schemas.microsoft.com/office/excel/2006/main">
          <x14:cfRule type="iconSet" priority="1" id="{BE398F88-6093-43AA-BCDF-AB235126BB50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66AD-0548-4245-B5ED-6F9E918DC003}">
  <sheetPr>
    <tabColor rgb="FFFFFF00"/>
  </sheetPr>
  <dimension ref="A1:DX218"/>
  <sheetViews>
    <sheetView showGridLines="0" zoomScale="70" zoomScaleNormal="70" workbookViewId="0">
      <pane xSplit="7" ySplit="2" topLeftCell="CH3" activePane="bottomRight" state="frozen"/>
      <selection pane="topRight" activeCell="C1" sqref="C1"/>
      <selection pane="bottomLeft" activeCell="A5" sqref="A5"/>
      <selection pane="bottomRight" activeCell="CA7" sqref="CA7"/>
    </sheetView>
  </sheetViews>
  <sheetFormatPr baseColWidth="10" defaultColWidth="8.77734375" defaultRowHeight="16.8" outlineLevelRow="1" outlineLevelCol="2" x14ac:dyDescent="0.3"/>
  <cols>
    <col min="1" max="1" width="2.33203125" style="12" customWidth="1"/>
    <col min="2" max="2" width="9.5546875" style="12" customWidth="1"/>
    <col min="3" max="3" width="12.5546875" style="12" customWidth="1" outlineLevel="2"/>
    <col min="4" max="4" width="18.44140625" style="12" customWidth="1"/>
    <col min="5" max="5" width="30.5546875" style="12" hidden="1" customWidth="1" outlineLevel="2"/>
    <col min="6" max="6" width="32" style="12" customWidth="1" collapsed="1"/>
    <col min="7" max="7" width="12.77734375" style="15" customWidth="1" collapsed="1"/>
    <col min="8" max="8" width="0.77734375" style="12" customWidth="1"/>
    <col min="9" max="20" width="9.77734375" style="12" hidden="1" customWidth="1" outlineLevel="1"/>
    <col min="21" max="21" width="11.5546875" style="10" customWidth="1" collapsed="1"/>
    <col min="22" max="22" width="0.77734375" style="12" customWidth="1"/>
    <col min="23" max="34" width="8.77734375" style="12" hidden="1" customWidth="1" outlineLevel="1"/>
    <col min="35" max="35" width="11.21875" style="10" customWidth="1" collapsed="1"/>
    <col min="36" max="36" width="0.77734375" style="12" customWidth="1"/>
    <col min="37" max="45" width="10" style="12" hidden="1" customWidth="1" outlineLevel="1"/>
    <col min="46" max="48" width="10.5546875" style="12" hidden="1" customWidth="1" outlineLevel="1"/>
    <col min="49" max="49" width="12.33203125" style="10" customWidth="1" collapsed="1"/>
    <col min="50" max="50" width="0.77734375" style="12" customWidth="1"/>
    <col min="51" max="62" width="11.77734375" style="12" hidden="1" customWidth="1" outlineLevel="1"/>
    <col min="63" max="63" width="13.5546875" style="10" customWidth="1" collapsed="1"/>
    <col min="64" max="64" width="0.77734375" style="12" customWidth="1"/>
    <col min="65" max="76" width="11.21875" style="12" customWidth="1" outlineLevel="1"/>
    <col min="77" max="77" width="13.5546875" style="10" customWidth="1"/>
    <col min="78" max="78" width="0.77734375" style="12" customWidth="1"/>
    <col min="79" max="90" width="11.21875" style="12" customWidth="1" outlineLevel="1"/>
    <col min="91" max="91" width="13.6640625" style="10" customWidth="1"/>
    <col min="92" max="92" width="0.77734375" style="12" customWidth="1"/>
    <col min="93" max="93" width="12.33203125" style="12" customWidth="1" outlineLevel="1"/>
    <col min="94" max="96" width="14.109375" style="12" bestFit="1" customWidth="1" outlineLevel="1"/>
    <col min="97" max="97" width="13.6640625" style="10" customWidth="1"/>
    <col min="98" max="98" width="0.77734375" style="12" customWidth="1"/>
    <col min="99" max="99" width="15" style="12" customWidth="1" outlineLevel="1"/>
    <col min="100" max="102" width="13.109375" style="12" customWidth="1" outlineLevel="1"/>
    <col min="103" max="103" width="13.6640625" style="10" customWidth="1"/>
    <col min="104" max="104" width="0.77734375" style="12" customWidth="1"/>
    <col min="105" max="120" width="13.44140625" style="12" customWidth="1" outlineLevel="1"/>
    <col min="121" max="123" width="11.21875" style="12" customWidth="1" outlineLevel="1"/>
    <col min="124" max="124" width="0.77734375" style="12" customWidth="1"/>
    <col min="125" max="125" width="12.44140625" style="10" hidden="1" customWidth="1"/>
    <col min="126" max="126" width="0.77734375" style="12" hidden="1" customWidth="1"/>
    <col min="127" max="127" width="12.44140625" style="10" hidden="1" customWidth="1" collapsed="1"/>
    <col min="128" max="128" width="13.6640625" style="10" customWidth="1"/>
    <col min="129" max="16384" width="8.77734375" style="12"/>
  </cols>
  <sheetData>
    <row r="1" spans="2:128" s="10" customFormat="1" ht="39" customHeight="1" x14ac:dyDescent="0.3">
      <c r="B1" s="11" t="s">
        <v>1</v>
      </c>
      <c r="C1" s="11" t="s">
        <v>2</v>
      </c>
      <c r="D1" s="11" t="s">
        <v>3</v>
      </c>
      <c r="E1" s="11" t="s">
        <v>4</v>
      </c>
      <c r="F1" s="11" t="s">
        <v>266</v>
      </c>
      <c r="G1" s="11" t="s">
        <v>5</v>
      </c>
      <c r="I1" s="122" t="s">
        <v>218</v>
      </c>
      <c r="J1" s="122" t="s">
        <v>219</v>
      </c>
      <c r="K1" s="122" t="s">
        <v>220</v>
      </c>
      <c r="L1" s="122" t="s">
        <v>221</v>
      </c>
      <c r="M1" s="122" t="s">
        <v>222</v>
      </c>
      <c r="N1" s="122" t="s">
        <v>223</v>
      </c>
      <c r="O1" s="122" t="s">
        <v>224</v>
      </c>
      <c r="P1" s="122" t="s">
        <v>225</v>
      </c>
      <c r="Q1" s="122" t="s">
        <v>226</v>
      </c>
      <c r="R1" s="122" t="s">
        <v>227</v>
      </c>
      <c r="S1" s="122" t="s">
        <v>228</v>
      </c>
      <c r="T1" s="122" t="s">
        <v>229</v>
      </c>
      <c r="U1" s="122">
        <v>2023</v>
      </c>
      <c r="W1" s="122" t="s">
        <v>230</v>
      </c>
      <c r="X1" s="122" t="s">
        <v>231</v>
      </c>
      <c r="Y1" s="122" t="s">
        <v>232</v>
      </c>
      <c r="Z1" s="122" t="s">
        <v>233</v>
      </c>
      <c r="AA1" s="122" t="s">
        <v>234</v>
      </c>
      <c r="AB1" s="122" t="s">
        <v>235</v>
      </c>
      <c r="AC1" s="122" t="s">
        <v>236</v>
      </c>
      <c r="AD1" s="122" t="s">
        <v>237</v>
      </c>
      <c r="AE1" s="122" t="s">
        <v>238</v>
      </c>
      <c r="AF1" s="122" t="s">
        <v>239</v>
      </c>
      <c r="AG1" s="122" t="s">
        <v>240</v>
      </c>
      <c r="AH1" s="122" t="s">
        <v>241</v>
      </c>
      <c r="AI1" s="122">
        <v>2024</v>
      </c>
      <c r="AK1" s="122" t="s">
        <v>242</v>
      </c>
      <c r="AL1" s="122" t="s">
        <v>243</v>
      </c>
      <c r="AM1" s="122" t="s">
        <v>244</v>
      </c>
      <c r="AN1" s="122" t="s">
        <v>245</v>
      </c>
      <c r="AO1" s="122" t="s">
        <v>246</v>
      </c>
      <c r="AP1" s="122" t="s">
        <v>247</v>
      </c>
      <c r="AQ1" s="122" t="s">
        <v>248</v>
      </c>
      <c r="AR1" s="122" t="s">
        <v>249</v>
      </c>
      <c r="AS1" s="122" t="s">
        <v>250</v>
      </c>
      <c r="AT1" s="122" t="s">
        <v>251</v>
      </c>
      <c r="AU1" s="122" t="s">
        <v>252</v>
      </c>
      <c r="AV1" s="122" t="s">
        <v>253</v>
      </c>
      <c r="AW1" s="122">
        <v>2025</v>
      </c>
      <c r="AY1" s="123" t="s">
        <v>254</v>
      </c>
      <c r="AZ1" s="123" t="s">
        <v>255</v>
      </c>
      <c r="BA1" s="123" t="s">
        <v>256</v>
      </c>
      <c r="BB1" s="123" t="s">
        <v>257</v>
      </c>
      <c r="BC1" s="123" t="s">
        <v>258</v>
      </c>
      <c r="BD1" s="123" t="s">
        <v>259</v>
      </c>
      <c r="BE1" s="123" t="s">
        <v>260</v>
      </c>
      <c r="BF1" s="123" t="s">
        <v>261</v>
      </c>
      <c r="BG1" s="123" t="s">
        <v>262</v>
      </c>
      <c r="BH1" s="123" t="s">
        <v>263</v>
      </c>
      <c r="BI1" s="123" t="s">
        <v>264</v>
      </c>
      <c r="BJ1" s="123" t="s">
        <v>265</v>
      </c>
      <c r="BK1" s="11">
        <v>2026</v>
      </c>
      <c r="BM1" s="124" t="s">
        <v>254</v>
      </c>
      <c r="BN1" s="124" t="s">
        <v>255</v>
      </c>
      <c r="BO1" s="124" t="s">
        <v>256</v>
      </c>
      <c r="BP1" s="125" t="s">
        <v>257</v>
      </c>
      <c r="BQ1" s="125" t="s">
        <v>258</v>
      </c>
      <c r="BR1" s="125" t="s">
        <v>259</v>
      </c>
      <c r="BS1" s="125" t="s">
        <v>260</v>
      </c>
      <c r="BT1" s="125" t="s">
        <v>261</v>
      </c>
      <c r="BU1" s="125" t="s">
        <v>262</v>
      </c>
      <c r="BV1" s="125" t="s">
        <v>263</v>
      </c>
      <c r="BW1" s="125" t="s">
        <v>264</v>
      </c>
      <c r="BX1" s="125" t="s">
        <v>265</v>
      </c>
      <c r="BY1" s="126">
        <v>2026</v>
      </c>
      <c r="CA1" s="160" t="s">
        <v>269</v>
      </c>
      <c r="CB1" s="160" t="s">
        <v>270</v>
      </c>
      <c r="CC1" s="160" t="s">
        <v>271</v>
      </c>
      <c r="CD1" s="160" t="s">
        <v>272</v>
      </c>
      <c r="CE1" s="160" t="s">
        <v>273</v>
      </c>
      <c r="CF1" s="160" t="s">
        <v>274</v>
      </c>
      <c r="CG1" s="160" t="s">
        <v>275</v>
      </c>
      <c r="CH1" s="160" t="s">
        <v>276</v>
      </c>
      <c r="CI1" s="160" t="s">
        <v>277</v>
      </c>
      <c r="CJ1" s="160" t="s">
        <v>278</v>
      </c>
      <c r="CK1" s="160" t="s">
        <v>279</v>
      </c>
      <c r="CL1" s="160" t="s">
        <v>280</v>
      </c>
      <c r="CM1" s="164">
        <v>2027</v>
      </c>
      <c r="CO1" s="166" t="s">
        <v>284</v>
      </c>
      <c r="CP1" s="166" t="s">
        <v>285</v>
      </c>
      <c r="CQ1" s="166" t="s">
        <v>286</v>
      </c>
      <c r="CR1" s="166" t="s">
        <v>287</v>
      </c>
      <c r="CS1" s="164">
        <v>2028</v>
      </c>
      <c r="CU1" s="166" t="s">
        <v>288</v>
      </c>
      <c r="CV1" s="166" t="s">
        <v>289</v>
      </c>
      <c r="CW1" s="166" t="s">
        <v>290</v>
      </c>
      <c r="CX1" s="166" t="s">
        <v>291</v>
      </c>
      <c r="CY1" s="164">
        <v>2029</v>
      </c>
      <c r="DA1" s="166">
        <v>2030</v>
      </c>
      <c r="DB1" s="166">
        <v>2031</v>
      </c>
      <c r="DC1" s="166">
        <v>2032</v>
      </c>
      <c r="DD1" s="166">
        <v>2033</v>
      </c>
      <c r="DE1" s="166">
        <v>2034</v>
      </c>
      <c r="DF1" s="166">
        <v>2035</v>
      </c>
      <c r="DG1" s="166">
        <v>2036</v>
      </c>
      <c r="DH1" s="166">
        <v>2037</v>
      </c>
      <c r="DI1" s="166">
        <v>2038</v>
      </c>
      <c r="DJ1" s="166">
        <v>2039</v>
      </c>
      <c r="DK1" s="166">
        <v>2040</v>
      </c>
      <c r="DL1" s="166">
        <v>2041</v>
      </c>
      <c r="DM1" s="166">
        <v>2042</v>
      </c>
      <c r="DN1" s="166">
        <v>2043</v>
      </c>
      <c r="DO1" s="166">
        <v>2044</v>
      </c>
      <c r="DP1" s="166">
        <v>2045</v>
      </c>
      <c r="DQ1" s="166">
        <v>2046</v>
      </c>
      <c r="DR1" s="166">
        <v>2047</v>
      </c>
      <c r="DS1" s="166">
        <v>2048</v>
      </c>
      <c r="DU1" s="122" t="s">
        <v>216</v>
      </c>
      <c r="DW1" s="122" t="s">
        <v>217</v>
      </c>
      <c r="DX1" s="164" t="s">
        <v>299</v>
      </c>
    </row>
    <row r="2" spans="2:128" s="13" customFormat="1" x14ac:dyDescent="0.3"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 t="s">
        <v>205</v>
      </c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 t="s">
        <v>205</v>
      </c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 t="s">
        <v>205</v>
      </c>
      <c r="AY2" s="14" t="s">
        <v>297</v>
      </c>
      <c r="AZ2" s="14" t="s">
        <v>297</v>
      </c>
      <c r="BA2" s="14" t="s">
        <v>297</v>
      </c>
      <c r="BB2" s="14" t="s">
        <v>297</v>
      </c>
      <c r="BC2" s="14" t="s">
        <v>297</v>
      </c>
      <c r="BD2" s="14" t="s">
        <v>297</v>
      </c>
      <c r="BE2" s="14" t="s">
        <v>297</v>
      </c>
      <c r="BF2" s="14" t="s">
        <v>297</v>
      </c>
      <c r="BG2" s="14" t="s">
        <v>297</v>
      </c>
      <c r="BH2" s="14" t="s">
        <v>297</v>
      </c>
      <c r="BI2" s="14" t="s">
        <v>297</v>
      </c>
      <c r="BJ2" s="14" t="s">
        <v>297</v>
      </c>
      <c r="BK2" s="14" t="s">
        <v>207</v>
      </c>
      <c r="BM2" s="14" t="s">
        <v>205</v>
      </c>
      <c r="BN2" s="14" t="s">
        <v>205</v>
      </c>
      <c r="BO2" s="14" t="s">
        <v>205</v>
      </c>
      <c r="BP2" s="14" t="s">
        <v>296</v>
      </c>
      <c r="BQ2" s="14" t="s">
        <v>296</v>
      </c>
      <c r="BR2" s="14" t="s">
        <v>296</v>
      </c>
      <c r="BS2" s="14" t="s">
        <v>296</v>
      </c>
      <c r="BT2" s="14" t="s">
        <v>296</v>
      </c>
      <c r="BU2" s="14" t="s">
        <v>296</v>
      </c>
      <c r="BV2" s="14" t="s">
        <v>296</v>
      </c>
      <c r="BW2" s="14" t="s">
        <v>296</v>
      </c>
      <c r="BX2" s="14" t="s">
        <v>296</v>
      </c>
      <c r="BY2" s="14" t="s">
        <v>296</v>
      </c>
      <c r="CA2" s="14" t="s">
        <v>299</v>
      </c>
      <c r="CB2" s="14" t="s">
        <v>299</v>
      </c>
      <c r="CC2" s="14" t="s">
        <v>299</v>
      </c>
      <c r="CD2" s="14" t="s">
        <v>299</v>
      </c>
      <c r="CE2" s="14" t="s">
        <v>299</v>
      </c>
      <c r="CF2" s="14" t="s">
        <v>299</v>
      </c>
      <c r="CG2" s="14" t="s">
        <v>299</v>
      </c>
      <c r="CH2" s="14" t="s">
        <v>299</v>
      </c>
      <c r="CI2" s="14" t="s">
        <v>299</v>
      </c>
      <c r="CJ2" s="14" t="s">
        <v>299</v>
      </c>
      <c r="CK2" s="14" t="s">
        <v>299</v>
      </c>
      <c r="CL2" s="14" t="s">
        <v>299</v>
      </c>
      <c r="CM2" s="14" t="s">
        <v>299</v>
      </c>
      <c r="CN2" s="14" t="s">
        <v>299</v>
      </c>
      <c r="CO2" s="14" t="s">
        <v>299</v>
      </c>
      <c r="CP2" s="14" t="s">
        <v>299</v>
      </c>
      <c r="CQ2" s="14" t="s">
        <v>299</v>
      </c>
      <c r="CR2" s="14" t="s">
        <v>299</v>
      </c>
      <c r="CS2" s="14" t="s">
        <v>299</v>
      </c>
      <c r="CT2" s="14" t="s">
        <v>299</v>
      </c>
      <c r="CU2" s="14" t="s">
        <v>299</v>
      </c>
      <c r="CV2" s="14" t="s">
        <v>299</v>
      </c>
      <c r="CW2" s="14" t="s">
        <v>299</v>
      </c>
      <c r="CX2" s="14" t="s">
        <v>299</v>
      </c>
      <c r="CY2" s="14" t="s">
        <v>299</v>
      </c>
      <c r="CZ2" s="14" t="s">
        <v>299</v>
      </c>
      <c r="DA2" s="14" t="s">
        <v>299</v>
      </c>
      <c r="DB2" s="14" t="s">
        <v>299</v>
      </c>
      <c r="DC2" s="14" t="s">
        <v>299</v>
      </c>
      <c r="DD2" s="14" t="s">
        <v>299</v>
      </c>
      <c r="DE2" s="14" t="s">
        <v>299</v>
      </c>
      <c r="DF2" s="14" t="s">
        <v>299</v>
      </c>
      <c r="DG2" s="14" t="s">
        <v>299</v>
      </c>
      <c r="DH2" s="14" t="s">
        <v>299</v>
      </c>
      <c r="DI2" s="14" t="s">
        <v>299</v>
      </c>
      <c r="DJ2" s="14" t="s">
        <v>299</v>
      </c>
      <c r="DK2" s="14" t="s">
        <v>299</v>
      </c>
      <c r="DL2" s="14" t="s">
        <v>299</v>
      </c>
      <c r="DM2" s="14" t="s">
        <v>299</v>
      </c>
      <c r="DN2" s="14" t="s">
        <v>299</v>
      </c>
      <c r="DO2" s="14" t="s">
        <v>299</v>
      </c>
      <c r="DP2" s="14" t="s">
        <v>299</v>
      </c>
      <c r="DQ2" s="14" t="s">
        <v>299</v>
      </c>
      <c r="DR2" s="14" t="s">
        <v>299</v>
      </c>
      <c r="DS2" s="14" t="s">
        <v>299</v>
      </c>
      <c r="DU2" s="14"/>
      <c r="DW2" s="14"/>
      <c r="DX2" s="165" t="s">
        <v>283</v>
      </c>
    </row>
    <row r="3" spans="2:128" x14ac:dyDescent="0.3">
      <c r="B3" s="15"/>
      <c r="C3" s="16"/>
      <c r="D3" s="15"/>
      <c r="E3" s="16"/>
      <c r="F3" s="12" t="s">
        <v>6</v>
      </c>
      <c r="G3" s="15" t="s">
        <v>6</v>
      </c>
      <c r="I3" s="17">
        <v>31</v>
      </c>
      <c r="J3" s="17">
        <v>28</v>
      </c>
      <c r="K3" s="17">
        <v>31</v>
      </c>
      <c r="L3" s="17">
        <v>30</v>
      </c>
      <c r="M3" s="17">
        <v>31</v>
      </c>
      <c r="N3" s="17">
        <v>30</v>
      </c>
      <c r="O3" s="17">
        <v>31</v>
      </c>
      <c r="P3" s="17">
        <v>31</v>
      </c>
      <c r="Q3" s="17">
        <v>30</v>
      </c>
      <c r="R3" s="17">
        <v>31</v>
      </c>
      <c r="S3" s="17">
        <v>30</v>
      </c>
      <c r="T3" s="17">
        <v>31</v>
      </c>
      <c r="U3" s="18">
        <f>SUM(I3:T3)</f>
        <v>365</v>
      </c>
      <c r="W3" s="17">
        <v>31</v>
      </c>
      <c r="X3" s="17">
        <v>29</v>
      </c>
      <c r="Y3" s="17">
        <v>31</v>
      </c>
      <c r="Z3" s="17">
        <v>30</v>
      </c>
      <c r="AA3" s="17">
        <v>31</v>
      </c>
      <c r="AB3" s="17">
        <v>30</v>
      </c>
      <c r="AC3" s="17">
        <v>31</v>
      </c>
      <c r="AD3" s="17">
        <v>31</v>
      </c>
      <c r="AE3" s="17">
        <v>30</v>
      </c>
      <c r="AF3" s="17">
        <v>31</v>
      </c>
      <c r="AG3" s="17">
        <v>30</v>
      </c>
      <c r="AH3" s="17">
        <v>31</v>
      </c>
      <c r="AI3" s="18">
        <f>SUM(W3:AH3)</f>
        <v>366</v>
      </c>
      <c r="AK3" s="17">
        <v>31</v>
      </c>
      <c r="AL3" s="17">
        <v>28</v>
      </c>
      <c r="AM3" s="17">
        <v>31</v>
      </c>
      <c r="AN3" s="17">
        <v>30</v>
      </c>
      <c r="AO3" s="17">
        <v>31</v>
      </c>
      <c r="AP3" s="17">
        <v>30</v>
      </c>
      <c r="AQ3" s="17">
        <v>31</v>
      </c>
      <c r="AR3" s="17">
        <v>31</v>
      </c>
      <c r="AS3" s="17">
        <v>30</v>
      </c>
      <c r="AT3" s="17">
        <v>31</v>
      </c>
      <c r="AU3" s="17">
        <v>30</v>
      </c>
      <c r="AV3" s="17">
        <v>31</v>
      </c>
      <c r="AW3" s="18">
        <f>+SUM(AK3:AV3)</f>
        <v>365</v>
      </c>
      <c r="AY3" s="20">
        <v>31</v>
      </c>
      <c r="AZ3" s="20">
        <v>28</v>
      </c>
      <c r="BA3" s="20">
        <v>31</v>
      </c>
      <c r="BB3" s="20">
        <v>30</v>
      </c>
      <c r="BC3" s="20">
        <v>31</v>
      </c>
      <c r="BD3" s="20">
        <v>30</v>
      </c>
      <c r="BE3" s="20">
        <v>31</v>
      </c>
      <c r="BF3" s="20">
        <v>31</v>
      </c>
      <c r="BG3" s="20">
        <v>30</v>
      </c>
      <c r="BH3" s="20">
        <v>31</v>
      </c>
      <c r="BI3" s="20">
        <v>30</v>
      </c>
      <c r="BJ3" s="20">
        <v>31</v>
      </c>
      <c r="BK3" s="19">
        <v>365</v>
      </c>
      <c r="BM3" s="17">
        <v>31</v>
      </c>
      <c r="BN3" s="17">
        <v>28</v>
      </c>
      <c r="BO3" s="17">
        <v>31</v>
      </c>
      <c r="BP3" s="17">
        <v>30</v>
      </c>
      <c r="BQ3" s="17">
        <v>31</v>
      </c>
      <c r="BR3" s="17">
        <v>30</v>
      </c>
      <c r="BS3" s="17">
        <v>31</v>
      </c>
      <c r="BT3" s="17">
        <v>31</v>
      </c>
      <c r="BU3" s="17">
        <v>30</v>
      </c>
      <c r="BV3" s="17">
        <v>31</v>
      </c>
      <c r="BW3" s="17">
        <v>30</v>
      </c>
      <c r="BX3" s="17">
        <v>31</v>
      </c>
      <c r="BY3" s="17">
        <v>365</v>
      </c>
      <c r="CA3" s="167">
        <v>31</v>
      </c>
      <c r="CB3" s="167">
        <v>28</v>
      </c>
      <c r="CC3" s="167">
        <v>31</v>
      </c>
      <c r="CD3" s="167">
        <v>30</v>
      </c>
      <c r="CE3" s="167">
        <v>31</v>
      </c>
      <c r="CF3" s="167">
        <v>30</v>
      </c>
      <c r="CG3" s="167">
        <v>31</v>
      </c>
      <c r="CH3" s="167">
        <v>31</v>
      </c>
      <c r="CI3" s="167">
        <v>30</v>
      </c>
      <c r="CJ3" s="167">
        <v>31</v>
      </c>
      <c r="CK3" s="167">
        <v>30</v>
      </c>
      <c r="CL3" s="167">
        <v>31</v>
      </c>
      <c r="CM3" s="17">
        <f>+SUM(CA3:CL3)</f>
        <v>365</v>
      </c>
      <c r="CO3" s="167">
        <v>91</v>
      </c>
      <c r="CP3" s="167">
        <v>91</v>
      </c>
      <c r="CQ3" s="167">
        <v>92</v>
      </c>
      <c r="CR3" s="167">
        <v>92</v>
      </c>
      <c r="CS3" s="17">
        <f>+SUM(CO3:CR3)</f>
        <v>366</v>
      </c>
      <c r="CU3" s="167">
        <v>90</v>
      </c>
      <c r="CV3" s="167">
        <v>91</v>
      </c>
      <c r="CW3" s="167">
        <v>92</v>
      </c>
      <c r="CX3" s="167">
        <v>92</v>
      </c>
      <c r="CY3" s="17">
        <f>+SUM(CU3:CX3)</f>
        <v>365</v>
      </c>
      <c r="DA3" s="167">
        <v>365</v>
      </c>
      <c r="DB3" s="167">
        <v>365</v>
      </c>
      <c r="DC3" s="167">
        <v>366</v>
      </c>
      <c r="DD3" s="167">
        <v>365</v>
      </c>
      <c r="DE3" s="167">
        <v>365</v>
      </c>
      <c r="DF3" s="167">
        <v>365</v>
      </c>
      <c r="DG3" s="167">
        <v>366</v>
      </c>
      <c r="DH3" s="167">
        <v>365</v>
      </c>
      <c r="DI3" s="167">
        <v>365</v>
      </c>
      <c r="DJ3" s="167">
        <v>365</v>
      </c>
      <c r="DK3" s="167">
        <v>366</v>
      </c>
      <c r="DL3" s="167">
        <v>365</v>
      </c>
      <c r="DM3" s="167">
        <v>365</v>
      </c>
      <c r="DN3" s="167">
        <v>365</v>
      </c>
      <c r="DO3" s="167">
        <v>366</v>
      </c>
      <c r="DP3" s="167">
        <v>365</v>
      </c>
      <c r="DQ3" s="167">
        <v>365</v>
      </c>
      <c r="DR3" s="167">
        <v>365</v>
      </c>
      <c r="DS3" s="167">
        <v>366</v>
      </c>
      <c r="DU3" s="17">
        <f>+BY3-BK3</f>
        <v>0</v>
      </c>
      <c r="DW3" s="17"/>
      <c r="DX3" s="17">
        <f>+SUM(BY3,CM3,CS2:CS3,CY3,DA3:DS3)</f>
        <v>8401</v>
      </c>
    </row>
    <row r="4" spans="2:128" x14ac:dyDescent="0.3">
      <c r="B4" s="15"/>
      <c r="C4" s="16"/>
      <c r="D4" s="15"/>
      <c r="E4" s="16"/>
      <c r="CC4" s="17">
        <f>+SUM(CA3:CC3)</f>
        <v>90</v>
      </c>
      <c r="CF4" s="17">
        <f>+SUM(CD3:CF3)</f>
        <v>91</v>
      </c>
      <c r="CI4" s="17">
        <f>+SUM(CG3:CI3)</f>
        <v>92</v>
      </c>
      <c r="CL4" s="17">
        <f>+SUM(CJ3:CL3)</f>
        <v>92</v>
      </c>
    </row>
    <row r="5" spans="2:128" ht="15.6" customHeight="1" x14ac:dyDescent="0.3">
      <c r="B5" s="21" t="s">
        <v>209</v>
      </c>
      <c r="C5" s="16"/>
      <c r="D5" s="15"/>
      <c r="E5" s="16"/>
      <c r="F5" s="12" t="s">
        <v>7</v>
      </c>
      <c r="G5" s="15" t="s">
        <v>8</v>
      </c>
      <c r="I5" s="17">
        <v>1396.4499968852779</v>
      </c>
      <c r="J5" s="17">
        <v>1645.2153469483335</v>
      </c>
      <c r="K5" s="17">
        <v>1844.3724156372223</v>
      </c>
      <c r="L5" s="17">
        <v>1813.4211741605554</v>
      </c>
      <c r="M5" s="17">
        <v>1922.0730896211112</v>
      </c>
      <c r="N5" s="17">
        <v>1835.6902536297221</v>
      </c>
      <c r="O5" s="17">
        <v>1943.4398613819444</v>
      </c>
      <c r="P5" s="17">
        <v>1953.3787498411111</v>
      </c>
      <c r="Q5" s="17">
        <v>1905.3749685541668</v>
      </c>
      <c r="R5" s="17">
        <v>1989.2246439388896</v>
      </c>
      <c r="S5" s="17">
        <v>2028.6795738308342</v>
      </c>
      <c r="T5" s="17">
        <v>1843.41441332611</v>
      </c>
      <c r="U5" s="17">
        <f t="shared" ref="U5:U10" si="0">SUM(I5:T5)</f>
        <v>22120.734487755282</v>
      </c>
      <c r="W5" s="22">
        <v>1858.882485660833</v>
      </c>
      <c r="X5" s="22">
        <v>1809.4373216158326</v>
      </c>
      <c r="Y5" s="22">
        <v>2039.365473557501</v>
      </c>
      <c r="Z5" s="22">
        <v>1773.7686775713883</v>
      </c>
      <c r="AA5" s="22">
        <v>1802.5766750791665</v>
      </c>
      <c r="AB5" s="22">
        <v>1848.9603939786111</v>
      </c>
      <c r="AC5" s="22">
        <v>1845.2597436727781</v>
      </c>
      <c r="AD5" s="22">
        <v>1917.4059257113893</v>
      </c>
      <c r="AE5" s="22">
        <v>1851.2105983025001</v>
      </c>
      <c r="AF5" s="22">
        <v>1811.5458434250004</v>
      </c>
      <c r="AG5" s="22">
        <v>1672.7808331505557</v>
      </c>
      <c r="AH5" s="22">
        <v>1756.9989590666687</v>
      </c>
      <c r="AI5" s="17">
        <f t="shared" ref="AI5:AI10" si="1">SUM(W5:AH5)</f>
        <v>21988.192930792226</v>
      </c>
      <c r="AK5" s="23">
        <v>1788.2797924827773</v>
      </c>
      <c r="AL5" s="23">
        <v>1639.5098799144444</v>
      </c>
      <c r="AM5" s="23">
        <v>1960.8214528633334</v>
      </c>
      <c r="AN5" s="23">
        <v>1926.8991967383331</v>
      </c>
      <c r="AO5" s="23">
        <v>2032.3633692013891</v>
      </c>
      <c r="AP5" s="23">
        <v>1848.8127926544439</v>
      </c>
      <c r="AQ5" s="23">
        <v>1777.4393654111113</v>
      </c>
      <c r="AR5" s="23">
        <v>1901.3287800430537</v>
      </c>
      <c r="AS5" s="24">
        <v>1878.0875880605413</v>
      </c>
      <c r="AT5" s="24">
        <v>1962.4000000000087</v>
      </c>
      <c r="AU5" s="24">
        <v>1710.0999999999985</v>
      </c>
      <c r="AV5" s="24">
        <v>1522.7999999999956</v>
      </c>
      <c r="AW5" s="17">
        <f t="shared" ref="AW5:AW9" si="2">SUM(AK5:AV5)</f>
        <v>21948.842217369431</v>
      </c>
      <c r="AY5" s="25">
        <f>+[1]Planeamiento!AX$38</f>
        <v>1779.9082298914691</v>
      </c>
      <c r="AZ5" s="25">
        <f>+[1]Planeamiento!AY$38</f>
        <v>1128.2762785243547</v>
      </c>
      <c r="BA5" s="25">
        <f>+[1]Planeamiento!AZ$38</f>
        <v>1843.6211388748713</v>
      </c>
      <c r="BB5" s="25">
        <f>+[1]Planeamiento!BA$38</f>
        <v>1726.0923781482829</v>
      </c>
      <c r="BC5" s="25">
        <f>+[1]Planeamiento!BB$38</f>
        <v>1304.9931050706714</v>
      </c>
      <c r="BD5" s="25">
        <f>+[1]Planeamiento!BC$38</f>
        <v>1807.1005761790464</v>
      </c>
      <c r="BE5" s="25">
        <f>+[1]Planeamiento!BD$38</f>
        <v>1948.6470211672558</v>
      </c>
      <c r="BF5" s="25">
        <f>+[1]Planeamiento!BE$38</f>
        <v>2012.3877658066924</v>
      </c>
      <c r="BG5" s="25">
        <f>+[1]Planeamiento!BF$38</f>
        <v>1889.3359472532745</v>
      </c>
      <c r="BH5" s="25">
        <f>+[1]Planeamiento!BG$38</f>
        <v>2003.8884619307698</v>
      </c>
      <c r="BI5" s="25">
        <f>+[1]Planeamiento!BH$38</f>
        <v>1844.9152009837205</v>
      </c>
      <c r="BJ5" s="25">
        <f>+[1]Planeamiento!BI$38</f>
        <v>1995.1084503010643</v>
      </c>
      <c r="BK5" s="17">
        <f t="shared" ref="BK5:BK9" si="3">SUM(AY5:BJ5)</f>
        <v>21284.274554131473</v>
      </c>
      <c r="BM5" s="26">
        <f>+[5]Act26!E596</f>
        <v>1954.0999999999985</v>
      </c>
      <c r="BN5" s="26">
        <f>+[5]Act26!F596</f>
        <v>1721</v>
      </c>
      <c r="BO5" s="26">
        <f>+[5]Act26!G596</f>
        <v>1798.4000000000015</v>
      </c>
      <c r="BP5" s="25">
        <f>+[6]Planeamiento!BA$38</f>
        <v>1741.0000000000002</v>
      </c>
      <c r="BQ5" s="25">
        <f>+[6]Planeamiento!BB$38</f>
        <v>1761.08</v>
      </c>
      <c r="BR5" s="25">
        <f>+[6]Planeamiento!BC$38</f>
        <v>1457.8</v>
      </c>
      <c r="BS5" s="25">
        <f>+[6]Planeamiento!BD$38</f>
        <v>1945.68</v>
      </c>
      <c r="BT5" s="25">
        <f>+[6]Planeamiento!BE$38</f>
        <v>1957.8799999999999</v>
      </c>
      <c r="BU5" s="25">
        <f>+[6]Planeamiento!BF$38</f>
        <v>1898.8000000000002</v>
      </c>
      <c r="BV5" s="25">
        <f>+[6]Planeamiento!BG$38</f>
        <v>1956.88</v>
      </c>
      <c r="BW5" s="25">
        <f>+[6]Planeamiento!BH$38</f>
        <v>1896.3999999999996</v>
      </c>
      <c r="BX5" s="25">
        <f>+[6]Planeamiento!BI$38</f>
        <v>1979.8000000000002</v>
      </c>
      <c r="BY5" s="17">
        <f t="shared" ref="BY5:BY9" si="4">SUM(BM5:BX5)</f>
        <v>22068.819999999996</v>
      </c>
      <c r="CA5" s="26">
        <v>1923.8944444444439</v>
      </c>
      <c r="CB5" s="26">
        <v>1737.711111111111</v>
      </c>
      <c r="CC5" s="26">
        <v>1923.8944444444439</v>
      </c>
      <c r="CD5" s="25">
        <v>1879.259340659341</v>
      </c>
      <c r="CE5" s="25">
        <v>1941.901318681319</v>
      </c>
      <c r="CF5" s="25">
        <v>1879.259340659341</v>
      </c>
      <c r="CG5" s="25">
        <v>1960.534347826087</v>
      </c>
      <c r="CH5" s="25">
        <v>1960.534347826087</v>
      </c>
      <c r="CI5" s="25">
        <v>1897.2913043478261</v>
      </c>
      <c r="CJ5" s="25">
        <v>1950.546956521739</v>
      </c>
      <c r="CK5" s="25">
        <v>1887.6260869565219</v>
      </c>
      <c r="CL5" s="25">
        <v>1950.546956521739</v>
      </c>
      <c r="CM5" s="17">
        <f t="shared" ref="CM5:CM13" si="5">SUM(CA5:CL5)</f>
        <v>22893.000000000004</v>
      </c>
      <c r="CO5" s="26">
        <v>5657.166666666667</v>
      </c>
      <c r="CP5" s="26">
        <v>5426.420000000001</v>
      </c>
      <c r="CQ5" s="26">
        <v>5646.8600000000006</v>
      </c>
      <c r="CR5" s="25">
        <v>5798.22</v>
      </c>
      <c r="CS5" s="17">
        <f t="shared" ref="CS5:CS10" si="6">SUM(CO5:CR5)</f>
        <v>22528.666666666672</v>
      </c>
      <c r="CU5" s="26">
        <v>5582.2438356164384</v>
      </c>
      <c r="CV5" s="26">
        <v>5644.2687671232879</v>
      </c>
      <c r="CW5" s="26">
        <v>5706.2936986301374</v>
      </c>
      <c r="CX5" s="25">
        <v>5706.2936986301374</v>
      </c>
      <c r="CY5" s="17">
        <f t="shared" ref="CY5:CY10" si="7">SUM(CU5:CX5)</f>
        <v>22639.1</v>
      </c>
      <c r="DA5" s="26">
        <v>22537.520326530601</v>
      </c>
      <c r="DB5" s="26">
        <v>22343.733563578251</v>
      </c>
      <c r="DC5" s="26">
        <v>14687.74020534953</v>
      </c>
      <c r="DD5" s="26">
        <v>4379.985999999999</v>
      </c>
      <c r="DE5" s="26">
        <v>0</v>
      </c>
      <c r="DF5" s="26">
        <v>0</v>
      </c>
      <c r="DG5" s="26">
        <v>0</v>
      </c>
      <c r="DH5" s="26">
        <v>0</v>
      </c>
      <c r="DI5" s="26">
        <v>0</v>
      </c>
      <c r="DJ5" s="26">
        <v>0</v>
      </c>
      <c r="DK5" s="26">
        <v>0</v>
      </c>
      <c r="DL5" s="26">
        <v>0</v>
      </c>
      <c r="DM5" s="26">
        <v>0</v>
      </c>
      <c r="DN5" s="26">
        <v>0</v>
      </c>
      <c r="DO5" s="26">
        <v>0</v>
      </c>
      <c r="DP5" s="26">
        <v>0</v>
      </c>
      <c r="DQ5" s="26">
        <v>0</v>
      </c>
      <c r="DR5" s="26">
        <v>0</v>
      </c>
      <c r="DS5" s="26"/>
      <c r="DU5" s="17">
        <f t="shared" ref="DU5:DU69" si="8">+BY5-BK5</f>
        <v>784.54544586852353</v>
      </c>
      <c r="DW5" s="27"/>
      <c r="DX5" s="17">
        <f t="shared" ref="DX5:DX13" si="9">+SUM(BY5,CM5,CS4:CS5,CY5,DA5:DS5)</f>
        <v>154078.56676212503</v>
      </c>
    </row>
    <row r="6" spans="2:128" ht="15.6" customHeight="1" x14ac:dyDescent="0.4">
      <c r="B6" s="28" t="s">
        <v>210</v>
      </c>
      <c r="C6" s="16"/>
      <c r="D6" s="15"/>
      <c r="E6" s="16"/>
      <c r="F6" s="12" t="s">
        <v>9</v>
      </c>
      <c r="G6" s="15" t="s">
        <v>8</v>
      </c>
      <c r="I6" s="17">
        <v>1624.053600027778</v>
      </c>
      <c r="J6" s="17">
        <v>1144.2762412563889</v>
      </c>
      <c r="K6" s="17">
        <v>1649.3925857011113</v>
      </c>
      <c r="L6" s="17">
        <v>1582.1109894094438</v>
      </c>
      <c r="M6" s="17">
        <v>1773.9052599422228</v>
      </c>
      <c r="N6" s="17">
        <v>1218.708244251111</v>
      </c>
      <c r="O6" s="17">
        <v>1526.3717856424998</v>
      </c>
      <c r="P6" s="17">
        <v>1425.2892978141663</v>
      </c>
      <c r="Q6" s="17">
        <v>1497.3823579047225</v>
      </c>
      <c r="R6" s="17">
        <v>1345.215378968611</v>
      </c>
      <c r="S6" s="17">
        <v>1347.8281001066666</v>
      </c>
      <c r="T6" s="17">
        <v>1444.2044951052801</v>
      </c>
      <c r="U6" s="17">
        <f t="shared" si="0"/>
        <v>17578.738336130002</v>
      </c>
      <c r="W6" s="22">
        <v>1467.9604878922221</v>
      </c>
      <c r="X6" s="22">
        <v>1430.6439702441676</v>
      </c>
      <c r="Y6" s="22">
        <v>1216.9146936702775</v>
      </c>
      <c r="Z6" s="22">
        <v>1396.8172187044443</v>
      </c>
      <c r="AA6" s="22">
        <v>1352.2195644997223</v>
      </c>
      <c r="AB6" s="22">
        <v>1249.060247866111</v>
      </c>
      <c r="AC6" s="22">
        <v>1327.6395341266671</v>
      </c>
      <c r="AD6" s="22">
        <v>1537.0611029030556</v>
      </c>
      <c r="AE6" s="22">
        <v>1258.2130597930554</v>
      </c>
      <c r="AF6" s="22">
        <v>1382.3458478163889</v>
      </c>
      <c r="AG6" s="22">
        <v>1281.7562504902776</v>
      </c>
      <c r="AH6" s="22">
        <v>1199.6795269491663</v>
      </c>
      <c r="AI6" s="17">
        <f t="shared" si="1"/>
        <v>16100.311504955556</v>
      </c>
      <c r="AK6" s="23">
        <v>1312.0781143238894</v>
      </c>
      <c r="AL6" s="23">
        <v>1139.285708245</v>
      </c>
      <c r="AM6" s="23">
        <v>1569.8574579244446</v>
      </c>
      <c r="AN6" s="23">
        <v>1585.7260496455558</v>
      </c>
      <c r="AO6" s="23">
        <v>1652.3945737877775</v>
      </c>
      <c r="AP6" s="23">
        <v>1456.1461146088891</v>
      </c>
      <c r="AQ6" s="23">
        <v>1597.3666038947219</v>
      </c>
      <c r="AR6" s="23">
        <v>1656.6147986769447</v>
      </c>
      <c r="AS6" s="24">
        <v>1132.7044609767086</v>
      </c>
      <c r="AT6" s="24">
        <v>1565</v>
      </c>
      <c r="AU6" s="24">
        <v>1033</v>
      </c>
      <c r="AV6" s="24">
        <v>1306</v>
      </c>
      <c r="AW6" s="17">
        <f t="shared" si="2"/>
        <v>17006.173882083931</v>
      </c>
      <c r="AY6" s="25">
        <f>+[1]Planeamiento!AX$47</f>
        <v>1346.6343030547835</v>
      </c>
      <c r="AZ6" s="25">
        <f>+[1]Planeamiento!AY$47</f>
        <v>893.47390812841104</v>
      </c>
      <c r="BA6" s="25">
        <f>+[1]Planeamiento!AZ$47</f>
        <v>1341.4933429294792</v>
      </c>
      <c r="BB6" s="25">
        <f>+[1]Planeamiento!BA$47</f>
        <v>1250.7675151818753</v>
      </c>
      <c r="BC6" s="25">
        <f>+[1]Planeamiento!BB$47</f>
        <v>1128.5251281101971</v>
      </c>
      <c r="BD6" s="25">
        <f>+[1]Planeamiento!BC$47</f>
        <v>1374.562106996445</v>
      </c>
      <c r="BE6" s="25">
        <f>+[1]Planeamiento!BD$47</f>
        <v>1374.8523302109268</v>
      </c>
      <c r="BF6" s="25">
        <f>+[1]Planeamiento!BE$47</f>
        <v>1460.5803072519182</v>
      </c>
      <c r="BG6" s="25">
        <f>+[1]Planeamiento!BF$47</f>
        <v>1406.6598967716079</v>
      </c>
      <c r="BH6" s="25">
        <f>+[1]Planeamiento!BG$47</f>
        <v>1461.9049904171777</v>
      </c>
      <c r="BI6" s="25">
        <f>+[1]Planeamiento!BH$47</f>
        <v>1236.7517135871619</v>
      </c>
      <c r="BJ6" s="25">
        <f>+[1]Planeamiento!BI$47</f>
        <v>1322.5553731315031</v>
      </c>
      <c r="BK6" s="17">
        <f t="shared" si="3"/>
        <v>15598.760915771485</v>
      </c>
      <c r="BM6" s="26">
        <f>+[5]Act26!E593</f>
        <v>1292</v>
      </c>
      <c r="BN6" s="26">
        <f>+[5]Act26!F593</f>
        <v>1180</v>
      </c>
      <c r="BO6" s="26">
        <f>+[5]Act26!G593</f>
        <v>1350</v>
      </c>
      <c r="BP6" s="25">
        <f>+[7]Planeamiento!BA$47</f>
        <v>1164.3797653468548</v>
      </c>
      <c r="BQ6" s="25">
        <f>+[7]Planeamiento!BB$47</f>
        <v>1187.0602540611601</v>
      </c>
      <c r="BR6" s="25">
        <f>+[7]Planeamiento!BC$47</f>
        <v>1206.3578099589017</v>
      </c>
      <c r="BS6" s="25">
        <f>+[7]Planeamiento!BD$47</f>
        <v>1368.1016745843322</v>
      </c>
      <c r="BT6" s="25">
        <f>+[7]Planeamiento!BE$47</f>
        <v>1388.8854563441373</v>
      </c>
      <c r="BU6" s="25">
        <f>+[7]Planeamiento!BF$47</f>
        <v>1306.5116023119549</v>
      </c>
      <c r="BV6" s="25">
        <f>+[7]Planeamiento!BG$47</f>
        <v>1362.9912929349405</v>
      </c>
      <c r="BW6" s="25">
        <f>+[7]Planeamiento!BH$47</f>
        <v>1212.5238490640254</v>
      </c>
      <c r="BX6" s="25">
        <f>+[7]Planeamiento!BI$47</f>
        <v>1240.7781221109501</v>
      </c>
      <c r="BY6" s="17">
        <f t="shared" si="4"/>
        <v>15259.58982671726</v>
      </c>
      <c r="CA6" s="26">
        <v>1378.6221294563909</v>
      </c>
      <c r="CB6" s="26">
        <v>1245.2070846702891</v>
      </c>
      <c r="CC6" s="26">
        <v>1378.6221294563909</v>
      </c>
      <c r="CD6" s="25">
        <v>1380.8692923095241</v>
      </c>
      <c r="CE6" s="25">
        <v>1426.898268719842</v>
      </c>
      <c r="CF6" s="25">
        <v>1380.8692923095241</v>
      </c>
      <c r="CG6" s="25">
        <v>1436.4531423418621</v>
      </c>
      <c r="CH6" s="25">
        <v>1436.4531423418621</v>
      </c>
      <c r="CI6" s="25">
        <v>1390.115944201802</v>
      </c>
      <c r="CJ6" s="25">
        <v>1434.7195749215341</v>
      </c>
      <c r="CK6" s="25">
        <v>1388.438298311162</v>
      </c>
      <c r="CL6" s="25">
        <v>1434.7195749215341</v>
      </c>
      <c r="CM6" s="17">
        <f t="shared" si="5"/>
        <v>16711.987873961716</v>
      </c>
      <c r="CO6" s="26">
        <v>4192.6974651354249</v>
      </c>
      <c r="CP6" s="26">
        <v>4027.9278116894639</v>
      </c>
      <c r="CQ6" s="26">
        <v>4196.7036129790386</v>
      </c>
      <c r="CR6" s="25">
        <v>4282.0770940125412</v>
      </c>
      <c r="CS6" s="17">
        <f t="shared" si="6"/>
        <v>16699.405983816469</v>
      </c>
      <c r="CU6" s="26">
        <v>4258.4200104890797</v>
      </c>
      <c r="CV6" s="26">
        <v>4305.7357883834029</v>
      </c>
      <c r="CW6" s="26">
        <v>4353.0515662777261</v>
      </c>
      <c r="CX6" s="25">
        <v>4353.0515662777261</v>
      </c>
      <c r="CY6" s="17">
        <f t="shared" si="7"/>
        <v>17270.258931427932</v>
      </c>
      <c r="DA6" s="26">
        <v>14917.735784405049</v>
      </c>
      <c r="DB6" s="26">
        <v>14879.3900676265</v>
      </c>
      <c r="DC6" s="26">
        <v>7580.9976985180256</v>
      </c>
      <c r="DD6" s="26">
        <v>3522.618348170603</v>
      </c>
      <c r="DE6" s="26">
        <v>0</v>
      </c>
      <c r="DF6" s="26">
        <v>0</v>
      </c>
      <c r="DG6" s="26">
        <v>0</v>
      </c>
      <c r="DH6" s="26">
        <v>0</v>
      </c>
      <c r="DI6" s="26">
        <v>0</v>
      </c>
      <c r="DJ6" s="26">
        <v>0</v>
      </c>
      <c r="DK6" s="26">
        <v>0</v>
      </c>
      <c r="DL6" s="26">
        <v>0</v>
      </c>
      <c r="DM6" s="26">
        <v>0</v>
      </c>
      <c r="DN6" s="26">
        <v>0</v>
      </c>
      <c r="DO6" s="26">
        <v>0</v>
      </c>
      <c r="DP6" s="26">
        <v>0</v>
      </c>
      <c r="DQ6" s="26">
        <v>0</v>
      </c>
      <c r="DR6" s="26">
        <v>0</v>
      </c>
      <c r="DS6" s="26"/>
      <c r="DU6" s="17">
        <f t="shared" si="8"/>
        <v>-339.17108905422538</v>
      </c>
      <c r="DW6" s="17"/>
      <c r="DX6" s="17">
        <f t="shared" si="9"/>
        <v>129370.65118131021</v>
      </c>
    </row>
    <row r="7" spans="2:128" s="10" customFormat="1" ht="15.6" customHeight="1" x14ac:dyDescent="0.4">
      <c r="B7" s="29" t="s">
        <v>211</v>
      </c>
      <c r="C7" s="30"/>
      <c r="D7" s="31"/>
      <c r="E7" s="30"/>
      <c r="F7" s="10" t="s">
        <v>201</v>
      </c>
      <c r="G7" s="32" t="s">
        <v>11</v>
      </c>
      <c r="I7" s="33">
        <v>7472628.8521451186</v>
      </c>
      <c r="J7" s="33">
        <v>7916769.2312339107</v>
      </c>
      <c r="K7" s="33">
        <v>8954137.7701768335</v>
      </c>
      <c r="L7" s="33">
        <v>8706519.7520000003</v>
      </c>
      <c r="M7" s="33">
        <v>9401305.5674056113</v>
      </c>
      <c r="N7" s="33">
        <v>9457004.2218440007</v>
      </c>
      <c r="O7" s="33">
        <v>9660431.286650233</v>
      </c>
      <c r="P7" s="33">
        <v>9826895.2152384352</v>
      </c>
      <c r="Q7" s="33">
        <v>9675723.9279999994</v>
      </c>
      <c r="R7" s="33">
        <v>10454143.51352109</v>
      </c>
      <c r="S7" s="33">
        <v>10253677.916046817</v>
      </c>
      <c r="T7" s="33">
        <v>10099998.793359119</v>
      </c>
      <c r="U7" s="33">
        <f t="shared" si="0"/>
        <v>111879236.04762116</v>
      </c>
      <c r="W7" s="35">
        <v>8484438.7039454654</v>
      </c>
      <c r="X7" s="35">
        <v>8085958.9605714036</v>
      </c>
      <c r="Y7" s="35">
        <v>8880920.2216603681</v>
      </c>
      <c r="Z7" s="35">
        <v>7019362.5142625803</v>
      </c>
      <c r="AA7" s="35">
        <v>8658214.0887071248</v>
      </c>
      <c r="AB7" s="35">
        <v>8259566.6598118814</v>
      </c>
      <c r="AC7" s="35">
        <v>7044017.1167004034</v>
      </c>
      <c r="AD7" s="35">
        <v>8207420.8192291996</v>
      </c>
      <c r="AE7" s="35">
        <v>8268617.1137664448</v>
      </c>
      <c r="AF7" s="35">
        <v>8662658.3719778135</v>
      </c>
      <c r="AG7" s="35">
        <v>8227208.8168396503</v>
      </c>
      <c r="AH7" s="35">
        <v>8502967.0907617025</v>
      </c>
      <c r="AI7" s="33">
        <f t="shared" si="1"/>
        <v>98301350.478234053</v>
      </c>
      <c r="AK7" s="33">
        <v>8161304.0249999994</v>
      </c>
      <c r="AL7" s="33">
        <v>7607185.8489999976</v>
      </c>
      <c r="AM7" s="33">
        <v>8809877.8270955384</v>
      </c>
      <c r="AN7" s="33">
        <v>8595069.7586507611</v>
      </c>
      <c r="AO7" s="33">
        <v>9097592.4595806114</v>
      </c>
      <c r="AP7" s="33">
        <v>8088001.3024780471</v>
      </c>
      <c r="AQ7" s="33">
        <v>8556746.5679199994</v>
      </c>
      <c r="AR7" s="33">
        <v>9262784.0590571649</v>
      </c>
      <c r="AS7" s="33">
        <v>8566100.3657370917</v>
      </c>
      <c r="AT7" s="33">
        <v>8555512.8834016677</v>
      </c>
      <c r="AU7" s="33">
        <v>7928131.0129759274</v>
      </c>
      <c r="AV7" s="33">
        <v>8590965.7733853664</v>
      </c>
      <c r="AW7" s="33">
        <f t="shared" si="2"/>
        <v>101819271.88428217</v>
      </c>
      <c r="AY7" s="36">
        <v>10366645.337454733</v>
      </c>
      <c r="AZ7" s="36">
        <v>7519595.9837883599</v>
      </c>
      <c r="BA7" s="36">
        <v>10087242.453133781</v>
      </c>
      <c r="BB7" s="36">
        <v>10745914.87840746</v>
      </c>
      <c r="BC7" s="36">
        <v>9319558.1013743151</v>
      </c>
      <c r="BD7" s="36">
        <v>10926612.630843267</v>
      </c>
      <c r="BE7" s="36">
        <v>11240733.938106852</v>
      </c>
      <c r="BF7" s="36">
        <v>11779883.21972095</v>
      </c>
      <c r="BG7" s="36">
        <v>10953428.106219634</v>
      </c>
      <c r="BH7" s="36">
        <v>11755650.71773852</v>
      </c>
      <c r="BI7" s="36">
        <v>11061508.259647962</v>
      </c>
      <c r="BJ7" s="36">
        <v>11592213.59857833</v>
      </c>
      <c r="BK7" s="33">
        <f t="shared" si="3"/>
        <v>127348987.22501417</v>
      </c>
      <c r="BM7" s="37">
        <f>+[5]Act26!$E$21</f>
        <v>9059781.7558322437</v>
      </c>
      <c r="BN7" s="37">
        <f>+[5]Act26!$F$21</f>
        <v>7729169.860201709</v>
      </c>
      <c r="BO7" s="37">
        <f>+[5]Act26!$F$21</f>
        <v>7729169.860201709</v>
      </c>
      <c r="BP7" s="36">
        <f>+[8]RESUMEN!DB$109*1000</f>
        <v>8387587.4073898811</v>
      </c>
      <c r="BQ7" s="36">
        <f>+[8]RESUMEN!DC$109*1000</f>
        <v>8617610.0836109519</v>
      </c>
      <c r="BR7" s="36">
        <f>+[8]RESUMEN!DD$109*1000</f>
        <v>8987979.9202130716</v>
      </c>
      <c r="BS7" s="36">
        <f>+[8]RESUMEN!DE$109*1000</f>
        <v>10143599.430405155</v>
      </c>
      <c r="BT7" s="36">
        <f>+[8]RESUMEN!DF$109*1000</f>
        <v>10513913.453089315</v>
      </c>
      <c r="BU7" s="36">
        <f>+[8]RESUMEN!DG$109*1000</f>
        <v>9840551.7894982025</v>
      </c>
      <c r="BV7" s="36">
        <f>+[8]RESUMEN!DH$109*1000</f>
        <v>10253156.268175943</v>
      </c>
      <c r="BW7" s="36">
        <f>+[8]RESUMEN!DI$109*1000</f>
        <v>9744330.310242394</v>
      </c>
      <c r="BX7" s="36">
        <f>+[8]RESUMEN!DJ$109*1000</f>
        <v>10036597.503223984</v>
      </c>
      <c r="BY7" s="33">
        <f t="shared" si="4"/>
        <v>111043447.64208457</v>
      </c>
      <c r="CA7" s="26">
        <v>9891408.6253498755</v>
      </c>
      <c r="CB7" s="26">
        <v>9891408.6253498755</v>
      </c>
      <c r="CC7" s="26">
        <v>9891408.6253498755</v>
      </c>
      <c r="CD7" s="25">
        <v>10155921.361263162</v>
      </c>
      <c r="CE7" s="25">
        <v>10155921.361263162</v>
      </c>
      <c r="CF7" s="25">
        <v>10155921.361263162</v>
      </c>
      <c r="CG7" s="25">
        <v>10336886.369516252</v>
      </c>
      <c r="CH7" s="25">
        <v>10336886.369516252</v>
      </c>
      <c r="CI7" s="25">
        <v>10336886.369516252</v>
      </c>
      <c r="CJ7" s="25">
        <v>10251417.123565342</v>
      </c>
      <c r="CK7" s="25">
        <v>10251417.123565342</v>
      </c>
      <c r="CL7" s="25">
        <v>10251417.123565342</v>
      </c>
      <c r="CM7" s="33">
        <f t="shared" si="5"/>
        <v>121906900.4390839</v>
      </c>
      <c r="CO7" s="37">
        <v>30504428.952848241</v>
      </c>
      <c r="CP7" s="37">
        <v>29525023.676003933</v>
      </c>
      <c r="CQ7" s="37">
        <v>30492743.489681829</v>
      </c>
      <c r="CR7" s="36">
        <v>30973957.422836009</v>
      </c>
      <c r="CS7" s="33">
        <f t="shared" si="6"/>
        <v>121496153.54137</v>
      </c>
      <c r="CU7" s="37">
        <v>30524151.821426496</v>
      </c>
      <c r="CV7" s="37">
        <v>30524151.821426496</v>
      </c>
      <c r="CW7" s="37">
        <v>30524151.821426496</v>
      </c>
      <c r="CX7" s="36">
        <v>30524151.821426496</v>
      </c>
      <c r="CY7" s="33">
        <f t="shared" si="7"/>
        <v>122096607.28570598</v>
      </c>
      <c r="DA7" s="37">
        <v>120234638.42608239</v>
      </c>
      <c r="DB7" s="37">
        <v>118648186.89086394</v>
      </c>
      <c r="DC7" s="37">
        <v>69788082.954605579</v>
      </c>
      <c r="DD7" s="37">
        <v>35177574.865168981</v>
      </c>
      <c r="DE7" s="37">
        <v>19917808.133758515</v>
      </c>
      <c r="DF7" s="37">
        <v>13027893.306824058</v>
      </c>
      <c r="DG7" s="37">
        <v>7887966.5874501746</v>
      </c>
      <c r="DH7" s="37">
        <v>6882192.0010367688</v>
      </c>
      <c r="DI7" s="37">
        <v>7019989.004014235</v>
      </c>
      <c r="DJ7" s="37">
        <v>7124781.9939789614</v>
      </c>
      <c r="DK7" s="37">
        <v>7258570.0044247201</v>
      </c>
      <c r="DL7" s="37">
        <v>7231807.9983977005</v>
      </c>
      <c r="DM7" s="37">
        <v>7164438.0006511407</v>
      </c>
      <c r="DN7" s="37">
        <v>7147635.0039999997</v>
      </c>
      <c r="DO7" s="37">
        <v>7147635.0000000009</v>
      </c>
      <c r="DP7" s="37">
        <v>5756489.3166110497</v>
      </c>
      <c r="DQ7" s="37">
        <v>0</v>
      </c>
      <c r="DR7" s="37">
        <v>0</v>
      </c>
      <c r="DS7" s="37">
        <v>0</v>
      </c>
      <c r="DU7" s="33">
        <f t="shared" si="8"/>
        <v>-16305539.582929596</v>
      </c>
      <c r="DW7" s="33"/>
      <c r="DX7" s="33">
        <f t="shared" si="9"/>
        <v>923975497.80209637</v>
      </c>
    </row>
    <row r="8" spans="2:128" ht="15.6" customHeight="1" x14ac:dyDescent="0.3">
      <c r="B8" s="38" t="s">
        <v>212</v>
      </c>
      <c r="C8" s="16"/>
      <c r="D8" s="15"/>
      <c r="E8" s="16"/>
      <c r="F8" s="12" t="s">
        <v>10</v>
      </c>
      <c r="G8" s="39" t="s">
        <v>11</v>
      </c>
      <c r="I8" s="40">
        <v>827688.87730251136</v>
      </c>
      <c r="J8" s="40">
        <v>648670.78367514815</v>
      </c>
      <c r="K8" s="40">
        <v>839037.1576846384</v>
      </c>
      <c r="L8" s="40">
        <v>738551.30408066406</v>
      </c>
      <c r="M8" s="40">
        <v>740302.66211147478</v>
      </c>
      <c r="N8" s="40">
        <v>620320.84274888306</v>
      </c>
      <c r="O8" s="40">
        <v>852820.61490878894</v>
      </c>
      <c r="P8" s="40">
        <v>809430.65996232978</v>
      </c>
      <c r="Q8" s="40">
        <v>919664.73061013606</v>
      </c>
      <c r="R8" s="40">
        <v>813777.45499884849</v>
      </c>
      <c r="S8" s="40">
        <v>866416.63214974804</v>
      </c>
      <c r="T8" s="40">
        <v>897267.67363837606</v>
      </c>
      <c r="U8" s="40">
        <f t="shared" si="0"/>
        <v>9573949.3938715477</v>
      </c>
      <c r="W8" s="42">
        <v>793568.56497971003</v>
      </c>
      <c r="X8" s="42">
        <v>924858.6753324673</v>
      </c>
      <c r="Y8" s="42">
        <v>676899.06582167756</v>
      </c>
      <c r="Z8" s="42">
        <v>897400.62796081114</v>
      </c>
      <c r="AA8" s="42">
        <v>760174.30610019341</v>
      </c>
      <c r="AB8" s="42">
        <v>824457.5046501623</v>
      </c>
      <c r="AC8" s="42">
        <v>847186.12351181649</v>
      </c>
      <c r="AD8" s="42">
        <v>774458.9075617675</v>
      </c>
      <c r="AE8" s="42">
        <v>819719.06850805413</v>
      </c>
      <c r="AF8" s="42">
        <v>791594.7201964847</v>
      </c>
      <c r="AG8" s="42">
        <v>880338.47866118199</v>
      </c>
      <c r="AH8" s="42">
        <v>933881.29805378313</v>
      </c>
      <c r="AI8" s="40">
        <f t="shared" si="1"/>
        <v>9924537.3413381092</v>
      </c>
      <c r="AK8" s="40">
        <v>988691.333005753</v>
      </c>
      <c r="AL8" s="40">
        <v>664249.48054041516</v>
      </c>
      <c r="AM8" s="40">
        <v>957821.70657978556</v>
      </c>
      <c r="AN8" s="40">
        <v>984466.89254724316</v>
      </c>
      <c r="AO8" s="40">
        <v>862971.85127819504</v>
      </c>
      <c r="AP8" s="40">
        <v>971584.5864361322</v>
      </c>
      <c r="AQ8" s="40">
        <v>1038706.9069435585</v>
      </c>
      <c r="AR8" s="40">
        <v>1018096.3332373099</v>
      </c>
      <c r="AS8" s="40">
        <v>1013029.6037022684</v>
      </c>
      <c r="AT8" s="40">
        <v>860233.64132826112</v>
      </c>
      <c r="AU8" s="40">
        <v>985624.43174406257</v>
      </c>
      <c r="AV8" s="40">
        <v>1002663.7969504575</v>
      </c>
      <c r="AW8" s="40">
        <f t="shared" si="2"/>
        <v>11348140.564293442</v>
      </c>
      <c r="AY8" s="43">
        <f>+[2]Plan!E13*1000</f>
        <v>993522.28002380999</v>
      </c>
      <c r="AZ8" s="43">
        <f>+[2]Plan!F13*1000</f>
        <v>742975.20004360005</v>
      </c>
      <c r="BA8" s="43">
        <f>+[2]Plan!G13*1000</f>
        <v>1007042.40005067</v>
      </c>
      <c r="BB8" s="43">
        <f>+[2]Plan!H13*1000</f>
        <v>982445.10001070017</v>
      </c>
      <c r="BC8" s="43">
        <f>+[2]Plan!I13*1000</f>
        <v>835322.40006017976</v>
      </c>
      <c r="BD8" s="43">
        <f>+[2]Plan!J13*1000</f>
        <v>979551.30003099318</v>
      </c>
      <c r="BE8" s="43">
        <f>+[2]Plan!K13*1000</f>
        <v>1018617.59994666</v>
      </c>
      <c r="BF8" s="43">
        <f>+[2]Plan!L13*1000</f>
        <v>1007042.4000262998</v>
      </c>
      <c r="BG8" s="43">
        <f>+[2]Plan!M13*1000</f>
        <v>789148.79996260989</v>
      </c>
      <c r="BH8" s="43">
        <f>+[2]Plan!N13*1000</f>
        <v>1014276.9000612</v>
      </c>
      <c r="BI8" s="43">
        <f>+[2]Plan!O13*1000</f>
        <v>976657.50005419995</v>
      </c>
      <c r="BJ8" s="43">
        <f>+[2]Plan!P13*1000</f>
        <v>1029696.0999817741</v>
      </c>
      <c r="BK8" s="40">
        <f t="shared" si="3"/>
        <v>11376297.980252696</v>
      </c>
      <c r="BM8" s="44">
        <f>+[5]Act26!E$23</f>
        <v>1035464.1452678681</v>
      </c>
      <c r="BN8" s="44">
        <f>+[5]Act26!F$23</f>
        <v>922942.97318428755</v>
      </c>
      <c r="BO8" s="43">
        <f>+[5]Act26!G$23</f>
        <v>842373.67135703703</v>
      </c>
      <c r="BP8" s="43">
        <f>+[8]RESUMEN!DB$144</f>
        <v>975687.60001400008</v>
      </c>
      <c r="BQ8" s="43">
        <f>+[8]RESUMEN!DC$144</f>
        <v>966974.40001199988</v>
      </c>
      <c r="BR8" s="43">
        <f>+[8]RESUMEN!DD$144</f>
        <v>980302.95230499888</v>
      </c>
      <c r="BS8" s="43">
        <f>+[8]RESUMEN!DE$144</f>
        <v>839008.02001100068</v>
      </c>
      <c r="BT8" s="43">
        <f>+[8]RESUMEN!DF$144</f>
        <v>1015686.1100020004</v>
      </c>
      <c r="BU8" s="43">
        <f>+[8]RESUMEN!DG$144</f>
        <v>888651.00000300002</v>
      </c>
      <c r="BV8" s="43">
        <f>+[8]RESUMEN!DH$144</f>
        <v>1015686.110007</v>
      </c>
      <c r="BW8" s="43">
        <f>+[8]RESUMEN!DI$144</f>
        <v>988630.39600300102</v>
      </c>
      <c r="BX8" s="43">
        <f>+[8]RESUMEN!DJ$144</f>
        <v>969171.35750399891</v>
      </c>
      <c r="BY8" s="40">
        <f t="shared" si="4"/>
        <v>11440578.73567019</v>
      </c>
      <c r="CA8" s="26">
        <v>935766.00000345299</v>
      </c>
      <c r="CB8" s="26">
        <v>935766.00000345299</v>
      </c>
      <c r="CC8" s="26">
        <v>935766.00000345299</v>
      </c>
      <c r="CD8" s="25">
        <v>962847.60014992987</v>
      </c>
      <c r="CE8" s="25">
        <v>962847.60014992987</v>
      </c>
      <c r="CF8" s="25">
        <v>962847.60014992987</v>
      </c>
      <c r="CG8" s="25">
        <v>974453.99994869996</v>
      </c>
      <c r="CH8" s="25">
        <v>974453.99994869996</v>
      </c>
      <c r="CI8" s="25">
        <v>974453.99994869996</v>
      </c>
      <c r="CJ8" s="25">
        <v>960821.9999497378</v>
      </c>
      <c r="CK8" s="25">
        <v>960821.9999497378</v>
      </c>
      <c r="CL8" s="25">
        <v>960821.9999497378</v>
      </c>
      <c r="CM8" s="40">
        <f t="shared" si="5"/>
        <v>11501668.800155465</v>
      </c>
      <c r="CO8" s="44">
        <v>2941029.00004151</v>
      </c>
      <c r="CP8" s="44">
        <v>2893854.5996595998</v>
      </c>
      <c r="CQ8" s="43">
        <v>2976983.0999642001</v>
      </c>
      <c r="CR8" s="43">
        <v>2923338.6000235612</v>
      </c>
      <c r="CS8" s="40">
        <f t="shared" si="6"/>
        <v>11735205.299688872</v>
      </c>
      <c r="CU8" s="44">
        <v>3021851.5500816661</v>
      </c>
      <c r="CV8" s="44">
        <v>3021851.5500816661</v>
      </c>
      <c r="CW8" s="43">
        <v>3021851.5500816661</v>
      </c>
      <c r="CX8" s="43">
        <v>3021851.5500816661</v>
      </c>
      <c r="CY8" s="40">
        <f t="shared" si="7"/>
        <v>12087406.200326664</v>
      </c>
      <c r="DA8" s="44">
        <v>12069179.39994364</v>
      </c>
      <c r="DB8" s="44">
        <v>12057028.200006681</v>
      </c>
      <c r="DC8" s="44">
        <v>12102595.19965665</v>
      </c>
      <c r="DD8" s="44">
        <v>12063103.804768</v>
      </c>
      <c r="DE8" s="44">
        <v>12063103.800000001</v>
      </c>
      <c r="DF8" s="44">
        <v>5137496.3770000003</v>
      </c>
      <c r="DG8" s="44">
        <v>0</v>
      </c>
      <c r="DH8" s="44">
        <v>0</v>
      </c>
      <c r="DI8" s="44">
        <v>0</v>
      </c>
      <c r="DJ8" s="44">
        <v>0</v>
      </c>
      <c r="DK8" s="44">
        <v>0</v>
      </c>
      <c r="DL8" s="44">
        <v>0</v>
      </c>
      <c r="DM8" s="44">
        <v>0</v>
      </c>
      <c r="DN8" s="44">
        <v>0</v>
      </c>
      <c r="DO8" s="44">
        <v>0</v>
      </c>
      <c r="DP8" s="44">
        <v>0</v>
      </c>
      <c r="DQ8" s="44">
        <v>0</v>
      </c>
      <c r="DR8" s="44">
        <v>0</v>
      </c>
      <c r="DS8" s="44">
        <v>0</v>
      </c>
      <c r="DU8" s="40">
        <f t="shared" si="8"/>
        <v>64280.755417494103</v>
      </c>
      <c r="DW8" s="40"/>
      <c r="DX8" s="40">
        <f t="shared" si="9"/>
        <v>233753519.35858619</v>
      </c>
    </row>
    <row r="9" spans="2:128" ht="15.6" customHeight="1" x14ac:dyDescent="0.3">
      <c r="B9" s="45" t="s">
        <v>213</v>
      </c>
      <c r="C9" s="16"/>
      <c r="D9" s="15"/>
      <c r="E9" s="16"/>
      <c r="F9" s="12" t="s">
        <v>12</v>
      </c>
      <c r="G9" s="39" t="s">
        <v>11</v>
      </c>
      <c r="I9" s="40">
        <v>489444.73888725822</v>
      </c>
      <c r="J9" s="40">
        <v>516379.82322553365</v>
      </c>
      <c r="K9" s="40">
        <v>579827.46434272465</v>
      </c>
      <c r="L9" s="40">
        <v>501361.46024599375</v>
      </c>
      <c r="M9" s="40">
        <v>585501.83418680669</v>
      </c>
      <c r="N9" s="40">
        <v>498567.4835890528</v>
      </c>
      <c r="O9" s="40">
        <v>520949.11891905271</v>
      </c>
      <c r="P9" s="40">
        <v>459259.7628857735</v>
      </c>
      <c r="Q9" s="40">
        <v>545318.73697864555</v>
      </c>
      <c r="R9" s="40">
        <v>535252.74036012508</v>
      </c>
      <c r="S9" s="40">
        <v>465383.48503137898</v>
      </c>
      <c r="T9" s="40">
        <v>607933.05193813273</v>
      </c>
      <c r="U9" s="40">
        <f t="shared" si="0"/>
        <v>6305179.7005904783</v>
      </c>
      <c r="W9" s="42">
        <v>574259.66529365105</v>
      </c>
      <c r="X9" s="42">
        <v>574881.54305932857</v>
      </c>
      <c r="Y9" s="42">
        <v>628160.58350960677</v>
      </c>
      <c r="Z9" s="42">
        <v>274973.21752570895</v>
      </c>
      <c r="AA9" s="42">
        <v>609678.54399104312</v>
      </c>
      <c r="AB9" s="42">
        <v>559706.13140274899</v>
      </c>
      <c r="AC9" s="42">
        <v>472766.95238681114</v>
      </c>
      <c r="AD9" s="42">
        <v>615180.72055712889</v>
      </c>
      <c r="AE9" s="42">
        <v>548123.47768249502</v>
      </c>
      <c r="AF9" s="42">
        <v>631533.31946191401</v>
      </c>
      <c r="AG9" s="42">
        <v>574230.60769018566</v>
      </c>
      <c r="AH9" s="42">
        <v>604403.5686909178</v>
      </c>
      <c r="AI9" s="40">
        <f t="shared" si="1"/>
        <v>6667898.3312515402</v>
      </c>
      <c r="AK9" s="40">
        <v>507093.02326184092</v>
      </c>
      <c r="AL9" s="40">
        <v>568358.73151611327</v>
      </c>
      <c r="AM9" s="40">
        <v>610832.54644348135</v>
      </c>
      <c r="AN9" s="40">
        <v>502612.95995183301</v>
      </c>
      <c r="AO9" s="40">
        <v>604081.57935693348</v>
      </c>
      <c r="AP9" s="40">
        <v>578635.47252587893</v>
      </c>
      <c r="AQ9" s="40">
        <v>611788.94331420888</v>
      </c>
      <c r="AR9" s="40">
        <v>555536.96054364019</v>
      </c>
      <c r="AS9" s="40">
        <v>625359.67803027353</v>
      </c>
      <c r="AT9" s="40">
        <v>527828.98755419918</v>
      </c>
      <c r="AU9" s="40">
        <v>593390.38822363282</v>
      </c>
      <c r="AV9" s="40">
        <v>608728.0227067871</v>
      </c>
      <c r="AW9" s="40">
        <f t="shared" si="2"/>
        <v>6894247.2934288224</v>
      </c>
      <c r="AY9" s="43">
        <f>+[2]Plan!E41*1000</f>
        <v>486914.68997850007</v>
      </c>
      <c r="AZ9" s="43">
        <f>+[2]Plan!F41*1000</f>
        <v>543117.11000430025</v>
      </c>
      <c r="BA9" s="43">
        <f>+[2]Plan!G41*1000</f>
        <v>608927.14002560009</v>
      </c>
      <c r="BB9" s="43">
        <f>+[2]Plan!H41*1000</f>
        <v>580451.99000930996</v>
      </c>
      <c r="BC9" s="43">
        <f>+[2]Plan!I41*1000</f>
        <v>578641.07999809994</v>
      </c>
      <c r="BD9" s="43">
        <f>+[2]Plan!J41*1000</f>
        <v>603413.19998770009</v>
      </c>
      <c r="BE9" s="43">
        <f>+[2]Plan!K41*1000</f>
        <v>620825.73001152987</v>
      </c>
      <c r="BF9" s="43">
        <f>+[2]Plan!L41*1000</f>
        <v>634151.02007327008</v>
      </c>
      <c r="BG9" s="43">
        <f>+[2]Plan!M41*1000</f>
        <v>512897.63003058702</v>
      </c>
      <c r="BH9" s="43">
        <f>+[2]Plan!N41*1000</f>
        <v>590668.19998243998</v>
      </c>
      <c r="BI9" s="43">
        <f>+[2]Plan!O41*1000</f>
        <v>588214.80001166987</v>
      </c>
      <c r="BJ9" s="43">
        <f>+[2]Plan!P41*1000</f>
        <v>614052.17997920001</v>
      </c>
      <c r="BK9" s="40">
        <f t="shared" si="3"/>
        <v>6962274.7700922079</v>
      </c>
      <c r="BM9" s="44">
        <f>+[5]Act26!E$26</f>
        <v>524166.01176574244</v>
      </c>
      <c r="BN9" s="44">
        <f>+[5]Act26!F$26</f>
        <v>542560.65879956062</v>
      </c>
      <c r="BO9" s="43">
        <f>+[5]Act26!G$26</f>
        <v>619541.43607128912</v>
      </c>
      <c r="BP9" s="43">
        <f>+[8]RESUMEN!DB$148</f>
        <v>590600.02001499943</v>
      </c>
      <c r="BQ9" s="43">
        <f>+[8]RESUMEN!DC$148</f>
        <v>624824.01000700006</v>
      </c>
      <c r="BR9" s="43">
        <f>+[8]RESUMEN!DD$148</f>
        <v>601222.77001500013</v>
      </c>
      <c r="BS9" s="43">
        <f>+[8]RESUMEN!DE$148</f>
        <v>619122.87</v>
      </c>
      <c r="BT9" s="43">
        <f>+[8]RESUMEN!DF$148</f>
        <v>621587.34000399977</v>
      </c>
      <c r="BU9" s="43">
        <f>+[8]RESUMEN!DG$148</f>
        <v>601457.90000199957</v>
      </c>
      <c r="BV9" s="43">
        <f>+[8]RESUMEN!DH$148</f>
        <v>533976.84001781559</v>
      </c>
      <c r="BW9" s="43">
        <f>+[8]RESUMEN!DI$148</f>
        <v>605375.73001015268</v>
      </c>
      <c r="BX9" s="43">
        <f>+[8]RESUMEN!DJ$148</f>
        <v>615503.85000700073</v>
      </c>
      <c r="BY9" s="40">
        <f t="shared" si="4"/>
        <v>7099939.4367145598</v>
      </c>
      <c r="CA9" s="37">
        <v>542702.10299928661</v>
      </c>
      <c r="CB9" s="37">
        <v>542702.10299928661</v>
      </c>
      <c r="CC9" s="37">
        <v>542702.10299928661</v>
      </c>
      <c r="CD9" s="36">
        <v>575463.10265396838</v>
      </c>
      <c r="CE9" s="36">
        <v>575463.10265396838</v>
      </c>
      <c r="CF9" s="36">
        <v>575463.10265396838</v>
      </c>
      <c r="CG9" s="36">
        <v>604234.82931099634</v>
      </c>
      <c r="CH9" s="36">
        <v>604234.82931099634</v>
      </c>
      <c r="CI9" s="36">
        <v>604234.82931099634</v>
      </c>
      <c r="CJ9" s="36">
        <v>562141.13455160998</v>
      </c>
      <c r="CK9" s="36">
        <v>562141.13455160998</v>
      </c>
      <c r="CL9" s="36">
        <v>562141.13455160998</v>
      </c>
      <c r="CM9" s="40">
        <f t="shared" si="5"/>
        <v>6853623.5085475836</v>
      </c>
      <c r="CO9" s="44">
        <v>1766144.9140010001</v>
      </c>
      <c r="CP9" s="44">
        <v>1755975.7640068899</v>
      </c>
      <c r="CQ9" s="43">
        <v>1709865.934378298</v>
      </c>
      <c r="CR9" s="43">
        <v>1772919.0000334401</v>
      </c>
      <c r="CS9" s="40">
        <f t="shared" si="6"/>
        <v>7004905.6124196276</v>
      </c>
      <c r="CU9" s="44">
        <v>1751042.499999905</v>
      </c>
      <c r="CV9" s="44">
        <v>1751042.499999905</v>
      </c>
      <c r="CW9" s="43">
        <v>1751042.499999905</v>
      </c>
      <c r="CX9" s="43">
        <v>1751042.499999905</v>
      </c>
      <c r="CY9" s="40">
        <f t="shared" si="7"/>
        <v>7004169.99999962</v>
      </c>
      <c r="DA9" s="44">
        <v>7162317.9999529105</v>
      </c>
      <c r="DB9" s="44">
        <v>7169930.0000193734</v>
      </c>
      <c r="DC9" s="44">
        <v>7235993.0000272701</v>
      </c>
      <c r="DD9" s="44">
        <v>7023527.99997319</v>
      </c>
      <c r="DE9" s="44">
        <v>7205647.9999533705</v>
      </c>
      <c r="DF9" s="44">
        <v>7201723.9999939296</v>
      </c>
      <c r="DG9" s="44">
        <v>7238333.0000314917</v>
      </c>
      <c r="DH9" s="44">
        <v>6882192.0000367686</v>
      </c>
      <c r="DI9" s="44">
        <v>7019989.0000142343</v>
      </c>
      <c r="DJ9" s="44">
        <v>7124781.9999789624</v>
      </c>
      <c r="DK9" s="44">
        <v>7258570.0000247201</v>
      </c>
      <c r="DL9" s="44">
        <v>7231808.0003977008</v>
      </c>
      <c r="DM9" s="44">
        <v>7164438.0002511404</v>
      </c>
      <c r="DN9" s="44">
        <v>7147634.9997000005</v>
      </c>
      <c r="DO9" s="44">
        <v>7147635</v>
      </c>
      <c r="DP9" s="44">
        <v>5756489.3166110497</v>
      </c>
      <c r="DQ9" s="44">
        <v>0</v>
      </c>
      <c r="DR9" s="44">
        <v>0</v>
      </c>
      <c r="DS9" s="44">
        <v>0</v>
      </c>
      <c r="DU9" s="40">
        <f t="shared" si="8"/>
        <v>137664.66662235186</v>
      </c>
      <c r="DW9" s="40"/>
      <c r="DX9" s="40">
        <f t="shared" si="9"/>
        <v>152668856.17433637</v>
      </c>
    </row>
    <row r="10" spans="2:128" s="10" customFormat="1" ht="15.6" customHeight="1" x14ac:dyDescent="0.4">
      <c r="B10" s="46" t="s">
        <v>214</v>
      </c>
      <c r="C10" s="30"/>
      <c r="D10" s="31"/>
      <c r="E10" s="30"/>
      <c r="F10" s="10" t="s">
        <v>13</v>
      </c>
      <c r="G10" s="32" t="s">
        <v>11</v>
      </c>
      <c r="I10" s="33">
        <f t="shared" ref="I10:T10" si="10">SUM(I8:I9)</f>
        <v>1317133.6161897695</v>
      </c>
      <c r="J10" s="33">
        <f t="shared" si="10"/>
        <v>1165050.6069006817</v>
      </c>
      <c r="K10" s="33">
        <f t="shared" si="10"/>
        <v>1418864.6220273632</v>
      </c>
      <c r="L10" s="33">
        <f t="shared" si="10"/>
        <v>1239912.7643266579</v>
      </c>
      <c r="M10" s="33">
        <f t="shared" si="10"/>
        <v>1325804.4962982815</v>
      </c>
      <c r="N10" s="33">
        <f t="shared" si="10"/>
        <v>1118888.3263379359</v>
      </c>
      <c r="O10" s="33">
        <f t="shared" si="10"/>
        <v>1373769.7338278417</v>
      </c>
      <c r="P10" s="33">
        <f t="shared" si="10"/>
        <v>1268690.4228481033</v>
      </c>
      <c r="Q10" s="33">
        <f t="shared" si="10"/>
        <v>1464983.4675887816</v>
      </c>
      <c r="R10" s="33">
        <f t="shared" si="10"/>
        <v>1349030.1953589735</v>
      </c>
      <c r="S10" s="33">
        <f t="shared" si="10"/>
        <v>1331800.117181127</v>
      </c>
      <c r="T10" s="33">
        <f t="shared" si="10"/>
        <v>1505200.7255765088</v>
      </c>
      <c r="U10" s="33">
        <f t="shared" si="0"/>
        <v>15879129.094462026</v>
      </c>
      <c r="W10" s="33">
        <f>SUM(W8:W9)</f>
        <v>1367828.2302733611</v>
      </c>
      <c r="X10" s="33">
        <f>SUM(X8:X9)</f>
        <v>1499740.2183917959</v>
      </c>
      <c r="Y10" s="33">
        <f>SUM(Y8:Y9)</f>
        <v>1305059.6493312842</v>
      </c>
      <c r="Z10" s="33">
        <f t="shared" ref="Z10:AH10" si="11">SUM(Z8:Z9)</f>
        <v>1172373.8454865201</v>
      </c>
      <c r="AA10" s="33">
        <f t="shared" si="11"/>
        <v>1369852.8500912366</v>
      </c>
      <c r="AB10" s="33">
        <f t="shared" si="11"/>
        <v>1384163.6360529112</v>
      </c>
      <c r="AC10" s="33">
        <f t="shared" si="11"/>
        <v>1319953.0758986278</v>
      </c>
      <c r="AD10" s="33">
        <f t="shared" si="11"/>
        <v>1389639.6281188964</v>
      </c>
      <c r="AE10" s="33">
        <f t="shared" si="11"/>
        <v>1367842.5461905492</v>
      </c>
      <c r="AF10" s="33">
        <f t="shared" si="11"/>
        <v>1423128.0396583988</v>
      </c>
      <c r="AG10" s="33">
        <f t="shared" si="11"/>
        <v>1454569.0863513676</v>
      </c>
      <c r="AH10" s="33">
        <f t="shared" si="11"/>
        <v>1538284.8667447008</v>
      </c>
      <c r="AI10" s="33">
        <f t="shared" si="1"/>
        <v>16592435.672589652</v>
      </c>
      <c r="AK10" s="33">
        <f t="shared" ref="AK10:AR10" si="12">SUM(AK8:AK9)</f>
        <v>1495784.3562675938</v>
      </c>
      <c r="AL10" s="33">
        <f t="shared" si="12"/>
        <v>1232608.2120565283</v>
      </c>
      <c r="AM10" s="33">
        <f t="shared" si="12"/>
        <v>1568654.2530232668</v>
      </c>
      <c r="AN10" s="33">
        <f t="shared" si="12"/>
        <v>1487079.8524990762</v>
      </c>
      <c r="AO10" s="33">
        <f t="shared" si="12"/>
        <v>1467053.4306351286</v>
      </c>
      <c r="AP10" s="33">
        <f t="shared" si="12"/>
        <v>1550220.0589620112</v>
      </c>
      <c r="AQ10" s="33">
        <f t="shared" si="12"/>
        <v>1650495.8502577674</v>
      </c>
      <c r="AR10" s="33">
        <f t="shared" si="12"/>
        <v>1573633.2937809501</v>
      </c>
      <c r="AS10" s="33">
        <v>1638389.281732542</v>
      </c>
      <c r="AT10" s="33">
        <f t="shared" ref="AT10:AV10" si="13">SUM(AT8:AT9)</f>
        <v>1388062.6288824603</v>
      </c>
      <c r="AU10" s="33">
        <f t="shared" si="13"/>
        <v>1579014.8199676955</v>
      </c>
      <c r="AV10" s="33">
        <f t="shared" si="13"/>
        <v>1611391.8196572447</v>
      </c>
      <c r="AW10" s="33">
        <f>SUM(AK10:AV10)</f>
        <v>18242387.857722268</v>
      </c>
      <c r="AY10" s="33">
        <f t="shared" ref="AY10:BJ10" si="14">SUM(AY8:AY9)</f>
        <v>1480436.9700023101</v>
      </c>
      <c r="AZ10" s="33">
        <f t="shared" si="14"/>
        <v>1286092.3100479003</v>
      </c>
      <c r="BA10" s="33">
        <f t="shared" si="14"/>
        <v>1615969.5400762702</v>
      </c>
      <c r="BB10" s="33">
        <f t="shared" si="14"/>
        <v>1562897.0900200102</v>
      </c>
      <c r="BC10" s="33">
        <f t="shared" si="14"/>
        <v>1413963.4800582798</v>
      </c>
      <c r="BD10" s="33">
        <f t="shared" si="14"/>
        <v>1582964.5000186933</v>
      </c>
      <c r="BE10" s="33">
        <f t="shared" si="14"/>
        <v>1639443.3299581897</v>
      </c>
      <c r="BF10" s="33">
        <f t="shared" si="14"/>
        <v>1641193.42009957</v>
      </c>
      <c r="BG10" s="33">
        <f t="shared" si="14"/>
        <v>1302046.4299931969</v>
      </c>
      <c r="BH10" s="33">
        <f t="shared" si="14"/>
        <v>1604945.10004364</v>
      </c>
      <c r="BI10" s="33">
        <f t="shared" si="14"/>
        <v>1564872.3000658699</v>
      </c>
      <c r="BJ10" s="33">
        <f t="shared" si="14"/>
        <v>1643748.2799609741</v>
      </c>
      <c r="BK10" s="33">
        <f>SUM(AY10:BJ10)</f>
        <v>18338572.750344902</v>
      </c>
      <c r="BM10" s="34">
        <f>SUM(BM8:BM9)</f>
        <v>1559630.1570336106</v>
      </c>
      <c r="BN10" s="34">
        <f t="shared" ref="BN10:BX10" si="15">SUM(BN8:BN9)</f>
        <v>1465503.6319838483</v>
      </c>
      <c r="BO10" s="33">
        <f t="shared" si="15"/>
        <v>1461915.1074283263</v>
      </c>
      <c r="BP10" s="33">
        <f t="shared" si="15"/>
        <v>1566287.6200289996</v>
      </c>
      <c r="BQ10" s="33">
        <f t="shared" si="15"/>
        <v>1591798.4100190001</v>
      </c>
      <c r="BR10" s="33">
        <f t="shared" si="15"/>
        <v>1581525.722319999</v>
      </c>
      <c r="BS10" s="33">
        <f t="shared" si="15"/>
        <v>1458130.8900110007</v>
      </c>
      <c r="BT10" s="33">
        <f t="shared" si="15"/>
        <v>1637273.4500060002</v>
      </c>
      <c r="BU10" s="33">
        <f t="shared" si="15"/>
        <v>1490108.9000049997</v>
      </c>
      <c r="BV10" s="33">
        <f t="shared" si="15"/>
        <v>1549662.9500248157</v>
      </c>
      <c r="BW10" s="33">
        <f t="shared" si="15"/>
        <v>1594006.1260131537</v>
      </c>
      <c r="BX10" s="33">
        <f t="shared" si="15"/>
        <v>1584675.2075109996</v>
      </c>
      <c r="BY10" s="33">
        <f>SUM(BM10:BX10)</f>
        <v>18540518.172384754</v>
      </c>
      <c r="CA10" s="34">
        <f>SUM(CA8:CA9)</f>
        <v>1478468.1030027396</v>
      </c>
      <c r="CB10" s="34">
        <f t="shared" ref="CB10:CL10" si="16">SUM(CB8:CB9)</f>
        <v>1478468.1030027396</v>
      </c>
      <c r="CC10" s="33">
        <f t="shared" si="16"/>
        <v>1478468.1030027396</v>
      </c>
      <c r="CD10" s="33">
        <f t="shared" si="16"/>
        <v>1538310.7028038981</v>
      </c>
      <c r="CE10" s="33">
        <f t="shared" si="16"/>
        <v>1538310.7028038981</v>
      </c>
      <c r="CF10" s="33">
        <f t="shared" si="16"/>
        <v>1538310.7028038981</v>
      </c>
      <c r="CG10" s="33">
        <f t="shared" si="16"/>
        <v>1578688.8292596964</v>
      </c>
      <c r="CH10" s="33">
        <f t="shared" si="16"/>
        <v>1578688.8292596964</v>
      </c>
      <c r="CI10" s="33">
        <f t="shared" si="16"/>
        <v>1578688.8292596964</v>
      </c>
      <c r="CJ10" s="33">
        <f t="shared" si="16"/>
        <v>1522963.1345013478</v>
      </c>
      <c r="CK10" s="33">
        <f t="shared" si="16"/>
        <v>1522963.1345013478</v>
      </c>
      <c r="CL10" s="33">
        <f t="shared" si="16"/>
        <v>1522963.1345013478</v>
      </c>
      <c r="CM10" s="33">
        <f t="shared" si="5"/>
        <v>18355292.30870305</v>
      </c>
      <c r="CO10" s="34">
        <f>SUM(CO8:CO9)</f>
        <v>4707173.9140425101</v>
      </c>
      <c r="CP10" s="34">
        <f>SUM(CP8:CP9)</f>
        <v>4649830.3636664897</v>
      </c>
      <c r="CQ10" s="33">
        <f>SUM(CQ8:CQ9)</f>
        <v>4686849.0343424976</v>
      </c>
      <c r="CR10" s="33">
        <f>SUM(CR8:CR9)</f>
        <v>4696257.6000570012</v>
      </c>
      <c r="CS10" s="33">
        <f t="shared" si="6"/>
        <v>18740110.9121085</v>
      </c>
      <c r="CU10" s="34">
        <f>SUM(CU8:CU9)</f>
        <v>4772894.0500815716</v>
      </c>
      <c r="CV10" s="34">
        <f t="shared" ref="CV10:CX10" si="17">SUM(CV8:CV9)</f>
        <v>4772894.0500815716</v>
      </c>
      <c r="CW10" s="33">
        <f t="shared" si="17"/>
        <v>4772894.0500815716</v>
      </c>
      <c r="CX10" s="33">
        <f t="shared" si="17"/>
        <v>4772894.0500815716</v>
      </c>
      <c r="CY10" s="33">
        <f t="shared" si="7"/>
        <v>19091576.200326286</v>
      </c>
      <c r="DA10" s="34">
        <f t="shared" ref="DA10:DS10" si="18">SUM(DA8:DA9)</f>
        <v>19231497.399896551</v>
      </c>
      <c r="DB10" s="34">
        <f t="shared" si="18"/>
        <v>19226958.200026054</v>
      </c>
      <c r="DC10" s="34">
        <f t="shared" si="18"/>
        <v>19338588.19968392</v>
      </c>
      <c r="DD10" s="34">
        <f t="shared" si="18"/>
        <v>19086631.804741189</v>
      </c>
      <c r="DE10" s="34">
        <f t="shared" si="18"/>
        <v>19268751.799953371</v>
      </c>
      <c r="DF10" s="34">
        <f t="shared" si="18"/>
        <v>12339220.37699393</v>
      </c>
      <c r="DG10" s="34">
        <f t="shared" si="18"/>
        <v>7238333.0000314917</v>
      </c>
      <c r="DH10" s="34">
        <f t="shared" si="18"/>
        <v>6882192.0000367686</v>
      </c>
      <c r="DI10" s="34">
        <f t="shared" si="18"/>
        <v>7019989.0000142343</v>
      </c>
      <c r="DJ10" s="34">
        <f t="shared" si="18"/>
        <v>7124781.9999789624</v>
      </c>
      <c r="DK10" s="34">
        <f t="shared" si="18"/>
        <v>7258570.0000247201</v>
      </c>
      <c r="DL10" s="34">
        <f t="shared" si="18"/>
        <v>7231808.0003977008</v>
      </c>
      <c r="DM10" s="34">
        <f t="shared" si="18"/>
        <v>7164438.0002511404</v>
      </c>
      <c r="DN10" s="34">
        <f t="shared" si="18"/>
        <v>7147634.9997000005</v>
      </c>
      <c r="DO10" s="34">
        <f t="shared" si="18"/>
        <v>7147635</v>
      </c>
      <c r="DP10" s="34">
        <f t="shared" si="18"/>
        <v>5756489.3166110497</v>
      </c>
      <c r="DQ10" s="34">
        <f t="shared" si="18"/>
        <v>0</v>
      </c>
      <c r="DR10" s="34">
        <f t="shared" si="18"/>
        <v>0</v>
      </c>
      <c r="DS10" s="34">
        <f t="shared" si="18"/>
        <v>0</v>
      </c>
      <c r="DU10" s="33">
        <f t="shared" si="8"/>
        <v>201945.42203985155</v>
      </c>
      <c r="DW10" s="33"/>
      <c r="DX10" s="33">
        <f t="shared" si="9"/>
        <v>260195922.30428332</v>
      </c>
    </row>
    <row r="11" spans="2:128" s="10" customFormat="1" ht="15.6" customHeight="1" x14ac:dyDescent="0.3">
      <c r="B11" s="106" t="s">
        <v>295</v>
      </c>
      <c r="C11" s="30"/>
      <c r="D11" s="31"/>
      <c r="E11" s="30"/>
      <c r="F11" s="10" t="s">
        <v>89</v>
      </c>
      <c r="G11" s="31" t="s">
        <v>293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W11" s="18"/>
      <c r="BK11" s="18"/>
      <c r="BM11" s="21"/>
      <c r="BN11" s="21"/>
      <c r="BY11" s="18"/>
      <c r="CA11" s="34"/>
      <c r="CB11" s="34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>
        <f t="shared" si="5"/>
        <v>0</v>
      </c>
      <c r="CO11" s="21"/>
      <c r="CP11" s="21"/>
      <c r="CS11" s="18"/>
      <c r="CU11" s="34">
        <f>6%*CU9</f>
        <v>105062.5499999943</v>
      </c>
      <c r="CV11" s="34">
        <f t="shared" ref="CV11:CX11" si="19">6%*CV9</f>
        <v>105062.5499999943</v>
      </c>
      <c r="CW11" s="34">
        <f t="shared" si="19"/>
        <v>105062.5499999943</v>
      </c>
      <c r="CX11" s="34">
        <f t="shared" si="19"/>
        <v>105062.5499999943</v>
      </c>
      <c r="CY11" s="18"/>
      <c r="DA11" s="34">
        <f t="shared" ref="DA11:DS11" si="20">6%*DA9</f>
        <v>429739.07999717462</v>
      </c>
      <c r="DB11" s="34">
        <f t="shared" si="20"/>
        <v>430195.8000011624</v>
      </c>
      <c r="DC11" s="34">
        <f t="shared" si="20"/>
        <v>434159.58000163618</v>
      </c>
      <c r="DD11" s="34">
        <f t="shared" si="20"/>
        <v>421411.67999839137</v>
      </c>
      <c r="DE11" s="34">
        <f t="shared" si="20"/>
        <v>432338.8799972022</v>
      </c>
      <c r="DF11" s="34">
        <f t="shared" si="20"/>
        <v>432103.43999963574</v>
      </c>
      <c r="DG11" s="34">
        <f t="shared" si="20"/>
        <v>434299.98000188946</v>
      </c>
      <c r="DH11" s="34">
        <f t="shared" si="20"/>
        <v>412931.52000220609</v>
      </c>
      <c r="DI11" s="34">
        <f t="shared" si="20"/>
        <v>421199.34000085405</v>
      </c>
      <c r="DJ11" s="34">
        <f t="shared" si="20"/>
        <v>427486.91999873775</v>
      </c>
      <c r="DK11" s="34">
        <f t="shared" si="20"/>
        <v>435514.2000014832</v>
      </c>
      <c r="DL11" s="34">
        <f t="shared" si="20"/>
        <v>433908.48002386204</v>
      </c>
      <c r="DM11" s="34">
        <f t="shared" si="20"/>
        <v>429866.28001506842</v>
      </c>
      <c r="DN11" s="34">
        <f t="shared" si="20"/>
        <v>428858.09998200001</v>
      </c>
      <c r="DO11" s="34">
        <f t="shared" si="20"/>
        <v>428858.1</v>
      </c>
      <c r="DP11" s="34">
        <f t="shared" si="20"/>
        <v>345389.35899666295</v>
      </c>
      <c r="DQ11" s="34">
        <f t="shared" si="20"/>
        <v>0</v>
      </c>
      <c r="DR11" s="34">
        <f t="shared" si="20"/>
        <v>0</v>
      </c>
      <c r="DS11" s="34">
        <f t="shared" si="20"/>
        <v>0</v>
      </c>
      <c r="DU11" s="18"/>
      <c r="DW11" s="18"/>
      <c r="DX11" s="33">
        <f t="shared" si="9"/>
        <v>25518371.651126467</v>
      </c>
    </row>
    <row r="12" spans="2:128" ht="15.6" customHeight="1" x14ac:dyDescent="0.3">
      <c r="B12" s="15"/>
      <c r="C12" s="16"/>
      <c r="D12" s="15"/>
      <c r="E12" s="16"/>
      <c r="F12" s="12" t="s">
        <v>14</v>
      </c>
      <c r="G12" s="15" t="s">
        <v>15</v>
      </c>
      <c r="I12" s="17">
        <v>3653.0839999999998</v>
      </c>
      <c r="J12" s="17">
        <v>2969.0420000000004</v>
      </c>
      <c r="K12" s="17">
        <v>3338.8070000000012</v>
      </c>
      <c r="L12" s="17">
        <v>3296.13</v>
      </c>
      <c r="M12" s="17">
        <v>3092.4029999999998</v>
      </c>
      <c r="N12" s="17">
        <v>2801.7379999999994</v>
      </c>
      <c r="O12" s="17">
        <v>3690.4660000000003</v>
      </c>
      <c r="P12" s="17">
        <v>3101.3259999999996</v>
      </c>
      <c r="Q12" s="17">
        <v>3699.6649999999995</v>
      </c>
      <c r="R12" s="17">
        <v>3117.2169999999996</v>
      </c>
      <c r="S12" s="17">
        <v>3105.0720000000006</v>
      </c>
      <c r="T12" s="17">
        <v>3449.299</v>
      </c>
      <c r="U12" s="17">
        <f>SUM(I12:T12)</f>
        <v>39314.249000000003</v>
      </c>
      <c r="W12" s="22">
        <v>2903.6949999999997</v>
      </c>
      <c r="X12" s="22">
        <v>3013.2169999999992</v>
      </c>
      <c r="Y12" s="22">
        <v>2257.029</v>
      </c>
      <c r="Z12" s="22">
        <v>2934.1469999999999</v>
      </c>
      <c r="AA12" s="22">
        <v>2577.3489999999997</v>
      </c>
      <c r="AB12" s="22">
        <v>2602.6390000000001</v>
      </c>
      <c r="AC12" s="22">
        <v>2969.9619999999995</v>
      </c>
      <c r="AD12" s="22">
        <v>2644.8389999999999</v>
      </c>
      <c r="AE12" s="22">
        <v>2804.7899999999991</v>
      </c>
      <c r="AF12" s="22">
        <v>2621.5590000000002</v>
      </c>
      <c r="AG12" s="22">
        <v>2938.9310000000005</v>
      </c>
      <c r="AH12" s="22">
        <v>3004.3139999999999</v>
      </c>
      <c r="AI12" s="17">
        <f>SUM(W12:AH12)</f>
        <v>33272.471000000005</v>
      </c>
      <c r="AK12" s="24">
        <v>3069.0509999999999</v>
      </c>
      <c r="AL12" s="24">
        <v>2052.0549999999998</v>
      </c>
      <c r="AM12" s="24">
        <v>3068.28</v>
      </c>
      <c r="AN12" s="24">
        <v>2985.7300000000005</v>
      </c>
      <c r="AO12" s="24">
        <v>3058.6070000000004</v>
      </c>
      <c r="AP12" s="24">
        <v>3194.3130000000001</v>
      </c>
      <c r="AQ12" s="24">
        <v>3503.2000000000003</v>
      </c>
      <c r="AR12" s="24">
        <v>3888.5129999999995</v>
      </c>
      <c r="AS12" s="24">
        <v>4017.4400000000005</v>
      </c>
      <c r="AT12" s="24">
        <v>3498.0730000000008</v>
      </c>
      <c r="AU12" s="24">
        <v>3981.2989999999991</v>
      </c>
      <c r="AV12" s="24">
        <v>3947.4339999999988</v>
      </c>
      <c r="AW12" s="17">
        <f t="shared" ref="AW12:AW13" si="21">SUM(AK12:AV12)</f>
        <v>40263.995000000003</v>
      </c>
      <c r="AY12" s="25">
        <f>+[2]Plan!E26</f>
        <v>3938.9163424509889</v>
      </c>
      <c r="AZ12" s="25">
        <f>+[2]Plan!F26</f>
        <v>2985.6158550426335</v>
      </c>
      <c r="BA12" s="25">
        <f>+[2]Plan!G26</f>
        <v>4060.7244608429182</v>
      </c>
      <c r="BB12" s="25">
        <f>+[2]Plan!H26</f>
        <v>3972.5745274256678</v>
      </c>
      <c r="BC12" s="25">
        <f>+[2]Plan!I26</f>
        <v>3411.3495820999769</v>
      </c>
      <c r="BD12" s="25">
        <f>+[2]Plan!J26</f>
        <v>3968.8467907272261</v>
      </c>
      <c r="BE12" s="25">
        <f>+[2]Plan!K26</f>
        <v>4104.9761865661003</v>
      </c>
      <c r="BF12" s="25">
        <f>+[2]Plan!L26</f>
        <v>4023.7366313054667</v>
      </c>
      <c r="BG12" s="25">
        <f>+[2]Plan!M26</f>
        <v>3120.7454953745496</v>
      </c>
      <c r="BH12" s="25">
        <f>+[2]Plan!N26</f>
        <v>4043.6727015543875</v>
      </c>
      <c r="BI12" s="25">
        <f>+[2]Plan!O26</f>
        <v>3879.4994433817265</v>
      </c>
      <c r="BJ12" s="25">
        <f>+[2]Plan!P26</f>
        <v>4176.4751631367026</v>
      </c>
      <c r="BK12" s="17">
        <f t="shared" ref="BK12:BK13" si="22">SUM(AY12:BJ12)</f>
        <v>45687.133179908342</v>
      </c>
      <c r="BM12" s="26">
        <f>+[5]Act26!E$24</f>
        <v>3802.902</v>
      </c>
      <c r="BN12" s="26">
        <f>+[5]Act26!F$24</f>
        <v>3452.8399999999997</v>
      </c>
      <c r="BO12" s="25">
        <f>+[5]Act26!G$24</f>
        <v>3268.6190000000006</v>
      </c>
      <c r="BP12" s="25">
        <f>+[8]RESUMEN!DB$145</f>
        <v>3915.7167733068977</v>
      </c>
      <c r="BQ12" s="25">
        <f>+[8]RESUMEN!DC$145</f>
        <v>3876.2891220800361</v>
      </c>
      <c r="BR12" s="25">
        <f>+[8]RESUMEN!DD$145</f>
        <v>3935.866599717041</v>
      </c>
      <c r="BS12" s="25">
        <f>+[8]RESUMEN!DE$145</f>
        <v>3332.3566814565183</v>
      </c>
      <c r="BT12" s="25">
        <f>+[8]RESUMEN!DF$145</f>
        <v>4051.4378048057197</v>
      </c>
      <c r="BU12" s="25">
        <f>+[8]RESUMEN!DG$145</f>
        <v>3562.8520125048362</v>
      </c>
      <c r="BV12" s="25">
        <f>+[8]RESUMEN!DH$145</f>
        <v>4033.0922389155076</v>
      </c>
      <c r="BW12" s="25">
        <f>+[8]RESUMEN!DI$145</f>
        <v>4025.6455031597661</v>
      </c>
      <c r="BX12" s="25">
        <f>+[8]RESUMEN!DJ$145</f>
        <v>3957.8564759714081</v>
      </c>
      <c r="BY12" s="17">
        <f t="shared" ref="BY12:BY13" si="23">SUM(BM12:BX12)</f>
        <v>45215.474211917732</v>
      </c>
      <c r="CA12" s="26">
        <v>3678.7623678968771</v>
      </c>
      <c r="CB12" s="26">
        <v>3678.7623678968771</v>
      </c>
      <c r="CC12" s="25">
        <v>3678.7623678968771</v>
      </c>
      <c r="CD12" s="25">
        <v>3811.101499676975</v>
      </c>
      <c r="CE12" s="25">
        <v>3811.101499676975</v>
      </c>
      <c r="CF12" s="25">
        <v>3811.101499676975</v>
      </c>
      <c r="CG12" s="25">
        <v>3881.4382425813928</v>
      </c>
      <c r="CH12" s="25">
        <v>3881.4382425813928</v>
      </c>
      <c r="CI12" s="25">
        <v>3881.4382425813928</v>
      </c>
      <c r="CJ12" s="25">
        <v>3865.2205851453132</v>
      </c>
      <c r="CK12" s="25">
        <v>3865.2205851453132</v>
      </c>
      <c r="CL12" s="25">
        <v>3865.2205851453132</v>
      </c>
      <c r="CM12" s="17">
        <f t="shared" si="5"/>
        <v>45709.568085901665</v>
      </c>
      <c r="CO12" s="26">
        <v>11609.10221701949</v>
      </c>
      <c r="CP12" s="26">
        <v>8763.1727530109729</v>
      </c>
      <c r="CQ12" s="25">
        <v>11637.6513662527</v>
      </c>
      <c r="CR12" s="25">
        <v>12552.652564523851</v>
      </c>
      <c r="CS12" s="17">
        <f>SUM(CO12:CR12)</f>
        <v>44562.578900807013</v>
      </c>
      <c r="CU12" s="26">
        <v>10648.08300188754</v>
      </c>
      <c r="CV12" s="26">
        <v>10648.08300188754</v>
      </c>
      <c r="CW12" s="25">
        <v>10648.08300188754</v>
      </c>
      <c r="CX12" s="25">
        <v>10648.08300188754</v>
      </c>
      <c r="CY12" s="17">
        <f>SUM(CU12:CX12)</f>
        <v>42592.332007550162</v>
      </c>
      <c r="DA12" s="26">
        <v>51784.908893379506</v>
      </c>
      <c r="DB12" s="26">
        <v>30292.522715436349</v>
      </c>
      <c r="DC12" s="26">
        <v>30494.0049333959</v>
      </c>
      <c r="DD12" s="26">
        <v>24674.311699520069</v>
      </c>
      <c r="DE12" s="26">
        <v>24642.738219613861</v>
      </c>
      <c r="DF12" s="26">
        <v>10494.97572689608</v>
      </c>
      <c r="DG12" s="26">
        <v>0</v>
      </c>
      <c r="DH12" s="26">
        <v>0</v>
      </c>
      <c r="DI12" s="26">
        <v>0</v>
      </c>
      <c r="DJ12" s="26">
        <v>0</v>
      </c>
      <c r="DK12" s="26">
        <v>0</v>
      </c>
      <c r="DL12" s="26">
        <v>0</v>
      </c>
      <c r="DM12" s="26">
        <v>0</v>
      </c>
      <c r="DN12" s="26">
        <v>0</v>
      </c>
      <c r="DO12" s="26">
        <v>0</v>
      </c>
      <c r="DP12" s="26">
        <v>0</v>
      </c>
      <c r="DQ12" s="26">
        <v>0</v>
      </c>
      <c r="DR12" s="26">
        <v>0</v>
      </c>
      <c r="DS12" s="26">
        <v>0</v>
      </c>
      <c r="DU12" s="17">
        <f t="shared" si="8"/>
        <v>-471.65896799061011</v>
      </c>
      <c r="DW12" s="17"/>
      <c r="DX12" s="17">
        <f t="shared" si="9"/>
        <v>350463.41539441835</v>
      </c>
    </row>
    <row r="13" spans="2:128" x14ac:dyDescent="0.3">
      <c r="B13" s="15"/>
      <c r="C13" s="16"/>
      <c r="D13" s="15"/>
      <c r="E13" s="16"/>
      <c r="F13" s="12" t="s">
        <v>16</v>
      </c>
      <c r="G13" s="15" t="s">
        <v>15</v>
      </c>
      <c r="I13" s="17">
        <v>8944.3591679577439</v>
      </c>
      <c r="J13" s="17">
        <v>9555.7588014311132</v>
      </c>
      <c r="K13" s="17">
        <v>9448.5220481902998</v>
      </c>
      <c r="L13" s="17">
        <v>9458.8281651303841</v>
      </c>
      <c r="M13" s="17">
        <v>10259.561739252556</v>
      </c>
      <c r="N13" s="17">
        <v>8975.4504873400456</v>
      </c>
      <c r="O13" s="17">
        <v>9410.4910789389487</v>
      </c>
      <c r="P13" s="17">
        <v>9431.6374527893076</v>
      </c>
      <c r="Q13" s="17">
        <v>10269.43591507864</v>
      </c>
      <c r="R13" s="17">
        <v>6647.2610241665498</v>
      </c>
      <c r="S13" s="17">
        <v>6771.8934397096491</v>
      </c>
      <c r="T13" s="17">
        <v>8749.0736801599505</v>
      </c>
      <c r="U13" s="17">
        <f>SUM(I13:T13)</f>
        <v>107922.2730001452</v>
      </c>
      <c r="W13" s="22">
        <v>7125.8394343487225</v>
      </c>
      <c r="X13" s="22">
        <v>7178.7355266546856</v>
      </c>
      <c r="Y13" s="22">
        <v>7477.790054478387</v>
      </c>
      <c r="Z13" s="22">
        <v>3838.0602838298901</v>
      </c>
      <c r="AA13" s="22">
        <v>7994.5544244797302</v>
      </c>
      <c r="AB13" s="22">
        <v>6278.017887627303</v>
      </c>
      <c r="AC13" s="22">
        <v>6164.2904007524157</v>
      </c>
      <c r="AD13" s="22">
        <v>7685.1856495852498</v>
      </c>
      <c r="AE13" s="22">
        <v>7995.8107730127676</v>
      </c>
      <c r="AF13" s="22">
        <v>8695.6136235787053</v>
      </c>
      <c r="AG13" s="22">
        <v>9134.0192620698854</v>
      </c>
      <c r="AH13" s="22">
        <v>10924.297519358381</v>
      </c>
      <c r="AI13" s="17">
        <f>SUM(W13:AH13)</f>
        <v>90492.214839776119</v>
      </c>
      <c r="AK13" s="24">
        <v>8143.964048361423</v>
      </c>
      <c r="AL13" s="24">
        <v>8498.0515302070744</v>
      </c>
      <c r="AM13" s="24">
        <v>10124.556005343158</v>
      </c>
      <c r="AN13" s="24">
        <v>7189.1551760579559</v>
      </c>
      <c r="AO13" s="24">
        <v>8691.39872571653</v>
      </c>
      <c r="AP13" s="24">
        <v>8188.7268063070314</v>
      </c>
      <c r="AQ13" s="24">
        <v>7642.8492273337852</v>
      </c>
      <c r="AR13" s="24">
        <v>7910.6833739678323</v>
      </c>
      <c r="AS13" s="24">
        <v>6907.3823730451322</v>
      </c>
      <c r="AT13" s="24">
        <v>5759.5542224888932</v>
      </c>
      <c r="AU13" s="24">
        <v>5922.9240525004871</v>
      </c>
      <c r="AV13" s="24">
        <v>5720.4241961608641</v>
      </c>
      <c r="AW13" s="17">
        <f t="shared" si="21"/>
        <v>90699.669737490156</v>
      </c>
      <c r="AY13" s="25">
        <f>+[2]Plan!E50</f>
        <v>4250.2342877869996</v>
      </c>
      <c r="AZ13" s="25">
        <f>+[2]Plan!F50</f>
        <v>4766.5913685980004</v>
      </c>
      <c r="BA13" s="25">
        <f>+[2]Plan!G50</f>
        <v>5303.5173385409998</v>
      </c>
      <c r="BB13" s="25">
        <f>+[2]Plan!H50</f>
        <v>5640.8666584559996</v>
      </c>
      <c r="BC13" s="25">
        <f>+[2]Plan!I50</f>
        <v>5705.8869713979993</v>
      </c>
      <c r="BD13" s="25">
        <f>+[2]Plan!J50</f>
        <v>5647.1734491389998</v>
      </c>
      <c r="BE13" s="25">
        <f>+[2]Plan!K50</f>
        <v>5747.6374855850008</v>
      </c>
      <c r="BF13" s="25">
        <f>+[2]Plan!L50</f>
        <v>5714.1251669180001</v>
      </c>
      <c r="BG13" s="25">
        <f>+[2]Plan!M50</f>
        <v>3814.608152113</v>
      </c>
      <c r="BH13" s="25">
        <f>+[2]Plan!N50</f>
        <v>4036.6983630220002</v>
      </c>
      <c r="BI13" s="25">
        <f>+[2]Plan!O50</f>
        <v>3945.9135841909997</v>
      </c>
      <c r="BJ13" s="25">
        <f>+[2]Plan!P50</f>
        <v>4136.732104013</v>
      </c>
      <c r="BK13" s="17">
        <f t="shared" si="22"/>
        <v>58709.984929760991</v>
      </c>
      <c r="BM13" s="26">
        <f>+[5]Act26!E$27</f>
        <v>4308.8507683627586</v>
      </c>
      <c r="BN13" s="26">
        <f>+[5]Act26!F$27</f>
        <v>4802.394437604009</v>
      </c>
      <c r="BO13" s="25">
        <f>+[5]Act26!G$27</f>
        <v>5935.96100579209</v>
      </c>
      <c r="BP13" s="25">
        <f>+[8]RESUMEN!DB$149</f>
        <v>5529.0000001403678</v>
      </c>
      <c r="BQ13" s="25">
        <f>+[8]RESUMEN!DC$149</f>
        <v>5835.0000000701048</v>
      </c>
      <c r="BR13" s="25">
        <f>+[8]RESUMEN!DD$149</f>
        <v>5600.0000001613553</v>
      </c>
      <c r="BS13" s="25">
        <f>+[8]RESUMEN!DE$149</f>
        <v>5720.0000000000009</v>
      </c>
      <c r="BT13" s="25">
        <f>+[8]RESUMEN!DF$149</f>
        <v>5720.0000000350501</v>
      </c>
      <c r="BU13" s="25">
        <f>+[8]RESUMEN!DG$149</f>
        <v>4195.7337710370193</v>
      </c>
      <c r="BV13" s="25">
        <f>+[8]RESUMEN!DH$149</f>
        <v>3614.2762900082162</v>
      </c>
      <c r="BW13" s="25">
        <f>+[8]RESUMEN!DI$149</f>
        <v>4073.9171286105238</v>
      </c>
      <c r="BX13" s="25">
        <f>+[8]RESUMEN!DJ$149</f>
        <v>4112.0000000273758</v>
      </c>
      <c r="BY13" s="17">
        <f t="shared" si="23"/>
        <v>59447.133401848871</v>
      </c>
      <c r="CA13" s="26">
        <v>3753.62994463</v>
      </c>
      <c r="CB13" s="26">
        <v>3753.62994463</v>
      </c>
      <c r="CC13" s="25">
        <v>3753.62994463</v>
      </c>
      <c r="CD13" s="25">
        <v>4296.6527931383334</v>
      </c>
      <c r="CE13" s="25">
        <v>4296.6527931383334</v>
      </c>
      <c r="CF13" s="25">
        <v>4296.6527931383334</v>
      </c>
      <c r="CG13" s="25">
        <v>3952.5732428223332</v>
      </c>
      <c r="CH13" s="25">
        <v>3952.5732428223332</v>
      </c>
      <c r="CI13" s="25">
        <v>3952.5732428223332</v>
      </c>
      <c r="CJ13" s="25">
        <v>3972.636517528666</v>
      </c>
      <c r="CK13" s="25">
        <v>3972.636517528666</v>
      </c>
      <c r="CL13" s="25">
        <v>3972.636517528666</v>
      </c>
      <c r="CM13" s="17">
        <f t="shared" si="5"/>
        <v>47926.477494357991</v>
      </c>
      <c r="CO13" s="26">
        <v>12680.776477343999</v>
      </c>
      <c r="CP13" s="26">
        <v>13412.949281965</v>
      </c>
      <c r="CQ13" s="25">
        <v>12798.412646945</v>
      </c>
      <c r="CR13" s="25">
        <v>13923.713843575279</v>
      </c>
      <c r="CS13" s="17">
        <f>SUM(CO13:CR13)</f>
        <v>52815.85224982928</v>
      </c>
      <c r="CU13" s="26">
        <v>14947.780782131174</v>
      </c>
      <c r="CV13" s="26">
        <v>14947.780782131174</v>
      </c>
      <c r="CW13" s="25">
        <v>14947.780782131174</v>
      </c>
      <c r="CX13" s="25">
        <v>14947.780782131174</v>
      </c>
      <c r="CY13" s="17">
        <f>SUM(CU13:CX13)</f>
        <v>59791.123128524698</v>
      </c>
      <c r="DA13" s="26">
        <v>71184.667546809622</v>
      </c>
      <c r="DB13" s="26">
        <v>74503.094924872348</v>
      </c>
      <c r="DC13" s="26">
        <v>88672.168152135448</v>
      </c>
      <c r="DD13" s="26">
        <v>83682.977645459177</v>
      </c>
      <c r="DE13" s="26">
        <v>65869.979662391852</v>
      </c>
      <c r="DF13" s="26">
        <v>54096.717424369395</v>
      </c>
      <c r="DG13" s="26">
        <v>50009.177886272177</v>
      </c>
      <c r="DH13" s="26">
        <v>47858.988218532657</v>
      </c>
      <c r="DI13" s="26">
        <v>45525.827966229248</v>
      </c>
      <c r="DJ13" s="26">
        <v>37896.847334484541</v>
      </c>
      <c r="DK13" s="26">
        <v>45707.118091604527</v>
      </c>
      <c r="DL13" s="26">
        <v>43224.097331645738</v>
      </c>
      <c r="DM13" s="26">
        <v>36438.518314325338</v>
      </c>
      <c r="DN13" s="26">
        <v>44538.473845570799</v>
      </c>
      <c r="DO13" s="26">
        <v>39395.961708312861</v>
      </c>
      <c r="DP13" s="26">
        <v>12061.023964268999</v>
      </c>
      <c r="DQ13" s="26">
        <v>0</v>
      </c>
      <c r="DR13" s="26">
        <v>0</v>
      </c>
      <c r="DS13" s="26">
        <v>0</v>
      </c>
      <c r="DU13" s="17">
        <f t="shared" si="8"/>
        <v>737.14847208787978</v>
      </c>
      <c r="DW13" s="17"/>
      <c r="DX13" s="17">
        <f t="shared" si="9"/>
        <v>1105208.8051926529</v>
      </c>
    </row>
    <row r="14" spans="2:128" x14ac:dyDescent="0.3">
      <c r="B14" s="15"/>
      <c r="C14" s="16"/>
      <c r="D14" s="15"/>
      <c r="E14" s="1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8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8"/>
      <c r="AW14" s="18"/>
      <c r="BK14" s="18"/>
      <c r="BM14" s="47"/>
      <c r="BN14" s="47"/>
      <c r="BY14" s="18"/>
      <c r="CA14" s="47"/>
      <c r="CB14" s="47"/>
      <c r="CM14" s="18"/>
      <c r="CO14" s="47"/>
      <c r="CP14" s="47"/>
      <c r="CS14" s="18"/>
      <c r="CU14" s="47"/>
      <c r="CV14" s="47"/>
      <c r="CY14" s="18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U14" s="18"/>
      <c r="DW14" s="18"/>
      <c r="DX14" s="18"/>
    </row>
    <row r="15" spans="2:128" s="10" customFormat="1" x14ac:dyDescent="0.3">
      <c r="B15" s="106" t="s">
        <v>292</v>
      </c>
      <c r="C15" s="30"/>
      <c r="D15" s="31"/>
      <c r="E15" s="30"/>
      <c r="F15" s="10" t="s">
        <v>281</v>
      </c>
      <c r="G15" s="32" t="s">
        <v>17</v>
      </c>
      <c r="I15" s="33">
        <v>581764.546875</v>
      </c>
      <c r="J15" s="33">
        <v>563244.03125</v>
      </c>
      <c r="K15" s="33">
        <v>655102.78125</v>
      </c>
      <c r="L15" s="33">
        <v>599734.8125</v>
      </c>
      <c r="M15" s="33">
        <v>637574</v>
      </c>
      <c r="N15" s="33">
        <v>554904</v>
      </c>
      <c r="O15" s="33">
        <v>656514</v>
      </c>
      <c r="P15" s="33">
        <v>613502</v>
      </c>
      <c r="Q15" s="33">
        <v>673887</v>
      </c>
      <c r="R15" s="33">
        <v>618298</v>
      </c>
      <c r="S15" s="33">
        <v>566819</v>
      </c>
      <c r="T15" s="33">
        <v>636847</v>
      </c>
      <c r="U15" s="33">
        <f>SUM(I15:T15)</f>
        <v>7358191.171875</v>
      </c>
      <c r="W15" s="35">
        <v>622842.125</v>
      </c>
      <c r="X15" s="35">
        <v>621525.5</v>
      </c>
      <c r="Y15" s="35">
        <v>666733.625</v>
      </c>
      <c r="Z15" s="35">
        <v>454180</v>
      </c>
      <c r="AA15" s="35">
        <v>655900.5</v>
      </c>
      <c r="AB15" s="35">
        <v>621592.5</v>
      </c>
      <c r="AC15" s="35">
        <v>583394.25</v>
      </c>
      <c r="AD15" s="35">
        <v>637882.5</v>
      </c>
      <c r="AE15" s="35">
        <v>610450.75</v>
      </c>
      <c r="AF15" s="35">
        <v>632125.5</v>
      </c>
      <c r="AG15" s="35">
        <v>631873.5</v>
      </c>
      <c r="AH15" s="35">
        <v>641168.19999999995</v>
      </c>
      <c r="AI15" s="33">
        <f>SUM(W15:AH15)</f>
        <v>7379668.9500000002</v>
      </c>
      <c r="AK15" s="33">
        <v>595048.99999999988</v>
      </c>
      <c r="AL15" s="33">
        <v>572634</v>
      </c>
      <c r="AM15" s="33">
        <v>666954.68676757813</v>
      </c>
      <c r="AN15" s="33">
        <v>597426.59262084961</v>
      </c>
      <c r="AO15" s="33">
        <v>648073.9287109375</v>
      </c>
      <c r="AP15" s="33">
        <v>635417.05078125</v>
      </c>
      <c r="AQ15" s="33">
        <v>665980.671875</v>
      </c>
      <c r="AR15" s="33">
        <v>614815.28364257817</v>
      </c>
      <c r="AS15" s="33">
        <v>688806.90401237423</v>
      </c>
      <c r="AT15" s="33">
        <v>625644.0368347168</v>
      </c>
      <c r="AU15" s="33">
        <v>633543.9697265625</v>
      </c>
      <c r="AV15" s="33">
        <v>661077.57394042972</v>
      </c>
      <c r="AW15" s="33">
        <f t="shared" ref="AW15" si="24">SUM(AK15:AV15)</f>
        <v>7605423.6989122769</v>
      </c>
      <c r="AY15" s="48">
        <f>+'[3]Consumo V3 sUG'!BI32</f>
        <v>644806.84769070696</v>
      </c>
      <c r="AZ15" s="48">
        <f>+'[3]Consumo V3 sUG'!BJ32</f>
        <v>606988.40451625991</v>
      </c>
      <c r="BA15" s="48">
        <f>+'[3]Consumo V3 sUG'!BK32</f>
        <v>639901.76535996527</v>
      </c>
      <c r="BB15" s="48">
        <f>+'[3]Consumo V3 sUG'!BL32</f>
        <v>601597.33931318356</v>
      </c>
      <c r="BC15" s="48">
        <f>+'[3]Consumo V3 sUG'!BM32</f>
        <v>683863.00532908167</v>
      </c>
      <c r="BD15" s="48">
        <f>+'[3]Consumo V3 sUG'!BN32</f>
        <v>626028.62921231217</v>
      </c>
      <c r="BE15" s="48">
        <f>+'[3]Consumo V3 sUG'!BO32</f>
        <v>622026.19212898205</v>
      </c>
      <c r="BF15" s="48">
        <f>+'[3]Consumo V3 sUG'!BP32</f>
        <v>673716.0534769597</v>
      </c>
      <c r="BG15" s="48">
        <f>+'[3]Consumo V3 sUG'!BQ32</f>
        <v>608186.10043378943</v>
      </c>
      <c r="BH15" s="48">
        <f>+'[3]Consumo V3 sUG'!BR32</f>
        <v>648560.72804327402</v>
      </c>
      <c r="BI15" s="48">
        <f>+'[3]Consumo V3 sUG'!BS32</f>
        <v>647513.60772046703</v>
      </c>
      <c r="BJ15" s="48">
        <f>+'[3]Consumo V3 sUG'!BT32</f>
        <v>657919.33908635576</v>
      </c>
      <c r="BK15" s="33">
        <f t="shared" ref="BK15" si="25">SUM(AY15:BJ15)</f>
        <v>7661108.0123113375</v>
      </c>
      <c r="BM15" s="49">
        <f>+[4]Plan!BM$29</f>
        <v>637691.08386230469</v>
      </c>
      <c r="BN15" s="49">
        <f>+[4]Plan!BN$29</f>
        <v>608629.1652148437</v>
      </c>
      <c r="BO15" s="49">
        <f>+[4]Plan!BO$29</f>
        <v>681741.029296875</v>
      </c>
      <c r="BP15" s="49">
        <f>+[4]Plan!BP$29</f>
        <v>684008.12595668226</v>
      </c>
      <c r="BQ15" s="49">
        <f>+[4]Plan!BQ$29</f>
        <v>700592.80004914559</v>
      </c>
      <c r="BR15" s="49">
        <f>+[4]Plan!BR$29</f>
        <v>685129.71938533301</v>
      </c>
      <c r="BS15" s="49">
        <f>+[4]Plan!BS$29</f>
        <v>682279.31394144357</v>
      </c>
      <c r="BT15" s="49">
        <f>+[4]Plan!BT$29</f>
        <v>707374.32391719602</v>
      </c>
      <c r="BU15" s="49">
        <f>+[4]Plan!BU$29</f>
        <v>656173.12076998327</v>
      </c>
      <c r="BV15" s="49">
        <f>+[4]Plan!BV$29</f>
        <v>652335.3829161207</v>
      </c>
      <c r="BW15" s="49">
        <f>+[4]Plan!BW$29</f>
        <v>680724.82153969281</v>
      </c>
      <c r="BX15" s="49">
        <f>+[4]Plan!BX$29</f>
        <v>686559.23645462526</v>
      </c>
      <c r="BY15" s="33">
        <f t="shared" ref="BY15" si="26">SUM(BM15:BX15)</f>
        <v>8063238.123304246</v>
      </c>
      <c r="CA15" s="168">
        <v>663192.30295205675</v>
      </c>
      <c r="CB15" s="168">
        <v>599012.40266637388</v>
      </c>
      <c r="CC15" s="168">
        <v>663192.30295205675</v>
      </c>
      <c r="CD15" s="168">
        <v>671259.26147228945</v>
      </c>
      <c r="CE15" s="168">
        <v>693634.57018803235</v>
      </c>
      <c r="CF15" s="168">
        <v>671259.26147228945</v>
      </c>
      <c r="CG15" s="168">
        <v>701800.40688477992</v>
      </c>
      <c r="CH15" s="168">
        <v>701800.40688477992</v>
      </c>
      <c r="CI15" s="168">
        <v>679161.6840820451</v>
      </c>
      <c r="CJ15" s="168">
        <v>662273.78291820374</v>
      </c>
      <c r="CK15" s="168">
        <v>640910.11250148749</v>
      </c>
      <c r="CL15" s="168">
        <v>662273.78291820374</v>
      </c>
      <c r="CM15" s="33">
        <f>SUM(CA15:CL15)</f>
        <v>8009770.2778925989</v>
      </c>
      <c r="CO15" s="168">
        <v>1481894.2058563465</v>
      </c>
      <c r="CP15" s="168">
        <v>1482984.8729390125</v>
      </c>
      <c r="CQ15" s="168">
        <v>1476390.5648347936</v>
      </c>
      <c r="CR15" s="168">
        <v>1645312.7412320585</v>
      </c>
      <c r="CS15" s="33">
        <f>SUM(CO15:CR15)</f>
        <v>6086582.3848622106</v>
      </c>
      <c r="CU15" s="168">
        <v>1775818.6682920526</v>
      </c>
      <c r="CV15" s="168">
        <v>1795549.9868286308</v>
      </c>
      <c r="CW15" s="168">
        <v>1815281.3053652092</v>
      </c>
      <c r="CX15" s="168">
        <v>1815281.3053652092</v>
      </c>
      <c r="CY15" s="33">
        <f>SUM(CU15:CX15)</f>
        <v>7201931.2658511018</v>
      </c>
      <c r="DA15" s="168">
        <v>8835727.4168918245</v>
      </c>
      <c r="DB15" s="168">
        <v>8054328.3924117163</v>
      </c>
      <c r="DC15" s="168">
        <v>8047753.7358196015</v>
      </c>
      <c r="DD15" s="168">
        <v>7514000.5069305804</v>
      </c>
      <c r="DE15" s="168">
        <v>7613890.7203093003</v>
      </c>
      <c r="DF15" s="168">
        <v>6583734.4884850569</v>
      </c>
      <c r="DG15" s="168">
        <v>5572220.8235900672</v>
      </c>
      <c r="DH15" s="168">
        <v>5353884.7866758481</v>
      </c>
      <c r="DI15" s="168">
        <v>5437299.7219277639</v>
      </c>
      <c r="DJ15" s="168">
        <v>5530105.3327919645</v>
      </c>
      <c r="DK15" s="168">
        <v>5594668.8334453488</v>
      </c>
      <c r="DL15" s="168">
        <v>5604756.2392383451</v>
      </c>
      <c r="DM15" s="168">
        <v>5469721.4359702636</v>
      </c>
      <c r="DN15" s="168">
        <v>5255197.1161201466</v>
      </c>
      <c r="DO15" s="168">
        <v>5273459.5055767586</v>
      </c>
      <c r="DP15" s="168">
        <v>1946709.8667246008</v>
      </c>
      <c r="DQ15" s="49"/>
      <c r="DR15" s="49"/>
      <c r="DS15" s="49"/>
      <c r="DU15" s="33">
        <f t="shared" si="8"/>
        <v>402130.11099290848</v>
      </c>
      <c r="DW15" s="33"/>
      <c r="DX15" s="33">
        <f>+SUM(BY15,CM15,CS14:CS15,CY15,DA15:DS15)</f>
        <v>127048980.97481935</v>
      </c>
    </row>
    <row r="16" spans="2:128" x14ac:dyDescent="0.3">
      <c r="B16" s="15"/>
      <c r="C16" s="16"/>
      <c r="D16" s="15"/>
      <c r="E16" s="16"/>
      <c r="F16" s="12" t="s">
        <v>281</v>
      </c>
      <c r="G16" s="15" t="s">
        <v>18</v>
      </c>
      <c r="I16" s="17">
        <f t="shared" ref="I16:U16" si="27">IFERROR(I15/I$3/24,0)</f>
        <v>781.94159526209671</v>
      </c>
      <c r="J16" s="17">
        <f t="shared" si="27"/>
        <v>838.16076078869048</v>
      </c>
      <c r="K16" s="17">
        <f t="shared" si="27"/>
        <v>880.51449092741939</v>
      </c>
      <c r="L16" s="17">
        <f t="shared" si="27"/>
        <v>832.96501736111111</v>
      </c>
      <c r="M16" s="17">
        <f t="shared" si="27"/>
        <v>856.95430107526875</v>
      </c>
      <c r="N16" s="17">
        <f t="shared" si="27"/>
        <v>770.69999999999993</v>
      </c>
      <c r="O16" s="17">
        <f t="shared" si="27"/>
        <v>882.41129032258061</v>
      </c>
      <c r="P16" s="17">
        <f t="shared" si="27"/>
        <v>824.59946236559142</v>
      </c>
      <c r="Q16" s="17">
        <f t="shared" si="27"/>
        <v>935.95416666666677</v>
      </c>
      <c r="R16" s="17">
        <f t="shared" si="27"/>
        <v>831.04569892473125</v>
      </c>
      <c r="S16" s="17">
        <f t="shared" si="27"/>
        <v>787.24861111111113</v>
      </c>
      <c r="T16" s="17">
        <f t="shared" si="27"/>
        <v>855.97715053763443</v>
      </c>
      <c r="U16" s="17">
        <f t="shared" si="27"/>
        <v>839.97616117294513</v>
      </c>
      <c r="W16" s="17">
        <f>IFERROR(W15/W$3/24,0)</f>
        <v>837.15339381720423</v>
      </c>
      <c r="X16" s="17">
        <f>IFERROR(X15/X$3/24,0)</f>
        <v>892.99640804597709</v>
      </c>
      <c r="Y16" s="17">
        <f>IFERROR(Y15/Y$3/24,0)</f>
        <v>896.14734543010752</v>
      </c>
      <c r="Z16" s="17">
        <f t="shared" ref="Z16:AI16" si="28">IFERROR(Z15/Z$3/24,0)</f>
        <v>630.80555555555554</v>
      </c>
      <c r="AA16" s="17">
        <f t="shared" si="28"/>
        <v>881.58669354838719</v>
      </c>
      <c r="AB16" s="17">
        <f t="shared" si="28"/>
        <v>863.32291666666663</v>
      </c>
      <c r="AC16" s="17">
        <f t="shared" si="28"/>
        <v>784.13205645161281</v>
      </c>
      <c r="AD16" s="17">
        <f t="shared" si="28"/>
        <v>857.36895161290329</v>
      </c>
      <c r="AE16" s="17">
        <f t="shared" si="28"/>
        <v>847.84826388888894</v>
      </c>
      <c r="AF16" s="17">
        <f t="shared" si="28"/>
        <v>849.63104838709671</v>
      </c>
      <c r="AG16" s="17">
        <f t="shared" si="28"/>
        <v>877.60208333333333</v>
      </c>
      <c r="AH16" s="17">
        <f t="shared" si="28"/>
        <v>861.78521505376341</v>
      </c>
      <c r="AI16" s="17">
        <f t="shared" si="28"/>
        <v>840.1262465846994</v>
      </c>
      <c r="AK16" s="24">
        <f t="shared" ref="AK16:AW16" si="29">IFERROR(AK15/AK$3/24,0)</f>
        <v>799.79704301075253</v>
      </c>
      <c r="AL16" s="24">
        <f t="shared" si="29"/>
        <v>852.13392857142856</v>
      </c>
      <c r="AM16" s="24">
        <f t="shared" si="29"/>
        <v>896.44447146179857</v>
      </c>
      <c r="AN16" s="24">
        <f t="shared" si="29"/>
        <v>829.75915641784661</v>
      </c>
      <c r="AO16" s="24">
        <f t="shared" si="29"/>
        <v>871.0671084824429</v>
      </c>
      <c r="AP16" s="24">
        <f t="shared" si="29"/>
        <v>882.523681640625</v>
      </c>
      <c r="AQ16" s="24">
        <f t="shared" si="29"/>
        <v>895.13531165994618</v>
      </c>
      <c r="AR16" s="24">
        <f t="shared" si="29"/>
        <v>826.36462855185243</v>
      </c>
      <c r="AS16" s="24">
        <v>956.67625557274198</v>
      </c>
      <c r="AT16" s="24">
        <f t="shared" ref="AT16:AV16" si="30">IFERROR(AT15/AT$3/24,0)</f>
        <v>840.91940434773767</v>
      </c>
      <c r="AU16" s="24">
        <f t="shared" si="30"/>
        <v>879.92218017578125</v>
      </c>
      <c r="AV16" s="24">
        <f t="shared" si="30"/>
        <v>888.54512626401845</v>
      </c>
      <c r="AW16" s="17">
        <f t="shared" si="29"/>
        <v>868.1990523872463</v>
      </c>
      <c r="AY16" s="24">
        <f t="shared" ref="AY16:BY16" si="31">IFERROR(AY15/AY$3/24,0)</f>
        <v>866.67587055202546</v>
      </c>
      <c r="AZ16" s="24">
        <f t="shared" si="31"/>
        <v>903.25655433967256</v>
      </c>
      <c r="BA16" s="24">
        <f t="shared" si="31"/>
        <v>860.08301795694251</v>
      </c>
      <c r="BB16" s="24">
        <f t="shared" si="31"/>
        <v>835.55186015719937</v>
      </c>
      <c r="BC16" s="24">
        <f t="shared" si="31"/>
        <v>919.17070608747542</v>
      </c>
      <c r="BD16" s="24">
        <f t="shared" si="31"/>
        <v>869.48420723932247</v>
      </c>
      <c r="BE16" s="24">
        <f t="shared" si="31"/>
        <v>836.05670985078234</v>
      </c>
      <c r="BF16" s="24">
        <f t="shared" si="31"/>
        <v>905.53232994215011</v>
      </c>
      <c r="BG16" s="24">
        <f t="shared" si="31"/>
        <v>844.70291726915195</v>
      </c>
      <c r="BH16" s="24">
        <f t="shared" si="31"/>
        <v>871.72140866031452</v>
      </c>
      <c r="BI16" s="24">
        <f t="shared" si="31"/>
        <v>899.32445516731525</v>
      </c>
      <c r="BJ16" s="24">
        <f t="shared" si="31"/>
        <v>884.30018694402645</v>
      </c>
      <c r="BK16" s="17">
        <f t="shared" si="31"/>
        <v>874.5557091679608</v>
      </c>
      <c r="BM16" s="3">
        <f t="shared" si="31"/>
        <v>857.11167185793647</v>
      </c>
      <c r="BN16" s="3">
        <f t="shared" si="31"/>
        <v>905.69816252208886</v>
      </c>
      <c r="BO16" s="24">
        <f t="shared" si="31"/>
        <v>916.31858776461695</v>
      </c>
      <c r="BP16" s="24">
        <f t="shared" si="31"/>
        <v>950.01128605094755</v>
      </c>
      <c r="BQ16" s="24">
        <f t="shared" si="31"/>
        <v>941.65698931336772</v>
      </c>
      <c r="BR16" s="24">
        <f t="shared" si="31"/>
        <v>951.56905470185131</v>
      </c>
      <c r="BS16" s="24">
        <f t="shared" si="31"/>
        <v>917.04208863097256</v>
      </c>
      <c r="BT16" s="24">
        <f t="shared" si="31"/>
        <v>950.77194074891941</v>
      </c>
      <c r="BU16" s="24">
        <f t="shared" si="31"/>
        <v>911.35155662497675</v>
      </c>
      <c r="BV16" s="24">
        <f t="shared" si="31"/>
        <v>876.79486951091485</v>
      </c>
      <c r="BW16" s="24">
        <f t="shared" si="31"/>
        <v>945.45114102735113</v>
      </c>
      <c r="BX16" s="24">
        <f t="shared" si="31"/>
        <v>922.79467265406629</v>
      </c>
      <c r="BY16" s="17">
        <f t="shared" si="31"/>
        <v>920.46097297993674</v>
      </c>
      <c r="CA16" s="3">
        <f t="shared" ref="CA16:CM16" si="32">IFERROR(CA15/CA$3/24,0)</f>
        <v>891.38750396781825</v>
      </c>
      <c r="CB16" s="3">
        <f t="shared" si="32"/>
        <v>891.38750396781825</v>
      </c>
      <c r="CC16" s="24">
        <f t="shared" si="32"/>
        <v>891.38750396781825</v>
      </c>
      <c r="CD16" s="24">
        <f t="shared" si="32"/>
        <v>932.3045298226242</v>
      </c>
      <c r="CE16" s="24">
        <f t="shared" si="32"/>
        <v>932.3045298226242</v>
      </c>
      <c r="CF16" s="24">
        <f t="shared" si="32"/>
        <v>932.3045298226242</v>
      </c>
      <c r="CG16" s="24">
        <f t="shared" si="32"/>
        <v>943.28011678061819</v>
      </c>
      <c r="CH16" s="24">
        <f t="shared" si="32"/>
        <v>943.28011678061819</v>
      </c>
      <c r="CI16" s="24">
        <f t="shared" si="32"/>
        <v>943.28011678061819</v>
      </c>
      <c r="CJ16" s="24">
        <f t="shared" si="32"/>
        <v>890.15293402984378</v>
      </c>
      <c r="CK16" s="24">
        <f t="shared" si="32"/>
        <v>890.15293402984378</v>
      </c>
      <c r="CL16" s="24">
        <f t="shared" si="32"/>
        <v>890.15293402984378</v>
      </c>
      <c r="CM16" s="17">
        <f t="shared" si="32"/>
        <v>914.35733765897248</v>
      </c>
      <c r="CO16" s="3">
        <f t="shared" ref="CO16:CS16" si="33">IFERROR(CO15/CO$3/24,0)</f>
        <v>678.52298802946268</v>
      </c>
      <c r="CP16" s="3">
        <f t="shared" si="33"/>
        <v>679.02237771932812</v>
      </c>
      <c r="CQ16" s="24">
        <f t="shared" si="33"/>
        <v>668.65514711720721</v>
      </c>
      <c r="CR16" s="24">
        <f t="shared" si="33"/>
        <v>745.15975599278011</v>
      </c>
      <c r="CS16" s="17">
        <f t="shared" si="33"/>
        <v>692.9169381673737</v>
      </c>
      <c r="CU16" s="3">
        <f t="shared" ref="CU16:CY16" si="34">IFERROR(CU15/CU$3/24,0)</f>
        <v>822.13827235743167</v>
      </c>
      <c r="CV16" s="3">
        <f t="shared" si="34"/>
        <v>822.13827235743167</v>
      </c>
      <c r="CW16" s="24">
        <f t="shared" si="34"/>
        <v>822.13827235743167</v>
      </c>
      <c r="CX16" s="24">
        <f t="shared" si="34"/>
        <v>822.13827235743167</v>
      </c>
      <c r="CY16" s="17">
        <f t="shared" si="34"/>
        <v>822.13827235743167</v>
      </c>
      <c r="DA16" s="3">
        <f t="shared" ref="DA16:DS16" si="35">IFERROR(DA15/DA$3/24,0)</f>
        <v>1008.6446822935873</v>
      </c>
      <c r="DB16" s="3">
        <f t="shared" si="35"/>
        <v>919.44388041229638</v>
      </c>
      <c r="DC16" s="3">
        <f t="shared" si="35"/>
        <v>916.18325772081073</v>
      </c>
      <c r="DD16" s="3">
        <f t="shared" si="35"/>
        <v>857.76261494641324</v>
      </c>
      <c r="DE16" s="3">
        <f t="shared" si="35"/>
        <v>869.16560734124425</v>
      </c>
      <c r="DF16" s="3">
        <f t="shared" si="35"/>
        <v>751.56786398231236</v>
      </c>
      <c r="DG16" s="3">
        <f t="shared" si="35"/>
        <v>634.3602941245523</v>
      </c>
      <c r="DH16" s="3">
        <f t="shared" si="35"/>
        <v>611.17406240591879</v>
      </c>
      <c r="DI16" s="3">
        <f t="shared" si="35"/>
        <v>620.69631528855746</v>
      </c>
      <c r="DJ16" s="3">
        <f t="shared" si="35"/>
        <v>631.29056310410556</v>
      </c>
      <c r="DK16" s="3">
        <f t="shared" si="35"/>
        <v>636.91585080206607</v>
      </c>
      <c r="DL16" s="3">
        <f t="shared" si="35"/>
        <v>639.81235607743668</v>
      </c>
      <c r="DM16" s="3">
        <f t="shared" si="35"/>
        <v>624.39742419751872</v>
      </c>
      <c r="DN16" s="3">
        <f t="shared" si="35"/>
        <v>599.90834658905783</v>
      </c>
      <c r="DO16" s="3">
        <f t="shared" si="35"/>
        <v>600.34830436893878</v>
      </c>
      <c r="DP16" s="3">
        <f t="shared" si="35"/>
        <v>222.22715373568499</v>
      </c>
      <c r="DQ16" s="3">
        <f t="shared" si="35"/>
        <v>0</v>
      </c>
      <c r="DR16" s="3">
        <f t="shared" si="35"/>
        <v>0</v>
      </c>
      <c r="DS16" s="3">
        <f t="shared" si="35"/>
        <v>0</v>
      </c>
      <c r="DU16" s="17">
        <f t="shared" si="8"/>
        <v>45.905263811975942</v>
      </c>
      <c r="DW16" s="17"/>
      <c r="DX16" s="17">
        <f t="shared" ref="DX16" si="36">IFERROR(DX15/DX$3/24,0)</f>
        <v>630.12826337548779</v>
      </c>
    </row>
    <row r="17" spans="1:128" x14ac:dyDescent="0.3">
      <c r="B17" s="15"/>
      <c r="C17" s="16"/>
      <c r="D17" s="15"/>
      <c r="E17" s="16"/>
      <c r="F17" s="12" t="s">
        <v>282</v>
      </c>
      <c r="G17" s="39" t="s">
        <v>17</v>
      </c>
      <c r="I17" s="40">
        <v>539779</v>
      </c>
      <c r="J17" s="40">
        <v>507960</v>
      </c>
      <c r="K17" s="40">
        <v>614755</v>
      </c>
      <c r="L17" s="40">
        <v>554244.04</v>
      </c>
      <c r="M17" s="40">
        <v>602995</v>
      </c>
      <c r="N17" s="40">
        <v>551805</v>
      </c>
      <c r="O17" s="40">
        <v>630762.30000000005</v>
      </c>
      <c r="P17" s="40">
        <v>589508</v>
      </c>
      <c r="Q17" s="40">
        <v>641461</v>
      </c>
      <c r="R17" s="40">
        <v>602652</v>
      </c>
      <c r="S17" s="40">
        <v>550721.4</v>
      </c>
      <c r="T17" s="40">
        <v>621134</v>
      </c>
      <c r="U17" s="40">
        <f>SUM(I17:T17)</f>
        <v>7007776.7400000002</v>
      </c>
      <c r="W17" s="42">
        <v>609227.1</v>
      </c>
      <c r="X17" s="42">
        <v>611198</v>
      </c>
      <c r="Y17" s="42">
        <v>609097</v>
      </c>
      <c r="Z17" s="42">
        <v>414211</v>
      </c>
      <c r="AA17" s="42">
        <v>574859.9</v>
      </c>
      <c r="AB17" s="42">
        <v>567594</v>
      </c>
      <c r="AC17" s="42">
        <v>523931.5</v>
      </c>
      <c r="AD17" s="42">
        <v>636949.62</v>
      </c>
      <c r="AE17" s="42">
        <v>608829.62300254591</v>
      </c>
      <c r="AF17" s="42">
        <v>627336.85999999987</v>
      </c>
      <c r="AG17" s="42">
        <v>631101.47999999986</v>
      </c>
      <c r="AH17" s="42">
        <v>640719.59999999986</v>
      </c>
      <c r="AI17" s="40">
        <f>SUM(W17:AH17)</f>
        <v>7055055.6830025455</v>
      </c>
      <c r="AK17" s="40">
        <v>595040.00000000012</v>
      </c>
      <c r="AL17" s="40">
        <v>571519.8287175392</v>
      </c>
      <c r="AM17" s="40">
        <v>667512.08254601934</v>
      </c>
      <c r="AN17" s="40">
        <v>597455.52598530892</v>
      </c>
      <c r="AO17" s="40">
        <v>647991.69366107252</v>
      </c>
      <c r="AP17" s="40">
        <v>636318.18699368695</v>
      </c>
      <c r="AQ17" s="40">
        <v>667099.65191674128</v>
      </c>
      <c r="AR17" s="40">
        <v>614597.96284716146</v>
      </c>
      <c r="AS17" s="40">
        <v>688806.90401237423</v>
      </c>
      <c r="AT17" s="40">
        <f t="shared" ref="AT17:AV17" si="37">AT15</f>
        <v>625644.0368347168</v>
      </c>
      <c r="AU17" s="40">
        <f t="shared" si="37"/>
        <v>633543.9697265625</v>
      </c>
      <c r="AV17" s="40">
        <f t="shared" si="37"/>
        <v>661077.57394042972</v>
      </c>
      <c r="AW17" s="40">
        <f t="shared" ref="AW17" si="38">SUM(AK17:AV17)</f>
        <v>7606607.4171816129</v>
      </c>
      <c r="AY17" s="40">
        <f>AY15</f>
        <v>644806.84769070696</v>
      </c>
      <c r="AZ17" s="40">
        <f t="shared" ref="AZ17:BJ17" si="39">AZ15</f>
        <v>606988.40451625991</v>
      </c>
      <c r="BA17" s="40">
        <f t="shared" si="39"/>
        <v>639901.76535996527</v>
      </c>
      <c r="BB17" s="40">
        <f t="shared" si="39"/>
        <v>601597.33931318356</v>
      </c>
      <c r="BC17" s="40">
        <f t="shared" si="39"/>
        <v>683863.00532908167</v>
      </c>
      <c r="BD17" s="40">
        <f t="shared" si="39"/>
        <v>626028.62921231217</v>
      </c>
      <c r="BE17" s="40">
        <f t="shared" si="39"/>
        <v>622026.19212898205</v>
      </c>
      <c r="BF17" s="40">
        <f t="shared" si="39"/>
        <v>673716.0534769597</v>
      </c>
      <c r="BG17" s="40">
        <f t="shared" si="39"/>
        <v>608186.10043378943</v>
      </c>
      <c r="BH17" s="40">
        <f t="shared" si="39"/>
        <v>648560.72804327402</v>
      </c>
      <c r="BI17" s="40">
        <f t="shared" si="39"/>
        <v>647513.60772046703</v>
      </c>
      <c r="BJ17" s="40">
        <f t="shared" si="39"/>
        <v>657919.33908635576</v>
      </c>
      <c r="BK17" s="40">
        <f t="shared" ref="BK17" si="40">SUM(AY17:BJ17)</f>
        <v>7661108.0123113375</v>
      </c>
      <c r="BM17" s="50">
        <f>+[4]Plan!BM$31</f>
        <v>645768.13883238635</v>
      </c>
      <c r="BN17" s="50">
        <f>+[4]Plan!BN$31</f>
        <v>623686.21086427325</v>
      </c>
      <c r="BO17" s="51">
        <f>+[4]Plan!BO$31</f>
        <v>694105.95049407426</v>
      </c>
      <c r="BP17" s="51">
        <f>+[4]Plan!BP$31</f>
        <v>684008.12595668226</v>
      </c>
      <c r="BQ17" s="51">
        <f>+[4]Plan!BQ$31</f>
        <v>700592.80004914559</v>
      </c>
      <c r="BR17" s="51">
        <f>+[4]Plan!BR$31</f>
        <v>685129.71938533301</v>
      </c>
      <c r="BS17" s="51">
        <f>+[4]Plan!BS$31</f>
        <v>682279.31394144357</v>
      </c>
      <c r="BT17" s="51">
        <f>+[4]Plan!BT$31</f>
        <v>707374.32391719602</v>
      </c>
      <c r="BU17" s="51">
        <f>+[4]Plan!BU$31</f>
        <v>656173.12076998327</v>
      </c>
      <c r="BV17" s="51">
        <f>+[4]Plan!BV$31</f>
        <v>652335.3829161207</v>
      </c>
      <c r="BW17" s="51">
        <f>+[4]Plan!BW$31</f>
        <v>680724.82153969281</v>
      </c>
      <c r="BX17" s="51">
        <f>+[4]Plan!BX$31</f>
        <v>686559.23645462526</v>
      </c>
      <c r="BY17" s="40">
        <f t="shared" ref="BY17" si="41">SUM(BM17:BX17)</f>
        <v>8098737.1451209569</v>
      </c>
      <c r="CA17" s="41">
        <f>+CA15</f>
        <v>663192.30295205675</v>
      </c>
      <c r="CB17" s="41">
        <f t="shared" ref="CB17:CL17" si="42">+CB15</f>
        <v>599012.40266637388</v>
      </c>
      <c r="CC17" s="41">
        <f t="shared" si="42"/>
        <v>663192.30295205675</v>
      </c>
      <c r="CD17" s="41">
        <f t="shared" si="42"/>
        <v>671259.26147228945</v>
      </c>
      <c r="CE17" s="41">
        <f t="shared" si="42"/>
        <v>693634.57018803235</v>
      </c>
      <c r="CF17" s="41">
        <f t="shared" si="42"/>
        <v>671259.26147228945</v>
      </c>
      <c r="CG17" s="41">
        <f t="shared" si="42"/>
        <v>701800.40688477992</v>
      </c>
      <c r="CH17" s="41">
        <f t="shared" si="42"/>
        <v>701800.40688477992</v>
      </c>
      <c r="CI17" s="41">
        <f t="shared" si="42"/>
        <v>679161.6840820451</v>
      </c>
      <c r="CJ17" s="41">
        <f t="shared" si="42"/>
        <v>662273.78291820374</v>
      </c>
      <c r="CK17" s="41">
        <f t="shared" si="42"/>
        <v>640910.11250148749</v>
      </c>
      <c r="CL17" s="41">
        <f t="shared" si="42"/>
        <v>662273.78291820374</v>
      </c>
      <c r="CM17" s="40">
        <f>SUM(CA17:CL17)</f>
        <v>8009770.2778925989</v>
      </c>
      <c r="CO17" s="41">
        <f t="shared" ref="CO17:CR17" si="43">+CO15</f>
        <v>1481894.2058563465</v>
      </c>
      <c r="CP17" s="41">
        <f t="shared" si="43"/>
        <v>1482984.8729390125</v>
      </c>
      <c r="CQ17" s="41">
        <f t="shared" si="43"/>
        <v>1476390.5648347936</v>
      </c>
      <c r="CR17" s="41">
        <f t="shared" si="43"/>
        <v>1645312.7412320585</v>
      </c>
      <c r="CS17" s="40">
        <f>SUM(CO17:CR17)</f>
        <v>6086582.3848622106</v>
      </c>
      <c r="CU17" s="41">
        <f t="shared" ref="CU17:CX17" si="44">+CU15</f>
        <v>1775818.6682920526</v>
      </c>
      <c r="CV17" s="41">
        <f t="shared" si="44"/>
        <v>1795549.9868286308</v>
      </c>
      <c r="CW17" s="41">
        <f t="shared" si="44"/>
        <v>1815281.3053652092</v>
      </c>
      <c r="CX17" s="41">
        <f t="shared" si="44"/>
        <v>1815281.3053652092</v>
      </c>
      <c r="CY17" s="40">
        <f>SUM(CU17:CX17)</f>
        <v>7201931.2658511018</v>
      </c>
      <c r="DA17" s="41">
        <f t="shared" ref="DA17:DS17" si="45">+DA15</f>
        <v>8835727.4168918245</v>
      </c>
      <c r="DB17" s="41">
        <f t="shared" si="45"/>
        <v>8054328.3924117163</v>
      </c>
      <c r="DC17" s="41">
        <f t="shared" si="45"/>
        <v>8047753.7358196015</v>
      </c>
      <c r="DD17" s="41">
        <f t="shared" si="45"/>
        <v>7514000.5069305804</v>
      </c>
      <c r="DE17" s="41">
        <f t="shared" si="45"/>
        <v>7613890.7203093003</v>
      </c>
      <c r="DF17" s="41">
        <f t="shared" si="45"/>
        <v>6583734.4884850569</v>
      </c>
      <c r="DG17" s="41">
        <f t="shared" si="45"/>
        <v>5572220.8235900672</v>
      </c>
      <c r="DH17" s="41">
        <f t="shared" si="45"/>
        <v>5353884.7866758481</v>
      </c>
      <c r="DI17" s="41">
        <f t="shared" si="45"/>
        <v>5437299.7219277639</v>
      </c>
      <c r="DJ17" s="41">
        <f t="shared" si="45"/>
        <v>5530105.3327919645</v>
      </c>
      <c r="DK17" s="41">
        <f t="shared" si="45"/>
        <v>5594668.8334453488</v>
      </c>
      <c r="DL17" s="41">
        <f t="shared" si="45"/>
        <v>5604756.2392383451</v>
      </c>
      <c r="DM17" s="41">
        <f t="shared" si="45"/>
        <v>5469721.4359702636</v>
      </c>
      <c r="DN17" s="41">
        <f t="shared" si="45"/>
        <v>5255197.1161201466</v>
      </c>
      <c r="DO17" s="41">
        <f t="shared" si="45"/>
        <v>5273459.5055767586</v>
      </c>
      <c r="DP17" s="41">
        <f t="shared" si="45"/>
        <v>1946709.8667246008</v>
      </c>
      <c r="DQ17" s="41">
        <f t="shared" si="45"/>
        <v>0</v>
      </c>
      <c r="DR17" s="41">
        <f t="shared" si="45"/>
        <v>0</v>
      </c>
      <c r="DS17" s="41">
        <f t="shared" si="45"/>
        <v>0</v>
      </c>
      <c r="DU17" s="40">
        <f t="shared" si="8"/>
        <v>437629.13280961942</v>
      </c>
      <c r="DW17" s="40"/>
      <c r="DX17" s="40">
        <f>+SUM(BY17,CM17,CS16:CS17,CY17,DA17:DS17)</f>
        <v>127085172.91357423</v>
      </c>
    </row>
    <row r="18" spans="1:128" x14ac:dyDescent="0.3">
      <c r="B18" s="15"/>
      <c r="C18" s="16"/>
      <c r="D18" s="15"/>
      <c r="E18" s="16"/>
      <c r="G18" s="39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M18" s="50"/>
      <c r="BN18" s="50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40"/>
      <c r="CA18" s="50"/>
      <c r="CB18" s="50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40"/>
      <c r="CO18" s="50"/>
      <c r="CP18" s="50"/>
      <c r="CQ18" s="51"/>
      <c r="CR18" s="51"/>
      <c r="CS18" s="40"/>
      <c r="CU18" s="50"/>
      <c r="CV18" s="50"/>
      <c r="CW18" s="51"/>
      <c r="CX18" s="51"/>
      <c r="CY18" s="4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U18" s="40"/>
      <c r="DW18" s="40"/>
      <c r="DX18" s="40"/>
    </row>
    <row r="19" spans="1:128" x14ac:dyDescent="0.3">
      <c r="B19" s="15"/>
      <c r="C19" s="16"/>
      <c r="D19" s="15"/>
      <c r="E19" s="16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8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8"/>
      <c r="AW19" s="18"/>
      <c r="BK19" s="18"/>
      <c r="BY19" s="18"/>
      <c r="CM19" s="18"/>
      <c r="CS19" s="18"/>
      <c r="CY19" s="18"/>
      <c r="DU19" s="18"/>
      <c r="DW19" s="18"/>
      <c r="DX19" s="18"/>
    </row>
    <row r="20" spans="1:128" x14ac:dyDescent="0.3">
      <c r="A20" s="47"/>
      <c r="B20" s="52"/>
      <c r="C20" s="53"/>
      <c r="D20" s="52"/>
      <c r="E20" s="53"/>
      <c r="F20" s="54" t="s">
        <v>268</v>
      </c>
      <c r="G20" s="55"/>
      <c r="H20" s="159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8"/>
      <c r="V20" s="159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8"/>
      <c r="AJ20" s="159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159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159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159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159"/>
      <c r="CO20" s="58"/>
      <c r="CP20" s="58"/>
      <c r="CQ20" s="58"/>
      <c r="CR20" s="58"/>
      <c r="CS20" s="58"/>
      <c r="CT20" s="159"/>
      <c r="CU20" s="58"/>
      <c r="CV20" s="58"/>
      <c r="CW20" s="58"/>
      <c r="CX20" s="58"/>
      <c r="CY20" s="58"/>
      <c r="CZ20" s="159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159"/>
      <c r="DU20" s="58"/>
      <c r="DV20" s="159"/>
      <c r="DW20" s="58"/>
      <c r="DX20" s="58"/>
    </row>
    <row r="21" spans="1:128" x14ac:dyDescent="0.3">
      <c r="A21" s="47"/>
      <c r="B21" s="52"/>
      <c r="C21" s="53"/>
      <c r="D21" s="52"/>
      <c r="E21" s="53"/>
      <c r="F21" s="47"/>
      <c r="G21" s="52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19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19"/>
      <c r="AW21" s="12"/>
      <c r="BK21" s="12"/>
      <c r="BY21" s="12"/>
      <c r="CM21" s="12"/>
      <c r="CS21" s="12"/>
      <c r="CY21" s="12"/>
      <c r="DU21" s="12"/>
      <c r="DW21" s="12"/>
      <c r="DX21" s="12"/>
    </row>
    <row r="22" spans="1:128" s="10" customFormat="1" x14ac:dyDescent="0.3">
      <c r="A22" s="21"/>
      <c r="B22" s="127"/>
      <c r="C22" s="128"/>
      <c r="D22" s="127"/>
      <c r="E22" s="128"/>
      <c r="F22" s="129" t="s">
        <v>19</v>
      </c>
      <c r="G22" s="127" t="s">
        <v>20</v>
      </c>
      <c r="I22" s="130">
        <f t="shared" ref="I22:AI22" si="46">IFERROR(I85/I$10,0)</f>
        <v>22.991979588675971</v>
      </c>
      <c r="J22" s="130">
        <f t="shared" si="46"/>
        <v>24.119462024704568</v>
      </c>
      <c r="K22" s="130">
        <f t="shared" si="46"/>
        <v>23.099369781584901</v>
      </c>
      <c r="L22" s="130">
        <f t="shared" si="46"/>
        <v>23.7984421718769</v>
      </c>
      <c r="M22" s="130">
        <f t="shared" si="46"/>
        <v>23.763110588493376</v>
      </c>
      <c r="N22" s="130">
        <f t="shared" si="46"/>
        <v>25.243534650836505</v>
      </c>
      <c r="O22" s="130">
        <f t="shared" si="46"/>
        <v>24.389423485978266</v>
      </c>
      <c r="P22" s="130">
        <f t="shared" si="46"/>
        <v>24.269886503026441</v>
      </c>
      <c r="Q22" s="130">
        <f t="shared" si="46"/>
        <v>23.076926796753217</v>
      </c>
      <c r="R22" s="130">
        <f t="shared" si="46"/>
        <v>23.136440783443419</v>
      </c>
      <c r="S22" s="130">
        <f t="shared" si="46"/>
        <v>22.052077568638456</v>
      </c>
      <c r="T22" s="130">
        <f t="shared" si="46"/>
        <v>21.749373497983996</v>
      </c>
      <c r="U22" s="130">
        <f t="shared" si="46"/>
        <v>23.416796782893307</v>
      </c>
      <c r="W22" s="130">
        <f t="shared" si="46"/>
        <v>22.047546433497036</v>
      </c>
      <c r="X22" s="130">
        <f t="shared" si="46"/>
        <v>20.849112659635903</v>
      </c>
      <c r="Y22" s="130">
        <f t="shared" si="46"/>
        <v>23.454121607149638</v>
      </c>
      <c r="Z22" s="130">
        <f t="shared" si="46"/>
        <v>20.521740479992086</v>
      </c>
      <c r="AA22" s="130">
        <f t="shared" si="46"/>
        <v>22.852468634068991</v>
      </c>
      <c r="AB22" s="130">
        <f t="shared" si="46"/>
        <v>21.900371611005987</v>
      </c>
      <c r="AC22" s="130">
        <f t="shared" si="46"/>
        <v>22.056748875922562</v>
      </c>
      <c r="AD22" s="130">
        <f t="shared" si="46"/>
        <v>22.593091399232573</v>
      </c>
      <c r="AE22" s="130">
        <f t="shared" si="46"/>
        <v>22.327115406501139</v>
      </c>
      <c r="AF22" s="130">
        <f t="shared" si="46"/>
        <v>22.06875518349079</v>
      </c>
      <c r="AG22" s="130">
        <f t="shared" si="46"/>
        <v>21.603269824732774</v>
      </c>
      <c r="AH22" s="130">
        <f t="shared" si="46"/>
        <v>21.167432313951526</v>
      </c>
      <c r="AI22" s="130">
        <f t="shared" si="46"/>
        <v>21.946968714006157</v>
      </c>
      <c r="AK22" s="130">
        <f t="shared" ref="AK22:AW22" si="47">IFERROR(AK85/AK$10,0)</f>
        <v>20.319309292573639</v>
      </c>
      <c r="AL22" s="130">
        <f t="shared" si="47"/>
        <v>22.439391354913948</v>
      </c>
      <c r="AM22" s="130">
        <f t="shared" si="47"/>
        <v>20.839136736982987</v>
      </c>
      <c r="AN22" s="130">
        <f t="shared" si="47"/>
        <v>20.524073558911539</v>
      </c>
      <c r="AO22" s="130">
        <f t="shared" si="47"/>
        <v>22.609674903227059</v>
      </c>
      <c r="AP22" s="130">
        <f t="shared" si="47"/>
        <v>21.17658417392218</v>
      </c>
      <c r="AQ22" s="130">
        <f t="shared" si="47"/>
        <v>20.943576927802962</v>
      </c>
      <c r="AR22" s="130">
        <f t="shared" si="47"/>
        <v>21.491494634545802</v>
      </c>
      <c r="AS22" s="130">
        <v>21.714963150091361</v>
      </c>
      <c r="AT22" s="130">
        <f t="shared" ref="AT22:AV22" si="48">IFERROR(AT85/AT$10,0)</f>
        <v>22.984758243756819</v>
      </c>
      <c r="AU22" s="130">
        <f t="shared" si="48"/>
        <v>21.976953715422034</v>
      </c>
      <c r="AV22" s="130">
        <f t="shared" si="48"/>
        <v>21.275395559477989</v>
      </c>
      <c r="AW22" s="130">
        <f t="shared" si="47"/>
        <v>21.494685270675845</v>
      </c>
      <c r="AY22" s="130">
        <f t="shared" ref="AY22:BK22" si="49">IFERROR(AY85/AY$10,0)</f>
        <v>20.949972498328869</v>
      </c>
      <c r="AZ22" s="130">
        <f t="shared" si="49"/>
        <v>21.709625636828648</v>
      </c>
      <c r="BA22" s="130">
        <f t="shared" si="49"/>
        <v>21.139426541919068</v>
      </c>
      <c r="BB22" s="130">
        <f t="shared" si="49"/>
        <v>20.894437832253232</v>
      </c>
      <c r="BC22" s="130">
        <f t="shared" si="49"/>
        <v>21.762566694391921</v>
      </c>
      <c r="BD22" s="130">
        <f t="shared" si="49"/>
        <v>21.151394669485196</v>
      </c>
      <c r="BE22" s="130">
        <f t="shared" si="49"/>
        <v>21.047890261250739</v>
      </c>
      <c r="BF22" s="130">
        <f t="shared" si="49"/>
        <v>21.364168687154066</v>
      </c>
      <c r="BG22" s="130">
        <f t="shared" si="49"/>
        <v>22.167878125909333</v>
      </c>
      <c r="BH22" s="130">
        <f t="shared" si="49"/>
        <v>21.240398147893693</v>
      </c>
      <c r="BI22" s="130">
        <f t="shared" si="49"/>
        <v>21.251466031174512</v>
      </c>
      <c r="BJ22" s="130">
        <f t="shared" si="49"/>
        <v>21.254495359450956</v>
      </c>
      <c r="BK22" s="130">
        <f t="shared" si="49"/>
        <v>21.305982488645835</v>
      </c>
      <c r="BM22" s="130">
        <f t="shared" ref="BM22:BY22" si="50">IFERROR(BM85/BM$10,0)</f>
        <v>21.393618008361486</v>
      </c>
      <c r="BN22" s="130">
        <f t="shared" si="50"/>
        <v>21.793706867830746</v>
      </c>
      <c r="BO22" s="130">
        <f t="shared" si="50"/>
        <v>23.026794270468624</v>
      </c>
      <c r="BP22" s="130">
        <f t="shared" si="50"/>
        <v>21.709410721194292</v>
      </c>
      <c r="BQ22" s="130">
        <f t="shared" si="50"/>
        <v>21.870344556415457</v>
      </c>
      <c r="BR22" s="130">
        <f t="shared" si="50"/>
        <v>21.460842339554908</v>
      </c>
      <c r="BS22" s="130">
        <f t="shared" si="50"/>
        <v>22.457463184191226</v>
      </c>
      <c r="BT22" s="130">
        <f t="shared" si="50"/>
        <v>21.598725588216297</v>
      </c>
      <c r="BU22" s="130">
        <f t="shared" si="50"/>
        <v>21.944877605248642</v>
      </c>
      <c r="BV22" s="130">
        <f t="shared" si="50"/>
        <v>21.315526865909238</v>
      </c>
      <c r="BW22" s="130">
        <f t="shared" si="50"/>
        <v>21.708740520619575</v>
      </c>
      <c r="BX22" s="130">
        <f t="shared" si="50"/>
        <v>21.916513065329848</v>
      </c>
      <c r="BY22" s="130">
        <f t="shared" si="50"/>
        <v>21.838701531625038</v>
      </c>
      <c r="CA22" s="130">
        <f t="shared" ref="CA22:CM22" si="51">IFERROR(CA85/CA$10,0)</f>
        <v>0</v>
      </c>
      <c r="CB22" s="130">
        <f t="shared" si="51"/>
        <v>0</v>
      </c>
      <c r="CC22" s="130">
        <f t="shared" si="51"/>
        <v>0</v>
      </c>
      <c r="CD22" s="130">
        <f t="shared" si="51"/>
        <v>0</v>
      </c>
      <c r="CE22" s="130">
        <f t="shared" si="51"/>
        <v>0</v>
      </c>
      <c r="CF22" s="130">
        <f t="shared" si="51"/>
        <v>0</v>
      </c>
      <c r="CG22" s="130">
        <f t="shared" si="51"/>
        <v>0</v>
      </c>
      <c r="CH22" s="130">
        <f t="shared" si="51"/>
        <v>0</v>
      </c>
      <c r="CI22" s="130">
        <f t="shared" si="51"/>
        <v>0</v>
      </c>
      <c r="CJ22" s="130">
        <f t="shared" si="51"/>
        <v>0</v>
      </c>
      <c r="CK22" s="130">
        <f t="shared" si="51"/>
        <v>0</v>
      </c>
      <c r="CL22" s="130">
        <f t="shared" si="51"/>
        <v>0</v>
      </c>
      <c r="CM22" s="130">
        <f t="shared" si="51"/>
        <v>0</v>
      </c>
      <c r="CO22" s="130">
        <f t="shared" ref="CO22:CS22" si="52">IFERROR(CO85/CO$10,0)</f>
        <v>0</v>
      </c>
      <c r="CP22" s="130">
        <f t="shared" si="52"/>
        <v>0</v>
      </c>
      <c r="CQ22" s="130">
        <f t="shared" si="52"/>
        <v>0</v>
      </c>
      <c r="CR22" s="130">
        <f t="shared" si="52"/>
        <v>0</v>
      </c>
      <c r="CS22" s="130">
        <f t="shared" si="52"/>
        <v>0</v>
      </c>
      <c r="CU22" s="130">
        <f t="shared" ref="CU22:CY22" si="53">IFERROR(CU85/CU$10,0)</f>
        <v>0</v>
      </c>
      <c r="CV22" s="130">
        <f t="shared" si="53"/>
        <v>0</v>
      </c>
      <c r="CW22" s="130">
        <f t="shared" si="53"/>
        <v>0</v>
      </c>
      <c r="CX22" s="130">
        <f t="shared" si="53"/>
        <v>0</v>
      </c>
      <c r="CY22" s="130">
        <f t="shared" si="53"/>
        <v>0</v>
      </c>
      <c r="DA22" s="130">
        <f t="shared" ref="DA22:DS22" si="54">IFERROR(DA85/DA$10,0)</f>
        <v>0</v>
      </c>
      <c r="DB22" s="130">
        <f t="shared" si="54"/>
        <v>0</v>
      </c>
      <c r="DC22" s="130">
        <f t="shared" si="54"/>
        <v>0</v>
      </c>
      <c r="DD22" s="130">
        <f t="shared" si="54"/>
        <v>0</v>
      </c>
      <c r="DE22" s="130">
        <f t="shared" si="54"/>
        <v>0</v>
      </c>
      <c r="DF22" s="130">
        <f t="shared" si="54"/>
        <v>0</v>
      </c>
      <c r="DG22" s="130">
        <f t="shared" si="54"/>
        <v>0</v>
      </c>
      <c r="DH22" s="130">
        <f t="shared" si="54"/>
        <v>0</v>
      </c>
      <c r="DI22" s="130">
        <f t="shared" si="54"/>
        <v>0</v>
      </c>
      <c r="DJ22" s="130">
        <f t="shared" si="54"/>
        <v>0</v>
      </c>
      <c r="DK22" s="130">
        <f t="shared" si="54"/>
        <v>0</v>
      </c>
      <c r="DL22" s="130">
        <f t="shared" si="54"/>
        <v>0</v>
      </c>
      <c r="DM22" s="130">
        <f t="shared" si="54"/>
        <v>0</v>
      </c>
      <c r="DN22" s="130">
        <f t="shared" si="54"/>
        <v>0</v>
      </c>
      <c r="DO22" s="130">
        <f t="shared" si="54"/>
        <v>0</v>
      </c>
      <c r="DP22" s="130">
        <f t="shared" si="54"/>
        <v>0</v>
      </c>
      <c r="DQ22" s="130">
        <f t="shared" si="54"/>
        <v>0</v>
      </c>
      <c r="DR22" s="130">
        <f t="shared" si="54"/>
        <v>0</v>
      </c>
      <c r="DS22" s="130">
        <f t="shared" si="54"/>
        <v>0</v>
      </c>
      <c r="DU22" s="130">
        <f t="shared" si="8"/>
        <v>0.53271904297920258</v>
      </c>
      <c r="DW22" s="130">
        <f>+BY22/AW22</f>
        <v>1.0160047126355702</v>
      </c>
      <c r="DX22" s="130">
        <f t="shared" ref="DX22" si="55">IFERROR(DX85/DX$10,0)</f>
        <v>1.5561383092501881</v>
      </c>
    </row>
    <row r="23" spans="1:128" x14ac:dyDescent="0.3">
      <c r="A23" s="47"/>
      <c r="B23" s="52"/>
      <c r="C23" s="53"/>
      <c r="D23" s="52"/>
      <c r="E23" s="53"/>
      <c r="F23" s="47"/>
      <c r="G23" s="52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19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1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1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1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1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19"/>
      <c r="CO23" s="59"/>
      <c r="CP23" s="59"/>
      <c r="CQ23" s="59"/>
      <c r="CR23" s="59"/>
      <c r="CS23" s="19"/>
      <c r="CU23" s="59"/>
      <c r="CV23" s="59"/>
      <c r="CW23" s="59"/>
      <c r="CX23" s="59"/>
      <c r="CY23" s="1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  <c r="DQ23" s="59"/>
      <c r="DR23" s="59"/>
      <c r="DS23" s="59"/>
      <c r="DU23" s="19"/>
      <c r="DW23" s="19"/>
      <c r="DX23" s="19"/>
    </row>
    <row r="24" spans="1:128" s="10" customFormat="1" x14ac:dyDescent="0.3">
      <c r="A24" s="21"/>
      <c r="B24" s="131"/>
      <c r="C24" s="132"/>
      <c r="D24" s="131"/>
      <c r="E24" s="132"/>
      <c r="F24" s="133" t="s">
        <v>21</v>
      </c>
      <c r="G24" s="131" t="s">
        <v>20</v>
      </c>
      <c r="I24" s="134">
        <f t="shared" ref="I24:AI31" si="56">IFERROR(I87/I$10,0)</f>
        <v>0.43782944123178213</v>
      </c>
      <c r="J24" s="134">
        <f t="shared" si="56"/>
        <v>0.46929905737324251</v>
      </c>
      <c r="K24" s="134">
        <f t="shared" si="56"/>
        <v>0.43790803467449546</v>
      </c>
      <c r="L24" s="134">
        <f t="shared" si="56"/>
        <v>0.46902806127317875</v>
      </c>
      <c r="M24" s="134">
        <f t="shared" si="56"/>
        <v>0.43992974602025436</v>
      </c>
      <c r="N24" s="134">
        <f t="shared" si="56"/>
        <v>0.48298015210285949</v>
      </c>
      <c r="O24" s="134">
        <f t="shared" si="56"/>
        <v>0.41432257555737384</v>
      </c>
      <c r="P24" s="134">
        <f t="shared" si="56"/>
        <v>0.46518159495995876</v>
      </c>
      <c r="Q24" s="134">
        <f t="shared" si="56"/>
        <v>0.38437647417742921</v>
      </c>
      <c r="R24" s="134">
        <f t="shared" si="56"/>
        <v>0.43241573243271564</v>
      </c>
      <c r="S24" s="134">
        <f t="shared" si="56"/>
        <v>0.42273892511111011</v>
      </c>
      <c r="T24" s="134">
        <f t="shared" si="56"/>
        <v>0.39739021502989308</v>
      </c>
      <c r="U24" s="134">
        <f t="shared" si="56"/>
        <v>0.43559963974668731</v>
      </c>
      <c r="W24" s="134">
        <f t="shared" si="56"/>
        <v>0.42627378723092541</v>
      </c>
      <c r="X24" s="134">
        <f t="shared" si="56"/>
        <v>0.39106168349268583</v>
      </c>
      <c r="Y24" s="134">
        <f t="shared" si="56"/>
        <v>0.49015970291302596</v>
      </c>
      <c r="Z24" s="134">
        <f t="shared" si="56"/>
        <v>0.50518104720520962</v>
      </c>
      <c r="AA24" s="134">
        <f t="shared" si="56"/>
        <v>0.40856228460065919</v>
      </c>
      <c r="AB24" s="134">
        <f t="shared" si="56"/>
        <v>0.36230667887653561</v>
      </c>
      <c r="AC24" s="134">
        <f t="shared" si="56"/>
        <v>0.37743063083442896</v>
      </c>
      <c r="AD24" s="134">
        <f t="shared" si="56"/>
        <v>0.37127954823252662</v>
      </c>
      <c r="AE24" s="134">
        <f t="shared" si="56"/>
        <v>0.36840746474028374</v>
      </c>
      <c r="AF24" s="134">
        <f t="shared" si="56"/>
        <v>0.38077521132130404</v>
      </c>
      <c r="AG24" s="134">
        <f t="shared" si="56"/>
        <v>0.36051883081524894</v>
      </c>
      <c r="AH24" s="134">
        <f t="shared" si="56"/>
        <v>0.36454669139650864</v>
      </c>
      <c r="AI24" s="134">
        <f t="shared" si="56"/>
        <v>0.39824158472018195</v>
      </c>
      <c r="AK24" s="134">
        <f t="shared" ref="AK24:AW32" si="57">IFERROR(AK87/AK$10,0)</f>
        <v>0.37403853358278444</v>
      </c>
      <c r="AL24" s="134">
        <f t="shared" si="57"/>
        <v>0.42265698274677915</v>
      </c>
      <c r="AM24" s="134">
        <f t="shared" si="57"/>
        <v>0.37402022154367315</v>
      </c>
      <c r="AN24" s="134">
        <f t="shared" si="57"/>
        <v>0.35703719961768116</v>
      </c>
      <c r="AO24" s="134">
        <f t="shared" si="57"/>
        <v>0.35070205276215916</v>
      </c>
      <c r="AP24" s="134">
        <f t="shared" si="57"/>
        <v>0.31915572691717076</v>
      </c>
      <c r="AQ24" s="134">
        <f t="shared" si="57"/>
        <v>0.31289816980299889</v>
      </c>
      <c r="AR24" s="134">
        <f t="shared" si="57"/>
        <v>0.33416327851175875</v>
      </c>
      <c r="AS24" s="134">
        <v>0.3173822120048429</v>
      </c>
      <c r="AT24" s="134">
        <f t="shared" ref="AT24:AV24" si="58">IFERROR(AT87/AT$10,0)</f>
        <v>0.40217876142731623</v>
      </c>
      <c r="AU24" s="134">
        <f t="shared" si="58"/>
        <v>0.34069903429146159</v>
      </c>
      <c r="AV24" s="134">
        <f t="shared" si="58"/>
        <v>0.34793813628019887</v>
      </c>
      <c r="AW24" s="134">
        <f t="shared" si="57"/>
        <v>0.35228551258993784</v>
      </c>
      <c r="AY24" s="134">
        <f t="shared" ref="AY24:BK24" si="59">IFERROR(AY87/AY$10,0)</f>
        <v>0.33979159619317179</v>
      </c>
      <c r="AZ24" s="134">
        <f t="shared" si="59"/>
        <v>0.33979159619317184</v>
      </c>
      <c r="BA24" s="134">
        <f t="shared" si="59"/>
        <v>0.33979159619317184</v>
      </c>
      <c r="BB24" s="134">
        <f t="shared" si="59"/>
        <v>0.3397915961931719</v>
      </c>
      <c r="BC24" s="134">
        <f t="shared" si="59"/>
        <v>0.33979159619317184</v>
      </c>
      <c r="BD24" s="134">
        <f t="shared" si="59"/>
        <v>0.33979159619317184</v>
      </c>
      <c r="BE24" s="134">
        <f t="shared" si="59"/>
        <v>0.33979159619317179</v>
      </c>
      <c r="BF24" s="134">
        <f t="shared" si="59"/>
        <v>0.38436026647563043</v>
      </c>
      <c r="BG24" s="134">
        <f t="shared" si="59"/>
        <v>0.34739273700196033</v>
      </c>
      <c r="BH24" s="134">
        <f t="shared" si="59"/>
        <v>0.33980988057302325</v>
      </c>
      <c r="BI24" s="134">
        <f t="shared" si="59"/>
        <v>0.36653359628674648</v>
      </c>
      <c r="BJ24" s="134">
        <f t="shared" si="59"/>
        <v>0.34595342163086212</v>
      </c>
      <c r="BK24" s="134">
        <f t="shared" si="59"/>
        <v>0.34715577327979069</v>
      </c>
      <c r="BM24" s="134">
        <f>IFERROR(BM87/BM$10,0)</f>
        <v>0.36800439587327827</v>
      </c>
      <c r="BN24" s="134">
        <f>IFERROR(BN87/BN$10,0)</f>
        <v>0.3669971770184105</v>
      </c>
      <c r="BO24" s="134">
        <f t="shared" ref="BO24:BY32" si="60">IFERROR(BO87/BO$10,0)</f>
        <v>0.40432187507548495</v>
      </c>
      <c r="BP24" s="134">
        <f t="shared" si="60"/>
        <v>0.33979159619317184</v>
      </c>
      <c r="BQ24" s="134">
        <f t="shared" si="60"/>
        <v>0.33979159619317179</v>
      </c>
      <c r="BR24" s="134">
        <f t="shared" si="60"/>
        <v>0.33979159619317179</v>
      </c>
      <c r="BS24" s="134">
        <f t="shared" si="60"/>
        <v>0.33979159619317179</v>
      </c>
      <c r="BT24" s="134">
        <f t="shared" si="60"/>
        <v>0.38436026647563043</v>
      </c>
      <c r="BU24" s="134">
        <f t="shared" si="60"/>
        <v>0.34739273700196033</v>
      </c>
      <c r="BV24" s="134">
        <f t="shared" si="60"/>
        <v>0.3398098805730233</v>
      </c>
      <c r="BW24" s="134">
        <f t="shared" si="60"/>
        <v>0.36653359628674642</v>
      </c>
      <c r="BX24" s="134">
        <f t="shared" si="60"/>
        <v>0.34595342163086207</v>
      </c>
      <c r="BY24" s="134">
        <f t="shared" si="60"/>
        <v>0.35677745193288857</v>
      </c>
      <c r="CA24" s="134">
        <f t="shared" ref="CA24:CM32" si="61">IFERROR(CA87/CA$10,0)</f>
        <v>0</v>
      </c>
      <c r="CB24" s="134">
        <f t="shared" si="61"/>
        <v>0</v>
      </c>
      <c r="CC24" s="134">
        <f t="shared" si="61"/>
        <v>0</v>
      </c>
      <c r="CD24" s="134">
        <f t="shared" si="61"/>
        <v>0</v>
      </c>
      <c r="CE24" s="134">
        <f t="shared" si="61"/>
        <v>0</v>
      </c>
      <c r="CF24" s="134">
        <f t="shared" si="61"/>
        <v>0</v>
      </c>
      <c r="CG24" s="134">
        <f t="shared" si="61"/>
        <v>0</v>
      </c>
      <c r="CH24" s="134">
        <f t="shared" si="61"/>
        <v>0</v>
      </c>
      <c r="CI24" s="134">
        <f t="shared" si="61"/>
        <v>0</v>
      </c>
      <c r="CJ24" s="134">
        <f t="shared" si="61"/>
        <v>0</v>
      </c>
      <c r="CK24" s="134">
        <f t="shared" si="61"/>
        <v>0</v>
      </c>
      <c r="CL24" s="134">
        <f t="shared" si="61"/>
        <v>0</v>
      </c>
      <c r="CM24" s="134">
        <f t="shared" si="61"/>
        <v>0</v>
      </c>
      <c r="CO24" s="134">
        <f t="shared" ref="CO24:CS32" si="62">IFERROR(CO87/CO$10,0)</f>
        <v>0</v>
      </c>
      <c r="CP24" s="134">
        <f t="shared" si="62"/>
        <v>0</v>
      </c>
      <c r="CQ24" s="134">
        <f t="shared" si="62"/>
        <v>0</v>
      </c>
      <c r="CR24" s="134">
        <f t="shared" si="62"/>
        <v>0</v>
      </c>
      <c r="CS24" s="134">
        <f t="shared" si="62"/>
        <v>0</v>
      </c>
      <c r="CU24" s="134">
        <f t="shared" ref="CU24:CY32" si="63">IFERROR(CU87/CU$10,0)</f>
        <v>0</v>
      </c>
      <c r="CV24" s="134">
        <f t="shared" si="63"/>
        <v>0</v>
      </c>
      <c r="CW24" s="134">
        <f t="shared" si="63"/>
        <v>0</v>
      </c>
      <c r="CX24" s="134">
        <f t="shared" si="63"/>
        <v>0</v>
      </c>
      <c r="CY24" s="134">
        <f t="shared" si="63"/>
        <v>0</v>
      </c>
      <c r="DA24" s="134">
        <f t="shared" ref="DA24:DS24" si="64">IFERROR(DA87/DA$10,0)</f>
        <v>0</v>
      </c>
      <c r="DB24" s="134">
        <f t="shared" si="64"/>
        <v>0</v>
      </c>
      <c r="DC24" s="134">
        <f t="shared" si="64"/>
        <v>0</v>
      </c>
      <c r="DD24" s="134">
        <f t="shared" si="64"/>
        <v>0</v>
      </c>
      <c r="DE24" s="134">
        <f t="shared" si="64"/>
        <v>0</v>
      </c>
      <c r="DF24" s="134">
        <f t="shared" si="64"/>
        <v>0</v>
      </c>
      <c r="DG24" s="134">
        <f t="shared" si="64"/>
        <v>0</v>
      </c>
      <c r="DH24" s="134">
        <f t="shared" si="64"/>
        <v>0</v>
      </c>
      <c r="DI24" s="134">
        <f t="shared" si="64"/>
        <v>0</v>
      </c>
      <c r="DJ24" s="134">
        <f t="shared" si="64"/>
        <v>0</v>
      </c>
      <c r="DK24" s="134">
        <f t="shared" si="64"/>
        <v>0</v>
      </c>
      <c r="DL24" s="134">
        <f t="shared" si="64"/>
        <v>0</v>
      </c>
      <c r="DM24" s="134">
        <f t="shared" si="64"/>
        <v>0</v>
      </c>
      <c r="DN24" s="134">
        <f t="shared" si="64"/>
        <v>0</v>
      </c>
      <c r="DO24" s="134">
        <f t="shared" si="64"/>
        <v>0</v>
      </c>
      <c r="DP24" s="134">
        <f t="shared" si="64"/>
        <v>0</v>
      </c>
      <c r="DQ24" s="134">
        <f t="shared" si="64"/>
        <v>0</v>
      </c>
      <c r="DR24" s="134">
        <f t="shared" si="64"/>
        <v>0</v>
      </c>
      <c r="DS24" s="134">
        <f t="shared" si="64"/>
        <v>0</v>
      </c>
      <c r="DU24" s="134">
        <f t="shared" si="8"/>
        <v>9.621678653097876E-3</v>
      </c>
      <c r="DW24" s="134">
        <f>+BY24/AW24</f>
        <v>1.0127508489064079</v>
      </c>
      <c r="DX24" s="134">
        <f t="shared" ref="DX24:DX32" si="65">IFERROR(DX87/DX$10,0)</f>
        <v>2.5422530731758344E-2</v>
      </c>
    </row>
    <row r="25" spans="1:128" x14ac:dyDescent="0.3">
      <c r="B25" s="15" t="s">
        <v>22</v>
      </c>
      <c r="C25" s="16" t="s">
        <v>23</v>
      </c>
      <c r="D25" s="15" t="s">
        <v>24</v>
      </c>
      <c r="E25" s="16" t="s">
        <v>25</v>
      </c>
      <c r="F25" s="60" t="s">
        <v>26</v>
      </c>
      <c r="G25" s="15" t="s">
        <v>20</v>
      </c>
      <c r="I25" s="59">
        <f t="shared" si="56"/>
        <v>3.3233645865393069E-2</v>
      </c>
      <c r="J25" s="59">
        <f t="shared" si="56"/>
        <v>3.6089010745500985E-2</v>
      </c>
      <c r="K25" s="59">
        <f t="shared" si="56"/>
        <v>3.4234203889408364E-2</v>
      </c>
      <c r="L25" s="59">
        <f t="shared" si="56"/>
        <v>3.6185768136974869E-2</v>
      </c>
      <c r="M25" s="59">
        <f t="shared" si="56"/>
        <v>3.320450555251845E-2</v>
      </c>
      <c r="N25" s="59">
        <f t="shared" si="56"/>
        <v>3.7072602451586896E-2</v>
      </c>
      <c r="O25" s="59">
        <f t="shared" si="56"/>
        <v>3.104219310852372E-2</v>
      </c>
      <c r="P25" s="59">
        <f t="shared" si="56"/>
        <v>3.5007228443578668E-2</v>
      </c>
      <c r="Q25" s="59">
        <f t="shared" si="56"/>
        <v>2.9391183417836489E-2</v>
      </c>
      <c r="R25" s="59">
        <f t="shared" si="56"/>
        <v>3.3661569886444524E-2</v>
      </c>
      <c r="S25" s="59">
        <f t="shared" si="56"/>
        <v>3.2800647361753414E-2</v>
      </c>
      <c r="T25" s="59">
        <f t="shared" si="56"/>
        <v>3.1709419208337974E-2</v>
      </c>
      <c r="U25" s="59">
        <f t="shared" si="56"/>
        <v>3.3484300928482646E-2</v>
      </c>
      <c r="W25" s="59">
        <f t="shared" si="56"/>
        <v>3.5955006126881371E-2</v>
      </c>
      <c r="X25" s="59">
        <f t="shared" si="56"/>
        <v>3.2007191174084786E-2</v>
      </c>
      <c r="Y25" s="59">
        <f t="shared" si="56"/>
        <v>3.891298932276524E-2</v>
      </c>
      <c r="Z25" s="59">
        <f t="shared" si="56"/>
        <v>3.8812078519435626E-2</v>
      </c>
      <c r="AA25" s="59">
        <f t="shared" si="56"/>
        <v>3.147222272606038E-2</v>
      </c>
      <c r="AB25" s="59">
        <f t="shared" si="56"/>
        <v>2.9450207575343175E-2</v>
      </c>
      <c r="AC25" s="59">
        <f t="shared" si="56"/>
        <v>3.2273920033280605E-2</v>
      </c>
      <c r="AD25" s="59">
        <f t="shared" si="56"/>
        <v>3.0533271170192704E-2</v>
      </c>
      <c r="AE25" s="59">
        <f t="shared" si="56"/>
        <v>3.043993229739466E-2</v>
      </c>
      <c r="AF25" s="59">
        <f t="shared" si="56"/>
        <v>3.2200818660561167E-2</v>
      </c>
      <c r="AG25" s="59">
        <f t="shared" si="56"/>
        <v>3.0152683466562639E-2</v>
      </c>
      <c r="AH25" s="59">
        <f t="shared" si="56"/>
        <v>3.0420208360644459E-2</v>
      </c>
      <c r="AI25" s="59">
        <f t="shared" si="56"/>
        <v>3.2574622963507306E-2</v>
      </c>
      <c r="AK25" s="61">
        <f t="shared" si="57"/>
        <v>3.1545250624053653E-2</v>
      </c>
      <c r="AL25" s="61">
        <f t="shared" si="57"/>
        <v>3.626212379033357E-2</v>
      </c>
      <c r="AM25" s="61">
        <f t="shared" si="57"/>
        <v>3.208408917942375E-2</v>
      </c>
      <c r="AN25" s="61">
        <f t="shared" si="57"/>
        <v>3.0793273209844697E-2</v>
      </c>
      <c r="AO25" s="61">
        <f t="shared" si="57"/>
        <v>3.114395622256283E-2</v>
      </c>
      <c r="AP25" s="61">
        <f t="shared" si="57"/>
        <v>2.8012140794047197E-2</v>
      </c>
      <c r="AQ25" s="61">
        <f t="shared" si="57"/>
        <v>2.7212903978513728E-2</v>
      </c>
      <c r="AR25" s="61">
        <f t="shared" si="57"/>
        <v>2.9209528073189293E-2</v>
      </c>
      <c r="AS25" s="61">
        <v>2.8153718410405548E-2</v>
      </c>
      <c r="AT25" s="61">
        <v>2.8190674599709552E-2</v>
      </c>
      <c r="AU25" s="61">
        <v>2.8190674599709552E-2</v>
      </c>
      <c r="AV25" s="61">
        <v>2.8190674599709552E-2</v>
      </c>
      <c r="AW25" s="59">
        <f t="shared" si="57"/>
        <v>3.0524184114489254E-2</v>
      </c>
      <c r="AY25" s="62">
        <v>2.7496948131645271E-2</v>
      </c>
      <c r="AZ25" s="62">
        <v>2.7496948131645271E-2</v>
      </c>
      <c r="BA25" s="62">
        <v>2.7496948131645271E-2</v>
      </c>
      <c r="BB25" s="62">
        <v>2.7496948131645271E-2</v>
      </c>
      <c r="BC25" s="62">
        <v>2.7496948131645271E-2</v>
      </c>
      <c r="BD25" s="62">
        <v>2.7496948131645271E-2</v>
      </c>
      <c r="BE25" s="62">
        <v>2.7496948131645271E-2</v>
      </c>
      <c r="BF25" s="62">
        <v>3.112664714783004E-2</v>
      </c>
      <c r="BG25" s="62">
        <v>2.8153718410405548E-2</v>
      </c>
      <c r="BH25" s="62">
        <v>2.755950298407402E-2</v>
      </c>
      <c r="BI25" s="62">
        <v>2.9748748418467811E-2</v>
      </c>
      <c r="BJ25" s="62">
        <v>2.8099025530683917E-2</v>
      </c>
      <c r="BK25" s="59">
        <v>2.8099025530683917E-2</v>
      </c>
      <c r="BM25" s="1">
        <f t="shared" ref="BM25:BO32" si="66">IFERROR(BM88/BM$10,0)</f>
        <v>3.1105515244377598E-2</v>
      </c>
      <c r="BN25" s="1">
        <f t="shared" si="66"/>
        <v>3.1915019643237216E-2</v>
      </c>
      <c r="BO25" s="1">
        <f t="shared" si="66"/>
        <v>3.4910629405683305E-2</v>
      </c>
      <c r="BP25" s="63">
        <v>2.7496948131645271E-2</v>
      </c>
      <c r="BQ25" s="63">
        <v>2.7496948131645271E-2</v>
      </c>
      <c r="BR25" s="63">
        <v>2.7496948131645271E-2</v>
      </c>
      <c r="BS25" s="63">
        <v>2.7496948131645271E-2</v>
      </c>
      <c r="BT25" s="63">
        <v>3.112664714783004E-2</v>
      </c>
      <c r="BU25" s="63">
        <v>2.8153718410405548E-2</v>
      </c>
      <c r="BV25" s="63">
        <v>2.755950298407402E-2</v>
      </c>
      <c r="BW25" s="63">
        <v>2.9748748418467811E-2</v>
      </c>
      <c r="BX25" s="63">
        <v>2.8099025530683917E-2</v>
      </c>
      <c r="BY25" s="1">
        <f t="shared" si="60"/>
        <v>2.9357888093473405E-2</v>
      </c>
      <c r="CA25" s="163"/>
      <c r="CB25" s="163"/>
      <c r="CC25" s="163"/>
      <c r="CD25" s="163"/>
      <c r="CE25" s="163"/>
      <c r="CF25" s="163"/>
      <c r="CG25" s="163"/>
      <c r="CH25" s="163"/>
      <c r="CI25" s="163"/>
      <c r="CJ25" s="163"/>
      <c r="CK25" s="163"/>
      <c r="CL25" s="163"/>
      <c r="CM25" s="1">
        <f t="shared" si="61"/>
        <v>0</v>
      </c>
      <c r="CO25" s="163"/>
      <c r="CP25" s="163"/>
      <c r="CQ25" s="163"/>
      <c r="CR25" s="163"/>
      <c r="CS25" s="1">
        <f t="shared" si="62"/>
        <v>0</v>
      </c>
      <c r="CU25" s="163"/>
      <c r="CV25" s="163"/>
      <c r="CW25" s="163"/>
      <c r="CX25" s="163"/>
      <c r="CY25" s="1">
        <f t="shared" si="63"/>
        <v>0</v>
      </c>
      <c r="DA25" s="163"/>
      <c r="DB25" s="163"/>
      <c r="DC25" s="163"/>
      <c r="DD25" s="163"/>
      <c r="DE25" s="163"/>
      <c r="DF25" s="163"/>
      <c r="DG25" s="163"/>
      <c r="DH25" s="163"/>
      <c r="DI25" s="163"/>
      <c r="DJ25" s="163"/>
      <c r="DK25" s="163"/>
      <c r="DL25" s="163"/>
      <c r="DM25" s="163"/>
      <c r="DN25" s="163"/>
      <c r="DO25" s="163"/>
      <c r="DP25" s="163"/>
      <c r="DQ25" s="163"/>
      <c r="DR25" s="163"/>
      <c r="DS25" s="163"/>
      <c r="DU25" s="59">
        <f>+BY25-BK25</f>
        <v>1.2588625627894881E-3</v>
      </c>
      <c r="DW25" s="59">
        <f t="shared" ref="DW25:DW32" si="67">+BY25/AW25</f>
        <v>0.9617910828790267</v>
      </c>
      <c r="DX25" s="1">
        <f t="shared" si="65"/>
        <v>2.0919253955999496E-3</v>
      </c>
    </row>
    <row r="26" spans="1:128" x14ac:dyDescent="0.3">
      <c r="B26" s="15" t="s">
        <v>22</v>
      </c>
      <c r="C26" s="16" t="s">
        <v>23</v>
      </c>
      <c r="D26" s="15" t="s">
        <v>24</v>
      </c>
      <c r="E26" s="16" t="s">
        <v>25</v>
      </c>
      <c r="F26" s="60" t="s">
        <v>27</v>
      </c>
      <c r="G26" s="15" t="s">
        <v>20</v>
      </c>
      <c r="I26" s="59">
        <f t="shared" si="56"/>
        <v>0.17566355671707762</v>
      </c>
      <c r="J26" s="59">
        <f t="shared" si="56"/>
        <v>0.19075619965479088</v>
      </c>
      <c r="K26" s="59">
        <f t="shared" si="56"/>
        <v>0.18095222055830132</v>
      </c>
      <c r="L26" s="59">
        <f t="shared" si="56"/>
        <v>0.19126763158115287</v>
      </c>
      <c r="M26" s="59">
        <f t="shared" si="56"/>
        <v>0.17550952934902608</v>
      </c>
      <c r="N26" s="59">
        <f t="shared" si="56"/>
        <v>0.1959551843869593</v>
      </c>
      <c r="O26" s="59">
        <f t="shared" si="56"/>
        <v>0.16408016357362537</v>
      </c>
      <c r="P26" s="59">
        <f t="shared" si="56"/>
        <v>0.18503820748748723</v>
      </c>
      <c r="Q26" s="59">
        <f t="shared" si="56"/>
        <v>0.15535339806570714</v>
      </c>
      <c r="R26" s="59">
        <f t="shared" si="56"/>
        <v>0.17792544082834963</v>
      </c>
      <c r="S26" s="59">
        <f t="shared" si="56"/>
        <v>0.17337485034069658</v>
      </c>
      <c r="T26" s="59">
        <f t="shared" si="56"/>
        <v>0.16760693010121497</v>
      </c>
      <c r="U26" s="59">
        <f t="shared" si="56"/>
        <v>0.17698844776483685</v>
      </c>
      <c r="W26" s="59">
        <f t="shared" si="56"/>
        <v>0.19004788952780152</v>
      </c>
      <c r="X26" s="59">
        <f t="shared" si="56"/>
        <v>0.16918086763444812</v>
      </c>
      <c r="Y26" s="59">
        <f t="shared" si="56"/>
        <v>0.20568294356318767</v>
      </c>
      <c r="Z26" s="59">
        <f t="shared" si="56"/>
        <v>0.20514955788844544</v>
      </c>
      <c r="AA26" s="59">
        <f t="shared" si="56"/>
        <v>0.16635317726631912</v>
      </c>
      <c r="AB26" s="59">
        <f t="shared" si="56"/>
        <v>0.15566538289824247</v>
      </c>
      <c r="AC26" s="59">
        <f t="shared" si="56"/>
        <v>0.17059072017591173</v>
      </c>
      <c r="AD26" s="59">
        <f t="shared" si="56"/>
        <v>0.16139014761387568</v>
      </c>
      <c r="AE26" s="59">
        <f t="shared" si="56"/>
        <v>0.1608967850005146</v>
      </c>
      <c r="AF26" s="59">
        <f t="shared" si="56"/>
        <v>0.17020432720582332</v>
      </c>
      <c r="AG26" s="59">
        <f t="shared" si="56"/>
        <v>0.15937846975183109</v>
      </c>
      <c r="AH26" s="59">
        <f t="shared" si="56"/>
        <v>0.16079252990626355</v>
      </c>
      <c r="AI26" s="59">
        <f t="shared" si="56"/>
        <v>0.17218014994996714</v>
      </c>
      <c r="AK26" s="61">
        <f t="shared" si="57"/>
        <v>0.16673918186999787</v>
      </c>
      <c r="AL26" s="61">
        <f t="shared" si="57"/>
        <v>0.19167122574890602</v>
      </c>
      <c r="AM26" s="61">
        <f t="shared" si="57"/>
        <v>0.16958732851981126</v>
      </c>
      <c r="AN26" s="61">
        <f t="shared" si="57"/>
        <v>0.16276444410917906</v>
      </c>
      <c r="AO26" s="61">
        <f t="shared" si="57"/>
        <v>0.16461805431926066</v>
      </c>
      <c r="AP26" s="61">
        <f t="shared" si="57"/>
        <v>0.14806417276853517</v>
      </c>
      <c r="AQ26" s="61">
        <f t="shared" si="57"/>
        <v>0.14383963531500113</v>
      </c>
      <c r="AR26" s="61">
        <f t="shared" si="57"/>
        <v>0.15439321981542911</v>
      </c>
      <c r="AS26" s="61">
        <v>0.14958067973955094</v>
      </c>
      <c r="AT26" s="61">
        <v>0.14913147006466168</v>
      </c>
      <c r="AU26" s="61">
        <v>0.14913147006466168</v>
      </c>
      <c r="AV26" s="61">
        <v>0.14913147006466168</v>
      </c>
      <c r="AW26" s="59">
        <f t="shared" si="57"/>
        <v>0.16134211603372892</v>
      </c>
      <c r="AY26" s="62">
        <v>0.14577746594195456</v>
      </c>
      <c r="AZ26" s="62">
        <v>0.14577746594195456</v>
      </c>
      <c r="BA26" s="62">
        <v>0.14577746594195456</v>
      </c>
      <c r="BB26" s="62">
        <v>0.14577746594195456</v>
      </c>
      <c r="BC26" s="62">
        <v>0.14577746594195456</v>
      </c>
      <c r="BD26" s="62">
        <v>0.14577746594195456</v>
      </c>
      <c r="BE26" s="62">
        <v>0.14577746594195456</v>
      </c>
      <c r="BF26" s="62">
        <v>0.16519853283266944</v>
      </c>
      <c r="BG26" s="62">
        <v>0.14958067973955094</v>
      </c>
      <c r="BH26" s="62">
        <v>0.14658009082956142</v>
      </c>
      <c r="BI26" s="62">
        <v>0.1583923317138623</v>
      </c>
      <c r="BJ26" s="62">
        <v>0.1497671466912967</v>
      </c>
      <c r="BK26" s="59">
        <v>0.1497671466912967</v>
      </c>
      <c r="BM26" s="1">
        <f t="shared" si="66"/>
        <v>0.16441486629171015</v>
      </c>
      <c r="BN26" s="1">
        <f t="shared" si="66"/>
        <v>0.16869367525711099</v>
      </c>
      <c r="BO26" s="1">
        <f t="shared" si="66"/>
        <v>0.18452761257289746</v>
      </c>
      <c r="BP26" s="63">
        <v>0.14577746594195456</v>
      </c>
      <c r="BQ26" s="63">
        <v>0.14577746594195456</v>
      </c>
      <c r="BR26" s="63">
        <v>0.14577746594195456</v>
      </c>
      <c r="BS26" s="63">
        <v>0.14577746594195456</v>
      </c>
      <c r="BT26" s="63">
        <v>0.16519853283266944</v>
      </c>
      <c r="BU26" s="63">
        <v>0.14958067973955094</v>
      </c>
      <c r="BV26" s="63">
        <v>0.14658009082956142</v>
      </c>
      <c r="BW26" s="63">
        <v>0.1583923317138623</v>
      </c>
      <c r="BX26" s="63">
        <v>0.1497671466912967</v>
      </c>
      <c r="BY26" s="1">
        <f t="shared" si="60"/>
        <v>0.15572539631455307</v>
      </c>
      <c r="CA26" s="163"/>
      <c r="CB26" s="163"/>
      <c r="CC26" s="163"/>
      <c r="CD26" s="163"/>
      <c r="CE26" s="163"/>
      <c r="CF26" s="163"/>
      <c r="CG26" s="163"/>
      <c r="CH26" s="163"/>
      <c r="CI26" s="163"/>
      <c r="CJ26" s="163"/>
      <c r="CK26" s="163"/>
      <c r="CL26" s="163"/>
      <c r="CM26" s="1">
        <f t="shared" si="61"/>
        <v>0</v>
      </c>
      <c r="CO26" s="163"/>
      <c r="CP26" s="163"/>
      <c r="CQ26" s="163"/>
      <c r="CR26" s="163"/>
      <c r="CS26" s="1">
        <f t="shared" si="62"/>
        <v>0</v>
      </c>
      <c r="CU26" s="163"/>
      <c r="CV26" s="163"/>
      <c r="CW26" s="163"/>
      <c r="CX26" s="163"/>
      <c r="CY26" s="1">
        <f t="shared" si="63"/>
        <v>0</v>
      </c>
      <c r="DA26" s="163"/>
      <c r="DB26" s="163"/>
      <c r="DC26" s="163"/>
      <c r="DD26" s="163"/>
      <c r="DE26" s="163"/>
      <c r="DF26" s="163"/>
      <c r="DG26" s="163"/>
      <c r="DH26" s="163"/>
      <c r="DI26" s="163"/>
      <c r="DJ26" s="163"/>
      <c r="DK26" s="163"/>
      <c r="DL26" s="163"/>
      <c r="DM26" s="163"/>
      <c r="DN26" s="163"/>
      <c r="DO26" s="163"/>
      <c r="DP26" s="163"/>
      <c r="DQ26" s="163"/>
      <c r="DR26" s="163"/>
      <c r="DS26" s="163"/>
      <c r="DU26" s="59">
        <f t="shared" si="8"/>
        <v>5.958249623256362E-3</v>
      </c>
      <c r="DW26" s="59">
        <f t="shared" si="67"/>
        <v>0.96518751670517533</v>
      </c>
      <c r="DX26" s="1">
        <f t="shared" si="65"/>
        <v>1.10963673631109E-2</v>
      </c>
    </row>
    <row r="27" spans="1:128" x14ac:dyDescent="0.3">
      <c r="B27" s="15" t="s">
        <v>22</v>
      </c>
      <c r="C27" s="16" t="s">
        <v>23</v>
      </c>
      <c r="D27" s="15" t="s">
        <v>24</v>
      </c>
      <c r="E27" s="16" t="s">
        <v>25</v>
      </c>
      <c r="F27" s="60" t="s">
        <v>28</v>
      </c>
      <c r="G27" s="15" t="s">
        <v>20</v>
      </c>
      <c r="I27" s="59">
        <f t="shared" si="56"/>
        <v>2.8485982170336908E-2</v>
      </c>
      <c r="J27" s="59">
        <f t="shared" si="56"/>
        <v>3.0933437781857986E-2</v>
      </c>
      <c r="K27" s="59">
        <f t="shared" si="56"/>
        <v>2.9343603333778591E-2</v>
      </c>
      <c r="L27" s="59">
        <f t="shared" si="56"/>
        <v>3.10163726888356E-2</v>
      </c>
      <c r="M27" s="59">
        <f t="shared" si="56"/>
        <v>2.8461004759301526E-2</v>
      </c>
      <c r="N27" s="59">
        <f t="shared" si="56"/>
        <v>3.1776516387074481E-2</v>
      </c>
      <c r="O27" s="59">
        <f t="shared" si="56"/>
        <v>2.6607594093020326E-2</v>
      </c>
      <c r="P27" s="59">
        <f t="shared" si="56"/>
        <v>3.0006195808781711E-2</v>
      </c>
      <c r="Q27" s="59">
        <f t="shared" si="56"/>
        <v>2.5192442929574128E-2</v>
      </c>
      <c r="R27" s="59">
        <f t="shared" si="56"/>
        <v>2.8852774188381024E-2</v>
      </c>
      <c r="S27" s="59">
        <f t="shared" si="56"/>
        <v>2.8114840595788632E-2</v>
      </c>
      <c r="T27" s="59">
        <f t="shared" si="56"/>
        <v>2.7179502178575402E-2</v>
      </c>
      <c r="U27" s="59">
        <f t="shared" si="56"/>
        <v>2.8700829367270832E-2</v>
      </c>
      <c r="W27" s="59">
        <f t="shared" si="56"/>
        <v>3.0818576680184027E-2</v>
      </c>
      <c r="X27" s="59">
        <f t="shared" si="56"/>
        <v>2.743473529207267E-2</v>
      </c>
      <c r="Y27" s="59">
        <f t="shared" si="56"/>
        <v>3.3353990848084485E-2</v>
      </c>
      <c r="Z27" s="59">
        <f t="shared" si="56"/>
        <v>3.3267495873801962E-2</v>
      </c>
      <c r="AA27" s="59">
        <f t="shared" si="56"/>
        <v>2.6976190908051752E-2</v>
      </c>
      <c r="AB27" s="59">
        <f t="shared" si="56"/>
        <v>2.5243035064579859E-2</v>
      </c>
      <c r="AC27" s="59">
        <f t="shared" si="56"/>
        <v>2.7663360028526228E-2</v>
      </c>
      <c r="AD27" s="59">
        <f t="shared" si="56"/>
        <v>2.6171375288736597E-2</v>
      </c>
      <c r="AE27" s="59">
        <f t="shared" si="56"/>
        <v>2.6091370540623993E-2</v>
      </c>
      <c r="AF27" s="59">
        <f t="shared" si="56"/>
        <v>2.7600701709052426E-2</v>
      </c>
      <c r="AG27" s="59">
        <f t="shared" si="56"/>
        <v>2.5845157257053688E-2</v>
      </c>
      <c r="AH27" s="59">
        <f t="shared" si="56"/>
        <v>2.6074464309123822E-2</v>
      </c>
      <c r="AI27" s="59">
        <f t="shared" si="56"/>
        <v>2.7921105397291968E-2</v>
      </c>
      <c r="AK27" s="61">
        <f t="shared" si="57"/>
        <v>2.7038786249188838E-2</v>
      </c>
      <c r="AL27" s="61">
        <f t="shared" si="57"/>
        <v>3.108182039171449E-2</v>
      </c>
      <c r="AM27" s="61">
        <f t="shared" si="57"/>
        <v>2.7500647868077498E-2</v>
      </c>
      <c r="AN27" s="61">
        <f t="shared" si="57"/>
        <v>2.6394234179866874E-2</v>
      </c>
      <c r="AO27" s="61">
        <f t="shared" si="57"/>
        <v>2.6694819619339564E-2</v>
      </c>
      <c r="AP27" s="61">
        <f t="shared" si="57"/>
        <v>2.4010406394897595E-2</v>
      </c>
      <c r="AQ27" s="61">
        <f t="shared" si="57"/>
        <v>2.3325346267297476E-2</v>
      </c>
      <c r="AR27" s="61">
        <f t="shared" si="57"/>
        <v>2.5036738348447961E-2</v>
      </c>
      <c r="AS27" s="61">
        <v>2.4339732671746189E-2</v>
      </c>
      <c r="AT27" s="61">
        <v>2.4228881380185086E-2</v>
      </c>
      <c r="AU27" s="61">
        <v>2.4228881380185086E-2</v>
      </c>
      <c r="AV27" s="61">
        <v>2.4228881380185086E-2</v>
      </c>
      <c r="AW27" s="59">
        <f t="shared" si="57"/>
        <v>2.6163586383847925E-2</v>
      </c>
      <c r="AY27" s="62">
        <v>2.3702522122647798E-2</v>
      </c>
      <c r="AZ27" s="62">
        <v>2.3702522122647798E-2</v>
      </c>
      <c r="BA27" s="62">
        <v>2.3702522122647798E-2</v>
      </c>
      <c r="BB27" s="62">
        <v>2.3702522122647798E-2</v>
      </c>
      <c r="BC27" s="62">
        <v>2.3702522122647798E-2</v>
      </c>
      <c r="BD27" s="62">
        <v>2.3702522122647798E-2</v>
      </c>
      <c r="BE27" s="62">
        <v>2.3702522122647798E-2</v>
      </c>
      <c r="BF27" s="62">
        <v>2.6870695626345784E-2</v>
      </c>
      <c r="BG27" s="62">
        <v>2.4339732671746189E-2</v>
      </c>
      <c r="BH27" s="62">
        <v>2.3860629252968762E-2</v>
      </c>
      <c r="BI27" s="62">
        <v>2.5793287467824229E-2</v>
      </c>
      <c r="BJ27" s="62">
        <v>2.4397975213815745E-2</v>
      </c>
      <c r="BK27" s="59">
        <v>2.4397975213815745E-2</v>
      </c>
      <c r="BM27" s="1">
        <f t="shared" si="66"/>
        <v>2.6661870209466507E-2</v>
      </c>
      <c r="BN27" s="1">
        <f t="shared" si="66"/>
        <v>2.735573112277475E-2</v>
      </c>
      <c r="BO27" s="1">
        <f t="shared" si="66"/>
        <v>2.9923396633442827E-2</v>
      </c>
      <c r="BP27" s="63">
        <v>2.3702522122647798E-2</v>
      </c>
      <c r="BQ27" s="63">
        <v>2.3702522122647798E-2</v>
      </c>
      <c r="BR27" s="63">
        <v>2.3702522122647798E-2</v>
      </c>
      <c r="BS27" s="63">
        <v>2.3702522122647798E-2</v>
      </c>
      <c r="BT27" s="63">
        <v>2.6870695626345784E-2</v>
      </c>
      <c r="BU27" s="63">
        <v>2.4339732671746189E-2</v>
      </c>
      <c r="BV27" s="63">
        <v>2.3860629252968762E-2</v>
      </c>
      <c r="BW27" s="63">
        <v>2.5793287467824229E-2</v>
      </c>
      <c r="BX27" s="63">
        <v>2.4397975213815745E-2</v>
      </c>
      <c r="BY27" s="1">
        <f t="shared" si="60"/>
        <v>2.5314134160952274E-2</v>
      </c>
      <c r="CA27" s="163"/>
      <c r="CB27" s="163"/>
      <c r="CC27" s="163"/>
      <c r="CD27" s="163"/>
      <c r="CE27" s="163"/>
      <c r="CF27" s="163"/>
      <c r="CG27" s="163"/>
      <c r="CH27" s="163"/>
      <c r="CI27" s="163"/>
      <c r="CJ27" s="163"/>
      <c r="CK27" s="163"/>
      <c r="CL27" s="163"/>
      <c r="CM27" s="1">
        <f t="shared" si="61"/>
        <v>0</v>
      </c>
      <c r="CO27" s="163"/>
      <c r="CP27" s="163"/>
      <c r="CQ27" s="163"/>
      <c r="CR27" s="163"/>
      <c r="CS27" s="1">
        <f t="shared" si="62"/>
        <v>0</v>
      </c>
      <c r="CU27" s="163"/>
      <c r="CV27" s="163"/>
      <c r="CW27" s="163"/>
      <c r="CX27" s="163"/>
      <c r="CY27" s="1">
        <f t="shared" si="63"/>
        <v>0</v>
      </c>
      <c r="DA27" s="163"/>
      <c r="DB27" s="163"/>
      <c r="DC27" s="163"/>
      <c r="DD27" s="163"/>
      <c r="DE27" s="163"/>
      <c r="DF27" s="163"/>
      <c r="DG27" s="163"/>
      <c r="DH27" s="163"/>
      <c r="DI27" s="163"/>
      <c r="DJ27" s="163"/>
      <c r="DK27" s="163"/>
      <c r="DL27" s="163"/>
      <c r="DM27" s="163"/>
      <c r="DN27" s="163"/>
      <c r="DO27" s="163"/>
      <c r="DP27" s="163"/>
      <c r="DQ27" s="163"/>
      <c r="DR27" s="163"/>
      <c r="DS27" s="163"/>
      <c r="DU27" s="59">
        <f t="shared" si="8"/>
        <v>9.1615894713652918E-4</v>
      </c>
      <c r="DW27" s="59">
        <f t="shared" si="67"/>
        <v>0.96753303578365468</v>
      </c>
      <c r="DX27" s="1">
        <f t="shared" si="65"/>
        <v>1.8037837037294536E-3</v>
      </c>
    </row>
    <row r="28" spans="1:128" x14ac:dyDescent="0.3">
      <c r="B28" s="15" t="s">
        <v>22</v>
      </c>
      <c r="C28" s="16" t="s">
        <v>23</v>
      </c>
      <c r="D28" s="15" t="s">
        <v>24</v>
      </c>
      <c r="E28" s="16" t="s">
        <v>25</v>
      </c>
      <c r="F28" s="60" t="s">
        <v>29</v>
      </c>
      <c r="G28" s="15" t="s">
        <v>20</v>
      </c>
      <c r="I28" s="59">
        <f t="shared" si="56"/>
        <v>3.0933953253690912E-2</v>
      </c>
      <c r="J28" s="59">
        <f t="shared" si="56"/>
        <v>3.4042702542714354E-2</v>
      </c>
      <c r="K28" s="59">
        <f t="shared" si="56"/>
        <v>3.1631063267301286E-2</v>
      </c>
      <c r="L28" s="59">
        <f t="shared" si="56"/>
        <v>3.4841168865182244E-2</v>
      </c>
      <c r="M28" s="59">
        <f t="shared" si="56"/>
        <v>2.8973577659740572E-2</v>
      </c>
      <c r="N28" s="59">
        <f t="shared" si="56"/>
        <v>3.3828005160592728E-2</v>
      </c>
      <c r="O28" s="59">
        <f t="shared" si="56"/>
        <v>2.9087589663857761E-2</v>
      </c>
      <c r="P28" s="59">
        <f t="shared" si="56"/>
        <v>3.2459901452683598E-2</v>
      </c>
      <c r="Q28" s="59">
        <f t="shared" si="56"/>
        <v>2.7208081785117088E-2</v>
      </c>
      <c r="R28" s="59">
        <f t="shared" si="56"/>
        <v>3.2739808309662985E-2</v>
      </c>
      <c r="S28" s="59">
        <f t="shared" si="56"/>
        <v>3.170085319511811E-2</v>
      </c>
      <c r="T28" s="59">
        <f t="shared" si="56"/>
        <v>2.9338598666357969E-2</v>
      </c>
      <c r="U28" s="59">
        <f t="shared" si="56"/>
        <v>3.1254621123561539E-2</v>
      </c>
      <c r="W28" s="59">
        <f t="shared" si="56"/>
        <v>3.4253050904378926E-2</v>
      </c>
      <c r="X28" s="59">
        <f t="shared" si="56"/>
        <v>3.0868285594557076E-2</v>
      </c>
      <c r="Y28" s="59">
        <f t="shared" si="56"/>
        <v>3.7859962972050777E-2</v>
      </c>
      <c r="Z28" s="59">
        <f t="shared" si="56"/>
        <v>3.7423413016123272E-2</v>
      </c>
      <c r="AA28" s="59">
        <f t="shared" si="56"/>
        <v>3.0745528614401812E-2</v>
      </c>
      <c r="AB28" s="59">
        <f t="shared" si="56"/>
        <v>2.9193715936094218E-2</v>
      </c>
      <c r="AC28" s="59">
        <f t="shared" si="56"/>
        <v>3.191498386582281E-2</v>
      </c>
      <c r="AD28" s="59">
        <f t="shared" si="56"/>
        <v>3.0574164855613088E-2</v>
      </c>
      <c r="AE28" s="59">
        <f t="shared" si="56"/>
        <v>3.085828656722707E-2</v>
      </c>
      <c r="AF28" s="59">
        <f t="shared" si="56"/>
        <v>3.2341358653187553E-2</v>
      </c>
      <c r="AG28" s="59">
        <f t="shared" si="56"/>
        <v>3.1542233738162284E-2</v>
      </c>
      <c r="AH28" s="59">
        <f t="shared" si="56"/>
        <v>3.1765657789643811E-2</v>
      </c>
      <c r="AI28" s="59">
        <f t="shared" si="56"/>
        <v>3.2337005438834637E-2</v>
      </c>
      <c r="AK28" s="61">
        <f t="shared" si="57"/>
        <v>3.4154811444531773E-2</v>
      </c>
      <c r="AL28" s="61">
        <f t="shared" si="57"/>
        <v>3.8300194332483384E-2</v>
      </c>
      <c r="AM28" s="61">
        <f t="shared" si="57"/>
        <v>3.2936039770642432E-2</v>
      </c>
      <c r="AN28" s="61">
        <f t="shared" si="57"/>
        <v>3.1964760288676064E-2</v>
      </c>
      <c r="AO28" s="61">
        <f t="shared" si="57"/>
        <v>3.1438947654856594E-2</v>
      </c>
      <c r="AP28" s="61">
        <f t="shared" si="57"/>
        <v>2.7540501048984437E-2</v>
      </c>
      <c r="AQ28" s="61">
        <f t="shared" si="57"/>
        <v>2.6802127665508099E-2</v>
      </c>
      <c r="AR28" s="61">
        <f t="shared" si="57"/>
        <v>2.856846342007931E-2</v>
      </c>
      <c r="AS28" s="61">
        <v>2.5903173810209425E-2</v>
      </c>
      <c r="AT28" s="61">
        <v>2.5747843070859797E-2</v>
      </c>
      <c r="AU28" s="61">
        <v>2.5747843070859797E-2</v>
      </c>
      <c r="AV28" s="61">
        <v>2.5747843070859797E-2</v>
      </c>
      <c r="AW28" s="59">
        <f t="shared" si="57"/>
        <v>3.1119208634618326E-2</v>
      </c>
      <c r="AY28" s="62">
        <v>2.5206873071173055E-2</v>
      </c>
      <c r="AZ28" s="62">
        <v>2.5206873071173055E-2</v>
      </c>
      <c r="BA28" s="62">
        <v>2.5206873071173055E-2</v>
      </c>
      <c r="BB28" s="62">
        <v>2.5206873071173055E-2</v>
      </c>
      <c r="BC28" s="62">
        <v>2.5206873071173055E-2</v>
      </c>
      <c r="BD28" s="62">
        <v>2.5206873071173055E-2</v>
      </c>
      <c r="BE28" s="62">
        <v>2.5206873071173055E-2</v>
      </c>
      <c r="BF28" s="62">
        <v>2.8586449574550733E-2</v>
      </c>
      <c r="BG28" s="62">
        <v>2.5903173810209425E-2</v>
      </c>
      <c r="BH28" s="62">
        <v>2.5402351078336674E-2</v>
      </c>
      <c r="BI28" s="62">
        <v>2.7469613891630724E-2</v>
      </c>
      <c r="BJ28" s="62">
        <v>2.5992764831719608E-2</v>
      </c>
      <c r="BK28" s="59">
        <v>2.5992764831719608E-2</v>
      </c>
      <c r="BM28" s="1">
        <f t="shared" si="66"/>
        <v>3.4191292614798294E-2</v>
      </c>
      <c r="BN28" s="1">
        <f t="shared" si="66"/>
        <v>3.2789227929071144E-2</v>
      </c>
      <c r="BO28" s="1">
        <f t="shared" si="66"/>
        <v>3.6007513262927809E-2</v>
      </c>
      <c r="BP28" s="63">
        <v>2.5206873071173055E-2</v>
      </c>
      <c r="BQ28" s="63">
        <v>2.5206873071173055E-2</v>
      </c>
      <c r="BR28" s="63">
        <v>2.5206873071173055E-2</v>
      </c>
      <c r="BS28" s="63">
        <v>2.5206873071173055E-2</v>
      </c>
      <c r="BT28" s="63">
        <v>2.8586449574550733E-2</v>
      </c>
      <c r="BU28" s="63">
        <v>2.5903173810209425E-2</v>
      </c>
      <c r="BV28" s="63">
        <v>2.5402351078336674E-2</v>
      </c>
      <c r="BW28" s="63">
        <v>2.7469613891630724E-2</v>
      </c>
      <c r="BX28" s="63">
        <v>2.5992764831719608E-2</v>
      </c>
      <c r="BY28" s="1">
        <f t="shared" si="60"/>
        <v>2.8046057207055095E-2</v>
      </c>
      <c r="CA28" s="163"/>
      <c r="CB28" s="163"/>
      <c r="CC28" s="163"/>
      <c r="CD28" s="163"/>
      <c r="CE28" s="163"/>
      <c r="CF28" s="163"/>
      <c r="CG28" s="163"/>
      <c r="CH28" s="163"/>
      <c r="CI28" s="163"/>
      <c r="CJ28" s="163"/>
      <c r="CK28" s="163"/>
      <c r="CL28" s="163"/>
      <c r="CM28" s="1">
        <f t="shared" si="61"/>
        <v>0</v>
      </c>
      <c r="CO28" s="163"/>
      <c r="CP28" s="163"/>
      <c r="CQ28" s="163"/>
      <c r="CR28" s="163"/>
      <c r="CS28" s="1">
        <f t="shared" si="62"/>
        <v>0</v>
      </c>
      <c r="CU28" s="163"/>
      <c r="CV28" s="163"/>
      <c r="CW28" s="163"/>
      <c r="CX28" s="163"/>
      <c r="CY28" s="1">
        <f t="shared" si="63"/>
        <v>0</v>
      </c>
      <c r="DA28" s="163"/>
      <c r="DB28" s="163"/>
      <c r="DC28" s="163"/>
      <c r="DD28" s="163"/>
      <c r="DE28" s="163"/>
      <c r="DF28" s="163"/>
      <c r="DG28" s="163"/>
      <c r="DH28" s="163"/>
      <c r="DI28" s="163"/>
      <c r="DJ28" s="163"/>
      <c r="DK28" s="163"/>
      <c r="DL28" s="163"/>
      <c r="DM28" s="163"/>
      <c r="DN28" s="163"/>
      <c r="DO28" s="163"/>
      <c r="DP28" s="163"/>
      <c r="DQ28" s="163"/>
      <c r="DR28" s="163"/>
      <c r="DS28" s="163"/>
      <c r="DU28" s="59">
        <f t="shared" si="8"/>
        <v>2.0532923753354866E-3</v>
      </c>
      <c r="DW28" s="59">
        <f t="shared" si="67"/>
        <v>0.90124583617642107</v>
      </c>
      <c r="DX28" s="1">
        <f t="shared" si="65"/>
        <v>1.998449586396871E-3</v>
      </c>
    </row>
    <row r="29" spans="1:128" x14ac:dyDescent="0.3">
      <c r="B29" s="15" t="s">
        <v>22</v>
      </c>
      <c r="C29" s="16" t="s">
        <v>23</v>
      </c>
      <c r="D29" s="15" t="s">
        <v>24</v>
      </c>
      <c r="E29" s="16" t="s">
        <v>25</v>
      </c>
      <c r="F29" s="60" t="s">
        <v>30</v>
      </c>
      <c r="G29" s="15" t="s">
        <v>20</v>
      </c>
      <c r="I29" s="59">
        <f t="shared" si="56"/>
        <v>2.1523510048780902E-2</v>
      </c>
      <c r="J29" s="59">
        <f t="shared" si="56"/>
        <v>2.2082502861372772E-2</v>
      </c>
      <c r="K29" s="59">
        <f t="shared" si="56"/>
        <v>1.9921244927946846E-2</v>
      </c>
      <c r="L29" s="59">
        <f t="shared" si="56"/>
        <v>2.2127403466887696E-2</v>
      </c>
      <c r="M29" s="59">
        <f t="shared" si="56"/>
        <v>2.1639550995822737E-2</v>
      </c>
      <c r="N29" s="59">
        <f t="shared" si="56"/>
        <v>2.4611287966318247E-2</v>
      </c>
      <c r="O29" s="59">
        <f t="shared" si="56"/>
        <v>2.0816101671726463E-2</v>
      </c>
      <c r="P29" s="59">
        <f t="shared" si="56"/>
        <v>2.2370664886188916E-2</v>
      </c>
      <c r="Q29" s="59">
        <f t="shared" si="56"/>
        <v>1.889902556072505E-2</v>
      </c>
      <c r="R29" s="59">
        <f t="shared" si="56"/>
        <v>2.1231429880914181E-2</v>
      </c>
      <c r="S29" s="59">
        <f t="shared" si="56"/>
        <v>2.0878913916042456E-2</v>
      </c>
      <c r="T29" s="59">
        <f t="shared" si="56"/>
        <v>1.8999233467049237E-2</v>
      </c>
      <c r="U29" s="59">
        <f t="shared" si="56"/>
        <v>2.1141968504608429E-2</v>
      </c>
      <c r="W29" s="59">
        <f t="shared" si="56"/>
        <v>2.092354095826807E-2</v>
      </c>
      <c r="X29" s="59">
        <f t="shared" si="56"/>
        <v>1.7868204769889876E-2</v>
      </c>
      <c r="Y29" s="59">
        <f t="shared" si="56"/>
        <v>2.1869621066458202E-2</v>
      </c>
      <c r="Z29" s="59">
        <f t="shared" si="56"/>
        <v>2.3598039983624079E-2</v>
      </c>
      <c r="AA29" s="59">
        <f t="shared" si="56"/>
        <v>2.0794518183542689E-2</v>
      </c>
      <c r="AB29" s="59">
        <f t="shared" si="56"/>
        <v>1.9922536094529996E-2</v>
      </c>
      <c r="AC29" s="59">
        <f t="shared" si="56"/>
        <v>3.6181785016099347E-3</v>
      </c>
      <c r="AD29" s="59">
        <f t="shared" si="56"/>
        <v>3.4245992721451284E-3</v>
      </c>
      <c r="AE29" s="59">
        <f t="shared" si="56"/>
        <v>3.3622564356436584E-3</v>
      </c>
      <c r="AF29" s="59">
        <f t="shared" si="56"/>
        <v>3.3370846892595498E-3</v>
      </c>
      <c r="AG29" s="59">
        <f t="shared" si="56"/>
        <v>3.1483521896420756E-3</v>
      </c>
      <c r="AH29" s="59">
        <f t="shared" si="56"/>
        <v>3.0914070207707718E-3</v>
      </c>
      <c r="AI29" s="59">
        <f t="shared" si="56"/>
        <v>1.1806809161313514E-2</v>
      </c>
      <c r="AK29" s="61">
        <f t="shared" si="57"/>
        <v>3.1876831128905031E-3</v>
      </c>
      <c r="AL29" s="61">
        <f t="shared" si="57"/>
        <v>3.4703643853619781E-3</v>
      </c>
      <c r="AM29" s="61">
        <f t="shared" si="57"/>
        <v>3.0213976342743499E-3</v>
      </c>
      <c r="AN29" s="61">
        <f t="shared" si="57"/>
        <v>0</v>
      </c>
      <c r="AO29" s="61">
        <f t="shared" si="57"/>
        <v>0</v>
      </c>
      <c r="AP29" s="61">
        <f t="shared" si="57"/>
        <v>0</v>
      </c>
      <c r="AQ29" s="61">
        <f t="shared" si="57"/>
        <v>2.8772801835632192E-3</v>
      </c>
      <c r="AR29" s="61">
        <f t="shared" si="57"/>
        <v>3.0269413794336325E-3</v>
      </c>
      <c r="AS29" s="61">
        <v>0</v>
      </c>
      <c r="AT29" s="61">
        <v>0</v>
      </c>
      <c r="AU29" s="61">
        <v>0</v>
      </c>
      <c r="AV29" s="61">
        <v>0</v>
      </c>
      <c r="AW29" s="59">
        <f t="shared" si="57"/>
        <v>2.0533491089442732E-3</v>
      </c>
      <c r="AY29" s="62">
        <v>0</v>
      </c>
      <c r="AZ29" s="62">
        <v>0</v>
      </c>
      <c r="BA29" s="62">
        <v>0</v>
      </c>
      <c r="BB29" s="62">
        <v>0</v>
      </c>
      <c r="BC29" s="62">
        <v>0</v>
      </c>
      <c r="BD29" s="62">
        <v>0</v>
      </c>
      <c r="BE29" s="62">
        <v>0</v>
      </c>
      <c r="BF29" s="62">
        <v>0</v>
      </c>
      <c r="BG29" s="62">
        <v>0</v>
      </c>
      <c r="BH29" s="62">
        <v>0</v>
      </c>
      <c r="BI29" s="62">
        <v>0</v>
      </c>
      <c r="BJ29" s="62">
        <v>0</v>
      </c>
      <c r="BK29" s="59">
        <v>0</v>
      </c>
      <c r="BM29" s="1">
        <f t="shared" si="66"/>
        <v>3.0561500311495201E-3</v>
      </c>
      <c r="BN29" s="1">
        <f t="shared" si="66"/>
        <v>2.9342151668221815E-3</v>
      </c>
      <c r="BO29" s="1">
        <f t="shared" si="66"/>
        <v>3.2453634406624443E-3</v>
      </c>
      <c r="BP29" s="63">
        <v>0</v>
      </c>
      <c r="BQ29" s="63">
        <v>0</v>
      </c>
      <c r="BR29" s="63">
        <v>0</v>
      </c>
      <c r="BS29" s="63">
        <v>0</v>
      </c>
      <c r="BT29" s="63">
        <v>0</v>
      </c>
      <c r="BU29" s="63">
        <v>0</v>
      </c>
      <c r="BV29" s="63">
        <v>0</v>
      </c>
      <c r="BW29" s="63">
        <v>0</v>
      </c>
      <c r="BX29" s="63">
        <v>0</v>
      </c>
      <c r="BY29" s="1">
        <f t="shared" si="60"/>
        <v>7.4490974047159407E-4</v>
      </c>
      <c r="CA29" s="163"/>
      <c r="CB29" s="163"/>
      <c r="CC29" s="163"/>
      <c r="CD29" s="163"/>
      <c r="CE29" s="163"/>
      <c r="CF29" s="163"/>
      <c r="CG29" s="163"/>
      <c r="CH29" s="163"/>
      <c r="CI29" s="163"/>
      <c r="CJ29" s="163"/>
      <c r="CK29" s="163"/>
      <c r="CL29" s="163"/>
      <c r="CM29" s="1">
        <f t="shared" si="61"/>
        <v>0</v>
      </c>
      <c r="CO29" s="163"/>
      <c r="CP29" s="163"/>
      <c r="CQ29" s="163"/>
      <c r="CR29" s="163"/>
      <c r="CS29" s="1">
        <f t="shared" si="62"/>
        <v>0</v>
      </c>
      <c r="CU29" s="163"/>
      <c r="CV29" s="163"/>
      <c r="CW29" s="163"/>
      <c r="CX29" s="163"/>
      <c r="CY29" s="1">
        <f t="shared" si="63"/>
        <v>0</v>
      </c>
      <c r="DA29" s="163"/>
      <c r="DB29" s="163"/>
      <c r="DC29" s="163"/>
      <c r="DD29" s="163"/>
      <c r="DE29" s="163"/>
      <c r="DF29" s="163"/>
      <c r="DG29" s="163"/>
      <c r="DH29" s="163"/>
      <c r="DI29" s="163"/>
      <c r="DJ29" s="163"/>
      <c r="DK29" s="163"/>
      <c r="DL29" s="163"/>
      <c r="DM29" s="163"/>
      <c r="DN29" s="163"/>
      <c r="DO29" s="163"/>
      <c r="DP29" s="163"/>
      <c r="DQ29" s="163"/>
      <c r="DR29" s="163"/>
      <c r="DS29" s="163"/>
      <c r="DU29" s="59">
        <f t="shared" si="8"/>
        <v>7.4490974047159407E-4</v>
      </c>
      <c r="DW29" s="59">
        <f t="shared" si="67"/>
        <v>0.36277793056563501</v>
      </c>
      <c r="DX29" s="1">
        <f t="shared" si="65"/>
        <v>5.3079281403375954E-5</v>
      </c>
    </row>
    <row r="30" spans="1:128" x14ac:dyDescent="0.3">
      <c r="B30" s="15" t="s">
        <v>31</v>
      </c>
      <c r="C30" s="16" t="s">
        <v>32</v>
      </c>
      <c r="D30" s="15" t="s">
        <v>33</v>
      </c>
      <c r="E30" s="16" t="s">
        <v>34</v>
      </c>
      <c r="F30" s="60" t="s">
        <v>35</v>
      </c>
      <c r="G30" s="15" t="s">
        <v>20</v>
      </c>
      <c r="I30" s="59">
        <f t="shared" si="56"/>
        <v>2.5307805818600548E-2</v>
      </c>
      <c r="J30" s="59">
        <f t="shared" si="56"/>
        <v>2.5958990429561592E-2</v>
      </c>
      <c r="K30" s="59">
        <f t="shared" si="56"/>
        <v>2.3420328315234617E-2</v>
      </c>
      <c r="L30" s="59">
        <f t="shared" si="56"/>
        <v>2.6016773863537242E-2</v>
      </c>
      <c r="M30" s="59">
        <f t="shared" si="56"/>
        <v>2.5444248137969069E-2</v>
      </c>
      <c r="N30" s="59">
        <f t="shared" si="56"/>
        <v>2.8934149995720335E-2</v>
      </c>
      <c r="O30" s="59">
        <f t="shared" si="56"/>
        <v>2.4522674366578956E-2</v>
      </c>
      <c r="P30" s="59">
        <f t="shared" si="56"/>
        <v>2.635404741095182E-2</v>
      </c>
      <c r="Q30" s="59">
        <f t="shared" si="56"/>
        <v>2.2264251250346173E-2</v>
      </c>
      <c r="R30" s="59">
        <f t="shared" si="56"/>
        <v>2.5011945704463176E-2</v>
      </c>
      <c r="S30" s="59">
        <f t="shared" si="56"/>
        <v>2.4596671510537849E-2</v>
      </c>
      <c r="T30" s="59">
        <f t="shared" si="56"/>
        <v>2.166530313590552E-2</v>
      </c>
      <c r="U30" s="59">
        <f t="shared" si="56"/>
        <v>2.4814020273328179E-2</v>
      </c>
      <c r="W30" s="59">
        <f t="shared" si="56"/>
        <v>1.9869994929530239E-2</v>
      </c>
      <c r="X30" s="59">
        <f t="shared" si="56"/>
        <v>1.8143286941641214E-2</v>
      </c>
      <c r="Y30" s="59">
        <f t="shared" si="56"/>
        <v>2.576383387320931E-2</v>
      </c>
      <c r="Z30" s="59">
        <f t="shared" si="56"/>
        <v>2.7799972316330822E-2</v>
      </c>
      <c r="AA30" s="59">
        <f t="shared" si="56"/>
        <v>2.4497229755564592E-2</v>
      </c>
      <c r="AB30" s="59">
        <f t="shared" si="56"/>
        <v>2.3469970712883387E-2</v>
      </c>
      <c r="AC30" s="59">
        <f t="shared" si="56"/>
        <v>1.9579383663775275E-3</v>
      </c>
      <c r="AD30" s="59">
        <f t="shared" si="56"/>
        <v>1.8531850496995633E-3</v>
      </c>
      <c r="AE30" s="59">
        <f t="shared" si="56"/>
        <v>1.8194488939717265E-3</v>
      </c>
      <c r="AF30" s="59">
        <f t="shared" si="56"/>
        <v>1.8058274734133357E-3</v>
      </c>
      <c r="AG30" s="59">
        <f t="shared" si="56"/>
        <v>1.7036969119948533E-3</v>
      </c>
      <c r="AH30" s="59">
        <f t="shared" si="56"/>
        <v>1.672881647172237E-3</v>
      </c>
      <c r="AI30" s="59">
        <f t="shared" si="56"/>
        <v>1.2169276675726128E-2</v>
      </c>
      <c r="AK30" s="61">
        <f t="shared" si="57"/>
        <v>1.7249804192619902E-3</v>
      </c>
      <c r="AL30" s="61">
        <f t="shared" si="57"/>
        <v>1.8779503477749937E-3</v>
      </c>
      <c r="AM30" s="61">
        <f t="shared" si="57"/>
        <v>1.6349968210788411E-3</v>
      </c>
      <c r="AN30" s="61">
        <f t="shared" si="57"/>
        <v>1.6737191406384273E-3</v>
      </c>
      <c r="AO30" s="61">
        <f t="shared" si="57"/>
        <v>1.7605437907563845E-3</v>
      </c>
      <c r="AP30" s="61">
        <f t="shared" si="57"/>
        <v>1.6109484997711527E-3</v>
      </c>
      <c r="AQ30" s="61">
        <f t="shared" si="57"/>
        <v>1.5570092127760596E-3</v>
      </c>
      <c r="AR30" s="61">
        <f t="shared" si="57"/>
        <v>1.637996759465362E-3</v>
      </c>
      <c r="AS30" s="61">
        <v>1.9663260930337986E-2</v>
      </c>
      <c r="AT30" s="61">
        <v>2.003284991940231E-2</v>
      </c>
      <c r="AU30" s="61">
        <v>2.003284991940231E-2</v>
      </c>
      <c r="AV30" s="61">
        <v>2.003284991940231E-2</v>
      </c>
      <c r="AW30" s="59">
        <f t="shared" si="57"/>
        <v>1.6623062795437095E-3</v>
      </c>
      <c r="AY30" s="62">
        <v>1.9371660298309241E-2</v>
      </c>
      <c r="AZ30" s="62">
        <v>1.9371660298309241E-2</v>
      </c>
      <c r="BA30" s="62">
        <v>1.9371660298309241E-2</v>
      </c>
      <c r="BB30" s="62">
        <v>1.9371660298309241E-2</v>
      </c>
      <c r="BC30" s="62">
        <v>1.9371660298309241E-2</v>
      </c>
      <c r="BD30" s="62">
        <v>1.9371660298309241E-2</v>
      </c>
      <c r="BE30" s="62">
        <v>1.9371660298309241E-2</v>
      </c>
      <c r="BF30" s="62">
        <v>2.1834053708911318E-2</v>
      </c>
      <c r="BG30" s="62">
        <v>1.9663260930337986E-2</v>
      </c>
      <c r="BH30" s="62">
        <v>1.9164917529181133E-2</v>
      </c>
      <c r="BI30" s="62">
        <v>2.0597669784207861E-2</v>
      </c>
      <c r="BJ30" s="62">
        <v>1.9371019320552324E-2</v>
      </c>
      <c r="BK30" s="59">
        <v>1.9371019320552324E-2</v>
      </c>
      <c r="BM30" s="1">
        <f t="shared" si="66"/>
        <v>1.6538027056400494E-3</v>
      </c>
      <c r="BN30" s="1">
        <f t="shared" si="66"/>
        <v>1.5878189673607347E-3</v>
      </c>
      <c r="BO30" s="1">
        <f t="shared" si="66"/>
        <v>1.7561935072388413E-3</v>
      </c>
      <c r="BP30" s="63">
        <v>1.9371660298309241E-2</v>
      </c>
      <c r="BQ30" s="63">
        <v>1.9371660298309241E-2</v>
      </c>
      <c r="BR30" s="63">
        <v>1.9371660298309241E-2</v>
      </c>
      <c r="BS30" s="63">
        <v>1.9371660298309241E-2</v>
      </c>
      <c r="BT30" s="63">
        <v>2.1834053708911318E-2</v>
      </c>
      <c r="BU30" s="63">
        <v>1.9663260930337986E-2</v>
      </c>
      <c r="BV30" s="63">
        <v>1.9164917529181133E-2</v>
      </c>
      <c r="BW30" s="63">
        <v>2.0597669784207861E-2</v>
      </c>
      <c r="BX30" s="63">
        <v>1.9371019320552324E-2</v>
      </c>
      <c r="BY30" s="1">
        <f t="shared" si="60"/>
        <v>1.5415519046307448E-2</v>
      </c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">
        <f t="shared" si="61"/>
        <v>0</v>
      </c>
      <c r="CO30" s="163"/>
      <c r="CP30" s="163"/>
      <c r="CQ30" s="163"/>
      <c r="CR30" s="163"/>
      <c r="CS30" s="1">
        <f t="shared" si="62"/>
        <v>0</v>
      </c>
      <c r="CU30" s="163"/>
      <c r="CV30" s="163"/>
      <c r="CW30" s="163"/>
      <c r="CX30" s="163"/>
      <c r="CY30" s="1">
        <f t="shared" si="63"/>
        <v>0</v>
      </c>
      <c r="DA30" s="163"/>
      <c r="DB30" s="163"/>
      <c r="DC30" s="163"/>
      <c r="DD30" s="163"/>
      <c r="DE30" s="163"/>
      <c r="DF30" s="163"/>
      <c r="DG30" s="163"/>
      <c r="DH30" s="163"/>
      <c r="DI30" s="163"/>
      <c r="DJ30" s="163"/>
      <c r="DK30" s="163"/>
      <c r="DL30" s="163"/>
      <c r="DM30" s="163"/>
      <c r="DN30" s="163"/>
      <c r="DO30" s="163"/>
      <c r="DP30" s="163"/>
      <c r="DQ30" s="163"/>
      <c r="DR30" s="163"/>
      <c r="DS30" s="163"/>
      <c r="DU30" s="59">
        <f t="shared" si="8"/>
        <v>-3.9555002742448758E-3</v>
      </c>
      <c r="DW30" s="59">
        <f t="shared" si="67"/>
        <v>9.2735732494127934</v>
      </c>
      <c r="DX30" s="1">
        <f t="shared" si="65"/>
        <v>1.0984480789847549E-3</v>
      </c>
    </row>
    <row r="31" spans="1:128" x14ac:dyDescent="0.3">
      <c r="B31" s="15" t="s">
        <v>31</v>
      </c>
      <c r="C31" s="16" t="s">
        <v>32</v>
      </c>
      <c r="D31" s="15" t="s">
        <v>33</v>
      </c>
      <c r="E31" s="16" t="s">
        <v>34</v>
      </c>
      <c r="F31" s="60" t="s">
        <v>36</v>
      </c>
      <c r="G31" s="15" t="s">
        <v>20</v>
      </c>
      <c r="I31" s="59">
        <f t="shared" si="56"/>
        <v>0.12268098735790212</v>
      </c>
      <c r="J31" s="59">
        <f t="shared" si="56"/>
        <v>0.12943621335744393</v>
      </c>
      <c r="K31" s="59">
        <f t="shared" si="56"/>
        <v>0.11840537038252436</v>
      </c>
      <c r="L31" s="59">
        <f t="shared" si="56"/>
        <v>0.12757294267060815</v>
      </c>
      <c r="M31" s="59">
        <f t="shared" si="56"/>
        <v>0.1266973295658759</v>
      </c>
      <c r="N31" s="59">
        <f t="shared" si="56"/>
        <v>0.13080240575460744</v>
      </c>
      <c r="O31" s="59">
        <f t="shared" si="56"/>
        <v>0.11816625908004118</v>
      </c>
      <c r="P31" s="59">
        <f t="shared" si="56"/>
        <v>0.13394534947028683</v>
      </c>
      <c r="Q31" s="59">
        <f t="shared" si="56"/>
        <v>0.10606809116812312</v>
      </c>
      <c r="R31" s="59">
        <f t="shared" si="56"/>
        <v>0.11299276363450012</v>
      </c>
      <c r="S31" s="59">
        <f t="shared" si="56"/>
        <v>0.11127214819117308</v>
      </c>
      <c r="T31" s="59">
        <f t="shared" si="56"/>
        <v>0.10089122827245205</v>
      </c>
      <c r="U31" s="59">
        <f t="shared" si="56"/>
        <v>0.11921545178459884</v>
      </c>
      <c r="W31" s="59">
        <f t="shared" si="56"/>
        <v>9.4405728103881245E-2</v>
      </c>
      <c r="X31" s="59">
        <f t="shared" si="56"/>
        <v>9.5559112085992062E-2</v>
      </c>
      <c r="Y31" s="59">
        <f t="shared" si="56"/>
        <v>0.12671636126727021</v>
      </c>
      <c r="Z31" s="59">
        <f t="shared" si="56"/>
        <v>0.13913048960744845</v>
      </c>
      <c r="AA31" s="59">
        <f t="shared" si="56"/>
        <v>0.10772341714671883</v>
      </c>
      <c r="AB31" s="59">
        <f t="shared" si="56"/>
        <v>7.9361830594862473E-2</v>
      </c>
      <c r="AC31" s="59">
        <f t="shared" si="56"/>
        <v>0.10913100652970568</v>
      </c>
      <c r="AD31" s="59">
        <f t="shared" si="56"/>
        <v>0.11706729016516011</v>
      </c>
      <c r="AE31" s="59">
        <f t="shared" si="56"/>
        <v>0.11467870373062551</v>
      </c>
      <c r="AF31" s="59">
        <f t="shared" si="56"/>
        <v>0.11302636326286564</v>
      </c>
      <c r="AG31" s="59">
        <f t="shared" si="56"/>
        <v>0.10850414057395633</v>
      </c>
      <c r="AH31" s="59">
        <f t="shared" si="56"/>
        <v>0.11048986048967481</v>
      </c>
      <c r="AI31" s="59">
        <f t="shared" si="56"/>
        <v>0.10912076114812035</v>
      </c>
      <c r="AK31" s="61">
        <f t="shared" si="57"/>
        <v>0.10940069354537697</v>
      </c>
      <c r="AL31" s="61">
        <f t="shared" si="57"/>
        <v>0.1197242406886814</v>
      </c>
      <c r="AM31" s="61">
        <f t="shared" si="57"/>
        <v>0.10702146781985954</v>
      </c>
      <c r="AN31" s="61">
        <f t="shared" si="57"/>
        <v>0.10011401215504688</v>
      </c>
      <c r="AO31" s="61">
        <f t="shared" si="57"/>
        <v>9.1540086940455928E-2</v>
      </c>
      <c r="AP31" s="61">
        <f t="shared" si="57"/>
        <v>8.670979153759871E-2</v>
      </c>
      <c r="AQ31" s="61">
        <f t="shared" si="57"/>
        <v>8.7060786912950175E-2</v>
      </c>
      <c r="AR31" s="61">
        <f t="shared" si="57"/>
        <v>9.2055706969659964E-2</v>
      </c>
      <c r="AS31" s="61">
        <v>9.9514450985371039E-2</v>
      </c>
      <c r="AT31" s="61">
        <v>0.10130848168692201</v>
      </c>
      <c r="AU31" s="61">
        <v>0.10130848168692201</v>
      </c>
      <c r="AV31" s="61">
        <v>0.10130848168692201</v>
      </c>
      <c r="AW31" s="59">
        <f t="shared" si="57"/>
        <v>9.8164080218725788E-2</v>
      </c>
      <c r="AY31" s="62">
        <v>9.8001526234071296E-2</v>
      </c>
      <c r="AZ31" s="62">
        <v>9.8001526234071296E-2</v>
      </c>
      <c r="BA31" s="62">
        <v>9.8001526234071296E-2</v>
      </c>
      <c r="BB31" s="62">
        <v>9.8001526234071296E-2</v>
      </c>
      <c r="BC31" s="62">
        <v>9.8001526234071296E-2</v>
      </c>
      <c r="BD31" s="62">
        <v>9.8001526234071296E-2</v>
      </c>
      <c r="BE31" s="62">
        <v>9.8001526234071296E-2</v>
      </c>
      <c r="BF31" s="62">
        <v>0.11047969416769068</v>
      </c>
      <c r="BG31" s="62">
        <v>9.9514450985371039E-2</v>
      </c>
      <c r="BH31" s="62">
        <v>9.7010895295164823E-2</v>
      </c>
      <c r="BI31" s="62">
        <v>0.10428336352298891</v>
      </c>
      <c r="BJ31" s="62">
        <v>9.8091918777993586E-2</v>
      </c>
      <c r="BK31" s="59">
        <v>9.8091918777993586E-2</v>
      </c>
      <c r="BM31" s="1">
        <f t="shared" si="66"/>
        <v>0.10668395043506092</v>
      </c>
      <c r="BN31" s="1">
        <f t="shared" si="66"/>
        <v>0.10149399440153642</v>
      </c>
      <c r="BO31" s="1">
        <f t="shared" si="66"/>
        <v>0.11369954788441727</v>
      </c>
      <c r="BP31" s="63">
        <v>9.8001526234071296E-2</v>
      </c>
      <c r="BQ31" s="63">
        <v>9.8001526234071296E-2</v>
      </c>
      <c r="BR31" s="63">
        <v>9.8001526234071296E-2</v>
      </c>
      <c r="BS31" s="63">
        <v>9.8001526234071296E-2</v>
      </c>
      <c r="BT31" s="63">
        <v>0.11047969416769068</v>
      </c>
      <c r="BU31" s="63">
        <v>9.9514450985371039E-2</v>
      </c>
      <c r="BV31" s="63">
        <v>9.7010895295164823E-2</v>
      </c>
      <c r="BW31" s="63">
        <v>0.10428336352298891</v>
      </c>
      <c r="BX31" s="63">
        <v>9.8091918777993586E-2</v>
      </c>
      <c r="BY31" s="1">
        <f t="shared" si="60"/>
        <v>0.10193425083832049</v>
      </c>
      <c r="CA31" s="163"/>
      <c r="CB31" s="163"/>
      <c r="CC31" s="163"/>
      <c r="CD31" s="163"/>
      <c r="CE31" s="163"/>
      <c r="CF31" s="163"/>
      <c r="CG31" s="163"/>
      <c r="CH31" s="163"/>
      <c r="CI31" s="163"/>
      <c r="CJ31" s="163"/>
      <c r="CK31" s="163"/>
      <c r="CL31" s="163"/>
      <c r="CM31" s="1">
        <f t="shared" si="61"/>
        <v>0</v>
      </c>
      <c r="CO31" s="163"/>
      <c r="CP31" s="163"/>
      <c r="CQ31" s="163"/>
      <c r="CR31" s="163"/>
      <c r="CS31" s="1">
        <f t="shared" si="62"/>
        <v>0</v>
      </c>
      <c r="CU31" s="163"/>
      <c r="CV31" s="163"/>
      <c r="CW31" s="163"/>
      <c r="CX31" s="163"/>
      <c r="CY31" s="1">
        <f t="shared" si="63"/>
        <v>0</v>
      </c>
      <c r="DA31" s="163"/>
      <c r="DB31" s="163"/>
      <c r="DC31" s="163"/>
      <c r="DD31" s="163"/>
      <c r="DE31" s="163"/>
      <c r="DF31" s="163"/>
      <c r="DG31" s="163"/>
      <c r="DH31" s="163"/>
      <c r="DI31" s="163"/>
      <c r="DJ31" s="163"/>
      <c r="DK31" s="163"/>
      <c r="DL31" s="163"/>
      <c r="DM31" s="163"/>
      <c r="DN31" s="163"/>
      <c r="DO31" s="163"/>
      <c r="DP31" s="163"/>
      <c r="DQ31" s="163"/>
      <c r="DR31" s="163"/>
      <c r="DS31" s="163"/>
      <c r="DU31" s="59">
        <f t="shared" si="8"/>
        <v>3.8423320603269001E-3</v>
      </c>
      <c r="DW31" s="59">
        <f t="shared" si="67"/>
        <v>1.0384068246877487</v>
      </c>
      <c r="DX31" s="1">
        <f t="shared" si="65"/>
        <v>7.263426011135438E-3</v>
      </c>
    </row>
    <row r="32" spans="1:128" x14ac:dyDescent="0.3">
      <c r="B32" s="15"/>
      <c r="C32" s="16"/>
      <c r="D32" s="15"/>
      <c r="E32" s="16"/>
      <c r="F32" s="60" t="s">
        <v>181</v>
      </c>
      <c r="G32" s="15" t="s">
        <v>20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64">
        <f>SUM(I32:T32)</f>
        <v>0</v>
      </c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>
        <f>SUM(W32:AH32)</f>
        <v>0</v>
      </c>
      <c r="AK32" s="65">
        <f t="shared" si="57"/>
        <v>2.4714631748285599E-4</v>
      </c>
      <c r="AL32" s="65">
        <f t="shared" si="57"/>
        <v>2.690630615233179E-4</v>
      </c>
      <c r="AM32" s="65">
        <f t="shared" si="57"/>
        <v>2.3425393050544805E-4</v>
      </c>
      <c r="AN32" s="65">
        <f t="shared" si="57"/>
        <v>3.3327565344291499E-3</v>
      </c>
      <c r="AO32" s="65">
        <f t="shared" si="57"/>
        <v>3.5056442149271855E-3</v>
      </c>
      <c r="AP32" s="65">
        <f t="shared" si="57"/>
        <v>3.2077658733364761E-3</v>
      </c>
      <c r="AQ32" s="65">
        <f t="shared" si="57"/>
        <v>2.2308026738903779E-4</v>
      </c>
      <c r="AR32" s="65">
        <f t="shared" si="57"/>
        <v>2.3468374605412201E-4</v>
      </c>
      <c r="AS32" s="65">
        <v>2.3772045433923615E-4</v>
      </c>
      <c r="AT32" s="65">
        <v>2.4302236937987794E-4</v>
      </c>
      <c r="AU32" s="65">
        <v>2.4302236937987794E-4</v>
      </c>
      <c r="AV32" s="65">
        <v>2.4302236937987794E-4</v>
      </c>
      <c r="AW32" s="64">
        <f>SUM(AK32:AV32)</f>
        <v>1.2221181508126466E-2</v>
      </c>
      <c r="AY32" s="62">
        <v>2.3460039337057988E-4</v>
      </c>
      <c r="AZ32" s="62">
        <v>2.3460039337057988E-4</v>
      </c>
      <c r="BA32" s="62">
        <v>2.3460039337057988E-4</v>
      </c>
      <c r="BB32" s="62">
        <v>2.3460039337057988E-4</v>
      </c>
      <c r="BC32" s="62">
        <v>2.3460039337057988E-4</v>
      </c>
      <c r="BD32" s="62">
        <v>2.3460039337057988E-4</v>
      </c>
      <c r="BE32" s="62">
        <v>2.3460039337057988E-4</v>
      </c>
      <c r="BF32" s="62">
        <v>2.6419341763243755E-4</v>
      </c>
      <c r="BG32" s="62">
        <v>2.3772045433923615E-4</v>
      </c>
      <c r="BH32" s="62">
        <v>2.3149360373640146E-4</v>
      </c>
      <c r="BI32" s="62">
        <v>2.4858148776458198E-4</v>
      </c>
      <c r="BJ32" s="62">
        <v>2.3357126480013407E-4</v>
      </c>
      <c r="BK32" s="64">
        <v>2.3357126480013407E-4</v>
      </c>
      <c r="BM32" s="1">
        <f t="shared" si="66"/>
        <v>2.3694834107522073E-4</v>
      </c>
      <c r="BN32" s="1">
        <f t="shared" si="66"/>
        <v>2.2749453049712706E-4</v>
      </c>
      <c r="BO32" s="1">
        <f t="shared" si="66"/>
        <v>2.5161836821501919E-4</v>
      </c>
      <c r="BP32" s="63">
        <v>2.3460039337057988E-4</v>
      </c>
      <c r="BQ32" s="63">
        <v>2.3460039337057988E-4</v>
      </c>
      <c r="BR32" s="63">
        <v>2.3460039337057988E-4</v>
      </c>
      <c r="BS32" s="63">
        <v>2.3460039337057988E-4</v>
      </c>
      <c r="BT32" s="63">
        <v>2.6419341763243755E-4</v>
      </c>
      <c r="BU32" s="63">
        <v>2.3772045433923615E-4</v>
      </c>
      <c r="BV32" s="63">
        <v>2.3149360373640146E-4</v>
      </c>
      <c r="BW32" s="63">
        <v>2.4858148776458198E-4</v>
      </c>
      <c r="BX32" s="63">
        <v>2.3357126480013407E-4</v>
      </c>
      <c r="BY32" s="1">
        <f t="shared" si="60"/>
        <v>2.392965317551924E-4</v>
      </c>
      <c r="CA32" s="163"/>
      <c r="CB32" s="163"/>
      <c r="CC32" s="163"/>
      <c r="CD32" s="163"/>
      <c r="CE32" s="163"/>
      <c r="CF32" s="163"/>
      <c r="CG32" s="163"/>
      <c r="CH32" s="163"/>
      <c r="CI32" s="163"/>
      <c r="CJ32" s="163"/>
      <c r="CK32" s="163"/>
      <c r="CL32" s="163"/>
      <c r="CM32" s="1">
        <f t="shared" si="61"/>
        <v>0</v>
      </c>
      <c r="CO32" s="163"/>
      <c r="CP32" s="163"/>
      <c r="CQ32" s="163"/>
      <c r="CR32" s="163"/>
      <c r="CS32" s="1">
        <f t="shared" si="62"/>
        <v>0</v>
      </c>
      <c r="CU32" s="163"/>
      <c r="CV32" s="163"/>
      <c r="CW32" s="163"/>
      <c r="CX32" s="163"/>
      <c r="CY32" s="1">
        <f t="shared" si="63"/>
        <v>0</v>
      </c>
      <c r="DA32" s="163"/>
      <c r="DB32" s="163"/>
      <c r="DC32" s="163"/>
      <c r="DD32" s="163"/>
      <c r="DE32" s="163"/>
      <c r="DF32" s="163"/>
      <c r="DG32" s="163"/>
      <c r="DH32" s="163"/>
      <c r="DI32" s="163"/>
      <c r="DJ32" s="163"/>
      <c r="DK32" s="163"/>
      <c r="DL32" s="163"/>
      <c r="DM32" s="163"/>
      <c r="DN32" s="163"/>
      <c r="DO32" s="163"/>
      <c r="DP32" s="163"/>
      <c r="DQ32" s="163"/>
      <c r="DR32" s="163"/>
      <c r="DS32" s="163"/>
      <c r="DU32" s="59">
        <f t="shared" si="8"/>
        <v>5.7252669550583366E-6</v>
      </c>
      <c r="DW32" s="59">
        <f t="shared" si="67"/>
        <v>1.9580474407983578E-2</v>
      </c>
      <c r="DX32" s="1">
        <f t="shared" si="65"/>
        <v>1.7051311397598923E-5</v>
      </c>
    </row>
    <row r="33" spans="1:128" x14ac:dyDescent="0.3">
      <c r="B33" s="15"/>
      <c r="C33" s="16"/>
      <c r="D33" s="15"/>
      <c r="E33" s="16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8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8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18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18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18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18"/>
      <c r="CO33" s="59"/>
      <c r="CP33" s="59"/>
      <c r="CQ33" s="59"/>
      <c r="CR33" s="59"/>
      <c r="CS33" s="18"/>
      <c r="CU33" s="59"/>
      <c r="CV33" s="59"/>
      <c r="CW33" s="59"/>
      <c r="CX33" s="59"/>
      <c r="CY33" s="18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U33" s="18"/>
      <c r="DW33" s="18"/>
      <c r="DX33" s="18"/>
    </row>
    <row r="34" spans="1:128" s="10" customFormat="1" x14ac:dyDescent="0.3">
      <c r="A34" s="21"/>
      <c r="B34" s="131"/>
      <c r="C34" s="132"/>
      <c r="D34" s="131"/>
      <c r="E34" s="132"/>
      <c r="F34" s="133" t="s">
        <v>37</v>
      </c>
      <c r="G34" s="131" t="s">
        <v>38</v>
      </c>
      <c r="I34" s="135">
        <f t="shared" ref="I34:U35" si="68">IFERROR(I97/(I$5+I$6),0)</f>
        <v>829.26101801150639</v>
      </c>
      <c r="J34" s="135">
        <f t="shared" si="68"/>
        <v>959.07499475468637</v>
      </c>
      <c r="K34" s="135">
        <f t="shared" si="68"/>
        <v>886.14508498957946</v>
      </c>
      <c r="L34" s="135">
        <f t="shared" si="68"/>
        <v>907.52326338153205</v>
      </c>
      <c r="M34" s="135">
        <f t="shared" si="68"/>
        <v>910.86448429538859</v>
      </c>
      <c r="N34" s="135">
        <f t="shared" si="68"/>
        <v>1047.1808067140755</v>
      </c>
      <c r="O34" s="135">
        <f t="shared" si="68"/>
        <v>986.00100373427642</v>
      </c>
      <c r="P34" s="135">
        <f t="shared" si="68"/>
        <v>1009.1887477255462</v>
      </c>
      <c r="Q34" s="135">
        <f t="shared" si="68"/>
        <v>987.89301954078508</v>
      </c>
      <c r="R34" s="135">
        <f t="shared" si="68"/>
        <v>1024.4629162714325</v>
      </c>
      <c r="S34" s="135">
        <f t="shared" si="68"/>
        <v>1020.9579994764167</v>
      </c>
      <c r="T34" s="135">
        <f t="shared" si="68"/>
        <v>1017.7217077743384</v>
      </c>
      <c r="U34" s="135">
        <f t="shared" si="68"/>
        <v>965.36151125169192</v>
      </c>
      <c r="W34" s="135">
        <f t="shared" ref="W34:AI34" si="69">IFERROR(W97/(W$5+W$6),0)</f>
        <v>986.11788896554674</v>
      </c>
      <c r="X34" s="135">
        <f t="shared" si="69"/>
        <v>996.32914348665861</v>
      </c>
      <c r="Y34" s="135">
        <f t="shared" si="69"/>
        <v>1041.5709907687292</v>
      </c>
      <c r="Z34" s="135">
        <f t="shared" si="69"/>
        <v>952.00967970672434</v>
      </c>
      <c r="AA34" s="135">
        <f t="shared" si="69"/>
        <v>991.52105950828081</v>
      </c>
      <c r="AB34" s="135">
        <f t="shared" si="69"/>
        <v>1046.6437686707061</v>
      </c>
      <c r="AC34" s="135">
        <f t="shared" si="69"/>
        <v>976.68092436096219</v>
      </c>
      <c r="AD34" s="135">
        <f t="shared" si="69"/>
        <v>965.41951178585214</v>
      </c>
      <c r="AE34" s="135">
        <f t="shared" si="69"/>
        <v>1028.7278040814358</v>
      </c>
      <c r="AF34" s="135">
        <f t="shared" si="69"/>
        <v>998.79555739365298</v>
      </c>
      <c r="AG34" s="135">
        <f t="shared" si="69"/>
        <v>968.37462406480608</v>
      </c>
      <c r="AH34" s="135">
        <f t="shared" si="69"/>
        <v>1015.6954252343133</v>
      </c>
      <c r="AI34" s="135">
        <f t="shared" si="69"/>
        <v>997.05653214468202</v>
      </c>
      <c r="AK34" s="135">
        <f t="shared" ref="AK34:AW34" si="70">IFERROR(AK97/(AK$5+AK$6),0)</f>
        <v>1001.7676424209933</v>
      </c>
      <c r="AL34" s="135">
        <f t="shared" si="70"/>
        <v>1051.2223454583395</v>
      </c>
      <c r="AM34" s="135">
        <f t="shared" si="70"/>
        <v>952.22790450419916</v>
      </c>
      <c r="AN34" s="135">
        <f t="shared" si="70"/>
        <v>963.76856893278443</v>
      </c>
      <c r="AO34" s="135">
        <f t="shared" si="70"/>
        <v>1012.4154450818253</v>
      </c>
      <c r="AP34" s="135">
        <f t="shared" si="70"/>
        <v>996.01906416071108</v>
      </c>
      <c r="AQ34" s="135">
        <f t="shared" si="70"/>
        <v>943.33662198328784</v>
      </c>
      <c r="AR34" s="135">
        <f t="shared" si="70"/>
        <v>976.07149021660507</v>
      </c>
      <c r="AS34" s="135">
        <v>1128.3910164140557</v>
      </c>
      <c r="AT34" s="135">
        <f t="shared" ref="AT34:AV34" si="71">IFERROR(AT97/(AT$5+AT$6),0)</f>
        <v>979.62186892262753</v>
      </c>
      <c r="AU34" s="135">
        <f t="shared" si="71"/>
        <v>1026.3147351542425</v>
      </c>
      <c r="AV34" s="135">
        <f t="shared" si="71"/>
        <v>986.50812203556416</v>
      </c>
      <c r="AW34" s="135">
        <f t="shared" si="70"/>
        <v>998.89111138158364</v>
      </c>
      <c r="AY34" s="135">
        <f t="shared" ref="AY34:BK34" si="72">IFERROR(AY97/(AY$5+AY$6),0)</f>
        <v>983.4046183972165</v>
      </c>
      <c r="AZ34" s="135">
        <f t="shared" si="72"/>
        <v>973.45323661297357</v>
      </c>
      <c r="BA34" s="135">
        <f t="shared" si="72"/>
        <v>992.1740704547874</v>
      </c>
      <c r="BB34" s="135">
        <f t="shared" si="72"/>
        <v>993.84498088798864</v>
      </c>
      <c r="BC34" s="135">
        <f t="shared" si="72"/>
        <v>953.02139805488525</v>
      </c>
      <c r="BD34" s="135">
        <f t="shared" si="72"/>
        <v>982.35235260532318</v>
      </c>
      <c r="BE34" s="135">
        <f t="shared" si="72"/>
        <v>999.6077555075866</v>
      </c>
      <c r="BF34" s="135">
        <f t="shared" si="72"/>
        <v>977.91333029580449</v>
      </c>
      <c r="BG34" s="135">
        <f t="shared" si="72"/>
        <v>972.15005001503187</v>
      </c>
      <c r="BH34" s="135">
        <f t="shared" si="72"/>
        <v>973.63660633209736</v>
      </c>
      <c r="BI34" s="135">
        <f t="shared" si="72"/>
        <v>994.83796140269897</v>
      </c>
      <c r="BJ34" s="135">
        <f t="shared" si="72"/>
        <v>994.73797300243962</v>
      </c>
      <c r="BK34" s="135">
        <f t="shared" si="72"/>
        <v>983.35774214784669</v>
      </c>
      <c r="BM34" s="135">
        <f t="shared" ref="BM34:BY34" si="73">IFERROR(BM97/(BM$5+BM$6),0)</f>
        <v>1009.4700573361886</v>
      </c>
      <c r="BN34" s="135">
        <f t="shared" si="73"/>
        <v>991.52541905446435</v>
      </c>
      <c r="BO34" s="135">
        <f t="shared" si="73"/>
        <v>954.89627151060824</v>
      </c>
      <c r="BP34" s="135">
        <f t="shared" si="73"/>
        <v>1011.0071117873491</v>
      </c>
      <c r="BQ34" s="135">
        <f t="shared" si="73"/>
        <v>1009.2886616247399</v>
      </c>
      <c r="BR34" s="135">
        <f t="shared" si="73"/>
        <v>962.61573980969729</v>
      </c>
      <c r="BS34" s="135">
        <f t="shared" si="73"/>
        <v>999.86841047168571</v>
      </c>
      <c r="BT34" s="135">
        <f t="shared" si="73"/>
        <v>982.57339846366642</v>
      </c>
      <c r="BU34" s="135">
        <f t="shared" si="73"/>
        <v>989.05157748114925</v>
      </c>
      <c r="BV34" s="135">
        <f t="shared" si="73"/>
        <v>983.26416383569858</v>
      </c>
      <c r="BW34" s="135">
        <f t="shared" si="73"/>
        <v>1004.367517453209</v>
      </c>
      <c r="BX34" s="135">
        <f t="shared" si="73"/>
        <v>1006.1575827795643</v>
      </c>
      <c r="BY34" s="135">
        <f t="shared" si="73"/>
        <v>992.1752488998743</v>
      </c>
      <c r="CA34" s="135">
        <f t="shared" ref="CA34:CM34" si="74">IFERROR(CA97/(CA$5+CA$6),0)</f>
        <v>0</v>
      </c>
      <c r="CB34" s="135">
        <f t="shared" si="74"/>
        <v>0</v>
      </c>
      <c r="CC34" s="135">
        <f t="shared" si="74"/>
        <v>0</v>
      </c>
      <c r="CD34" s="135">
        <f t="shared" si="74"/>
        <v>0</v>
      </c>
      <c r="CE34" s="135">
        <f t="shared" si="74"/>
        <v>0</v>
      </c>
      <c r="CF34" s="135">
        <f t="shared" si="74"/>
        <v>0</v>
      </c>
      <c r="CG34" s="135">
        <f t="shared" si="74"/>
        <v>0</v>
      </c>
      <c r="CH34" s="135">
        <f t="shared" si="74"/>
        <v>0</v>
      </c>
      <c r="CI34" s="135">
        <f t="shared" si="74"/>
        <v>0</v>
      </c>
      <c r="CJ34" s="135">
        <f t="shared" si="74"/>
        <v>0</v>
      </c>
      <c r="CK34" s="135">
        <f t="shared" si="74"/>
        <v>0</v>
      </c>
      <c r="CL34" s="135">
        <f t="shared" si="74"/>
        <v>0</v>
      </c>
      <c r="CM34" s="135">
        <f t="shared" si="74"/>
        <v>0</v>
      </c>
      <c r="CO34" s="135">
        <f>IFERROR(CO97/(CO$5+CO$6),0)</f>
        <v>0</v>
      </c>
      <c r="CP34" s="135">
        <f>IFERROR(CP97/(CP$5+CP$6),0)</f>
        <v>0</v>
      </c>
      <c r="CQ34" s="135">
        <f>IFERROR(CQ97/(CQ$5+CQ$6),0)</f>
        <v>0</v>
      </c>
      <c r="CR34" s="135">
        <f>IFERROR(CR97/(CR$5+CR$6),0)</f>
        <v>0</v>
      </c>
      <c r="CS34" s="135">
        <f t="shared" ref="CS34" si="75">IFERROR(CS97/(CS$5+CS$6),0)</f>
        <v>0</v>
      </c>
      <c r="CU34" s="135">
        <f t="shared" ref="CU34:CY34" si="76">IFERROR(CU97/(CU$5+CU$6),0)</f>
        <v>0</v>
      </c>
      <c r="CV34" s="135">
        <f t="shared" si="76"/>
        <v>0</v>
      </c>
      <c r="CW34" s="135">
        <f t="shared" si="76"/>
        <v>0</v>
      </c>
      <c r="CX34" s="135">
        <f t="shared" si="76"/>
        <v>0</v>
      </c>
      <c r="CY34" s="135">
        <f t="shared" si="76"/>
        <v>0</v>
      </c>
      <c r="DA34" s="135">
        <f t="shared" ref="DA34:DS34" si="77">IFERROR(DA97/(DA$5+DA$6),0)</f>
        <v>0</v>
      </c>
      <c r="DB34" s="135">
        <f t="shared" si="77"/>
        <v>0</v>
      </c>
      <c r="DC34" s="135">
        <f t="shared" si="77"/>
        <v>0</v>
      </c>
      <c r="DD34" s="135">
        <f t="shared" si="77"/>
        <v>0</v>
      </c>
      <c r="DE34" s="135">
        <f t="shared" si="77"/>
        <v>0</v>
      </c>
      <c r="DF34" s="135">
        <f t="shared" si="77"/>
        <v>0</v>
      </c>
      <c r="DG34" s="135">
        <f t="shared" si="77"/>
        <v>0</v>
      </c>
      <c r="DH34" s="135">
        <f t="shared" si="77"/>
        <v>0</v>
      </c>
      <c r="DI34" s="135">
        <f t="shared" si="77"/>
        <v>0</v>
      </c>
      <c r="DJ34" s="135">
        <f t="shared" si="77"/>
        <v>0</v>
      </c>
      <c r="DK34" s="135">
        <f t="shared" si="77"/>
        <v>0</v>
      </c>
      <c r="DL34" s="135">
        <f t="shared" si="77"/>
        <v>0</v>
      </c>
      <c r="DM34" s="135">
        <f t="shared" si="77"/>
        <v>0</v>
      </c>
      <c r="DN34" s="135">
        <f t="shared" si="77"/>
        <v>0</v>
      </c>
      <c r="DO34" s="135">
        <f t="shared" si="77"/>
        <v>0</v>
      </c>
      <c r="DP34" s="135">
        <f t="shared" si="77"/>
        <v>0</v>
      </c>
      <c r="DQ34" s="135">
        <f t="shared" si="77"/>
        <v>0</v>
      </c>
      <c r="DR34" s="135">
        <f t="shared" si="77"/>
        <v>0</v>
      </c>
      <c r="DS34" s="135">
        <f t="shared" si="77"/>
        <v>0</v>
      </c>
      <c r="DU34" s="135">
        <f t="shared" si="8"/>
        <v>8.8175067520276116</v>
      </c>
      <c r="DW34" s="135">
        <f>+BY34/AW34</f>
        <v>0.99327668210760178</v>
      </c>
      <c r="DX34" s="135">
        <f t="shared" ref="DX34" si="78">IFERROR(DX97/(DX$5+DX$6),0)</f>
        <v>130.66299698964286</v>
      </c>
    </row>
    <row r="35" spans="1:128" x14ac:dyDescent="0.3">
      <c r="B35" s="15" t="s">
        <v>39</v>
      </c>
      <c r="C35" s="16" t="s">
        <v>40</v>
      </c>
      <c r="D35" s="15" t="s">
        <v>41</v>
      </c>
      <c r="E35" s="16" t="s">
        <v>42</v>
      </c>
      <c r="F35" s="60" t="s">
        <v>43</v>
      </c>
      <c r="G35" s="15" t="s">
        <v>202</v>
      </c>
      <c r="I35" s="59">
        <f t="shared" si="68"/>
        <v>42.953550540361448</v>
      </c>
      <c r="J35" s="59">
        <f t="shared" si="68"/>
        <v>43.405709805075659</v>
      </c>
      <c r="K35" s="59">
        <f t="shared" si="68"/>
        <v>38.609128601848184</v>
      </c>
      <c r="L35" s="59">
        <f t="shared" si="68"/>
        <v>37.40358915241999</v>
      </c>
      <c r="M35" s="59">
        <f t="shared" si="68"/>
        <v>36.491259996401098</v>
      </c>
      <c r="N35" s="59">
        <f t="shared" si="68"/>
        <v>38.472296049168882</v>
      </c>
      <c r="O35" s="59">
        <f t="shared" si="68"/>
        <v>37.564088869825333</v>
      </c>
      <c r="P35" s="59">
        <f t="shared" si="68"/>
        <v>40.383978821244078</v>
      </c>
      <c r="Q35" s="59">
        <f t="shared" si="68"/>
        <v>36.665515060351552</v>
      </c>
      <c r="R35" s="59">
        <f t="shared" si="68"/>
        <v>36.704618814310322</v>
      </c>
      <c r="S35" s="59">
        <f t="shared" si="68"/>
        <v>35.239449007750856</v>
      </c>
      <c r="T35" s="59">
        <f t="shared" si="68"/>
        <v>37.08834977414616</v>
      </c>
      <c r="U35" s="59">
        <f t="shared" si="68"/>
        <v>38.286512452729227</v>
      </c>
      <c r="W35" s="59">
        <f>IFERROR(W98/(W$7),0)</f>
        <v>1.222019789615377E-2</v>
      </c>
      <c r="X35" s="59">
        <f t="shared" ref="X35:AI35" si="79">IFERROR(X98/(X$7),0)</f>
        <v>1.4230754941382947E-2</v>
      </c>
      <c r="Y35" s="59">
        <f t="shared" si="79"/>
        <v>1.4951211888622896E-2</v>
      </c>
      <c r="Z35" s="59">
        <f t="shared" si="79"/>
        <v>1.8657871236281862E-2</v>
      </c>
      <c r="AA35" s="59">
        <f t="shared" si="79"/>
        <v>1.368444217087871E-2</v>
      </c>
      <c r="AB35" s="59">
        <f t="shared" si="79"/>
        <v>1.0678571120341179E-2</v>
      </c>
      <c r="AC35" s="59">
        <f t="shared" si="79"/>
        <v>1.2314580798433881E-3</v>
      </c>
      <c r="AD35" s="59">
        <f t="shared" si="79"/>
        <v>1.1936154628562155E-3</v>
      </c>
      <c r="AE35" s="59">
        <f t="shared" si="79"/>
        <v>1.1424031277511416E-3</v>
      </c>
      <c r="AF35" s="59">
        <f t="shared" si="79"/>
        <v>1.1181650767082578E-3</v>
      </c>
      <c r="AG35" s="59">
        <f t="shared" si="79"/>
        <v>1.1552115607600284E-3</v>
      </c>
      <c r="AH35" s="59">
        <f t="shared" si="79"/>
        <v>1.2037111382120062E-3</v>
      </c>
      <c r="AI35" s="59">
        <f t="shared" si="79"/>
        <v>7.594234199183471E-3</v>
      </c>
      <c r="AK35" s="61">
        <v>1.306373458815241E-3</v>
      </c>
      <c r="AL35" s="61">
        <v>1.4050209418043822E-3</v>
      </c>
      <c r="AM35" s="61">
        <v>1.2792527565403113E-3</v>
      </c>
      <c r="AN35" s="61">
        <v>1.6185147370704135E-3</v>
      </c>
      <c r="AO35" s="61">
        <v>1.3121576294806167E-3</v>
      </c>
      <c r="AP35" s="61">
        <v>1.3754888291478929E-3</v>
      </c>
      <c r="AQ35" s="61">
        <v>1.6128498108328522E-3</v>
      </c>
      <c r="AR35" s="61">
        <v>1.3842279961514851E-3</v>
      </c>
      <c r="AS35" s="61">
        <v>1.3739832813468593E-3</v>
      </c>
      <c r="AT35" s="61">
        <v>1.306373458815241E-3</v>
      </c>
      <c r="AU35" s="61">
        <v>1.306373458815241E-3</v>
      </c>
      <c r="AV35" s="61">
        <v>1.306373458815241E-3</v>
      </c>
      <c r="AW35" s="59">
        <f t="shared" ref="AW35" si="80">IFERROR(AW98/(AW$7),0)</f>
        <v>1.0591113891359532E-3</v>
      </c>
      <c r="AY35" s="62">
        <v>1.6128498108328522E-3</v>
      </c>
      <c r="AZ35" s="62">
        <v>1.6128498108328522E-3</v>
      </c>
      <c r="BA35" s="62">
        <v>1.6128498108328522E-3</v>
      </c>
      <c r="BB35" s="62">
        <v>1.6128498108328522E-3</v>
      </c>
      <c r="BC35" s="62">
        <v>1.6128498108328522E-3</v>
      </c>
      <c r="BD35" s="62">
        <v>1.6128498108328522E-3</v>
      </c>
      <c r="BE35" s="62">
        <v>1.6128498108328522E-3</v>
      </c>
      <c r="BF35" s="62">
        <v>1.3842279961514851E-3</v>
      </c>
      <c r="BG35" s="62">
        <v>1.3739832813468593E-3</v>
      </c>
      <c r="BH35" s="62">
        <v>1.3114844411877397E-3</v>
      </c>
      <c r="BI35" s="62">
        <v>1.3808986652824181E-3</v>
      </c>
      <c r="BJ35" s="62">
        <v>1.3361149764435809E-3</v>
      </c>
      <c r="BK35" s="59">
        <f t="shared" ref="BK35" si="81">IFERROR(BK98/(BK$7),0)</f>
        <v>1.4980001304265992E-3</v>
      </c>
      <c r="BM35" s="59">
        <f>IFERROR(BM98/(BM$7),0)</f>
        <v>1.1059522060285635E-3</v>
      </c>
      <c r="BN35" s="59">
        <f t="shared" ref="BN35:BO35" si="82">IFERROR(BN98/(BN$7),0)</f>
        <v>1.158851465164494E-3</v>
      </c>
      <c r="BO35" s="59">
        <f t="shared" si="82"/>
        <v>1.2950347508262395E-3</v>
      </c>
      <c r="BP35" s="62">
        <v>1.6128498108328522E-3</v>
      </c>
      <c r="BQ35" s="62">
        <v>1.6128498108328522E-3</v>
      </c>
      <c r="BR35" s="62">
        <v>1.6128498108328522E-3</v>
      </c>
      <c r="BS35" s="62">
        <v>1.6128498108328522E-3</v>
      </c>
      <c r="BT35" s="62">
        <v>1.3842279961514851E-3</v>
      </c>
      <c r="BU35" s="62">
        <v>1.3739832813468593E-3</v>
      </c>
      <c r="BV35" s="62">
        <v>1.3114844411877397E-3</v>
      </c>
      <c r="BW35" s="62">
        <v>1.3808986652824181E-3</v>
      </c>
      <c r="BX35" s="62">
        <v>1.3361149764435809E-3</v>
      </c>
      <c r="BY35" s="59">
        <f t="shared" ref="BY35" si="83">IFERROR(BY98/(BY$7),0)</f>
        <v>1.4017632634981151E-3</v>
      </c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59">
        <f t="shared" ref="CM35" si="84">IFERROR(CM98/(CM$7),0)</f>
        <v>0</v>
      </c>
      <c r="CO35" s="163"/>
      <c r="CP35" s="163"/>
      <c r="CQ35" s="163"/>
      <c r="CR35" s="163"/>
      <c r="CS35" s="59">
        <f t="shared" ref="CS35" si="85">IFERROR(CS98/(CS$7),0)</f>
        <v>0</v>
      </c>
      <c r="CU35" s="163"/>
      <c r="CV35" s="163"/>
      <c r="CW35" s="163"/>
      <c r="CX35" s="163"/>
      <c r="CY35" s="59">
        <f t="shared" ref="CY35" si="86">IFERROR(CY98/(CY$7),0)</f>
        <v>0</v>
      </c>
      <c r="DA35" s="163"/>
      <c r="DB35" s="163"/>
      <c r="DC35" s="163"/>
      <c r="DD35" s="163"/>
      <c r="DE35" s="163"/>
      <c r="DF35" s="163"/>
      <c r="DG35" s="163"/>
      <c r="DH35" s="163"/>
      <c r="DI35" s="163"/>
      <c r="DJ35" s="163"/>
      <c r="DK35" s="163"/>
      <c r="DL35" s="163"/>
      <c r="DM35" s="163"/>
      <c r="DN35" s="163"/>
      <c r="DO35" s="163"/>
      <c r="DP35" s="163"/>
      <c r="DQ35" s="163"/>
      <c r="DR35" s="163"/>
      <c r="DS35" s="163"/>
      <c r="DU35" s="59">
        <f t="shared" si="8"/>
        <v>-9.6236866928484056E-5</v>
      </c>
      <c r="DW35" s="59">
        <f t="shared" ref="DW35:DW37" si="87">+BY35/AW35</f>
        <v>1.3235277024465812</v>
      </c>
      <c r="DX35" s="59">
        <f t="shared" ref="DX35" si="88">IFERROR(DX98/(DX$7),0)</f>
        <v>1.6846401871815672E-4</v>
      </c>
    </row>
    <row r="36" spans="1:128" x14ac:dyDescent="0.3">
      <c r="B36" s="15" t="s">
        <v>44</v>
      </c>
      <c r="C36" s="16" t="s">
        <v>45</v>
      </c>
      <c r="D36" s="15" t="s">
        <v>46</v>
      </c>
      <c r="E36" s="16" t="s">
        <v>47</v>
      </c>
      <c r="F36" s="60" t="s">
        <v>48</v>
      </c>
      <c r="G36" s="15" t="s">
        <v>38</v>
      </c>
      <c r="I36" s="24">
        <f t="shared" ref="I36:U36" si="89">IFERROR(I99/I$5,0)</f>
        <v>1360.6184476772528</v>
      </c>
      <c r="J36" s="24">
        <f t="shared" si="89"/>
        <v>1242.0267159224773</v>
      </c>
      <c r="K36" s="24">
        <f t="shared" si="89"/>
        <v>1284.3789840698628</v>
      </c>
      <c r="L36" s="24">
        <f t="shared" si="89"/>
        <v>1303.4012758200715</v>
      </c>
      <c r="M36" s="24">
        <f t="shared" si="89"/>
        <v>1345.0745547179934</v>
      </c>
      <c r="N36" s="24">
        <f t="shared" si="89"/>
        <v>1342.7092086728364</v>
      </c>
      <c r="O36" s="24">
        <f t="shared" si="89"/>
        <v>1354.6691180140792</v>
      </c>
      <c r="P36" s="24">
        <f t="shared" si="89"/>
        <v>1340.5571110586802</v>
      </c>
      <c r="Q36" s="24">
        <f t="shared" si="89"/>
        <v>1359.0170600199037</v>
      </c>
      <c r="R36" s="24">
        <f t="shared" si="89"/>
        <v>1324.5847561905362</v>
      </c>
      <c r="S36" s="24">
        <f t="shared" si="89"/>
        <v>1312.4936211449374</v>
      </c>
      <c r="T36" s="24">
        <f t="shared" si="89"/>
        <v>1399.1205652701669</v>
      </c>
      <c r="U36" s="24">
        <f t="shared" si="89"/>
        <v>1331.0367697201234</v>
      </c>
      <c r="W36" s="24">
        <f t="shared" ref="W36:AI36" si="90">IFERROR(W99/W$5,0)</f>
        <v>1367.2635573283524</v>
      </c>
      <c r="X36" s="24">
        <f t="shared" si="90"/>
        <v>1376.3916907083692</v>
      </c>
      <c r="Y36" s="24">
        <f t="shared" si="90"/>
        <v>1278.3844709561281</v>
      </c>
      <c r="Z36" s="24">
        <f t="shared" si="90"/>
        <v>1302.2947752568405</v>
      </c>
      <c r="AA36" s="24">
        <f t="shared" si="90"/>
        <v>1335.6720395232339</v>
      </c>
      <c r="AB36" s="24">
        <f t="shared" si="90"/>
        <v>1364.7987875878707</v>
      </c>
      <c r="AC36" s="24">
        <f t="shared" si="90"/>
        <v>1339.7510234962222</v>
      </c>
      <c r="AD36" s="24">
        <f t="shared" si="90"/>
        <v>1387.3800318465467</v>
      </c>
      <c r="AE36" s="24">
        <f t="shared" si="90"/>
        <v>1378.256792878369</v>
      </c>
      <c r="AF36" s="24">
        <f t="shared" si="90"/>
        <v>1404.4838275502666</v>
      </c>
      <c r="AG36" s="24">
        <f t="shared" si="90"/>
        <v>1363.7624317095781</v>
      </c>
      <c r="AH36" s="24">
        <f t="shared" si="90"/>
        <v>1362.7098322379538</v>
      </c>
      <c r="AI36" s="24">
        <f t="shared" si="90"/>
        <v>1354.5403676177377</v>
      </c>
      <c r="AK36" s="66">
        <f t="shared" ref="AK36:AM37" si="91">+AK99/AK5</f>
        <v>1385.0109703880989</v>
      </c>
      <c r="AL36" s="66">
        <f t="shared" si="91"/>
        <v>1421.0320904322134</v>
      </c>
      <c r="AM36" s="66">
        <f t="shared" si="91"/>
        <v>1367.5498253900937</v>
      </c>
      <c r="AN36" s="66">
        <f>AN99/AN$5</f>
        <v>1401.7930990726672</v>
      </c>
      <c r="AO36" s="66">
        <f>AO99/AO$5</f>
        <v>1465.2571428996253</v>
      </c>
      <c r="AP36" s="66">
        <f t="shared" ref="AP36:AP37" si="92">AP99/AP$5</f>
        <v>1420.8934156429884</v>
      </c>
      <c r="AQ36" s="66">
        <v>1385.040360003934</v>
      </c>
      <c r="AR36" s="66">
        <v>1351.6848174012177</v>
      </c>
      <c r="AS36" s="66">
        <v>1351.6016545307721</v>
      </c>
      <c r="AT36" s="66">
        <f t="shared" ref="AT36:AV37" si="93">+AT99/AT5</f>
        <v>1416.9243062152163</v>
      </c>
      <c r="AU36" s="66">
        <f t="shared" si="93"/>
        <v>1312.7774238505833</v>
      </c>
      <c r="AV36" s="66">
        <f t="shared" si="93"/>
        <v>1461.1223652709259</v>
      </c>
      <c r="AW36" s="24">
        <f t="shared" ref="AW36" si="94">IFERROR(AW99/AW$5,0)</f>
        <v>1412.6773507228488</v>
      </c>
      <c r="AY36" s="67">
        <v>1385.040360003934</v>
      </c>
      <c r="AZ36" s="67">
        <v>1385.040360003934</v>
      </c>
      <c r="BA36" s="67">
        <v>1385.040360003934</v>
      </c>
      <c r="BB36" s="67">
        <v>1385.040360003934</v>
      </c>
      <c r="BC36" s="67">
        <v>1385.040360003934</v>
      </c>
      <c r="BD36" s="67">
        <v>1385.040360003934</v>
      </c>
      <c r="BE36" s="67">
        <v>1385.040360003934</v>
      </c>
      <c r="BF36" s="67">
        <v>1351.6848174012177</v>
      </c>
      <c r="BG36" s="67">
        <v>1351.6016545307721</v>
      </c>
      <c r="BH36" s="67">
        <v>1344.9504327835962</v>
      </c>
      <c r="BI36" s="67">
        <v>1350.2818959345668</v>
      </c>
      <c r="BJ36" s="67">
        <v>1345.4729125566143</v>
      </c>
      <c r="BK36" s="24">
        <f t="shared" ref="BK36" si="95">IFERROR(BK99/BK$5,0)</f>
        <v>1368.4222345744795</v>
      </c>
      <c r="BM36" s="24">
        <f>IFERROR(BM99/BM$5,0)</f>
        <v>1337.4222680517896</v>
      </c>
      <c r="BN36" s="24">
        <f t="shared" ref="BN36:BO36" si="96">IFERROR(BN99/BN$5,0)</f>
        <v>1332.9265686740271</v>
      </c>
      <c r="BO36" s="24">
        <f t="shared" si="96"/>
        <v>1332.9118672864759</v>
      </c>
      <c r="BP36" s="67">
        <v>1385.040360003934</v>
      </c>
      <c r="BQ36" s="67">
        <v>1385.040360003934</v>
      </c>
      <c r="BR36" s="67">
        <v>1385.040360003934</v>
      </c>
      <c r="BS36" s="67">
        <v>1385.040360003934</v>
      </c>
      <c r="BT36" s="67">
        <v>1351.6848174012177</v>
      </c>
      <c r="BU36" s="67">
        <v>1351.6016545307721</v>
      </c>
      <c r="BV36" s="67">
        <v>1344.9504327835962</v>
      </c>
      <c r="BW36" s="67">
        <v>1350.2818959345668</v>
      </c>
      <c r="BX36" s="67">
        <v>1345.4729125566143</v>
      </c>
      <c r="BY36" s="24">
        <f t="shared" ref="BY36" si="97">IFERROR(BY99/BY$5,0)</f>
        <v>1356.5844410256987</v>
      </c>
      <c r="CA36" s="162"/>
      <c r="CB36" s="162"/>
      <c r="CC36" s="162"/>
      <c r="CD36" s="162"/>
      <c r="CE36" s="162"/>
      <c r="CF36" s="162"/>
      <c r="CG36" s="162"/>
      <c r="CH36" s="162"/>
      <c r="CI36" s="162"/>
      <c r="CJ36" s="162"/>
      <c r="CK36" s="162"/>
      <c r="CL36" s="162"/>
      <c r="CM36" s="24">
        <f t="shared" ref="CM36" si="98">IFERROR(CM99/CM$5,0)</f>
        <v>0</v>
      </c>
      <c r="CO36" s="162"/>
      <c r="CP36" s="162"/>
      <c r="CQ36" s="162"/>
      <c r="CR36" s="162"/>
      <c r="CS36" s="24">
        <f t="shared" ref="CS36" si="99">IFERROR(CS99/CS$5,0)</f>
        <v>0</v>
      </c>
      <c r="CU36" s="162"/>
      <c r="CV36" s="162"/>
      <c r="CW36" s="162"/>
      <c r="CX36" s="162"/>
      <c r="CY36" s="24">
        <f t="shared" ref="CY36" si="100">IFERROR(CY99/CY$5,0)</f>
        <v>0</v>
      </c>
      <c r="DA36" s="162"/>
      <c r="DB36" s="162"/>
      <c r="DC36" s="162"/>
      <c r="DD36" s="162"/>
      <c r="DE36" s="162"/>
      <c r="DF36" s="162"/>
      <c r="DG36" s="162"/>
      <c r="DH36" s="162"/>
      <c r="DI36" s="162"/>
      <c r="DJ36" s="162"/>
      <c r="DK36" s="162"/>
      <c r="DL36" s="162"/>
      <c r="DM36" s="162"/>
      <c r="DN36" s="162"/>
      <c r="DO36" s="162"/>
      <c r="DP36" s="162"/>
      <c r="DQ36" s="162"/>
      <c r="DR36" s="162"/>
      <c r="DS36" s="162"/>
      <c r="DU36" s="59">
        <f t="shared" si="8"/>
        <v>-11.837793548780837</v>
      </c>
      <c r="DW36" s="59">
        <f t="shared" si="87"/>
        <v>0.96029319103300681</v>
      </c>
      <c r="DX36" s="24">
        <f t="shared" ref="DX36" si="101">IFERROR(DX99/DX$5,0)</f>
        <v>194.30488271621203</v>
      </c>
    </row>
    <row r="37" spans="1:128" x14ac:dyDescent="0.3">
      <c r="B37" s="15" t="s">
        <v>49</v>
      </c>
      <c r="C37" s="16" t="s">
        <v>50</v>
      </c>
      <c r="D37" s="15" t="s">
        <v>51</v>
      </c>
      <c r="E37" s="16" t="s">
        <v>47</v>
      </c>
      <c r="F37" s="60" t="s">
        <v>52</v>
      </c>
      <c r="G37" s="15" t="s">
        <v>38</v>
      </c>
      <c r="I37" s="24">
        <f t="shared" ref="I37:U37" si="102">IFERROR(I100/I$6,0)</f>
        <v>292.48351578243057</v>
      </c>
      <c r="J37" s="24">
        <f t="shared" si="102"/>
        <v>446.43971024686539</v>
      </c>
      <c r="K37" s="24">
        <f t="shared" si="102"/>
        <v>359.05235508799007</v>
      </c>
      <c r="L37" s="24">
        <f t="shared" si="102"/>
        <v>373.49078032797644</v>
      </c>
      <c r="M37" s="24">
        <f t="shared" si="102"/>
        <v>364.35593032202854</v>
      </c>
      <c r="N37" s="24">
        <f t="shared" si="102"/>
        <v>505.61695538012185</v>
      </c>
      <c r="O37" s="24">
        <f t="shared" si="102"/>
        <v>431.2052259639164</v>
      </c>
      <c r="P37" s="24">
        <f t="shared" si="102"/>
        <v>459.31302818774128</v>
      </c>
      <c r="Q37" s="24">
        <f t="shared" si="102"/>
        <v>432.32730009310768</v>
      </c>
      <c r="R37" s="24">
        <f t="shared" si="102"/>
        <v>489.67932592701243</v>
      </c>
      <c r="S37" s="24">
        <f t="shared" si="102"/>
        <v>493.87399620717218</v>
      </c>
      <c r="T37" s="24">
        <f t="shared" si="102"/>
        <v>446.46707317788537</v>
      </c>
      <c r="U37" s="24">
        <f t="shared" si="102"/>
        <v>418.73754551403681</v>
      </c>
      <c r="W37" s="24">
        <f t="shared" ref="W37:AI37" si="103">IFERROR(W100/W$6,0)</f>
        <v>432.84241997026493</v>
      </c>
      <c r="X37" s="24">
        <f t="shared" si="103"/>
        <v>435.2051499410764</v>
      </c>
      <c r="Y37" s="24">
        <f t="shared" si="103"/>
        <v>535.59488712739437</v>
      </c>
      <c r="Z37" s="24">
        <f t="shared" si="103"/>
        <v>413.43449421713956</v>
      </c>
      <c r="AA37" s="24">
        <f t="shared" si="103"/>
        <v>445.12949805062783</v>
      </c>
      <c r="AB37" s="24">
        <f t="shared" si="103"/>
        <v>505.07149441171197</v>
      </c>
      <c r="AC37" s="24">
        <f t="shared" si="103"/>
        <v>465.52331537569955</v>
      </c>
      <c r="AD37" s="24">
        <f t="shared" si="103"/>
        <v>432.67159146307614</v>
      </c>
      <c r="AE37" s="24">
        <f t="shared" si="103"/>
        <v>506.95777680500692</v>
      </c>
      <c r="AF37" s="24">
        <f t="shared" si="103"/>
        <v>460.13934283800648</v>
      </c>
      <c r="AG37" s="24">
        <f t="shared" si="103"/>
        <v>444.95114727585252</v>
      </c>
      <c r="AH37" s="24">
        <f t="shared" si="103"/>
        <v>498.94153041870072</v>
      </c>
      <c r="AI37" s="24">
        <f t="shared" si="103"/>
        <v>462.47389261005577</v>
      </c>
      <c r="AK37" s="66">
        <f t="shared" si="91"/>
        <v>471.92066990391839</v>
      </c>
      <c r="AL37" s="66">
        <f t="shared" si="91"/>
        <v>511.2405376189609</v>
      </c>
      <c r="AM37" s="66">
        <f t="shared" si="91"/>
        <v>427.03256622893019</v>
      </c>
      <c r="AN37" s="66">
        <f>AN100/AN$6</f>
        <v>425.84814653202847</v>
      </c>
      <c r="AO37" s="66">
        <f>+AO100/AO6</f>
        <v>450.54840274371867</v>
      </c>
      <c r="AP37" s="66">
        <f t="shared" si="92"/>
        <v>355.22335391074711</v>
      </c>
      <c r="AQ37" s="66">
        <v>440.12824246036882</v>
      </c>
      <c r="AR37" s="66">
        <v>451.76683346377894</v>
      </c>
      <c r="AS37" s="66">
        <v>451.79585108904485</v>
      </c>
      <c r="AT37" s="66">
        <f t="shared" si="93"/>
        <v>425.16395390164422</v>
      </c>
      <c r="AU37" s="66">
        <f t="shared" si="93"/>
        <v>543.31574843341741</v>
      </c>
      <c r="AV37" s="66">
        <f t="shared" si="93"/>
        <v>425.91828825316992</v>
      </c>
      <c r="AW37" s="24">
        <f t="shared" ref="AW37" si="104">IFERROR(AW100/AW$6,0)</f>
        <v>458.5010804888658</v>
      </c>
      <c r="AY37" s="67">
        <v>440.12824246036882</v>
      </c>
      <c r="AZ37" s="67">
        <v>440.12824246036882</v>
      </c>
      <c r="BA37" s="67">
        <v>440.12824246036882</v>
      </c>
      <c r="BB37" s="67">
        <v>440.12824246036882</v>
      </c>
      <c r="BC37" s="67">
        <v>440.12824246036882</v>
      </c>
      <c r="BD37" s="67">
        <v>440.12824246036882</v>
      </c>
      <c r="BE37" s="67">
        <v>440.12824246036882</v>
      </c>
      <c r="BF37" s="67">
        <v>451.76683346377894</v>
      </c>
      <c r="BG37" s="67">
        <v>451.79585108904485</v>
      </c>
      <c r="BH37" s="67">
        <v>454.11663029238071</v>
      </c>
      <c r="BI37" s="67">
        <v>452.25634818565675</v>
      </c>
      <c r="BJ37" s="67">
        <v>453.9343239075576</v>
      </c>
      <c r="BK37" s="24">
        <f t="shared" ref="BK37" si="105">IFERROR(BK100/BK$6,0)</f>
        <v>445.71329573229491</v>
      </c>
      <c r="BM37" s="24">
        <f>IFERROR(BM100/BM$6,0)</f>
        <v>505.69985565015486</v>
      </c>
      <c r="BN37" s="24">
        <f t="shared" ref="BN37:BO37" si="106">IFERROR(BN100/BN$6,0)</f>
        <v>486.00987811186451</v>
      </c>
      <c r="BO37" s="24">
        <f t="shared" si="106"/>
        <v>443.90901891259261</v>
      </c>
      <c r="BP37" s="67">
        <v>440.12824246036882</v>
      </c>
      <c r="BQ37" s="67">
        <v>440.12824246036882</v>
      </c>
      <c r="BR37" s="67">
        <v>440.12824246036882</v>
      </c>
      <c r="BS37" s="67">
        <v>440.12824246036882</v>
      </c>
      <c r="BT37" s="67">
        <v>451.76683346377894</v>
      </c>
      <c r="BU37" s="67">
        <v>451.79585108904485</v>
      </c>
      <c r="BV37" s="67">
        <v>454.11663029238071</v>
      </c>
      <c r="BW37" s="67">
        <v>452.25634818565675</v>
      </c>
      <c r="BX37" s="67">
        <v>453.9343239075576</v>
      </c>
      <c r="BY37" s="24">
        <f t="shared" ref="BY37" si="107">IFERROR(BY100/BY$6,0)</f>
        <v>454.95651720276965</v>
      </c>
      <c r="CA37" s="162"/>
      <c r="CB37" s="162"/>
      <c r="CC37" s="162"/>
      <c r="CD37" s="162"/>
      <c r="CE37" s="162"/>
      <c r="CF37" s="162"/>
      <c r="CG37" s="162"/>
      <c r="CH37" s="162"/>
      <c r="CI37" s="162"/>
      <c r="CJ37" s="162"/>
      <c r="CK37" s="162"/>
      <c r="CL37" s="162"/>
      <c r="CM37" s="24">
        <f t="shared" ref="CM37" si="108">IFERROR(CM100/CM$6,0)</f>
        <v>0</v>
      </c>
      <c r="CO37" s="162"/>
      <c r="CP37" s="162"/>
      <c r="CQ37" s="162"/>
      <c r="CR37" s="162"/>
      <c r="CS37" s="24">
        <f t="shared" ref="CS37" si="109">IFERROR(CS100/CS$6,0)</f>
        <v>0</v>
      </c>
      <c r="CU37" s="162"/>
      <c r="CV37" s="162"/>
      <c r="CW37" s="162"/>
      <c r="CX37" s="162"/>
      <c r="CY37" s="24">
        <f t="shared" ref="CY37" si="110">IFERROR(CY100/CY$6,0)</f>
        <v>0</v>
      </c>
      <c r="DA37" s="162"/>
      <c r="DB37" s="162"/>
      <c r="DC37" s="162"/>
      <c r="DD37" s="162"/>
      <c r="DE37" s="162"/>
      <c r="DF37" s="162"/>
      <c r="DG37" s="162"/>
      <c r="DH37" s="162"/>
      <c r="DI37" s="162"/>
      <c r="DJ37" s="162"/>
      <c r="DK37" s="162"/>
      <c r="DL37" s="162"/>
      <c r="DM37" s="162"/>
      <c r="DN37" s="162"/>
      <c r="DO37" s="162"/>
      <c r="DP37" s="162"/>
      <c r="DQ37" s="162"/>
      <c r="DR37" s="162"/>
      <c r="DS37" s="162"/>
      <c r="DU37" s="59">
        <f t="shared" si="8"/>
        <v>9.2432214704747366</v>
      </c>
      <c r="DW37" s="59">
        <f t="shared" si="87"/>
        <v>0.99226923678714818</v>
      </c>
      <c r="DX37" s="24">
        <f t="shared" ref="DX37" si="111">IFERROR(DX100/DX$6,0)</f>
        <v>53.663251889923657</v>
      </c>
    </row>
    <row r="38" spans="1:128" x14ac:dyDescent="0.3">
      <c r="B38" s="15"/>
      <c r="C38" s="16"/>
      <c r="D38" s="15"/>
      <c r="E38" s="16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8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8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18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18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18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18"/>
      <c r="CO38" s="59"/>
      <c r="CP38" s="59"/>
      <c r="CQ38" s="59"/>
      <c r="CR38" s="59"/>
      <c r="CS38" s="18"/>
      <c r="CU38" s="59"/>
      <c r="CV38" s="59"/>
      <c r="CW38" s="59"/>
      <c r="CX38" s="59"/>
      <c r="CY38" s="18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U38" s="18"/>
      <c r="DW38" s="18"/>
      <c r="DX38" s="18"/>
    </row>
    <row r="39" spans="1:128" s="10" customFormat="1" x14ac:dyDescent="0.3">
      <c r="A39" s="21"/>
      <c r="B39" s="131"/>
      <c r="C39" s="132"/>
      <c r="D39" s="131"/>
      <c r="E39" s="132"/>
      <c r="F39" s="133" t="s">
        <v>53</v>
      </c>
      <c r="G39" s="131" t="s">
        <v>202</v>
      </c>
      <c r="I39" s="134">
        <f t="shared" ref="I39:U41" si="112">IFERROR(I102/(I$7),0)</f>
        <v>1.0411377274392982E-2</v>
      </c>
      <c r="J39" s="134">
        <f t="shared" si="112"/>
        <v>9.1033104418755846E-3</v>
      </c>
      <c r="K39" s="134">
        <f t="shared" si="112"/>
        <v>9.5418484367765354E-3</v>
      </c>
      <c r="L39" s="134">
        <f t="shared" si="112"/>
        <v>9.747691662963796E-3</v>
      </c>
      <c r="M39" s="134">
        <f t="shared" si="112"/>
        <v>9.0297174449231639E-3</v>
      </c>
      <c r="N39" s="134">
        <f t="shared" si="112"/>
        <v>8.2482657446160818E-3</v>
      </c>
      <c r="O39" s="134">
        <f t="shared" si="112"/>
        <v>8.7439717291286773E-3</v>
      </c>
      <c r="P39" s="134">
        <f t="shared" si="112"/>
        <v>8.3063863828863847E-3</v>
      </c>
      <c r="Q39" s="134">
        <f t="shared" si="112"/>
        <v>8.0505955502288926E-3</v>
      </c>
      <c r="R39" s="134">
        <f t="shared" si="112"/>
        <v>7.649486531017163E-3</v>
      </c>
      <c r="S39" s="134">
        <f t="shared" si="112"/>
        <v>7.6926455702843481E-3</v>
      </c>
      <c r="T39" s="134">
        <f t="shared" si="112"/>
        <v>7.8808603474622048E-3</v>
      </c>
      <c r="U39" s="134">
        <f t="shared" si="112"/>
        <v>8.62990309313727E-3</v>
      </c>
      <c r="W39" s="134">
        <f t="shared" ref="W39:AI41" si="113">IFERROR(W102/(W$7),0)</f>
        <v>9.8611178558097555E-3</v>
      </c>
      <c r="X39" s="134">
        <f t="shared" si="113"/>
        <v>1.0160385581307297E-2</v>
      </c>
      <c r="Y39" s="134">
        <f t="shared" si="113"/>
        <v>9.8349977051894154E-3</v>
      </c>
      <c r="Z39" s="134">
        <f t="shared" si="113"/>
        <v>1.1800864285424355E-2</v>
      </c>
      <c r="AA39" s="134">
        <f t="shared" si="113"/>
        <v>9.4744665770039073E-3</v>
      </c>
      <c r="AB39" s="134">
        <f t="shared" si="113"/>
        <v>9.7458514853651385E-3</v>
      </c>
      <c r="AC39" s="134">
        <f t="shared" si="113"/>
        <v>1.1619077203033915E-2</v>
      </c>
      <c r="AD39" s="134">
        <f t="shared" si="113"/>
        <v>1.0739195393209748E-2</v>
      </c>
      <c r="AE39" s="134">
        <f t="shared" si="113"/>
        <v>1.0166713377057152E-2</v>
      </c>
      <c r="AF39" s="134">
        <f t="shared" si="113"/>
        <v>8.8439134175977412E-3</v>
      </c>
      <c r="AG39" s="134">
        <f t="shared" si="113"/>
        <v>9.5028733129971059E-3</v>
      </c>
      <c r="AH39" s="134">
        <f t="shared" si="113"/>
        <v>8.8988023580862489E-3</v>
      </c>
      <c r="AI39" s="134">
        <f t="shared" si="113"/>
        <v>1.0000271944742333E-2</v>
      </c>
      <c r="AK39" s="134">
        <f t="shared" ref="AK39:AW41" si="114">IFERROR(AK102/(AK$7),0)</f>
        <v>1.1156789039727022E-2</v>
      </c>
      <c r="AL39" s="134">
        <f t="shared" si="114"/>
        <v>1.0444537724291237E-2</v>
      </c>
      <c r="AM39" s="134">
        <f t="shared" si="114"/>
        <v>1.0311686760899637E-2</v>
      </c>
      <c r="AN39" s="134">
        <f t="shared" si="114"/>
        <v>1.029386254083898E-2</v>
      </c>
      <c r="AO39" s="134">
        <f t="shared" si="114"/>
        <v>9.1801156141501656E-3</v>
      </c>
      <c r="AP39" s="134">
        <f t="shared" si="114"/>
        <v>1.1209303358571765E-2</v>
      </c>
      <c r="AQ39" s="134">
        <f t="shared" si="114"/>
        <v>9.7701428413722331E-3</v>
      </c>
      <c r="AR39" s="134">
        <f t="shared" si="114"/>
        <v>8.9342134368426036E-3</v>
      </c>
      <c r="AS39" s="134">
        <v>8.9402158101389746E-3</v>
      </c>
      <c r="AT39" s="134">
        <f t="shared" ref="AT39:AV39" si="115">IFERROR(AT102/(AT$7),0)</f>
        <v>9.3661336538696689E-3</v>
      </c>
      <c r="AU39" s="134">
        <f t="shared" si="115"/>
        <v>9.9047656612228641E-3</v>
      </c>
      <c r="AV39" s="134">
        <f t="shared" si="115"/>
        <v>9.6858095530754276E-3</v>
      </c>
      <c r="AW39" s="134">
        <f t="shared" si="114"/>
        <v>9.9078924195911237E-3</v>
      </c>
      <c r="AY39" s="134">
        <f t="shared" ref="AY39:BK41" si="116">IFERROR(AY102/(AY$7),0)</f>
        <v>1.1284040162503707E-2</v>
      </c>
      <c r="AZ39" s="134">
        <f t="shared" si="116"/>
        <v>1.1284040162503707E-2</v>
      </c>
      <c r="BA39" s="134">
        <f t="shared" si="116"/>
        <v>1.1284040162503707E-2</v>
      </c>
      <c r="BB39" s="134">
        <f t="shared" si="116"/>
        <v>1.1284040162503709E-2</v>
      </c>
      <c r="BC39" s="134">
        <f t="shared" si="116"/>
        <v>1.1284040162503707E-2</v>
      </c>
      <c r="BD39" s="134">
        <f t="shared" si="116"/>
        <v>1.1284040162503709E-2</v>
      </c>
      <c r="BE39" s="134">
        <f t="shared" si="116"/>
        <v>1.1284040162503709E-2</v>
      </c>
      <c r="BF39" s="134">
        <f t="shared" si="116"/>
        <v>9.6929726577651403E-3</v>
      </c>
      <c r="BG39" s="134">
        <f t="shared" si="116"/>
        <v>9.6296198067202174E-3</v>
      </c>
      <c r="BH39" s="134">
        <f t="shared" si="116"/>
        <v>9.1995977738258804E-3</v>
      </c>
      <c r="BI39" s="134">
        <f t="shared" si="116"/>
        <v>9.6949412603156374E-3</v>
      </c>
      <c r="BJ39" s="134">
        <f t="shared" si="116"/>
        <v>9.3886803165093829E-3</v>
      </c>
      <c r="BK39" s="134">
        <f t="shared" si="116"/>
        <v>1.0491592656641941E-2</v>
      </c>
      <c r="BM39" s="134">
        <f t="shared" ref="BM39:BY41" si="117">IFERROR(BM102/(BM$7),0)</f>
        <v>9.9420456205819296E-3</v>
      </c>
      <c r="BN39" s="134">
        <f t="shared" si="117"/>
        <v>1.0784310571074021E-2</v>
      </c>
      <c r="BO39" s="134">
        <f t="shared" si="117"/>
        <v>1.1591163861375141E-2</v>
      </c>
      <c r="BP39" s="134">
        <f t="shared" si="117"/>
        <v>1.1284040162503709E-2</v>
      </c>
      <c r="BQ39" s="134">
        <f t="shared" si="117"/>
        <v>1.1284040162503709E-2</v>
      </c>
      <c r="BR39" s="134">
        <f t="shared" si="117"/>
        <v>1.1284040162503707E-2</v>
      </c>
      <c r="BS39" s="134">
        <f t="shared" si="117"/>
        <v>1.1284040162503707E-2</v>
      </c>
      <c r="BT39" s="134">
        <f t="shared" si="117"/>
        <v>9.6929726577651421E-3</v>
      </c>
      <c r="BU39" s="134">
        <f t="shared" si="117"/>
        <v>9.6296198067202174E-3</v>
      </c>
      <c r="BV39" s="134">
        <f t="shared" si="117"/>
        <v>9.1995977738258804E-3</v>
      </c>
      <c r="BW39" s="134">
        <f t="shared" si="117"/>
        <v>9.6949412603156374E-3</v>
      </c>
      <c r="BX39" s="134">
        <f t="shared" si="117"/>
        <v>9.3886803165093829E-3</v>
      </c>
      <c r="BY39" s="134">
        <f t="shared" si="117"/>
        <v>1.0360659262689453E-2</v>
      </c>
      <c r="CA39" s="134">
        <f t="shared" ref="CA39:CM41" si="118">IFERROR(CA102/(CA$7),0)</f>
        <v>0</v>
      </c>
      <c r="CB39" s="134">
        <f t="shared" si="118"/>
        <v>0</v>
      </c>
      <c r="CC39" s="134">
        <f t="shared" si="118"/>
        <v>0</v>
      </c>
      <c r="CD39" s="134">
        <f t="shared" si="118"/>
        <v>0</v>
      </c>
      <c r="CE39" s="134">
        <f t="shared" si="118"/>
        <v>0</v>
      </c>
      <c r="CF39" s="134">
        <f t="shared" si="118"/>
        <v>0</v>
      </c>
      <c r="CG39" s="134">
        <f t="shared" si="118"/>
        <v>0</v>
      </c>
      <c r="CH39" s="134">
        <f t="shared" si="118"/>
        <v>0</v>
      </c>
      <c r="CI39" s="134">
        <f t="shared" si="118"/>
        <v>0</v>
      </c>
      <c r="CJ39" s="134">
        <f t="shared" si="118"/>
        <v>0</v>
      </c>
      <c r="CK39" s="134">
        <f t="shared" si="118"/>
        <v>0</v>
      </c>
      <c r="CL39" s="134">
        <f t="shared" si="118"/>
        <v>0</v>
      </c>
      <c r="CM39" s="134">
        <f t="shared" si="118"/>
        <v>0</v>
      </c>
      <c r="CO39" s="134">
        <f>IFERROR(CO102/(CO$7),0)</f>
        <v>0</v>
      </c>
      <c r="CP39" s="134">
        <f>IFERROR(CP102/(CP$7),0)</f>
        <v>0</v>
      </c>
      <c r="CQ39" s="134">
        <f>IFERROR(CQ102/(CQ$7),0)</f>
        <v>0</v>
      </c>
      <c r="CR39" s="134">
        <f>IFERROR(CR102/(CR$7),0)</f>
        <v>0</v>
      </c>
      <c r="CS39" s="134">
        <f t="shared" ref="CS39:CS41" si="119">IFERROR(CS102/(CS$7),0)</f>
        <v>0</v>
      </c>
      <c r="CU39" s="134">
        <f t="shared" ref="CU39:CY41" si="120">IFERROR(CU102/(CU$7),0)</f>
        <v>0</v>
      </c>
      <c r="CV39" s="134">
        <f t="shared" si="120"/>
        <v>0</v>
      </c>
      <c r="CW39" s="134">
        <f t="shared" si="120"/>
        <v>0</v>
      </c>
      <c r="CX39" s="134">
        <f t="shared" si="120"/>
        <v>0</v>
      </c>
      <c r="CY39" s="134">
        <f t="shared" si="120"/>
        <v>0</v>
      </c>
      <c r="DA39" s="134">
        <f t="shared" ref="DA39:DS39" si="121">IFERROR(DA102/(DA$7),0)</f>
        <v>0</v>
      </c>
      <c r="DB39" s="134">
        <f t="shared" si="121"/>
        <v>0</v>
      </c>
      <c r="DC39" s="134">
        <f t="shared" si="121"/>
        <v>0</v>
      </c>
      <c r="DD39" s="134">
        <f t="shared" si="121"/>
        <v>0</v>
      </c>
      <c r="DE39" s="134">
        <f t="shared" si="121"/>
        <v>0</v>
      </c>
      <c r="DF39" s="134">
        <f t="shared" si="121"/>
        <v>0</v>
      </c>
      <c r="DG39" s="134">
        <f t="shared" si="121"/>
        <v>0</v>
      </c>
      <c r="DH39" s="134">
        <f t="shared" si="121"/>
        <v>0</v>
      </c>
      <c r="DI39" s="134">
        <f t="shared" si="121"/>
        <v>0</v>
      </c>
      <c r="DJ39" s="134">
        <f t="shared" si="121"/>
        <v>0</v>
      </c>
      <c r="DK39" s="134">
        <f t="shared" si="121"/>
        <v>0</v>
      </c>
      <c r="DL39" s="134">
        <f t="shared" si="121"/>
        <v>0</v>
      </c>
      <c r="DM39" s="134">
        <f t="shared" si="121"/>
        <v>0</v>
      </c>
      <c r="DN39" s="134">
        <f t="shared" si="121"/>
        <v>0</v>
      </c>
      <c r="DO39" s="134">
        <f t="shared" si="121"/>
        <v>0</v>
      </c>
      <c r="DP39" s="134">
        <f t="shared" si="121"/>
        <v>0</v>
      </c>
      <c r="DQ39" s="134">
        <f t="shared" si="121"/>
        <v>0</v>
      </c>
      <c r="DR39" s="134">
        <f t="shared" si="121"/>
        <v>0</v>
      </c>
      <c r="DS39" s="134">
        <f t="shared" si="121"/>
        <v>0</v>
      </c>
      <c r="DU39" s="134">
        <f t="shared" si="8"/>
        <v>-1.3093339395248843E-4</v>
      </c>
      <c r="DW39" s="134">
        <f>+BY39/AW39</f>
        <v>1.0456975937892767</v>
      </c>
      <c r="DX39" s="134">
        <f t="shared" ref="DX39:DX41" si="122">IFERROR(DX102/(DX$7),0)</f>
        <v>1.2451448410814392E-3</v>
      </c>
    </row>
    <row r="40" spans="1:128" x14ac:dyDescent="0.3">
      <c r="B40" s="15" t="s">
        <v>54</v>
      </c>
      <c r="C40" s="16" t="s">
        <v>55</v>
      </c>
      <c r="D40" s="15" t="s">
        <v>56</v>
      </c>
      <c r="E40" s="16" t="s">
        <v>57</v>
      </c>
      <c r="F40" s="60" t="s">
        <v>58</v>
      </c>
      <c r="G40" s="15" t="s">
        <v>202</v>
      </c>
      <c r="I40" s="59">
        <f t="shared" si="112"/>
        <v>3.7123925566803963E-3</v>
      </c>
      <c r="J40" s="59">
        <f t="shared" si="112"/>
        <v>3.1749394182524785E-3</v>
      </c>
      <c r="K40" s="59">
        <f t="shared" si="112"/>
        <v>3.141159852527586E-3</v>
      </c>
      <c r="L40" s="59">
        <f t="shared" si="112"/>
        <v>3.185748242703808E-3</v>
      </c>
      <c r="M40" s="59">
        <f t="shared" si="112"/>
        <v>2.9925863670718367E-3</v>
      </c>
      <c r="N40" s="59">
        <f t="shared" si="112"/>
        <v>2.9293150878281935E-3</v>
      </c>
      <c r="O40" s="59">
        <f t="shared" si="112"/>
        <v>2.9807949418599326E-3</v>
      </c>
      <c r="P40" s="59">
        <f t="shared" si="112"/>
        <v>2.9605989867189588E-3</v>
      </c>
      <c r="Q40" s="59">
        <f t="shared" si="112"/>
        <v>2.9160836139970536E-3</v>
      </c>
      <c r="R40" s="59">
        <f t="shared" si="112"/>
        <v>2.7514076081697147E-3</v>
      </c>
      <c r="S40" s="59">
        <f t="shared" si="112"/>
        <v>2.7420902265711095E-3</v>
      </c>
      <c r="T40" s="59">
        <f t="shared" si="112"/>
        <v>2.8788587597770956E-3</v>
      </c>
      <c r="U40" s="59">
        <f t="shared" si="112"/>
        <v>3.008937128602136E-3</v>
      </c>
      <c r="W40" s="59">
        <f t="shared" si="113"/>
        <v>3.4966768026980953E-3</v>
      </c>
      <c r="X40" s="59">
        <f t="shared" si="113"/>
        <v>3.4972380477742461E-3</v>
      </c>
      <c r="Y40" s="59">
        <f t="shared" si="113"/>
        <v>3.4258206627952202E-3</v>
      </c>
      <c r="Z40" s="59">
        <f t="shared" si="113"/>
        <v>3.9051355687620385E-3</v>
      </c>
      <c r="AA40" s="59">
        <f t="shared" si="113"/>
        <v>3.1667720062226183E-3</v>
      </c>
      <c r="AB40" s="59">
        <f t="shared" si="113"/>
        <v>3.1481191533348813E-3</v>
      </c>
      <c r="AC40" s="59">
        <f t="shared" si="113"/>
        <v>3.6822581522273352E-3</v>
      </c>
      <c r="AD40" s="59">
        <f t="shared" si="113"/>
        <v>3.294736407160318E-3</v>
      </c>
      <c r="AE40" s="59">
        <f t="shared" si="113"/>
        <v>3.1304825617551792E-3</v>
      </c>
      <c r="AF40" s="59">
        <f t="shared" si="113"/>
        <v>3.0759877688581031E-3</v>
      </c>
      <c r="AG40" s="59">
        <f t="shared" si="113"/>
        <v>3.174100882494832E-3</v>
      </c>
      <c r="AH40" s="59">
        <f t="shared" si="113"/>
        <v>3.1570395041474013E-3</v>
      </c>
      <c r="AI40" s="59">
        <f t="shared" si="113"/>
        <v>3.3333308062493149E-3</v>
      </c>
      <c r="AK40" s="61">
        <v>3.2608800373052126E-3</v>
      </c>
      <c r="AL40" s="61">
        <v>3.4343083946977541E-3</v>
      </c>
      <c r="AM40" s="61">
        <v>3.1384829479188005E-3</v>
      </c>
      <c r="AN40" s="61">
        <v>3.9854839468258622E-3</v>
      </c>
      <c r="AO40" s="61">
        <v>3.2429894051942921E-3</v>
      </c>
      <c r="AP40" s="61">
        <v>3.4119751868749281E-3</v>
      </c>
      <c r="AQ40" s="61">
        <v>4.0153758812703048E-3</v>
      </c>
      <c r="AR40" s="61">
        <v>3.4587377695050854E-3</v>
      </c>
      <c r="AS40" s="61">
        <v>3.4455890175750566E-3</v>
      </c>
      <c r="AT40" s="61">
        <v>3.2429894051942921E-3</v>
      </c>
      <c r="AU40" s="61">
        <v>3.2429894051942921E-3</v>
      </c>
      <c r="AV40" s="61">
        <v>3.2429894051942921E-3</v>
      </c>
      <c r="AW40" s="59">
        <f t="shared" si="114"/>
        <v>3.2733148115952895E-3</v>
      </c>
      <c r="AY40" s="62">
        <v>4.0153758812703048E-3</v>
      </c>
      <c r="AZ40" s="62">
        <v>4.0153758812703048E-3</v>
      </c>
      <c r="BA40" s="62">
        <v>4.0153758812703048E-3</v>
      </c>
      <c r="BB40" s="62">
        <v>4.0153758812703048E-3</v>
      </c>
      <c r="BC40" s="62">
        <v>4.0153758812703048E-3</v>
      </c>
      <c r="BD40" s="62">
        <v>4.0153758812703048E-3</v>
      </c>
      <c r="BE40" s="62">
        <v>4.0153758812703048E-3</v>
      </c>
      <c r="BF40" s="62">
        <v>3.4587377695050854E-3</v>
      </c>
      <c r="BG40" s="62">
        <v>3.4455890175750566E-3</v>
      </c>
      <c r="BH40" s="62">
        <v>3.3007415310590152E-3</v>
      </c>
      <c r="BI40" s="62">
        <v>3.4879552514898745E-3</v>
      </c>
      <c r="BJ40" s="62">
        <v>3.3869443254844157E-3</v>
      </c>
      <c r="BK40" s="59">
        <f t="shared" si="116"/>
        <v>3.7458941646209124E-3</v>
      </c>
      <c r="BM40" s="59">
        <f t="shared" si="117"/>
        <v>3.6343433038884885E-3</v>
      </c>
      <c r="BN40" s="59">
        <f t="shared" si="117"/>
        <v>3.7143809268348482E-3</v>
      </c>
      <c r="BO40" s="59">
        <f t="shared" si="117"/>
        <v>3.9909048565268564E-3</v>
      </c>
      <c r="BP40" s="62">
        <v>4.0153758812703048E-3</v>
      </c>
      <c r="BQ40" s="62">
        <v>4.0153758812703048E-3</v>
      </c>
      <c r="BR40" s="62">
        <v>4.0153758812703048E-3</v>
      </c>
      <c r="BS40" s="62">
        <v>4.0153758812703048E-3</v>
      </c>
      <c r="BT40" s="62">
        <v>3.4587377695050854E-3</v>
      </c>
      <c r="BU40" s="62">
        <v>3.4455890175750566E-3</v>
      </c>
      <c r="BV40" s="62">
        <v>3.3007415310590152E-3</v>
      </c>
      <c r="BW40" s="62">
        <v>3.4879552514898745E-3</v>
      </c>
      <c r="BX40" s="62">
        <v>3.3869443254844157E-3</v>
      </c>
      <c r="BY40" s="59">
        <f t="shared" si="117"/>
        <v>3.6893679109534787E-3</v>
      </c>
      <c r="CA40" s="163"/>
      <c r="CB40" s="163"/>
      <c r="CC40" s="163"/>
      <c r="CD40" s="163"/>
      <c r="CE40" s="163"/>
      <c r="CF40" s="163"/>
      <c r="CG40" s="163"/>
      <c r="CH40" s="163"/>
      <c r="CI40" s="163"/>
      <c r="CJ40" s="163"/>
      <c r="CK40" s="163"/>
      <c r="CL40" s="163"/>
      <c r="CM40" s="59">
        <f t="shared" si="118"/>
        <v>0</v>
      </c>
      <c r="CO40" s="163"/>
      <c r="CP40" s="163"/>
      <c r="CQ40" s="163"/>
      <c r="CR40" s="163"/>
      <c r="CS40" s="59">
        <f t="shared" si="119"/>
        <v>0</v>
      </c>
      <c r="CU40" s="163"/>
      <c r="CV40" s="163"/>
      <c r="CW40" s="163"/>
      <c r="CX40" s="163"/>
      <c r="CY40" s="59">
        <f t="shared" si="120"/>
        <v>0</v>
      </c>
      <c r="DA40" s="163"/>
      <c r="DB40" s="163"/>
      <c r="DC40" s="163"/>
      <c r="DD40" s="163"/>
      <c r="DE40" s="163"/>
      <c r="DF40" s="163"/>
      <c r="DG40" s="163"/>
      <c r="DH40" s="163"/>
      <c r="DI40" s="163"/>
      <c r="DJ40" s="163"/>
      <c r="DK40" s="163"/>
      <c r="DL40" s="163"/>
      <c r="DM40" s="163"/>
      <c r="DN40" s="163"/>
      <c r="DO40" s="163"/>
      <c r="DP40" s="163"/>
      <c r="DQ40" s="163"/>
      <c r="DR40" s="163"/>
      <c r="DS40" s="163"/>
      <c r="DU40" s="59">
        <f t="shared" si="8"/>
        <v>-5.6526253667433732E-5</v>
      </c>
      <c r="DW40" s="59">
        <f t="shared" ref="DW40:DW41" si="123">+BY40/AW40</f>
        <v>1.127104517379256</v>
      </c>
      <c r="DX40" s="59">
        <f t="shared" si="122"/>
        <v>4.4338852429190467E-4</v>
      </c>
    </row>
    <row r="41" spans="1:128" x14ac:dyDescent="0.3">
      <c r="B41" s="15" t="s">
        <v>54</v>
      </c>
      <c r="C41" s="16" t="s">
        <v>55</v>
      </c>
      <c r="D41" s="15" t="s">
        <v>56</v>
      </c>
      <c r="E41" s="16" t="s">
        <v>57</v>
      </c>
      <c r="F41" s="60" t="s">
        <v>59</v>
      </c>
      <c r="G41" s="15" t="s">
        <v>202</v>
      </c>
      <c r="I41" s="59">
        <f t="shared" si="112"/>
        <v>6.6989847177125854E-3</v>
      </c>
      <c r="J41" s="59">
        <f t="shared" si="112"/>
        <v>5.9283710236231061E-3</v>
      </c>
      <c r="K41" s="59">
        <f t="shared" si="112"/>
        <v>6.4006885842489486E-3</v>
      </c>
      <c r="L41" s="59">
        <f t="shared" si="112"/>
        <v>6.5619434202599872E-3</v>
      </c>
      <c r="M41" s="59">
        <f t="shared" si="112"/>
        <v>6.0371310778513281E-3</v>
      </c>
      <c r="N41" s="59">
        <f t="shared" si="112"/>
        <v>5.3189506567878873E-3</v>
      </c>
      <c r="O41" s="59">
        <f t="shared" si="112"/>
        <v>5.763176787268745E-3</v>
      </c>
      <c r="P41" s="59">
        <f t="shared" si="112"/>
        <v>5.3457873961674247E-3</v>
      </c>
      <c r="Q41" s="59">
        <f t="shared" si="112"/>
        <v>5.1345119362318382E-3</v>
      </c>
      <c r="R41" s="59">
        <f t="shared" si="112"/>
        <v>4.8980789228474471E-3</v>
      </c>
      <c r="S41" s="59">
        <f t="shared" si="112"/>
        <v>4.950555343713239E-3</v>
      </c>
      <c r="T41" s="59">
        <f t="shared" si="112"/>
        <v>5.0020015876851096E-3</v>
      </c>
      <c r="U41" s="59">
        <f t="shared" si="112"/>
        <v>5.6209659645351327E-3</v>
      </c>
      <c r="W41" s="59">
        <f t="shared" si="113"/>
        <v>6.3644410531116594E-3</v>
      </c>
      <c r="X41" s="59">
        <f t="shared" si="113"/>
        <v>6.6631475335330514E-3</v>
      </c>
      <c r="Y41" s="59">
        <f t="shared" si="113"/>
        <v>6.4091770423941952E-3</v>
      </c>
      <c r="Z41" s="59">
        <f t="shared" si="113"/>
        <v>7.8957287166623175E-3</v>
      </c>
      <c r="AA41" s="59">
        <f t="shared" si="113"/>
        <v>6.3076945707812885E-3</v>
      </c>
      <c r="AB41" s="59">
        <f t="shared" si="113"/>
        <v>6.597732332030256E-3</v>
      </c>
      <c r="AC41" s="59">
        <f t="shared" si="113"/>
        <v>7.9368190508065789E-3</v>
      </c>
      <c r="AD41" s="59">
        <f t="shared" si="113"/>
        <v>7.4444589860494306E-3</v>
      </c>
      <c r="AE41" s="59">
        <f t="shared" si="113"/>
        <v>7.0362308153019727E-3</v>
      </c>
      <c r="AF41" s="59">
        <f t="shared" si="113"/>
        <v>5.7679256487396394E-3</v>
      </c>
      <c r="AG41" s="59">
        <f t="shared" si="113"/>
        <v>6.3287724305022743E-3</v>
      </c>
      <c r="AH41" s="59">
        <f t="shared" si="113"/>
        <v>5.7417628539388468E-3</v>
      </c>
      <c r="AI41" s="59">
        <f t="shared" si="113"/>
        <v>6.6669411384930174E-3</v>
      </c>
      <c r="AK41" s="61">
        <v>6.0584130309965624E-3</v>
      </c>
      <c r="AL41" s="61">
        <v>6.352818244128023E-3</v>
      </c>
      <c r="AM41" s="61">
        <v>5.7803718450366434E-3</v>
      </c>
      <c r="AN41" s="61">
        <v>7.308557537009517E-3</v>
      </c>
      <c r="AO41" s="61">
        <v>5.9212913754116987E-3</v>
      </c>
      <c r="AP41" s="61">
        <v>6.2030133203634851E-3</v>
      </c>
      <c r="AQ41" s="61">
        <v>7.2686642812334031E-3</v>
      </c>
      <c r="AR41" s="61">
        <v>6.2342348882600557E-3</v>
      </c>
      <c r="AS41" s="61">
        <v>6.1840307891451616E-3</v>
      </c>
      <c r="AT41" s="61">
        <v>5.9212913754116987E-3</v>
      </c>
      <c r="AU41" s="61">
        <v>5.9212913754116987E-3</v>
      </c>
      <c r="AV41" s="61">
        <v>5.9212913754116987E-3</v>
      </c>
      <c r="AW41" s="59">
        <f t="shared" si="114"/>
        <v>6.6345776079958342E-3</v>
      </c>
      <c r="AY41" s="62">
        <v>7.2686642812334031E-3</v>
      </c>
      <c r="AZ41" s="62">
        <v>7.2686642812334031E-3</v>
      </c>
      <c r="BA41" s="62">
        <v>7.2686642812334031E-3</v>
      </c>
      <c r="BB41" s="62">
        <v>7.2686642812334031E-3</v>
      </c>
      <c r="BC41" s="62">
        <v>7.2686642812334031E-3</v>
      </c>
      <c r="BD41" s="62">
        <v>7.2686642812334031E-3</v>
      </c>
      <c r="BE41" s="62">
        <v>7.2686642812334031E-3</v>
      </c>
      <c r="BF41" s="62">
        <v>6.2342348882600557E-3</v>
      </c>
      <c r="BG41" s="62">
        <v>6.1840307891451616E-3</v>
      </c>
      <c r="BH41" s="62">
        <v>5.8988562427668666E-3</v>
      </c>
      <c r="BI41" s="62">
        <v>6.2069860088257633E-3</v>
      </c>
      <c r="BJ41" s="62">
        <v>6.0017359910249672E-3</v>
      </c>
      <c r="BK41" s="59">
        <f t="shared" si="116"/>
        <v>6.7456984920210268E-3</v>
      </c>
      <c r="BM41" s="59">
        <f t="shared" si="117"/>
        <v>6.3077023166934398E-3</v>
      </c>
      <c r="BN41" s="59">
        <f t="shared" si="117"/>
        <v>7.0699296442391724E-3</v>
      </c>
      <c r="BO41" s="59">
        <f t="shared" si="117"/>
        <v>7.6002590048482848E-3</v>
      </c>
      <c r="BP41" s="62">
        <v>7.2686642812334031E-3</v>
      </c>
      <c r="BQ41" s="62">
        <v>7.2686642812334031E-3</v>
      </c>
      <c r="BR41" s="62">
        <v>7.2686642812334031E-3</v>
      </c>
      <c r="BS41" s="62">
        <v>7.2686642812334031E-3</v>
      </c>
      <c r="BT41" s="62">
        <v>6.2342348882600557E-3</v>
      </c>
      <c r="BU41" s="62">
        <v>6.1840307891451616E-3</v>
      </c>
      <c r="BV41" s="62">
        <v>5.8988562427668666E-3</v>
      </c>
      <c r="BW41" s="62">
        <v>6.2069860088257633E-3</v>
      </c>
      <c r="BX41" s="62">
        <v>6.0017359910249672E-3</v>
      </c>
      <c r="BY41" s="59">
        <f t="shared" si="117"/>
        <v>6.6712913517359756E-3</v>
      </c>
      <c r="CA41" s="163"/>
      <c r="CB41" s="163"/>
      <c r="CC41" s="163"/>
      <c r="CD41" s="163"/>
      <c r="CE41" s="163"/>
      <c r="CF41" s="163"/>
      <c r="CG41" s="163"/>
      <c r="CH41" s="163"/>
      <c r="CI41" s="163"/>
      <c r="CJ41" s="163"/>
      <c r="CK41" s="163"/>
      <c r="CL41" s="163"/>
      <c r="CM41" s="59">
        <f t="shared" si="118"/>
        <v>0</v>
      </c>
      <c r="CO41" s="163"/>
      <c r="CP41" s="163"/>
      <c r="CQ41" s="163"/>
      <c r="CR41" s="163"/>
      <c r="CS41" s="59">
        <f t="shared" si="119"/>
        <v>0</v>
      </c>
      <c r="CU41" s="163"/>
      <c r="CV41" s="163"/>
      <c r="CW41" s="163"/>
      <c r="CX41" s="163"/>
      <c r="CY41" s="59">
        <f t="shared" si="120"/>
        <v>0</v>
      </c>
      <c r="DA41" s="163"/>
      <c r="DB41" s="163"/>
      <c r="DC41" s="163"/>
      <c r="DD41" s="163"/>
      <c r="DE41" s="163"/>
      <c r="DF41" s="163"/>
      <c r="DG41" s="163"/>
      <c r="DH41" s="163"/>
      <c r="DI41" s="163"/>
      <c r="DJ41" s="163"/>
      <c r="DK41" s="163"/>
      <c r="DL41" s="163"/>
      <c r="DM41" s="163"/>
      <c r="DN41" s="163"/>
      <c r="DO41" s="163"/>
      <c r="DP41" s="163"/>
      <c r="DQ41" s="163"/>
      <c r="DR41" s="163"/>
      <c r="DS41" s="163"/>
      <c r="DU41" s="59">
        <f t="shared" si="8"/>
        <v>-7.4407140285051229E-5</v>
      </c>
      <c r="DW41" s="59">
        <f t="shared" si="123"/>
        <v>1.0055336972312894</v>
      </c>
      <c r="DX41" s="59">
        <f t="shared" si="122"/>
        <v>8.0175631678953442E-4</v>
      </c>
    </row>
    <row r="42" spans="1:128" x14ac:dyDescent="0.3">
      <c r="B42" s="15"/>
      <c r="C42" s="16"/>
      <c r="D42" s="15"/>
      <c r="E42" s="16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8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8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18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18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18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18"/>
      <c r="CO42" s="59"/>
      <c r="CP42" s="59"/>
      <c r="CQ42" s="59"/>
      <c r="CR42" s="59"/>
      <c r="CS42" s="18"/>
      <c r="CU42" s="59"/>
      <c r="CV42" s="59"/>
      <c r="CW42" s="59"/>
      <c r="CX42" s="59"/>
      <c r="CY42" s="18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U42" s="18"/>
      <c r="DW42" s="18"/>
      <c r="DX42" s="18"/>
    </row>
    <row r="43" spans="1:128" s="10" customFormat="1" x14ac:dyDescent="0.3">
      <c r="A43" s="21"/>
      <c r="B43" s="131"/>
      <c r="C43" s="132"/>
      <c r="D43" s="131"/>
      <c r="E43" s="132"/>
      <c r="F43" s="133" t="s">
        <v>60</v>
      </c>
      <c r="G43" s="131" t="s">
        <v>20</v>
      </c>
      <c r="I43" s="134">
        <f t="shared" ref="I43:T43" si="124">IFERROR(I106/I$10,0)</f>
        <v>20.59338761420501</v>
      </c>
      <c r="J43" s="134">
        <f t="shared" si="124"/>
        <v>21.291981767251912</v>
      </c>
      <c r="K43" s="134">
        <f t="shared" si="124"/>
        <v>20.419231121000653</v>
      </c>
      <c r="L43" s="134">
        <f t="shared" si="124"/>
        <v>20.77569179150208</v>
      </c>
      <c r="M43" s="134">
        <f t="shared" si="124"/>
        <v>20.719911238345549</v>
      </c>
      <c r="N43" s="134">
        <f t="shared" si="124"/>
        <v>21.832191328004452</v>
      </c>
      <c r="O43" s="134">
        <f t="shared" si="124"/>
        <v>21.423211595587603</v>
      </c>
      <c r="P43" s="134">
        <f t="shared" si="124"/>
        <v>21.052780796621164</v>
      </c>
      <c r="Q43" s="134">
        <f t="shared" si="124"/>
        <v>20.344772599417585</v>
      </c>
      <c r="R43" s="134">
        <f t="shared" si="124"/>
        <v>20.112549343478651</v>
      </c>
      <c r="S43" s="134">
        <f t="shared" si="124"/>
        <v>18.98168124771377</v>
      </c>
      <c r="T43" s="134">
        <f t="shared" si="124"/>
        <v>19.076221816862592</v>
      </c>
      <c r="U43" s="134">
        <f>IFERROR(U106/U$10,0)</f>
        <v>20.506889527618181</v>
      </c>
      <c r="W43" s="134">
        <f t="shared" ref="W43:AI43" si="125">IFERROR(W106/W$10,0)</f>
        <v>19.161661603344704</v>
      </c>
      <c r="X43" s="134">
        <f t="shared" si="125"/>
        <v>18.250772783170699</v>
      </c>
      <c r="Y43" s="134">
        <f t="shared" si="125"/>
        <v>20.298190426448109</v>
      </c>
      <c r="Z43" s="134">
        <f t="shared" si="125"/>
        <v>17.371274381489751</v>
      </c>
      <c r="AA43" s="134">
        <f t="shared" si="125"/>
        <v>20.100531387853881</v>
      </c>
      <c r="AB43" s="134">
        <f t="shared" si="125"/>
        <v>19.137322401805552</v>
      </c>
      <c r="AC43" s="134">
        <f t="shared" si="125"/>
        <v>19.269569568167661</v>
      </c>
      <c r="AD43" s="134">
        <f t="shared" si="125"/>
        <v>19.758474667149674</v>
      </c>
      <c r="AE43" s="134">
        <f t="shared" si="125"/>
        <v>19.55871297076477</v>
      </c>
      <c r="AF43" s="134">
        <f t="shared" si="125"/>
        <v>19.392573978060543</v>
      </c>
      <c r="AG43" s="134">
        <f t="shared" si="125"/>
        <v>19.222028232556568</v>
      </c>
      <c r="AH43" s="134">
        <f t="shared" si="125"/>
        <v>18.801467613257287</v>
      </c>
      <c r="AI43" s="134">
        <f t="shared" si="125"/>
        <v>19.200703418158259</v>
      </c>
      <c r="AK43" s="134">
        <f t="shared" ref="AK43:AW43" si="126">IFERROR(AK106/AK$10,0)</f>
        <v>17.808002666258453</v>
      </c>
      <c r="AL43" s="134">
        <f t="shared" si="126"/>
        <v>19.582395929537821</v>
      </c>
      <c r="AM43" s="134">
        <f t="shared" si="126"/>
        <v>18.263958628290673</v>
      </c>
      <c r="AN43" s="134">
        <f t="shared" si="126"/>
        <v>17.831025776075226</v>
      </c>
      <c r="AO43" s="134">
        <f t="shared" si="126"/>
        <v>19.659188327410181</v>
      </c>
      <c r="AP43" s="134">
        <f t="shared" si="126"/>
        <v>18.675504068906815</v>
      </c>
      <c r="AQ43" s="134">
        <f t="shared" si="126"/>
        <v>18.651165329565867</v>
      </c>
      <c r="AR43" s="134">
        <f t="shared" si="126"/>
        <v>18.897870403572927</v>
      </c>
      <c r="AS43" s="134">
        <v>19.277246335633595</v>
      </c>
      <c r="AT43" s="134">
        <f t="shared" ref="AT43:AV43" si="127">IFERROR(AT106/AT$10,0)</f>
        <v>20.035395959041644</v>
      </c>
      <c r="AU43" s="134">
        <f t="shared" si="127"/>
        <v>19.803586492572467</v>
      </c>
      <c r="AV43" s="134">
        <f t="shared" si="127"/>
        <v>19.144002524820877</v>
      </c>
      <c r="AW43" s="134">
        <f t="shared" si="126"/>
        <v>18.954055006900166</v>
      </c>
      <c r="AY43" s="134">
        <f t="shared" ref="AY43:BK43" si="128">IFERROR(AY106/AY$10,0)</f>
        <v>18.454307958184582</v>
      </c>
      <c r="AZ43" s="134">
        <f t="shared" si="128"/>
        <v>19.773579502864056</v>
      </c>
      <c r="BA43" s="134">
        <f t="shared" si="128"/>
        <v>18.773598706768158</v>
      </c>
      <c r="BB43" s="134">
        <f t="shared" si="128"/>
        <v>18.584078488170597</v>
      </c>
      <c r="BC43" s="134">
        <f t="shared" si="128"/>
        <v>19.708192472209817</v>
      </c>
      <c r="BD43" s="134">
        <f t="shared" si="128"/>
        <v>18.759244882225708</v>
      </c>
      <c r="BE43" s="134">
        <f t="shared" si="128"/>
        <v>18.604313461110543</v>
      </c>
      <c r="BF43" s="134">
        <f t="shared" si="128"/>
        <v>18.840850381178623</v>
      </c>
      <c r="BG43" s="134">
        <f t="shared" si="128"/>
        <v>19.278579204441616</v>
      </c>
      <c r="BH43" s="134">
        <f t="shared" si="128"/>
        <v>18.73068810483527</v>
      </c>
      <c r="BI43" s="134">
        <f t="shared" si="128"/>
        <v>18.857291007719514</v>
      </c>
      <c r="BJ43" s="134">
        <f t="shared" si="128"/>
        <v>18.834598003689546</v>
      </c>
      <c r="BK43" s="134">
        <f t="shared" si="128"/>
        <v>18.908213906267466</v>
      </c>
      <c r="BM43" s="134">
        <f t="shared" ref="BM43:BY43" si="129">IFERROR(BM106/BM$10,0)</f>
        <v>18.866823913876704</v>
      </c>
      <c r="BN43" s="134">
        <f t="shared" si="129"/>
        <v>19.407083847306666</v>
      </c>
      <c r="BO43" s="134">
        <f t="shared" si="129"/>
        <v>20.504712287535583</v>
      </c>
      <c r="BP43" s="134">
        <f t="shared" si="129"/>
        <v>19.433828124926627</v>
      </c>
      <c r="BQ43" s="134">
        <f t="shared" si="129"/>
        <v>19.600179132574727</v>
      </c>
      <c r="BR43" s="134">
        <f t="shared" si="129"/>
        <v>19.435348810109581</v>
      </c>
      <c r="BS43" s="134">
        <f t="shared" si="129"/>
        <v>19.766849434469698</v>
      </c>
      <c r="BT43" s="134">
        <f t="shared" si="129"/>
        <v>19.143633774780479</v>
      </c>
      <c r="BU43" s="134">
        <f t="shared" si="129"/>
        <v>19.406383755438402</v>
      </c>
      <c r="BV43" s="134">
        <f t="shared" si="129"/>
        <v>18.808384156984452</v>
      </c>
      <c r="BW43" s="134">
        <f t="shared" si="129"/>
        <v>19.324038495921233</v>
      </c>
      <c r="BX43" s="134">
        <f t="shared" si="129"/>
        <v>19.466254933109891</v>
      </c>
      <c r="BY43" s="134">
        <f t="shared" si="129"/>
        <v>19.422283282159793</v>
      </c>
      <c r="CA43" s="134">
        <f t="shared" ref="CA43:CM43" si="130">IFERROR(CA106/CA$10,0)</f>
        <v>0</v>
      </c>
      <c r="CB43" s="134">
        <f t="shared" si="130"/>
        <v>0</v>
      </c>
      <c r="CC43" s="134">
        <f t="shared" si="130"/>
        <v>0</v>
      </c>
      <c r="CD43" s="134">
        <f t="shared" si="130"/>
        <v>0</v>
      </c>
      <c r="CE43" s="134">
        <f t="shared" si="130"/>
        <v>0</v>
      </c>
      <c r="CF43" s="134">
        <f t="shared" si="130"/>
        <v>0</v>
      </c>
      <c r="CG43" s="134">
        <f t="shared" si="130"/>
        <v>0</v>
      </c>
      <c r="CH43" s="134">
        <f t="shared" si="130"/>
        <v>0</v>
      </c>
      <c r="CI43" s="134">
        <f t="shared" si="130"/>
        <v>0</v>
      </c>
      <c r="CJ43" s="134">
        <f t="shared" si="130"/>
        <v>0</v>
      </c>
      <c r="CK43" s="134">
        <f t="shared" si="130"/>
        <v>0</v>
      </c>
      <c r="CL43" s="134">
        <f t="shared" si="130"/>
        <v>0</v>
      </c>
      <c r="CM43" s="134">
        <f t="shared" si="130"/>
        <v>0</v>
      </c>
      <c r="CO43" s="134">
        <f t="shared" ref="CO43:CS43" si="131">IFERROR(CO106/CO$10,0)</f>
        <v>0</v>
      </c>
      <c r="CP43" s="134">
        <f t="shared" si="131"/>
        <v>0</v>
      </c>
      <c r="CQ43" s="134">
        <f t="shared" si="131"/>
        <v>0</v>
      </c>
      <c r="CR43" s="134">
        <f t="shared" si="131"/>
        <v>0</v>
      </c>
      <c r="CS43" s="134">
        <f t="shared" si="131"/>
        <v>0</v>
      </c>
      <c r="CU43" s="134">
        <f t="shared" ref="CU43:CY43" si="132">IFERROR(CU106/CU$10,0)</f>
        <v>0</v>
      </c>
      <c r="CV43" s="134">
        <f t="shared" si="132"/>
        <v>0</v>
      </c>
      <c r="CW43" s="134">
        <f t="shared" si="132"/>
        <v>0</v>
      </c>
      <c r="CX43" s="134">
        <f t="shared" si="132"/>
        <v>0</v>
      </c>
      <c r="CY43" s="134">
        <f t="shared" si="132"/>
        <v>0</v>
      </c>
      <c r="DA43" s="134">
        <f t="shared" ref="DA43:DS43" si="133">IFERROR(DA106/DA$10,0)</f>
        <v>0</v>
      </c>
      <c r="DB43" s="134">
        <f t="shared" si="133"/>
        <v>0</v>
      </c>
      <c r="DC43" s="134">
        <f t="shared" si="133"/>
        <v>0</v>
      </c>
      <c r="DD43" s="134">
        <f t="shared" si="133"/>
        <v>0</v>
      </c>
      <c r="DE43" s="134">
        <f t="shared" si="133"/>
        <v>0</v>
      </c>
      <c r="DF43" s="134">
        <f t="shared" si="133"/>
        <v>0</v>
      </c>
      <c r="DG43" s="134">
        <f t="shared" si="133"/>
        <v>0</v>
      </c>
      <c r="DH43" s="134">
        <f t="shared" si="133"/>
        <v>0</v>
      </c>
      <c r="DI43" s="134">
        <f t="shared" si="133"/>
        <v>0</v>
      </c>
      <c r="DJ43" s="134">
        <f t="shared" si="133"/>
        <v>0</v>
      </c>
      <c r="DK43" s="134">
        <f t="shared" si="133"/>
        <v>0</v>
      </c>
      <c r="DL43" s="134">
        <f t="shared" si="133"/>
        <v>0</v>
      </c>
      <c r="DM43" s="134">
        <f t="shared" si="133"/>
        <v>0</v>
      </c>
      <c r="DN43" s="134">
        <f t="shared" si="133"/>
        <v>0</v>
      </c>
      <c r="DO43" s="134">
        <f t="shared" si="133"/>
        <v>0</v>
      </c>
      <c r="DP43" s="134">
        <f t="shared" si="133"/>
        <v>0</v>
      </c>
      <c r="DQ43" s="134">
        <f t="shared" si="133"/>
        <v>0</v>
      </c>
      <c r="DR43" s="134">
        <f t="shared" si="133"/>
        <v>0</v>
      </c>
      <c r="DS43" s="134">
        <f t="shared" si="133"/>
        <v>0</v>
      </c>
      <c r="DU43" s="134">
        <f t="shared" si="8"/>
        <v>0.51406937589232626</v>
      </c>
      <c r="DW43" s="134">
        <f t="shared" ref="DW43:DW52" si="134">+BY43/AW43</f>
        <v>1.0247033299781587</v>
      </c>
      <c r="DX43" s="134">
        <f t="shared" ref="DX43" si="135">IFERROR(DX106/DX$10,0)</f>
        <v>1.3839540333801776</v>
      </c>
    </row>
    <row r="44" spans="1:128" s="10" customFormat="1" x14ac:dyDescent="0.3">
      <c r="A44" s="21"/>
      <c r="B44" s="136"/>
      <c r="C44" s="137"/>
      <c r="D44" s="136"/>
      <c r="E44" s="137"/>
      <c r="F44" s="138" t="s">
        <v>61</v>
      </c>
      <c r="G44" s="136" t="s">
        <v>62</v>
      </c>
      <c r="I44" s="139">
        <f t="shared" ref="I44:U52" si="136">IFERROR(I107/I$9,0)</f>
        <v>22.505408841923472</v>
      </c>
      <c r="J44" s="139">
        <f t="shared" si="136"/>
        <v>22.086807619505432</v>
      </c>
      <c r="K44" s="139">
        <f t="shared" si="136"/>
        <v>22.478024525284926</v>
      </c>
      <c r="L44" s="139">
        <f t="shared" si="136"/>
        <v>22.132366831136711</v>
      </c>
      <c r="M44" s="139">
        <f t="shared" si="136"/>
        <v>21.666559455254252</v>
      </c>
      <c r="N44" s="139">
        <f t="shared" si="136"/>
        <v>22.498149390672747</v>
      </c>
      <c r="O44" s="139">
        <f t="shared" si="136"/>
        <v>23.897827538349389</v>
      </c>
      <c r="P44" s="139">
        <f t="shared" si="136"/>
        <v>23.759899803901511</v>
      </c>
      <c r="Q44" s="139">
        <f t="shared" si="136"/>
        <v>22.181558300456281</v>
      </c>
      <c r="R44" s="139">
        <f t="shared" si="136"/>
        <v>21.42271093144884</v>
      </c>
      <c r="S44" s="139">
        <f t="shared" si="136"/>
        <v>21.494003897575936</v>
      </c>
      <c r="T44" s="139">
        <f t="shared" si="136"/>
        <v>20.257894518584969</v>
      </c>
      <c r="U44" s="139">
        <f t="shared" si="136"/>
        <v>22.155622911373612</v>
      </c>
      <c r="W44" s="139">
        <f t="shared" ref="W44:AI52" si="137">IFERROR(W107/W$9,0)</f>
        <v>19.84033334364333</v>
      </c>
      <c r="X44" s="139">
        <f t="shared" si="137"/>
        <v>20.974390877713418</v>
      </c>
      <c r="Y44" s="139">
        <f t="shared" si="137"/>
        <v>20.906530905212623</v>
      </c>
      <c r="Z44" s="139">
        <f t="shared" si="137"/>
        <v>23.75489533692198</v>
      </c>
      <c r="AA44" s="139">
        <f t="shared" si="137"/>
        <v>21.848510038027776</v>
      </c>
      <c r="AB44" s="139">
        <f t="shared" si="137"/>
        <v>22.034878999067153</v>
      </c>
      <c r="AC44" s="139">
        <f t="shared" si="137"/>
        <v>22.597036142018794</v>
      </c>
      <c r="AD44" s="139">
        <f t="shared" si="137"/>
        <v>21.821995095484777</v>
      </c>
      <c r="AE44" s="139">
        <f t="shared" si="137"/>
        <v>22.371805785686455</v>
      </c>
      <c r="AF44" s="139">
        <f t="shared" si="137"/>
        <v>21.899616994914929</v>
      </c>
      <c r="AG44" s="139">
        <f t="shared" si="137"/>
        <v>23.137054998967578</v>
      </c>
      <c r="AH44" s="139">
        <f t="shared" si="137"/>
        <v>22.415540097243689</v>
      </c>
      <c r="AI44" s="139">
        <f t="shared" si="137"/>
        <v>21.866564158818033</v>
      </c>
      <c r="AK44" s="140">
        <f>IFERROR(AK107/AK$9,0)</f>
        <v>22.7125681866675</v>
      </c>
      <c r="AL44" s="140">
        <f t="shared" ref="AL44:AW52" si="138">IFERROR(AL107/AL$9,0)</f>
        <v>22.154996434214507</v>
      </c>
      <c r="AM44" s="140">
        <f t="shared" si="138"/>
        <v>21.722379078496111</v>
      </c>
      <c r="AN44" s="140">
        <f t="shared" si="138"/>
        <v>22.615991849484054</v>
      </c>
      <c r="AO44" s="140">
        <f t="shared" si="138"/>
        <v>23.028370725851499</v>
      </c>
      <c r="AP44" s="140">
        <f t="shared" si="138"/>
        <v>23.454988269793056</v>
      </c>
      <c r="AQ44" s="140">
        <f t="shared" si="138"/>
        <v>23.081868589849631</v>
      </c>
      <c r="AR44" s="140">
        <f t="shared" si="138"/>
        <v>23.184039397855376</v>
      </c>
      <c r="AS44" s="140">
        <v>22.451573097154203</v>
      </c>
      <c r="AT44" s="140">
        <f t="shared" ref="AT44:AV44" si="139">IFERROR(AT107/AT$9,0)</f>
        <v>23.395872437247011</v>
      </c>
      <c r="AU44" s="140">
        <f t="shared" si="139"/>
        <v>23.697554717541859</v>
      </c>
      <c r="AV44" s="140">
        <f t="shared" si="139"/>
        <v>22.09764432770988</v>
      </c>
      <c r="AW44" s="139">
        <f t="shared" si="138"/>
        <v>22.791698767549438</v>
      </c>
      <c r="AY44" s="140">
        <f>SUM(AY45:AY52)</f>
        <v>22.648068610538203</v>
      </c>
      <c r="AZ44" s="140">
        <f t="shared" ref="AZ44:BK52" si="140">IFERROR(AZ107/AZ$9,0)</f>
        <v>22.648068610538203</v>
      </c>
      <c r="BA44" s="140">
        <f t="shared" si="140"/>
        <v>22.648068610538196</v>
      </c>
      <c r="BB44" s="140">
        <f t="shared" si="140"/>
        <v>22.551445090898738</v>
      </c>
      <c r="BC44" s="140">
        <f t="shared" si="140"/>
        <v>22.551445090898735</v>
      </c>
      <c r="BD44" s="140">
        <f t="shared" si="140"/>
        <v>22.551445090898738</v>
      </c>
      <c r="BE44" s="140">
        <f t="shared" si="140"/>
        <v>22.578417198252932</v>
      </c>
      <c r="BF44" s="140">
        <f t="shared" si="140"/>
        <v>22.578417198252932</v>
      </c>
      <c r="BG44" s="140">
        <f t="shared" si="140"/>
        <v>22.578417198252932</v>
      </c>
      <c r="BH44" s="140">
        <f t="shared" si="140"/>
        <v>22.904806456348844</v>
      </c>
      <c r="BI44" s="140">
        <f t="shared" si="140"/>
        <v>22.904806456348844</v>
      </c>
      <c r="BJ44" s="140">
        <f t="shared" si="140"/>
        <v>22.90480645634884</v>
      </c>
      <c r="BK44" s="139">
        <f t="shared" si="140"/>
        <v>22.672037760677142</v>
      </c>
      <c r="BM44" s="140">
        <f>SUM(BM45:BM52)</f>
        <v>23.64989994681121</v>
      </c>
      <c r="BN44" s="140">
        <f t="shared" ref="BN44:BY52" si="141">IFERROR(BN107/BN$9,0)</f>
        <v>23.36403444018206</v>
      </c>
      <c r="BO44" s="140">
        <f t="shared" si="141"/>
        <v>22.95477899491895</v>
      </c>
      <c r="BP44" s="140">
        <f t="shared" si="141"/>
        <v>22.551445090898738</v>
      </c>
      <c r="BQ44" s="140">
        <f t="shared" si="141"/>
        <v>22.551445090898738</v>
      </c>
      <c r="BR44" s="140">
        <f t="shared" si="141"/>
        <v>22.551445090898742</v>
      </c>
      <c r="BS44" s="140">
        <f t="shared" si="141"/>
        <v>22.578417198252936</v>
      </c>
      <c r="BT44" s="140">
        <f t="shared" si="141"/>
        <v>22.578417198252929</v>
      </c>
      <c r="BU44" s="140">
        <f t="shared" si="141"/>
        <v>22.578417198252929</v>
      </c>
      <c r="BV44" s="140">
        <f t="shared" si="141"/>
        <v>22.904806456348844</v>
      </c>
      <c r="BW44" s="140">
        <f t="shared" si="141"/>
        <v>22.904806456348844</v>
      </c>
      <c r="BX44" s="140">
        <f t="shared" si="141"/>
        <v>22.90480645634884</v>
      </c>
      <c r="BY44" s="139">
        <f t="shared" si="141"/>
        <v>22.82416845900087</v>
      </c>
      <c r="CA44" s="140">
        <f t="shared" ref="CA44:CM52" si="142">IFERROR(CA107/CA$9,0)</f>
        <v>0</v>
      </c>
      <c r="CB44" s="140">
        <f t="shared" si="142"/>
        <v>0</v>
      </c>
      <c r="CC44" s="140">
        <f t="shared" si="142"/>
        <v>0</v>
      </c>
      <c r="CD44" s="140">
        <f t="shared" si="142"/>
        <v>0</v>
      </c>
      <c r="CE44" s="140">
        <f t="shared" si="142"/>
        <v>0</v>
      </c>
      <c r="CF44" s="140">
        <f t="shared" si="142"/>
        <v>0</v>
      </c>
      <c r="CG44" s="140">
        <f t="shared" si="142"/>
        <v>0</v>
      </c>
      <c r="CH44" s="140">
        <f t="shared" si="142"/>
        <v>0</v>
      </c>
      <c r="CI44" s="140">
        <f t="shared" si="142"/>
        <v>0</v>
      </c>
      <c r="CJ44" s="140">
        <f t="shared" si="142"/>
        <v>0</v>
      </c>
      <c r="CK44" s="140">
        <f t="shared" si="142"/>
        <v>0</v>
      </c>
      <c r="CL44" s="140">
        <f t="shared" si="142"/>
        <v>0</v>
      </c>
      <c r="CM44" s="139">
        <f t="shared" si="142"/>
        <v>0</v>
      </c>
      <c r="CO44" s="140">
        <f>IFERROR(CO107/CO$9,0)</f>
        <v>0</v>
      </c>
      <c r="CP44" s="140">
        <f>IFERROR(CP107/CP$9,0)</f>
        <v>0</v>
      </c>
      <c r="CQ44" s="140">
        <f>IFERROR(CQ107/CQ$9,0)</f>
        <v>0</v>
      </c>
      <c r="CR44" s="140">
        <f>IFERROR(CR107/CR$9,0)</f>
        <v>0</v>
      </c>
      <c r="CS44" s="139">
        <f t="shared" ref="CS44:CS52" si="143">IFERROR(CS107/CS$9,0)</f>
        <v>0</v>
      </c>
      <c r="CU44" s="140">
        <f t="shared" ref="CU44:CY52" si="144">IFERROR(CU107/CU$9,0)</f>
        <v>0</v>
      </c>
      <c r="CV44" s="140">
        <f t="shared" si="144"/>
        <v>0</v>
      </c>
      <c r="CW44" s="140">
        <f t="shared" si="144"/>
        <v>0</v>
      </c>
      <c r="CX44" s="140">
        <f t="shared" si="144"/>
        <v>0</v>
      </c>
      <c r="CY44" s="139">
        <f t="shared" si="144"/>
        <v>0</v>
      </c>
      <c r="DA44" s="140">
        <f t="shared" ref="DA44:DS44" si="145">IFERROR(DA107/DA$9,0)</f>
        <v>0</v>
      </c>
      <c r="DB44" s="140">
        <f t="shared" si="145"/>
        <v>0</v>
      </c>
      <c r="DC44" s="140">
        <f t="shared" si="145"/>
        <v>0</v>
      </c>
      <c r="DD44" s="140">
        <f t="shared" si="145"/>
        <v>0</v>
      </c>
      <c r="DE44" s="140">
        <f t="shared" si="145"/>
        <v>0</v>
      </c>
      <c r="DF44" s="140">
        <f t="shared" si="145"/>
        <v>0</v>
      </c>
      <c r="DG44" s="140">
        <f t="shared" si="145"/>
        <v>0</v>
      </c>
      <c r="DH44" s="140">
        <f t="shared" si="145"/>
        <v>0</v>
      </c>
      <c r="DI44" s="140">
        <f t="shared" si="145"/>
        <v>0</v>
      </c>
      <c r="DJ44" s="140">
        <f t="shared" si="145"/>
        <v>0</v>
      </c>
      <c r="DK44" s="140">
        <f t="shared" si="145"/>
        <v>0</v>
      </c>
      <c r="DL44" s="140">
        <f t="shared" si="145"/>
        <v>0</v>
      </c>
      <c r="DM44" s="140">
        <f t="shared" si="145"/>
        <v>0</v>
      </c>
      <c r="DN44" s="140">
        <f t="shared" si="145"/>
        <v>0</v>
      </c>
      <c r="DO44" s="140">
        <f t="shared" si="145"/>
        <v>0</v>
      </c>
      <c r="DP44" s="140">
        <f t="shared" si="145"/>
        <v>0</v>
      </c>
      <c r="DQ44" s="140">
        <f t="shared" si="145"/>
        <v>0</v>
      </c>
      <c r="DR44" s="140">
        <f t="shared" si="145"/>
        <v>0</v>
      </c>
      <c r="DS44" s="140">
        <f t="shared" si="145"/>
        <v>0</v>
      </c>
      <c r="DU44" s="139">
        <f t="shared" si="8"/>
        <v>0.15213069832372739</v>
      </c>
      <c r="DW44" s="139">
        <f t="shared" si="134"/>
        <v>1.0014246279657602</v>
      </c>
      <c r="DX44" s="139">
        <f t="shared" ref="DX44:DX52" si="146">IFERROR(DX107/DX$9,0)</f>
        <v>1.0614490591796122</v>
      </c>
    </row>
    <row r="45" spans="1:128" x14ac:dyDescent="0.3">
      <c r="B45" s="15" t="s">
        <v>63</v>
      </c>
      <c r="C45" s="16" t="s">
        <v>64</v>
      </c>
      <c r="D45" s="15" t="s">
        <v>65</v>
      </c>
      <c r="E45" s="16" t="s">
        <v>66</v>
      </c>
      <c r="F45" s="68" t="s">
        <v>67</v>
      </c>
      <c r="G45" s="15" t="s">
        <v>62</v>
      </c>
      <c r="I45" s="59">
        <f t="shared" si="136"/>
        <v>0.50504464246722369</v>
      </c>
      <c r="J45" s="59">
        <f t="shared" si="136"/>
        <v>0.456856556949437</v>
      </c>
      <c r="K45" s="59">
        <f t="shared" si="136"/>
        <v>0.48515993624185549</v>
      </c>
      <c r="L45" s="59">
        <f t="shared" si="136"/>
        <v>0.49098299864915662</v>
      </c>
      <c r="M45" s="59">
        <f t="shared" si="136"/>
        <v>0.46534923177098986</v>
      </c>
      <c r="N45" s="59">
        <f t="shared" si="136"/>
        <v>0.42006885037065184</v>
      </c>
      <c r="O45" s="59">
        <f t="shared" si="136"/>
        <v>0.54731268904070007</v>
      </c>
      <c r="P45" s="59">
        <f t="shared" si="136"/>
        <v>0.6153287161239186</v>
      </c>
      <c r="Q45" s="59">
        <f t="shared" si="136"/>
        <v>0.51733868193503385</v>
      </c>
      <c r="R45" s="59">
        <f t="shared" si="136"/>
        <v>0.43890437971927065</v>
      </c>
      <c r="S45" s="59">
        <f t="shared" si="136"/>
        <v>0.53927326431665079</v>
      </c>
      <c r="T45" s="59">
        <f t="shared" si="136"/>
        <v>0.44666674999562667</v>
      </c>
      <c r="U45" s="59">
        <f t="shared" si="136"/>
        <v>0.49161752548487286</v>
      </c>
      <c r="W45" s="59">
        <f t="shared" si="137"/>
        <v>0.4588546456598831</v>
      </c>
      <c r="X45" s="59">
        <f t="shared" si="137"/>
        <v>0.46868138442253565</v>
      </c>
      <c r="Y45" s="59">
        <f t="shared" si="137"/>
        <v>0.41229737964930563</v>
      </c>
      <c r="Z45" s="59">
        <f t="shared" si="137"/>
        <v>0.98943393749585373</v>
      </c>
      <c r="AA45" s="59">
        <f t="shared" si="137"/>
        <v>0.39657270333924594</v>
      </c>
      <c r="AB45" s="59">
        <f t="shared" si="137"/>
        <v>0.30422571943030624</v>
      </c>
      <c r="AC45" s="59">
        <f t="shared" si="137"/>
        <v>0.51677269757689381</v>
      </c>
      <c r="AD45" s="59">
        <f t="shared" si="137"/>
        <v>0.43982396406932112</v>
      </c>
      <c r="AE45" s="59">
        <f t="shared" si="137"/>
        <v>0.49995510505410279</v>
      </c>
      <c r="AF45" s="59">
        <f t="shared" si="137"/>
        <v>0.42464034023044878</v>
      </c>
      <c r="AG45" s="59">
        <f t="shared" si="137"/>
        <v>0.48146665035933156</v>
      </c>
      <c r="AH45" s="59">
        <f t="shared" si="137"/>
        <v>0.50300351430241008</v>
      </c>
      <c r="AI45" s="59">
        <f t="shared" si="137"/>
        <v>0.46695966856006843</v>
      </c>
      <c r="AK45" s="69">
        <f>AK108/AK$9</f>
        <v>0.55590216356097144</v>
      </c>
      <c r="AL45" s="69">
        <f>AL108/AL$9</f>
        <v>0.38840571123512296</v>
      </c>
      <c r="AM45" s="69">
        <f>AM108/AM$9</f>
        <v>0.49698550213664922</v>
      </c>
      <c r="AN45" s="69">
        <f>AN108/AN$9</f>
        <v>0.52422295049876833</v>
      </c>
      <c r="AO45" s="69">
        <f t="shared" ref="AO45:AR52" si="147">AO108/AO$9</f>
        <v>0.36731417011487888</v>
      </c>
      <c r="AP45" s="69">
        <f t="shared" si="147"/>
        <v>0.41811236567393834</v>
      </c>
      <c r="AQ45" s="69">
        <f t="shared" si="147"/>
        <v>0.42830465206193652</v>
      </c>
      <c r="AR45" s="69">
        <f t="shared" si="147"/>
        <v>0.45766574672147181</v>
      </c>
      <c r="AS45" s="69">
        <v>0.41600104859479953</v>
      </c>
      <c r="AT45" s="69">
        <f t="shared" ref="AT45:AV52" si="148">AT108/AT$9</f>
        <v>0.46948670842245699</v>
      </c>
      <c r="AU45" s="69">
        <f t="shared" si="148"/>
        <v>0.46032286250987109</v>
      </c>
      <c r="AV45" s="69">
        <f t="shared" si="148"/>
        <v>0.45131724612095614</v>
      </c>
      <c r="AW45" s="59">
        <f t="shared" si="138"/>
        <v>0.45046952538206703</v>
      </c>
      <c r="AY45" s="63">
        <v>0.42025510665879007</v>
      </c>
      <c r="AZ45" s="63">
        <v>0.42025510665879001</v>
      </c>
      <c r="BA45" s="63">
        <v>0.42025510665879001</v>
      </c>
      <c r="BB45" s="63">
        <v>0.41846217109990813</v>
      </c>
      <c r="BC45" s="63">
        <v>0.41846217109990819</v>
      </c>
      <c r="BD45" s="63">
        <v>0.41846217109990819</v>
      </c>
      <c r="BE45" s="63">
        <v>0.41896266260087767</v>
      </c>
      <c r="BF45" s="63">
        <v>0.41896266260087772</v>
      </c>
      <c r="BG45" s="63">
        <v>0.41896266260087767</v>
      </c>
      <c r="BH45" s="63">
        <v>0.42501910630175715</v>
      </c>
      <c r="BI45" s="63">
        <v>0.42501910630175715</v>
      </c>
      <c r="BJ45" s="63">
        <v>0.42501910630175715</v>
      </c>
      <c r="BK45" s="59">
        <f t="shared" si="140"/>
        <v>0.4206998756111181</v>
      </c>
      <c r="BM45" s="59">
        <f t="shared" ref="BM45:BN52" si="149">IFERROR(BM108/BM$9,0)</f>
        <v>0.57037012455605529</v>
      </c>
      <c r="BN45" s="59">
        <f t="shared" si="149"/>
        <v>0.50407466030787196</v>
      </c>
      <c r="BO45" s="59">
        <f t="shared" si="141"/>
        <v>0.4435890639597595</v>
      </c>
      <c r="BP45" s="63">
        <v>0.41846217109990813</v>
      </c>
      <c r="BQ45" s="63">
        <v>0.41846217109990819</v>
      </c>
      <c r="BR45" s="63">
        <v>0.41846217109990819</v>
      </c>
      <c r="BS45" s="63">
        <v>0.41896266260087767</v>
      </c>
      <c r="BT45" s="63">
        <v>0.41896266260087772</v>
      </c>
      <c r="BU45" s="63">
        <v>0.41896266260087767</v>
      </c>
      <c r="BV45" s="63">
        <v>0.42501910630175715</v>
      </c>
      <c r="BW45" s="63">
        <v>0.42501910630175715</v>
      </c>
      <c r="BX45" s="63">
        <v>0.42501910630175715</v>
      </c>
      <c r="BY45" s="59">
        <f t="shared" si="141"/>
        <v>0.44016243722775245</v>
      </c>
      <c r="CA45" s="163"/>
      <c r="CB45" s="163"/>
      <c r="CC45" s="163"/>
      <c r="CD45" s="163"/>
      <c r="CE45" s="163"/>
      <c r="CF45" s="163"/>
      <c r="CG45" s="163"/>
      <c r="CH45" s="163"/>
      <c r="CI45" s="163"/>
      <c r="CJ45" s="163"/>
      <c r="CK45" s="163"/>
      <c r="CL45" s="163"/>
      <c r="CM45" s="59">
        <f t="shared" si="142"/>
        <v>0</v>
      </c>
      <c r="CO45" s="163"/>
      <c r="CP45" s="163"/>
      <c r="CQ45" s="163"/>
      <c r="CR45" s="163"/>
      <c r="CS45" s="59">
        <f t="shared" si="143"/>
        <v>0</v>
      </c>
      <c r="CU45" s="163"/>
      <c r="CV45" s="163"/>
      <c r="CW45" s="163"/>
      <c r="CX45" s="163"/>
      <c r="CY45" s="59">
        <f t="shared" si="144"/>
        <v>0</v>
      </c>
      <c r="DA45" s="163"/>
      <c r="DB45" s="163"/>
      <c r="DC45" s="163"/>
      <c r="DD45" s="163"/>
      <c r="DE45" s="163"/>
      <c r="DF45" s="163"/>
      <c r="DG45" s="163"/>
      <c r="DH45" s="163"/>
      <c r="DI45" s="163"/>
      <c r="DJ45" s="163"/>
      <c r="DK45" s="163"/>
      <c r="DL45" s="163"/>
      <c r="DM45" s="163"/>
      <c r="DN45" s="163"/>
      <c r="DO45" s="163"/>
      <c r="DP45" s="163"/>
      <c r="DQ45" s="163"/>
      <c r="DR45" s="163"/>
      <c r="DS45" s="163"/>
      <c r="DU45" s="59">
        <f t="shared" si="8"/>
        <v>1.9462561616634344E-2</v>
      </c>
      <c r="DW45" s="59">
        <f t="shared" si="134"/>
        <v>0.9771192332143388</v>
      </c>
      <c r="DX45" s="59">
        <f t="shared" si="146"/>
        <v>2.0469968302278076E-2</v>
      </c>
    </row>
    <row r="46" spans="1:128" x14ac:dyDescent="0.3">
      <c r="B46" s="15" t="s">
        <v>68</v>
      </c>
      <c r="C46" s="16" t="s">
        <v>69</v>
      </c>
      <c r="D46" s="15" t="s">
        <v>70</v>
      </c>
      <c r="E46" s="16" t="s">
        <v>71</v>
      </c>
      <c r="F46" s="68" t="s">
        <v>72</v>
      </c>
      <c r="G46" s="15" t="s">
        <v>62</v>
      </c>
      <c r="I46" s="59">
        <f t="shared" si="136"/>
        <v>0.93668739273864132</v>
      </c>
      <c r="J46" s="59">
        <f t="shared" si="136"/>
        <v>0.92346108733994881</v>
      </c>
      <c r="K46" s="59">
        <f t="shared" si="136"/>
        <v>0.93690750254852095</v>
      </c>
      <c r="L46" s="59">
        <f t="shared" si="136"/>
        <v>0.89184803271597857</v>
      </c>
      <c r="M46" s="59">
        <f t="shared" si="136"/>
        <v>0.85421667975261339</v>
      </c>
      <c r="N46" s="59">
        <f t="shared" si="136"/>
        <v>0.84413428062598961</v>
      </c>
      <c r="O46" s="59">
        <f t="shared" si="136"/>
        <v>0.78328366748276601</v>
      </c>
      <c r="P46" s="59">
        <f t="shared" si="136"/>
        <v>0.8447042866608383</v>
      </c>
      <c r="Q46" s="59">
        <f t="shared" si="136"/>
        <v>0.81127540280598187</v>
      </c>
      <c r="R46" s="59">
        <f t="shared" si="136"/>
        <v>0.83268703622167073</v>
      </c>
      <c r="S46" s="59">
        <f t="shared" si="136"/>
        <v>0.81371303060843814</v>
      </c>
      <c r="T46" s="59">
        <f t="shared" si="136"/>
        <v>0.78829445852990021</v>
      </c>
      <c r="U46" s="59">
        <f t="shared" si="136"/>
        <v>0.85464809895050298</v>
      </c>
      <c r="W46" s="59">
        <f t="shared" si="137"/>
        <v>0.79660483862483378</v>
      </c>
      <c r="X46" s="59">
        <f t="shared" si="137"/>
        <v>0.81956903421259675</v>
      </c>
      <c r="Y46" s="59">
        <f t="shared" si="137"/>
        <v>0.79748944641054309</v>
      </c>
      <c r="Z46" s="59">
        <f t="shared" si="137"/>
        <v>0.81711269970153322</v>
      </c>
      <c r="AA46" s="59">
        <f t="shared" si="137"/>
        <v>0.79102685300843578</v>
      </c>
      <c r="AB46" s="59">
        <f t="shared" si="137"/>
        <v>0.76549964340429166</v>
      </c>
      <c r="AC46" s="59">
        <f t="shared" si="137"/>
        <v>0.76927189857099321</v>
      </c>
      <c r="AD46" s="59">
        <f t="shared" si="137"/>
        <v>0.77146647299056093</v>
      </c>
      <c r="AE46" s="59">
        <f t="shared" si="137"/>
        <v>0.79308542326385822</v>
      </c>
      <c r="AF46" s="59">
        <f t="shared" si="137"/>
        <v>0.76824609481156492</v>
      </c>
      <c r="AG46" s="59">
        <f t="shared" si="137"/>
        <v>0.77459844049271209</v>
      </c>
      <c r="AH46" s="59">
        <f t="shared" si="137"/>
        <v>0.74167269847679818</v>
      </c>
      <c r="AI46" s="59">
        <f t="shared" si="137"/>
        <v>0.78228588761845619</v>
      </c>
      <c r="AK46" s="69">
        <f t="shared" ref="AK46:AP52" si="150">AK109/AK$9</f>
        <v>0.75143713523986511</v>
      </c>
      <c r="AL46" s="69">
        <f t="shared" si="150"/>
        <v>0.7378915745318082</v>
      </c>
      <c r="AM46" s="69">
        <f t="shared" si="150"/>
        <v>0.73938804819769599</v>
      </c>
      <c r="AN46" s="69">
        <f t="shared" si="150"/>
        <v>0.78864963567377888</v>
      </c>
      <c r="AO46" s="69">
        <f t="shared" si="150"/>
        <v>0.79310361691628595</v>
      </c>
      <c r="AP46" s="69">
        <f t="shared" si="150"/>
        <v>0.79213187096734827</v>
      </c>
      <c r="AQ46" s="69">
        <f t="shared" si="147"/>
        <v>0.79272658007308638</v>
      </c>
      <c r="AR46" s="69">
        <f t="shared" si="147"/>
        <v>0.75839944227599865</v>
      </c>
      <c r="AS46" s="69">
        <v>0.74698911923992983</v>
      </c>
      <c r="AT46" s="69">
        <f t="shared" si="148"/>
        <v>0.75447592978430755</v>
      </c>
      <c r="AU46" s="69">
        <f t="shared" si="148"/>
        <v>0.74556083300302511</v>
      </c>
      <c r="AV46" s="69">
        <f t="shared" si="148"/>
        <v>0.72514269367326489</v>
      </c>
      <c r="AW46" s="59">
        <f t="shared" si="138"/>
        <v>0.76025893055607108</v>
      </c>
      <c r="AY46" s="63">
        <v>0.77782809935881059</v>
      </c>
      <c r="AZ46" s="63">
        <v>0.77782809935881048</v>
      </c>
      <c r="BA46" s="63">
        <v>0.77782809935881048</v>
      </c>
      <c r="BB46" s="63">
        <v>0.77450964912241582</v>
      </c>
      <c r="BC46" s="63">
        <v>0.77450964912241582</v>
      </c>
      <c r="BD46" s="63">
        <v>0.77450964912241593</v>
      </c>
      <c r="BE46" s="63">
        <v>0.77543598254888968</v>
      </c>
      <c r="BF46" s="63">
        <v>0.77543598254888979</v>
      </c>
      <c r="BG46" s="63">
        <v>0.77543598254888968</v>
      </c>
      <c r="BH46" s="63">
        <v>0.78664553602744758</v>
      </c>
      <c r="BI46" s="63">
        <v>0.78664553602744758</v>
      </c>
      <c r="BJ46" s="63">
        <v>0.78664553602744747</v>
      </c>
      <c r="BK46" s="59">
        <f t="shared" si="140"/>
        <v>0.77865129884731554</v>
      </c>
      <c r="BM46" s="59">
        <f t="shared" si="149"/>
        <v>0.75588186430727777</v>
      </c>
      <c r="BN46" s="59">
        <f t="shared" si="149"/>
        <v>0.81100157470605838</v>
      </c>
      <c r="BO46" s="59">
        <f t="shared" si="141"/>
        <v>0.81154382294156324</v>
      </c>
      <c r="BP46" s="63">
        <v>0.77450964912241582</v>
      </c>
      <c r="BQ46" s="63">
        <v>0.77450964912241582</v>
      </c>
      <c r="BR46" s="63">
        <v>0.77450964912241593</v>
      </c>
      <c r="BS46" s="63">
        <v>0.77543598254888968</v>
      </c>
      <c r="BT46" s="63">
        <v>0.77543598254888979</v>
      </c>
      <c r="BU46" s="63">
        <v>0.77543598254888968</v>
      </c>
      <c r="BV46" s="63">
        <v>0.78664553602744758</v>
      </c>
      <c r="BW46" s="63">
        <v>0.78664553602744758</v>
      </c>
      <c r="BX46" s="63">
        <v>0.78664553602744747</v>
      </c>
      <c r="BY46" s="59">
        <f t="shared" si="141"/>
        <v>0.78239456675969554</v>
      </c>
      <c r="CA46" s="163"/>
      <c r="CB46" s="163"/>
      <c r="CC46" s="163"/>
      <c r="CD46" s="163"/>
      <c r="CE46" s="163"/>
      <c r="CF46" s="163"/>
      <c r="CG46" s="163"/>
      <c r="CH46" s="163"/>
      <c r="CI46" s="163"/>
      <c r="CJ46" s="163"/>
      <c r="CK46" s="163"/>
      <c r="CL46" s="163"/>
      <c r="CM46" s="59">
        <f t="shared" si="142"/>
        <v>0</v>
      </c>
      <c r="CO46" s="163"/>
      <c r="CP46" s="163"/>
      <c r="CQ46" s="163"/>
      <c r="CR46" s="163"/>
      <c r="CS46" s="59">
        <f t="shared" si="143"/>
        <v>0</v>
      </c>
      <c r="CU46" s="163"/>
      <c r="CV46" s="163"/>
      <c r="CW46" s="163"/>
      <c r="CX46" s="163"/>
      <c r="CY46" s="59">
        <f t="shared" si="144"/>
        <v>0</v>
      </c>
      <c r="DA46" s="163"/>
      <c r="DB46" s="163"/>
      <c r="DC46" s="163"/>
      <c r="DD46" s="163"/>
      <c r="DE46" s="163"/>
      <c r="DF46" s="163"/>
      <c r="DG46" s="163"/>
      <c r="DH46" s="163"/>
      <c r="DI46" s="163"/>
      <c r="DJ46" s="163"/>
      <c r="DK46" s="163"/>
      <c r="DL46" s="163"/>
      <c r="DM46" s="163"/>
      <c r="DN46" s="163"/>
      <c r="DO46" s="163"/>
      <c r="DP46" s="163"/>
      <c r="DQ46" s="163"/>
      <c r="DR46" s="163"/>
      <c r="DS46" s="163"/>
      <c r="DU46" s="59">
        <f t="shared" si="8"/>
        <v>3.7432679123799995E-3</v>
      </c>
      <c r="DW46" s="59">
        <f t="shared" si="134"/>
        <v>1.029115917372301</v>
      </c>
      <c r="DX46" s="59">
        <f t="shared" si="146"/>
        <v>3.6385639997623516E-2</v>
      </c>
    </row>
    <row r="47" spans="1:128" x14ac:dyDescent="0.3">
      <c r="B47" s="15" t="s">
        <v>73</v>
      </c>
      <c r="C47" s="16" t="s">
        <v>74</v>
      </c>
      <c r="D47" s="15" t="s">
        <v>75</v>
      </c>
      <c r="E47" s="16" t="s">
        <v>76</v>
      </c>
      <c r="F47" s="68" t="s">
        <v>77</v>
      </c>
      <c r="G47" s="15" t="s">
        <v>62</v>
      </c>
      <c r="I47" s="59">
        <f t="shared" si="136"/>
        <v>3.7467495709545653</v>
      </c>
      <c r="J47" s="59">
        <f t="shared" si="136"/>
        <v>3.6938443493597952</v>
      </c>
      <c r="K47" s="59">
        <f t="shared" si="136"/>
        <v>3.7476300101940838</v>
      </c>
      <c r="L47" s="59">
        <f t="shared" si="136"/>
        <v>3.5673921308639143</v>
      </c>
      <c r="M47" s="59">
        <f t="shared" si="136"/>
        <v>3.4168667190104536</v>
      </c>
      <c r="N47" s="59">
        <f t="shared" si="136"/>
        <v>3.3765371225039584</v>
      </c>
      <c r="O47" s="59">
        <f t="shared" si="136"/>
        <v>3.133134669931064</v>
      </c>
      <c r="P47" s="59">
        <f t="shared" si="136"/>
        <v>3.3788171466433656</v>
      </c>
      <c r="Q47" s="59">
        <f t="shared" si="136"/>
        <v>3.2451016112239275</v>
      </c>
      <c r="R47" s="59">
        <f t="shared" si="136"/>
        <v>3.3307481448866829</v>
      </c>
      <c r="S47" s="59">
        <f t="shared" si="136"/>
        <v>3.2548521224337525</v>
      </c>
      <c r="T47" s="59">
        <f t="shared" si="136"/>
        <v>3.1531778341196008</v>
      </c>
      <c r="U47" s="59">
        <f t="shared" si="136"/>
        <v>3.4185923958020132</v>
      </c>
      <c r="W47" s="59">
        <f t="shared" si="137"/>
        <v>3.1864193544993351</v>
      </c>
      <c r="X47" s="59">
        <f t="shared" si="137"/>
        <v>3.278276136850387</v>
      </c>
      <c r="Y47" s="59">
        <f t="shared" si="137"/>
        <v>3.1899577856421724</v>
      </c>
      <c r="Z47" s="59">
        <f t="shared" si="137"/>
        <v>3.2684507988061329</v>
      </c>
      <c r="AA47" s="59">
        <f t="shared" si="137"/>
        <v>3.1641074120337431</v>
      </c>
      <c r="AB47" s="59">
        <f t="shared" si="137"/>
        <v>3.0619985736171667</v>
      </c>
      <c r="AC47" s="59">
        <f t="shared" si="137"/>
        <v>3.0770875942839728</v>
      </c>
      <c r="AD47" s="59">
        <f t="shared" si="137"/>
        <v>3.0858658919622437</v>
      </c>
      <c r="AE47" s="59">
        <f t="shared" si="137"/>
        <v>3.1723416930554329</v>
      </c>
      <c r="AF47" s="59">
        <f t="shared" si="137"/>
        <v>3.0729843792462597</v>
      </c>
      <c r="AG47" s="59">
        <f t="shared" si="137"/>
        <v>3.0983937619708484</v>
      </c>
      <c r="AH47" s="59">
        <f t="shared" si="137"/>
        <v>2.9666907939071927</v>
      </c>
      <c r="AI47" s="59">
        <f t="shared" si="137"/>
        <v>3.1291435504738248</v>
      </c>
      <c r="AK47" s="69">
        <f t="shared" si="150"/>
        <v>3.0057485409594604</v>
      </c>
      <c r="AL47" s="69">
        <f t="shared" si="150"/>
        <v>2.9515662981272328</v>
      </c>
      <c r="AM47" s="69">
        <f t="shared" si="150"/>
        <v>2.957552192790784</v>
      </c>
      <c r="AN47" s="69">
        <f t="shared" si="150"/>
        <v>3.1545985426951155</v>
      </c>
      <c r="AO47" s="69">
        <f t="shared" si="150"/>
        <v>3.1724144676651438</v>
      </c>
      <c r="AP47" s="69">
        <f t="shared" si="150"/>
        <v>3.1685274838693931</v>
      </c>
      <c r="AQ47" s="69">
        <f t="shared" si="147"/>
        <v>3.1709063202923455</v>
      </c>
      <c r="AR47" s="69">
        <f t="shared" si="147"/>
        <v>3.0335977691039946</v>
      </c>
      <c r="AS47" s="69">
        <v>2.9879564769597193</v>
      </c>
      <c r="AT47" s="69">
        <f t="shared" si="148"/>
        <v>3.0179037191372302</v>
      </c>
      <c r="AU47" s="69">
        <f t="shared" si="148"/>
        <v>2.9822433320121005</v>
      </c>
      <c r="AV47" s="69">
        <f t="shared" si="148"/>
        <v>2.9005707746930596</v>
      </c>
      <c r="AW47" s="59">
        <f t="shared" si="138"/>
        <v>3.0410357222242843</v>
      </c>
      <c r="AY47" s="63">
        <v>3.1113123974352423</v>
      </c>
      <c r="AZ47" s="63">
        <v>3.1113123974352419</v>
      </c>
      <c r="BA47" s="63">
        <v>3.1113123974352419</v>
      </c>
      <c r="BB47" s="63">
        <v>3.0980385964896633</v>
      </c>
      <c r="BC47" s="63">
        <v>3.0980385964896633</v>
      </c>
      <c r="BD47" s="63">
        <v>3.0980385964896637</v>
      </c>
      <c r="BE47" s="63">
        <v>3.1017439301955587</v>
      </c>
      <c r="BF47" s="63">
        <v>3.1017439301955592</v>
      </c>
      <c r="BG47" s="63">
        <v>3.1017439301955587</v>
      </c>
      <c r="BH47" s="63">
        <v>3.1465821441097903</v>
      </c>
      <c r="BI47" s="63">
        <v>3.1465821441097903</v>
      </c>
      <c r="BJ47" s="63">
        <v>3.1465821441097899</v>
      </c>
      <c r="BK47" s="59">
        <f t="shared" si="140"/>
        <v>3.1146051953892622</v>
      </c>
      <c r="BM47" s="59">
        <f t="shared" si="149"/>
        <v>3.0235274572291111</v>
      </c>
      <c r="BN47" s="59">
        <f t="shared" si="149"/>
        <v>3.2440062988242335</v>
      </c>
      <c r="BO47" s="59">
        <f t="shared" si="141"/>
        <v>3.246175291766253</v>
      </c>
      <c r="BP47" s="63">
        <v>3.0980385964896633</v>
      </c>
      <c r="BQ47" s="63">
        <v>3.0980385964896633</v>
      </c>
      <c r="BR47" s="63">
        <v>3.0980385964896637</v>
      </c>
      <c r="BS47" s="63">
        <v>3.1017439301955587</v>
      </c>
      <c r="BT47" s="63">
        <v>3.1017439301955592</v>
      </c>
      <c r="BU47" s="63">
        <v>3.1017439301955587</v>
      </c>
      <c r="BV47" s="63">
        <v>3.1465821441097903</v>
      </c>
      <c r="BW47" s="63">
        <v>3.1465821441097903</v>
      </c>
      <c r="BX47" s="63">
        <v>3.1465821441097899</v>
      </c>
      <c r="BY47" s="59">
        <f t="shared" si="141"/>
        <v>3.1295782670387822</v>
      </c>
      <c r="CA47" s="163"/>
      <c r="CB47" s="163"/>
      <c r="CC47" s="163"/>
      <c r="CD47" s="163"/>
      <c r="CE47" s="163"/>
      <c r="CF47" s="163"/>
      <c r="CG47" s="163"/>
      <c r="CH47" s="163"/>
      <c r="CI47" s="163"/>
      <c r="CJ47" s="163"/>
      <c r="CK47" s="163"/>
      <c r="CL47" s="163"/>
      <c r="CM47" s="59">
        <f t="shared" si="142"/>
        <v>0</v>
      </c>
      <c r="CO47" s="163"/>
      <c r="CP47" s="163"/>
      <c r="CQ47" s="163"/>
      <c r="CR47" s="163"/>
      <c r="CS47" s="59">
        <f t="shared" si="143"/>
        <v>0</v>
      </c>
      <c r="CU47" s="163"/>
      <c r="CV47" s="163"/>
      <c r="CW47" s="163"/>
      <c r="CX47" s="163"/>
      <c r="CY47" s="59">
        <f t="shared" si="144"/>
        <v>0</v>
      </c>
      <c r="DA47" s="163"/>
      <c r="DB47" s="163"/>
      <c r="DC47" s="163"/>
      <c r="DD47" s="163"/>
      <c r="DE47" s="163"/>
      <c r="DF47" s="163"/>
      <c r="DG47" s="163"/>
      <c r="DH47" s="163"/>
      <c r="DI47" s="163"/>
      <c r="DJ47" s="163"/>
      <c r="DK47" s="163"/>
      <c r="DL47" s="163"/>
      <c r="DM47" s="163"/>
      <c r="DN47" s="163"/>
      <c r="DO47" s="163"/>
      <c r="DP47" s="163"/>
      <c r="DQ47" s="163"/>
      <c r="DR47" s="163"/>
      <c r="DS47" s="163"/>
      <c r="DU47" s="59">
        <f t="shared" si="8"/>
        <v>1.4973071649519998E-2</v>
      </c>
      <c r="DW47" s="59">
        <f t="shared" si="134"/>
        <v>1.029115917372301</v>
      </c>
      <c r="DX47" s="59">
        <f t="shared" si="146"/>
        <v>0.14554255999049406</v>
      </c>
    </row>
    <row r="48" spans="1:128" x14ac:dyDescent="0.3">
      <c r="B48" s="15" t="s">
        <v>78</v>
      </c>
      <c r="C48" s="16" t="s">
        <v>79</v>
      </c>
      <c r="D48" s="15" t="s">
        <v>80</v>
      </c>
      <c r="E48" s="16" t="s">
        <v>81</v>
      </c>
      <c r="F48" s="68" t="s">
        <v>82</v>
      </c>
      <c r="G48" s="15" t="s">
        <v>62</v>
      </c>
      <c r="I48" s="59">
        <f t="shared" si="136"/>
        <v>14.126151590989432</v>
      </c>
      <c r="J48" s="59">
        <f t="shared" si="136"/>
        <v>13.983926090685367</v>
      </c>
      <c r="K48" s="59">
        <f t="shared" si="136"/>
        <v>14.217137658794229</v>
      </c>
      <c r="L48" s="59">
        <f t="shared" si="136"/>
        <v>14.085483169238934</v>
      </c>
      <c r="M48" s="59">
        <f t="shared" si="136"/>
        <v>13.802964403327362</v>
      </c>
      <c r="N48" s="59">
        <f t="shared" si="136"/>
        <v>14.603503323419833</v>
      </c>
      <c r="O48" s="59">
        <f t="shared" si="136"/>
        <v>16.044220660145111</v>
      </c>
      <c r="P48" s="59">
        <f t="shared" si="136"/>
        <v>15.520814350380071</v>
      </c>
      <c r="Q48" s="59">
        <f t="shared" si="136"/>
        <v>14.578995073685366</v>
      </c>
      <c r="R48" s="59">
        <f t="shared" si="136"/>
        <v>13.865393972587087</v>
      </c>
      <c r="S48" s="59">
        <f t="shared" si="136"/>
        <v>13.660766280890565</v>
      </c>
      <c r="T48" s="59">
        <f t="shared" si="136"/>
        <v>12.919352328287767</v>
      </c>
      <c r="U48" s="59">
        <f t="shared" si="136"/>
        <v>14.253753903958451</v>
      </c>
      <c r="W48" s="59">
        <f t="shared" si="137"/>
        <v>12.463278151949163</v>
      </c>
      <c r="X48" s="59">
        <f t="shared" si="137"/>
        <v>13.367745474641886</v>
      </c>
      <c r="Y48" s="59">
        <f t="shared" si="137"/>
        <v>13.499211209055932</v>
      </c>
      <c r="Z48" s="59">
        <f t="shared" si="137"/>
        <v>14.934075661807853</v>
      </c>
      <c r="AA48" s="59">
        <f t="shared" si="137"/>
        <v>14.508518525345961</v>
      </c>
      <c r="AB48" s="59">
        <f t="shared" si="137"/>
        <v>14.849540417164668</v>
      </c>
      <c r="AC48" s="59">
        <f t="shared" si="137"/>
        <v>14.911231161108418</v>
      </c>
      <c r="AD48" s="59">
        <f t="shared" si="137"/>
        <v>14.581555935426898</v>
      </c>
      <c r="AE48" s="59">
        <f t="shared" si="137"/>
        <v>14.853378986273601</v>
      </c>
      <c r="AF48" s="59">
        <f t="shared" si="137"/>
        <v>14.700237325102643</v>
      </c>
      <c r="AG48" s="59">
        <f t="shared" si="137"/>
        <v>15.727409015042575</v>
      </c>
      <c r="AH48" s="59">
        <f t="shared" si="137"/>
        <v>15.269330751618176</v>
      </c>
      <c r="AI48" s="59">
        <f t="shared" si="137"/>
        <v>14.440844813642757</v>
      </c>
      <c r="AK48" s="69">
        <f t="shared" si="150"/>
        <v>15.487300943094993</v>
      </c>
      <c r="AL48" s="69">
        <f t="shared" si="150"/>
        <v>15.15425319041522</v>
      </c>
      <c r="AM48" s="69">
        <f t="shared" si="150"/>
        <v>14.569083580218042</v>
      </c>
      <c r="AN48" s="69">
        <f t="shared" si="150"/>
        <v>15.131314795024062</v>
      </c>
      <c r="AO48" s="69">
        <f t="shared" si="150"/>
        <v>15.632455028053284</v>
      </c>
      <c r="AP48" s="69">
        <f t="shared" si="150"/>
        <v>15.898411180777662</v>
      </c>
      <c r="AQ48" s="69">
        <f t="shared" si="147"/>
        <v>15.606542373545784</v>
      </c>
      <c r="AR48" s="69">
        <f t="shared" si="147"/>
        <v>15.943321125065324</v>
      </c>
      <c r="AS48" s="69">
        <v>15.424280749090853</v>
      </c>
      <c r="AT48" s="69">
        <f t="shared" si="148"/>
        <v>16.073413854157955</v>
      </c>
      <c r="AU48" s="69">
        <f t="shared" si="148"/>
        <v>16.406704448726124</v>
      </c>
      <c r="AV48" s="69">
        <f t="shared" si="148"/>
        <v>15.088653338888902</v>
      </c>
      <c r="AW48" s="59">
        <f t="shared" si="138"/>
        <v>15.530179875228002</v>
      </c>
      <c r="AY48" s="63">
        <v>15.313233461729856</v>
      </c>
      <c r="AZ48" s="63">
        <v>15.313233461729855</v>
      </c>
      <c r="BA48" s="63">
        <v>15.313233461729853</v>
      </c>
      <c r="BB48" s="63">
        <v>15.247902570183337</v>
      </c>
      <c r="BC48" s="63">
        <v>15.247902570183337</v>
      </c>
      <c r="BD48" s="63">
        <v>15.247902570183339</v>
      </c>
      <c r="BE48" s="63">
        <v>15.266139453158756</v>
      </c>
      <c r="BF48" s="63">
        <v>15.266139453158754</v>
      </c>
      <c r="BG48" s="63">
        <v>15.266139453158754</v>
      </c>
      <c r="BH48" s="63">
        <v>15.48682383002866</v>
      </c>
      <c r="BI48" s="63">
        <v>15.486823830028662</v>
      </c>
      <c r="BJ48" s="63">
        <v>15.486823830028658</v>
      </c>
      <c r="BK48" s="59">
        <f t="shared" si="140"/>
        <v>15.329439929410109</v>
      </c>
      <c r="BM48" s="59">
        <f t="shared" si="149"/>
        <v>16.136628898575221</v>
      </c>
      <c r="BN48" s="59">
        <f t="shared" si="149"/>
        <v>15.776056366928989</v>
      </c>
      <c r="BO48" s="59">
        <f t="shared" si="141"/>
        <v>15.470137557994022</v>
      </c>
      <c r="BP48" s="63">
        <v>15.247902570183337</v>
      </c>
      <c r="BQ48" s="63">
        <v>15.247902570183337</v>
      </c>
      <c r="BR48" s="63">
        <v>15.247902570183339</v>
      </c>
      <c r="BS48" s="63">
        <v>15.266139453158756</v>
      </c>
      <c r="BT48" s="63">
        <v>15.266139453158754</v>
      </c>
      <c r="BU48" s="63">
        <v>15.266139453158754</v>
      </c>
      <c r="BV48" s="63">
        <v>15.48682383002866</v>
      </c>
      <c r="BW48" s="63">
        <v>15.486823830028662</v>
      </c>
      <c r="BX48" s="63">
        <v>15.486823830028658</v>
      </c>
      <c r="BY48" s="59">
        <f t="shared" si="141"/>
        <v>15.43705169088271</v>
      </c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59">
        <f t="shared" si="142"/>
        <v>0</v>
      </c>
      <c r="CO48" s="163"/>
      <c r="CP48" s="163"/>
      <c r="CQ48" s="163"/>
      <c r="CR48" s="163"/>
      <c r="CS48" s="59">
        <f t="shared" si="143"/>
        <v>0</v>
      </c>
      <c r="CU48" s="163"/>
      <c r="CV48" s="163"/>
      <c r="CW48" s="163"/>
      <c r="CX48" s="163"/>
      <c r="CY48" s="59">
        <f t="shared" si="144"/>
        <v>0</v>
      </c>
      <c r="DA48" s="163"/>
      <c r="DB48" s="163"/>
      <c r="DC48" s="163"/>
      <c r="DD48" s="163"/>
      <c r="DE48" s="163"/>
      <c r="DF48" s="163"/>
      <c r="DG48" s="163"/>
      <c r="DH48" s="163"/>
      <c r="DI48" s="163"/>
      <c r="DJ48" s="163"/>
      <c r="DK48" s="163"/>
      <c r="DL48" s="163"/>
      <c r="DM48" s="163"/>
      <c r="DN48" s="163"/>
      <c r="DO48" s="163"/>
      <c r="DP48" s="163"/>
      <c r="DQ48" s="163"/>
      <c r="DR48" s="163"/>
      <c r="DS48" s="163"/>
      <c r="DU48" s="59">
        <f t="shared" si="8"/>
        <v>0.10761176147260088</v>
      </c>
      <c r="DW48" s="59">
        <f t="shared" si="134"/>
        <v>0.99400340594291248</v>
      </c>
      <c r="DX48" s="59">
        <f t="shared" si="146"/>
        <v>0.71790759971072238</v>
      </c>
    </row>
    <row r="49" spans="1:128" x14ac:dyDescent="0.3">
      <c r="B49" s="15" t="s">
        <v>83</v>
      </c>
      <c r="C49" s="16" t="s">
        <v>84</v>
      </c>
      <c r="D49" s="15" t="s">
        <v>85</v>
      </c>
      <c r="E49" s="16" t="s">
        <v>86</v>
      </c>
      <c r="F49" s="68" t="s">
        <v>87</v>
      </c>
      <c r="G49" s="15" t="s">
        <v>62</v>
      </c>
      <c r="I49" s="59">
        <f t="shared" si="136"/>
        <v>1.5644861189863213</v>
      </c>
      <c r="J49" s="59">
        <f t="shared" si="136"/>
        <v>1.5199665801377722</v>
      </c>
      <c r="K49" s="59">
        <f t="shared" si="136"/>
        <v>1.5822173609596133</v>
      </c>
      <c r="L49" s="59">
        <f t="shared" si="136"/>
        <v>1.5475421258333548</v>
      </c>
      <c r="M49" s="59">
        <f t="shared" si="136"/>
        <v>1.5486105415183196</v>
      </c>
      <c r="N49" s="59">
        <f t="shared" si="136"/>
        <v>1.5873746304167866</v>
      </c>
      <c r="O49" s="59">
        <f t="shared" si="136"/>
        <v>1.6442666258412444</v>
      </c>
      <c r="P49" s="59">
        <f t="shared" si="136"/>
        <v>1.6589897741713495</v>
      </c>
      <c r="Q49" s="59">
        <f t="shared" si="136"/>
        <v>1.4792481814751737</v>
      </c>
      <c r="R49" s="59">
        <f t="shared" si="136"/>
        <v>1.43686974770563</v>
      </c>
      <c r="S49" s="59">
        <f t="shared" si="136"/>
        <v>1.6521216689676002</v>
      </c>
      <c r="T49" s="59">
        <f t="shared" si="136"/>
        <v>1.4741047507500855</v>
      </c>
      <c r="U49" s="59">
        <f t="shared" si="136"/>
        <v>1.5544826075777796</v>
      </c>
      <c r="W49" s="59">
        <f t="shared" si="137"/>
        <v>1.4073084857644362</v>
      </c>
      <c r="X49" s="59">
        <f t="shared" si="137"/>
        <v>1.4223982485999054</v>
      </c>
      <c r="Y49" s="59">
        <f t="shared" si="137"/>
        <v>1.405972983955134</v>
      </c>
      <c r="Z49" s="59">
        <f t="shared" si="137"/>
        <v>1.7815558907266966</v>
      </c>
      <c r="AA49" s="59">
        <f t="shared" si="137"/>
        <v>1.4498150848703406</v>
      </c>
      <c r="AB49" s="59">
        <f t="shared" si="137"/>
        <v>1.4908317832944535</v>
      </c>
      <c r="AC49" s="59">
        <f t="shared" si="137"/>
        <v>1.6478896125602662</v>
      </c>
      <c r="AD49" s="59">
        <f t="shared" si="137"/>
        <v>1.4938268858096624</v>
      </c>
      <c r="AE49" s="59">
        <f t="shared" si="137"/>
        <v>1.5054618778398534</v>
      </c>
      <c r="AF49" s="59">
        <f t="shared" si="137"/>
        <v>1.4501131890876091</v>
      </c>
      <c r="AG49" s="59">
        <f t="shared" si="137"/>
        <v>1.4833666878648313</v>
      </c>
      <c r="AH49" s="59">
        <f t="shared" si="137"/>
        <v>1.4165421455971383</v>
      </c>
      <c r="AI49" s="59">
        <f t="shared" si="137"/>
        <v>1.4793641180374022</v>
      </c>
      <c r="AK49" s="69">
        <f t="shared" si="150"/>
        <v>1.4817271497186881</v>
      </c>
      <c r="AL49" s="69">
        <f t="shared" si="150"/>
        <v>1.3912788810170358</v>
      </c>
      <c r="AM49" s="69">
        <f t="shared" si="150"/>
        <v>1.4117748064031679</v>
      </c>
      <c r="AN49" s="69">
        <f t="shared" si="150"/>
        <v>1.4911139418804926</v>
      </c>
      <c r="AO49" s="69">
        <f t="shared" si="150"/>
        <v>1.4915652550756069</v>
      </c>
      <c r="AP49" s="69">
        <f t="shared" si="150"/>
        <v>1.5126943759239597</v>
      </c>
      <c r="AQ49" s="69">
        <f t="shared" si="147"/>
        <v>1.507666590055188</v>
      </c>
      <c r="AR49" s="69">
        <f t="shared" si="147"/>
        <v>1.5360647636566493</v>
      </c>
      <c r="AS49" s="69">
        <v>1.4700755937697276</v>
      </c>
      <c r="AT49" s="69">
        <f t="shared" si="148"/>
        <v>1.5634853302207288</v>
      </c>
      <c r="AU49" s="69">
        <f t="shared" si="148"/>
        <v>1.5375474064068491</v>
      </c>
      <c r="AV49" s="69">
        <f t="shared" si="148"/>
        <v>1.4257423698695832</v>
      </c>
      <c r="AW49" s="59">
        <f t="shared" si="138"/>
        <v>1.4839625040302269</v>
      </c>
      <c r="AY49" s="63">
        <v>1.4793315472041912</v>
      </c>
      <c r="AZ49" s="63">
        <v>1.4793315472041908</v>
      </c>
      <c r="BA49" s="63">
        <v>1.4793315472041908</v>
      </c>
      <c r="BB49" s="63">
        <v>1.473020270809609</v>
      </c>
      <c r="BC49" s="63">
        <v>1.473020270809609</v>
      </c>
      <c r="BD49" s="63">
        <v>1.4730202708096092</v>
      </c>
      <c r="BE49" s="63">
        <v>1.4747820408744114</v>
      </c>
      <c r="BF49" s="63">
        <v>1.4747820408744117</v>
      </c>
      <c r="BG49" s="63">
        <v>1.4747820408744114</v>
      </c>
      <c r="BH49" s="63">
        <v>1.496101206515988</v>
      </c>
      <c r="BI49" s="63">
        <v>1.496101206515988</v>
      </c>
      <c r="BJ49" s="63">
        <v>1.4961012065159878</v>
      </c>
      <c r="BK49" s="59">
        <f t="shared" si="140"/>
        <v>1.480897169446421</v>
      </c>
      <c r="BM49" s="59">
        <f t="shared" si="149"/>
        <v>1.5471605975902805</v>
      </c>
      <c r="BN49" s="59">
        <f t="shared" si="149"/>
        <v>1.5357696611169678</v>
      </c>
      <c r="BO49" s="59">
        <f t="shared" si="141"/>
        <v>1.5082067393672782</v>
      </c>
      <c r="BP49" s="63">
        <v>1.473020270809609</v>
      </c>
      <c r="BQ49" s="63">
        <v>1.473020270809609</v>
      </c>
      <c r="BR49" s="63">
        <v>1.4730202708096092</v>
      </c>
      <c r="BS49" s="63">
        <v>1.4747820408744114</v>
      </c>
      <c r="BT49" s="63">
        <v>1.4747820408744117</v>
      </c>
      <c r="BU49" s="63">
        <v>1.4747820408744114</v>
      </c>
      <c r="BV49" s="63">
        <v>1.496101206515988</v>
      </c>
      <c r="BW49" s="63">
        <v>1.496101206515988</v>
      </c>
      <c r="BX49" s="63">
        <v>1.4961012065159878</v>
      </c>
      <c r="BY49" s="59">
        <f t="shared" si="141"/>
        <v>1.4925212639200416</v>
      </c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59">
        <f t="shared" si="142"/>
        <v>0</v>
      </c>
      <c r="CO49" s="163"/>
      <c r="CP49" s="163"/>
      <c r="CQ49" s="163"/>
      <c r="CR49" s="163"/>
      <c r="CS49" s="59">
        <f t="shared" si="143"/>
        <v>0</v>
      </c>
      <c r="CU49" s="163"/>
      <c r="CV49" s="163"/>
      <c r="CW49" s="163"/>
      <c r="CX49" s="163"/>
      <c r="CY49" s="59">
        <f t="shared" si="144"/>
        <v>0</v>
      </c>
      <c r="DA49" s="163"/>
      <c r="DB49" s="163"/>
      <c r="DC49" s="163"/>
      <c r="DD49" s="163"/>
      <c r="DE49" s="163"/>
      <c r="DF49" s="163"/>
      <c r="DG49" s="163"/>
      <c r="DH49" s="163"/>
      <c r="DI49" s="163"/>
      <c r="DJ49" s="163"/>
      <c r="DK49" s="163"/>
      <c r="DL49" s="163"/>
      <c r="DM49" s="163"/>
      <c r="DN49" s="163"/>
      <c r="DO49" s="163"/>
      <c r="DP49" s="163"/>
      <c r="DQ49" s="163"/>
      <c r="DR49" s="163"/>
      <c r="DS49" s="163"/>
      <c r="DU49" s="59">
        <f t="shared" si="8"/>
        <v>1.1624094473620561E-2</v>
      </c>
      <c r="DW49" s="59">
        <f t="shared" si="134"/>
        <v>1.0057675041428407</v>
      </c>
      <c r="DX49" s="59">
        <f t="shared" si="146"/>
        <v>6.9410427557931004E-2</v>
      </c>
    </row>
    <row r="50" spans="1:128" x14ac:dyDescent="0.3">
      <c r="B50" s="15" t="s">
        <v>88</v>
      </c>
      <c r="C50" s="16" t="s">
        <v>89</v>
      </c>
      <c r="D50" s="15"/>
      <c r="E50" s="16"/>
      <c r="F50" s="169" t="s">
        <v>90</v>
      </c>
      <c r="G50" s="105" t="s">
        <v>294</v>
      </c>
      <c r="I50" s="59">
        <f t="shared" si="136"/>
        <v>0</v>
      </c>
      <c r="J50" s="59">
        <f t="shared" si="136"/>
        <v>0</v>
      </c>
      <c r="K50" s="59">
        <f t="shared" si="136"/>
        <v>0</v>
      </c>
      <c r="L50" s="59">
        <f t="shared" si="136"/>
        <v>0</v>
      </c>
      <c r="M50" s="59">
        <f t="shared" si="136"/>
        <v>0</v>
      </c>
      <c r="N50" s="59">
        <f t="shared" si="136"/>
        <v>0</v>
      </c>
      <c r="O50" s="59">
        <f t="shared" si="136"/>
        <v>0</v>
      </c>
      <c r="P50" s="59">
        <f t="shared" si="136"/>
        <v>0</v>
      </c>
      <c r="Q50" s="59">
        <f t="shared" si="136"/>
        <v>0</v>
      </c>
      <c r="R50" s="59">
        <f t="shared" si="136"/>
        <v>0</v>
      </c>
      <c r="S50" s="59">
        <f t="shared" si="136"/>
        <v>0</v>
      </c>
      <c r="T50" s="59">
        <f t="shared" si="136"/>
        <v>0</v>
      </c>
      <c r="U50" s="59">
        <f t="shared" si="136"/>
        <v>0</v>
      </c>
      <c r="W50" s="59">
        <f t="shared" si="137"/>
        <v>0</v>
      </c>
      <c r="X50" s="59">
        <f t="shared" si="137"/>
        <v>0</v>
      </c>
      <c r="Y50" s="59">
        <f t="shared" si="137"/>
        <v>0</v>
      </c>
      <c r="Z50" s="59">
        <f t="shared" si="137"/>
        <v>0</v>
      </c>
      <c r="AA50" s="59">
        <f t="shared" si="137"/>
        <v>0</v>
      </c>
      <c r="AB50" s="59">
        <f t="shared" si="137"/>
        <v>0</v>
      </c>
      <c r="AC50" s="59">
        <f t="shared" si="137"/>
        <v>0</v>
      </c>
      <c r="AD50" s="59">
        <f t="shared" si="137"/>
        <v>0</v>
      </c>
      <c r="AE50" s="59">
        <f t="shared" si="137"/>
        <v>0</v>
      </c>
      <c r="AF50" s="59">
        <f t="shared" si="137"/>
        <v>0</v>
      </c>
      <c r="AG50" s="59">
        <f t="shared" si="137"/>
        <v>0</v>
      </c>
      <c r="AH50" s="59">
        <f t="shared" si="137"/>
        <v>0</v>
      </c>
      <c r="AI50" s="59">
        <f t="shared" si="137"/>
        <v>0</v>
      </c>
      <c r="AK50" s="69">
        <f t="shared" si="150"/>
        <v>0</v>
      </c>
      <c r="AL50" s="69">
        <f t="shared" si="150"/>
        <v>0</v>
      </c>
      <c r="AM50" s="69">
        <f t="shared" si="150"/>
        <v>0</v>
      </c>
      <c r="AN50" s="69">
        <f t="shared" si="150"/>
        <v>0</v>
      </c>
      <c r="AO50" s="69">
        <f t="shared" si="150"/>
        <v>0</v>
      </c>
      <c r="AP50" s="69">
        <f t="shared" si="150"/>
        <v>0</v>
      </c>
      <c r="AQ50" s="69">
        <f t="shared" si="147"/>
        <v>0</v>
      </c>
      <c r="AR50" s="69">
        <f t="shared" si="147"/>
        <v>0</v>
      </c>
      <c r="AS50" s="69">
        <v>0</v>
      </c>
      <c r="AT50" s="69">
        <f t="shared" si="148"/>
        <v>0</v>
      </c>
      <c r="AU50" s="69">
        <f t="shared" si="148"/>
        <v>0</v>
      </c>
      <c r="AV50" s="69">
        <f t="shared" si="148"/>
        <v>0</v>
      </c>
      <c r="AW50" s="59">
        <f t="shared" si="138"/>
        <v>0</v>
      </c>
      <c r="AY50" s="63">
        <v>0</v>
      </c>
      <c r="AZ50" s="63">
        <v>0</v>
      </c>
      <c r="BA50" s="63">
        <v>0</v>
      </c>
      <c r="BB50" s="63">
        <v>0</v>
      </c>
      <c r="BC50" s="63">
        <v>0</v>
      </c>
      <c r="BD50" s="63">
        <v>0</v>
      </c>
      <c r="BE50" s="63">
        <v>0</v>
      </c>
      <c r="BF50" s="63">
        <v>0</v>
      </c>
      <c r="BG50" s="63">
        <v>0</v>
      </c>
      <c r="BH50" s="63">
        <v>0</v>
      </c>
      <c r="BI50" s="63">
        <v>0</v>
      </c>
      <c r="BJ50" s="63">
        <v>0</v>
      </c>
      <c r="BK50" s="59">
        <f t="shared" si="140"/>
        <v>0</v>
      </c>
      <c r="BM50" s="59">
        <f t="shared" si="149"/>
        <v>0</v>
      </c>
      <c r="BN50" s="59">
        <f t="shared" si="149"/>
        <v>0</v>
      </c>
      <c r="BO50" s="59">
        <f t="shared" si="141"/>
        <v>0</v>
      </c>
      <c r="BP50" s="63">
        <v>0</v>
      </c>
      <c r="BQ50" s="63">
        <v>0</v>
      </c>
      <c r="BR50" s="63">
        <v>0</v>
      </c>
      <c r="BS50" s="63">
        <v>0</v>
      </c>
      <c r="BT50" s="63">
        <v>0</v>
      </c>
      <c r="BU50" s="63">
        <v>0</v>
      </c>
      <c r="BV50" s="63">
        <v>0</v>
      </c>
      <c r="BW50" s="63">
        <v>0</v>
      </c>
      <c r="BX50" s="63">
        <v>0</v>
      </c>
      <c r="BY50" s="59">
        <f t="shared" si="141"/>
        <v>0</v>
      </c>
      <c r="CA50" s="163"/>
      <c r="CB50" s="163"/>
      <c r="CC50" s="163"/>
      <c r="CD50" s="163"/>
      <c r="CE50" s="163"/>
      <c r="CF50" s="163"/>
      <c r="CG50" s="163"/>
      <c r="CH50" s="163"/>
      <c r="CI50" s="163"/>
      <c r="CJ50" s="163"/>
      <c r="CK50" s="163"/>
      <c r="CL50" s="163"/>
      <c r="CM50" s="59">
        <f t="shared" si="142"/>
        <v>0</v>
      </c>
      <c r="CO50" s="163"/>
      <c r="CP50" s="163"/>
      <c r="CQ50" s="163"/>
      <c r="CR50" s="163"/>
      <c r="CS50" s="59">
        <f t="shared" si="143"/>
        <v>0</v>
      </c>
      <c r="CU50" s="163"/>
      <c r="CV50" s="163"/>
      <c r="CW50" s="163"/>
      <c r="CX50" s="163"/>
      <c r="CY50" s="59">
        <f t="shared" si="144"/>
        <v>0</v>
      </c>
      <c r="DA50" s="163"/>
      <c r="DB50" s="163"/>
      <c r="DC50" s="163"/>
      <c r="DD50" s="163"/>
      <c r="DE50" s="163"/>
      <c r="DF50" s="163"/>
      <c r="DG50" s="163"/>
      <c r="DH50" s="163"/>
      <c r="DI50" s="163"/>
      <c r="DJ50" s="163"/>
      <c r="DK50" s="163"/>
      <c r="DL50" s="163"/>
      <c r="DM50" s="163"/>
      <c r="DN50" s="163"/>
      <c r="DO50" s="163"/>
      <c r="DP50" s="163"/>
      <c r="DQ50" s="163"/>
      <c r="DR50" s="163"/>
      <c r="DS50" s="163"/>
      <c r="DU50" s="59">
        <f t="shared" si="8"/>
        <v>0</v>
      </c>
      <c r="DW50" s="59" t="e">
        <f t="shared" si="134"/>
        <v>#DIV/0!</v>
      </c>
      <c r="DX50" s="59">
        <f t="shared" si="146"/>
        <v>0</v>
      </c>
    </row>
    <row r="51" spans="1:128" x14ac:dyDescent="0.3">
      <c r="B51" s="15" t="s">
        <v>91</v>
      </c>
      <c r="C51" s="16" t="s">
        <v>92</v>
      </c>
      <c r="D51" s="15" t="s">
        <v>93</v>
      </c>
      <c r="E51" s="16" t="s">
        <v>94</v>
      </c>
      <c r="F51" s="68" t="s">
        <v>95</v>
      </c>
      <c r="G51" s="15" t="s">
        <v>62</v>
      </c>
      <c r="I51" s="59">
        <f t="shared" si="136"/>
        <v>0.83014974001107145</v>
      </c>
      <c r="J51" s="59">
        <f t="shared" si="136"/>
        <v>0.80355396438127447</v>
      </c>
      <c r="K51" s="59">
        <f t="shared" si="136"/>
        <v>0.82769435792029811</v>
      </c>
      <c r="L51" s="59">
        <f t="shared" si="136"/>
        <v>0.88072381906528563</v>
      </c>
      <c r="M51" s="59">
        <f t="shared" si="136"/>
        <v>0.82722591477916207</v>
      </c>
      <c r="N51" s="59">
        <f t="shared" si="136"/>
        <v>0.89975516487559715</v>
      </c>
      <c r="O51" s="59">
        <f t="shared" si="136"/>
        <v>0.97131119880563477</v>
      </c>
      <c r="P51" s="59">
        <f t="shared" si="136"/>
        <v>0.99818082138971509</v>
      </c>
      <c r="Q51" s="59">
        <f t="shared" si="136"/>
        <v>0.90375367024900011</v>
      </c>
      <c r="R51" s="59">
        <f t="shared" si="136"/>
        <v>0.78153187916151723</v>
      </c>
      <c r="S51" s="59">
        <f t="shared" si="136"/>
        <v>0.87906174833947104</v>
      </c>
      <c r="T51" s="59">
        <f t="shared" si="136"/>
        <v>0.83435728388661301</v>
      </c>
      <c r="U51" s="59">
        <f t="shared" si="136"/>
        <v>0.86715631855171427</v>
      </c>
      <c r="W51" s="59">
        <f t="shared" si="137"/>
        <v>0.78591650654972356</v>
      </c>
      <c r="X51" s="59">
        <f t="shared" si="137"/>
        <v>0.78232004394656518</v>
      </c>
      <c r="Y51" s="59">
        <f t="shared" si="137"/>
        <v>0.78322443801104202</v>
      </c>
      <c r="Z51" s="59">
        <f t="shared" si="137"/>
        <v>1.0548112826305767</v>
      </c>
      <c r="AA51" s="59">
        <f t="shared" si="137"/>
        <v>0.85958498156972918</v>
      </c>
      <c r="AB51" s="59">
        <f t="shared" si="137"/>
        <v>0.80377959925595066</v>
      </c>
      <c r="AC51" s="59">
        <f t="shared" si="137"/>
        <v>0.9331306264099104</v>
      </c>
      <c r="AD51" s="59">
        <f t="shared" si="137"/>
        <v>0.6991365852793483</v>
      </c>
      <c r="AE51" s="59">
        <f t="shared" si="137"/>
        <v>0.89192930738658571</v>
      </c>
      <c r="AF51" s="59">
        <f t="shared" si="137"/>
        <v>0.83149137364187498</v>
      </c>
      <c r="AG51" s="59">
        <f t="shared" si="137"/>
        <v>1.008227645507819</v>
      </c>
      <c r="AH51" s="59">
        <f t="shared" si="137"/>
        <v>0.98363645459218751</v>
      </c>
      <c r="AI51" s="59">
        <f t="shared" si="137"/>
        <v>0.85720669560404761</v>
      </c>
      <c r="AK51" s="69">
        <f t="shared" si="150"/>
        <v>0.89490100490630919</v>
      </c>
      <c r="AL51" s="69">
        <f t="shared" si="150"/>
        <v>0.90070853104798809</v>
      </c>
      <c r="AM51" s="69">
        <f t="shared" si="150"/>
        <v>0.92726513540655098</v>
      </c>
      <c r="AN51" s="69">
        <f t="shared" si="150"/>
        <v>0.83036065444406182</v>
      </c>
      <c r="AO51" s="69">
        <f t="shared" si="150"/>
        <v>0.89030994613235814</v>
      </c>
      <c r="AP51" s="69">
        <f t="shared" si="150"/>
        <v>0.93738656227257378</v>
      </c>
      <c r="AQ51" s="69">
        <f t="shared" si="147"/>
        <v>0.87731860810099482</v>
      </c>
      <c r="AR51" s="69">
        <f t="shared" si="147"/>
        <v>0.79760694539277621</v>
      </c>
      <c r="AS51" s="69">
        <v>0.70964591065066496</v>
      </c>
      <c r="AT51" s="69">
        <f t="shared" si="148"/>
        <v>0.80851194678613736</v>
      </c>
      <c r="AU51" s="69">
        <f t="shared" si="148"/>
        <v>0.82376893155164832</v>
      </c>
      <c r="AV51" s="69">
        <f t="shared" si="148"/>
        <v>0.83735190575828378</v>
      </c>
      <c r="AW51" s="59">
        <f t="shared" si="138"/>
        <v>0.85268371555920952</v>
      </c>
      <c r="AY51" s="63">
        <v>0.8608303072269875</v>
      </c>
      <c r="AZ51" s="63">
        <v>0.86083030722698739</v>
      </c>
      <c r="BA51" s="63">
        <v>0.86083030722698739</v>
      </c>
      <c r="BB51" s="63">
        <v>0.85715774443468429</v>
      </c>
      <c r="BC51" s="63">
        <v>0.85715774443468429</v>
      </c>
      <c r="BD51" s="63">
        <v>0.85715774443468429</v>
      </c>
      <c r="BE51" s="63">
        <v>0.85818292710520416</v>
      </c>
      <c r="BF51" s="63">
        <v>0.85818292710520416</v>
      </c>
      <c r="BG51" s="63">
        <v>0.85818292710520405</v>
      </c>
      <c r="BH51" s="63">
        <v>0.87058865450535683</v>
      </c>
      <c r="BI51" s="63">
        <v>0.87058865450535694</v>
      </c>
      <c r="BJ51" s="63">
        <v>0.87058865450535694</v>
      </c>
      <c r="BK51" s="59">
        <f t="shared" si="140"/>
        <v>0.86174135051429335</v>
      </c>
      <c r="BM51" s="59">
        <f t="shared" si="149"/>
        <v>0.95884258187960492</v>
      </c>
      <c r="BN51" s="59">
        <f t="shared" si="149"/>
        <v>0.85838187024181822</v>
      </c>
      <c r="BO51" s="59">
        <f t="shared" si="141"/>
        <v>0.9327777792630213</v>
      </c>
      <c r="BP51" s="63">
        <v>0.85715774443468429</v>
      </c>
      <c r="BQ51" s="63">
        <v>0.85715774443468429</v>
      </c>
      <c r="BR51" s="63">
        <v>0.85715774443468429</v>
      </c>
      <c r="BS51" s="63">
        <v>0.85818292710520416</v>
      </c>
      <c r="BT51" s="63">
        <v>0.85818292710520416</v>
      </c>
      <c r="BU51" s="63">
        <v>0.85818292710520405</v>
      </c>
      <c r="BV51" s="63">
        <v>0.87058865450535683</v>
      </c>
      <c r="BW51" s="63">
        <v>0.87058865450535694</v>
      </c>
      <c r="BX51" s="63">
        <v>0.87058865450535694</v>
      </c>
      <c r="BY51" s="59">
        <f t="shared" si="141"/>
        <v>0.87494261737490453</v>
      </c>
      <c r="CA51" s="163"/>
      <c r="CB51" s="163"/>
      <c r="CC51" s="163"/>
      <c r="CD51" s="163"/>
      <c r="CE51" s="163"/>
      <c r="CF51" s="163"/>
      <c r="CG51" s="163"/>
      <c r="CH51" s="163"/>
      <c r="CI51" s="163"/>
      <c r="CJ51" s="163"/>
      <c r="CK51" s="163"/>
      <c r="CL51" s="163"/>
      <c r="CM51" s="59">
        <f t="shared" si="142"/>
        <v>0</v>
      </c>
      <c r="CO51" s="163"/>
      <c r="CP51" s="163"/>
      <c r="CQ51" s="163"/>
      <c r="CR51" s="163"/>
      <c r="CS51" s="59">
        <f t="shared" si="143"/>
        <v>0</v>
      </c>
      <c r="CU51" s="163"/>
      <c r="CV51" s="163"/>
      <c r="CW51" s="163"/>
      <c r="CX51" s="163"/>
      <c r="CY51" s="59">
        <f t="shared" si="144"/>
        <v>0</v>
      </c>
      <c r="DA51" s="163"/>
      <c r="DB51" s="163"/>
      <c r="DC51" s="163"/>
      <c r="DD51" s="163"/>
      <c r="DE51" s="163"/>
      <c r="DF51" s="163"/>
      <c r="DG51" s="163"/>
      <c r="DH51" s="163"/>
      <c r="DI51" s="163"/>
      <c r="DJ51" s="163"/>
      <c r="DK51" s="163"/>
      <c r="DL51" s="163"/>
      <c r="DM51" s="163"/>
      <c r="DN51" s="163"/>
      <c r="DO51" s="163"/>
      <c r="DP51" s="163"/>
      <c r="DQ51" s="163"/>
      <c r="DR51" s="163"/>
      <c r="DS51" s="163"/>
      <c r="DU51" s="59">
        <f t="shared" si="8"/>
        <v>1.3201266860611183E-2</v>
      </c>
      <c r="DW51" s="59">
        <f t="shared" si="134"/>
        <v>1.0261045231772687</v>
      </c>
      <c r="DX51" s="59">
        <f t="shared" si="146"/>
        <v>4.0689632120310508E-2</v>
      </c>
    </row>
    <row r="52" spans="1:128" x14ac:dyDescent="0.3">
      <c r="B52" s="15" t="s">
        <v>96</v>
      </c>
      <c r="C52" s="16" t="s">
        <v>97</v>
      </c>
      <c r="D52" s="15" t="s">
        <v>98</v>
      </c>
      <c r="E52" s="16" t="s">
        <v>99</v>
      </c>
      <c r="F52" s="68" t="s">
        <v>100</v>
      </c>
      <c r="G52" s="15" t="s">
        <v>62</v>
      </c>
      <c r="I52" s="59">
        <f t="shared" si="136"/>
        <v>0.79613978577622069</v>
      </c>
      <c r="J52" s="59">
        <f t="shared" si="136"/>
        <v>0.70519899065183878</v>
      </c>
      <c r="K52" s="59">
        <f t="shared" si="136"/>
        <v>0.6812776986263267</v>
      </c>
      <c r="L52" s="59">
        <f t="shared" si="136"/>
        <v>0.66839455477008369</v>
      </c>
      <c r="M52" s="59">
        <f t="shared" si="136"/>
        <v>0.75132596509534988</v>
      </c>
      <c r="N52" s="59">
        <f t="shared" si="136"/>
        <v>0.76677601845992926</v>
      </c>
      <c r="O52" s="59">
        <f t="shared" si="136"/>
        <v>0.77429802710286821</v>
      </c>
      <c r="P52" s="59">
        <f t="shared" si="136"/>
        <v>0.74306470853225925</v>
      </c>
      <c r="Q52" s="59">
        <f t="shared" si="136"/>
        <v>0.6458456790817948</v>
      </c>
      <c r="R52" s="59">
        <f t="shared" si="136"/>
        <v>0.7365757711669827</v>
      </c>
      <c r="S52" s="59">
        <f t="shared" si="136"/>
        <v>0.69421578201945899</v>
      </c>
      <c r="T52" s="59">
        <f t="shared" si="136"/>
        <v>0.64194111301537704</v>
      </c>
      <c r="U52" s="59">
        <f t="shared" si="136"/>
        <v>0.71537206104827922</v>
      </c>
      <c r="W52" s="59">
        <f t="shared" si="137"/>
        <v>0.74195136059595135</v>
      </c>
      <c r="X52" s="59">
        <f t="shared" si="137"/>
        <v>0.83540055503953936</v>
      </c>
      <c r="Y52" s="59">
        <f t="shared" si="137"/>
        <v>0.81837766248849342</v>
      </c>
      <c r="Z52" s="59">
        <f t="shared" si="137"/>
        <v>0.90945506575333623</v>
      </c>
      <c r="AA52" s="59">
        <f t="shared" si="137"/>
        <v>0.6788844778603208</v>
      </c>
      <c r="AB52" s="59">
        <f t="shared" si="137"/>
        <v>0.75900326290031683</v>
      </c>
      <c r="AC52" s="59">
        <f t="shared" si="137"/>
        <v>0.7416525515083392</v>
      </c>
      <c r="AD52" s="59">
        <f t="shared" si="137"/>
        <v>0.75031935994674104</v>
      </c>
      <c r="AE52" s="59">
        <f t="shared" si="137"/>
        <v>0.65565339281302082</v>
      </c>
      <c r="AF52" s="59">
        <f t="shared" si="137"/>
        <v>0.65190429279452822</v>
      </c>
      <c r="AG52" s="59">
        <f t="shared" si="137"/>
        <v>0.56359279772946058</v>
      </c>
      <c r="AH52" s="59">
        <f t="shared" si="137"/>
        <v>0.53466373874978712</v>
      </c>
      <c r="AI52" s="59">
        <f t="shared" si="137"/>
        <v>0.71075942488147614</v>
      </c>
      <c r="AK52" s="69">
        <f t="shared" si="150"/>
        <v>0.5355512491872142</v>
      </c>
      <c r="AL52" s="69">
        <f t="shared" si="150"/>
        <v>0.63089224784010234</v>
      </c>
      <c r="AM52" s="69">
        <f t="shared" si="150"/>
        <v>0.62032981334322224</v>
      </c>
      <c r="AN52" s="69">
        <f t="shared" si="150"/>
        <v>0.69573132926777548</v>
      </c>
      <c r="AO52" s="69">
        <f t="shared" si="150"/>
        <v>0.68120824189393803</v>
      </c>
      <c r="AP52" s="69">
        <f t="shared" si="150"/>
        <v>0.72772443030818035</v>
      </c>
      <c r="AQ52" s="69">
        <f t="shared" si="147"/>
        <v>0.69840346572029388</v>
      </c>
      <c r="AR52" s="69">
        <f t="shared" si="147"/>
        <v>0.65738360563916343</v>
      </c>
      <c r="AS52" s="69">
        <v>0.69662419884850768</v>
      </c>
      <c r="AT52" s="69">
        <f t="shared" si="148"/>
        <v>0.70859494873819284</v>
      </c>
      <c r="AU52" s="69">
        <f t="shared" si="148"/>
        <v>0.74140690333224113</v>
      </c>
      <c r="AV52" s="69">
        <f t="shared" si="148"/>
        <v>0.66886599870582963</v>
      </c>
      <c r="AW52" s="59">
        <f t="shared" si="138"/>
        <v>0.67310849456957611</v>
      </c>
      <c r="AY52" s="63">
        <v>0.685277690924326</v>
      </c>
      <c r="AZ52" s="63">
        <v>0.68527769092432589</v>
      </c>
      <c r="BA52" s="63">
        <v>0.68527769092432589</v>
      </c>
      <c r="BB52" s="63">
        <v>0.68235408875911951</v>
      </c>
      <c r="BC52" s="63">
        <v>0.68235408875911951</v>
      </c>
      <c r="BD52" s="63">
        <v>0.68235408875911951</v>
      </c>
      <c r="BE52" s="63">
        <v>0.68317020176923482</v>
      </c>
      <c r="BF52" s="63">
        <v>0.68317020176923482</v>
      </c>
      <c r="BG52" s="63">
        <v>0.68317020176923482</v>
      </c>
      <c r="BH52" s="63">
        <v>0.69304597885984276</v>
      </c>
      <c r="BI52" s="63">
        <v>0.69304597885984287</v>
      </c>
      <c r="BJ52" s="63">
        <v>0.69304597885984276</v>
      </c>
      <c r="BK52" s="59">
        <f t="shared" si="140"/>
        <v>0.68600294145862506</v>
      </c>
      <c r="BM52" s="59">
        <f t="shared" si="149"/>
        <v>0.65748842267365804</v>
      </c>
      <c r="BN52" s="59">
        <f t="shared" si="149"/>
        <v>0.63474400805611619</v>
      </c>
      <c r="BO52" s="59">
        <f t="shared" si="141"/>
        <v>0.54234873962705588</v>
      </c>
      <c r="BP52" s="63">
        <v>0.68235408875911951</v>
      </c>
      <c r="BQ52" s="63">
        <v>0.68235408875911951</v>
      </c>
      <c r="BR52" s="63">
        <v>0.68235408875911951</v>
      </c>
      <c r="BS52" s="63">
        <v>0.68317020176923482</v>
      </c>
      <c r="BT52" s="63">
        <v>0.68317020176923482</v>
      </c>
      <c r="BU52" s="63">
        <v>0.68317020176923482</v>
      </c>
      <c r="BV52" s="63">
        <v>0.69304597885984276</v>
      </c>
      <c r="BW52" s="63">
        <v>0.69304597885984287</v>
      </c>
      <c r="BX52" s="63">
        <v>0.69304597885984276</v>
      </c>
      <c r="BY52" s="59">
        <f t="shared" si="141"/>
        <v>0.66751761579698343</v>
      </c>
      <c r="CA52" s="163"/>
      <c r="CB52" s="163"/>
      <c r="CC52" s="163"/>
      <c r="CD52" s="163"/>
      <c r="CE52" s="163"/>
      <c r="CF52" s="163"/>
      <c r="CG52" s="163"/>
      <c r="CH52" s="163"/>
      <c r="CI52" s="163"/>
      <c r="CJ52" s="163"/>
      <c r="CK52" s="163"/>
      <c r="CL52" s="163"/>
      <c r="CM52" s="59">
        <f t="shared" si="142"/>
        <v>0</v>
      </c>
      <c r="CO52" s="163"/>
      <c r="CP52" s="163"/>
      <c r="CQ52" s="163"/>
      <c r="CR52" s="163"/>
      <c r="CS52" s="59">
        <f t="shared" si="143"/>
        <v>0</v>
      </c>
      <c r="CU52" s="163"/>
      <c r="CV52" s="163"/>
      <c r="CW52" s="163"/>
      <c r="CX52" s="163"/>
      <c r="CY52" s="59">
        <f t="shared" si="144"/>
        <v>0</v>
      </c>
      <c r="DA52" s="163"/>
      <c r="DB52" s="163"/>
      <c r="DC52" s="163"/>
      <c r="DD52" s="163"/>
      <c r="DE52" s="163"/>
      <c r="DF52" s="163"/>
      <c r="DG52" s="163"/>
      <c r="DH52" s="163"/>
      <c r="DI52" s="163"/>
      <c r="DJ52" s="163"/>
      <c r="DK52" s="163"/>
      <c r="DL52" s="163"/>
      <c r="DM52" s="163"/>
      <c r="DN52" s="163"/>
      <c r="DO52" s="163"/>
      <c r="DP52" s="163"/>
      <c r="DQ52" s="163"/>
      <c r="DR52" s="163"/>
      <c r="DS52" s="163"/>
      <c r="DU52" s="59">
        <f t="shared" si="8"/>
        <v>-1.8485325661641627E-2</v>
      </c>
      <c r="DW52" s="59">
        <f t="shared" si="134"/>
        <v>0.99169394114366693</v>
      </c>
      <c r="DX52" s="59">
        <f t="shared" si="146"/>
        <v>3.1043231500252521E-2</v>
      </c>
    </row>
    <row r="53" spans="1:128" x14ac:dyDescent="0.3">
      <c r="B53" s="15"/>
      <c r="C53" s="16"/>
      <c r="D53" s="15"/>
      <c r="E53" s="16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8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8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18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18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18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18"/>
      <c r="CO53" s="59"/>
      <c r="CP53" s="59"/>
      <c r="CQ53" s="59"/>
      <c r="CR53" s="59"/>
      <c r="CS53" s="18"/>
      <c r="CU53" s="59"/>
      <c r="CV53" s="59"/>
      <c r="CW53" s="59"/>
      <c r="CX53" s="59"/>
      <c r="CY53" s="18"/>
      <c r="DA53" s="59"/>
      <c r="DB53" s="59"/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/>
      <c r="DN53" s="59"/>
      <c r="DO53" s="59"/>
      <c r="DP53" s="59"/>
      <c r="DQ53" s="59"/>
      <c r="DR53" s="59"/>
      <c r="DS53" s="59"/>
      <c r="DU53" s="18"/>
      <c r="DW53" s="18"/>
      <c r="DX53" s="18"/>
    </row>
    <row r="54" spans="1:128" s="10" customFormat="1" x14ac:dyDescent="0.3">
      <c r="A54" s="21"/>
      <c r="B54" s="136"/>
      <c r="C54" s="137"/>
      <c r="D54" s="136"/>
      <c r="E54" s="137"/>
      <c r="F54" s="138" t="s">
        <v>101</v>
      </c>
      <c r="G54" s="136" t="s">
        <v>102</v>
      </c>
      <c r="I54" s="139">
        <f t="shared" ref="I54:U56" si="151">IFERROR(I117/I$15,0)</f>
        <v>6.6227819057859758</v>
      </c>
      <c r="J54" s="139">
        <f t="shared" si="151"/>
        <v>6.5656965927960709</v>
      </c>
      <c r="K54" s="139">
        <f t="shared" si="151"/>
        <v>6.8342736549845844</v>
      </c>
      <c r="L54" s="139">
        <f t="shared" si="151"/>
        <v>6.7074886035567607</v>
      </c>
      <c r="M54" s="139">
        <f t="shared" si="151"/>
        <v>6.5041251062197478</v>
      </c>
      <c r="N54" s="139">
        <f t="shared" si="151"/>
        <v>6.9396463044281083</v>
      </c>
      <c r="O54" s="139">
        <f t="shared" si="151"/>
        <v>6.7997369581171059</v>
      </c>
      <c r="P54" s="139">
        <f t="shared" si="151"/>
        <v>7.1922686352997545</v>
      </c>
      <c r="Q54" s="139">
        <f t="shared" si="151"/>
        <v>7.2216406608229562</v>
      </c>
      <c r="R54" s="139">
        <f t="shared" si="151"/>
        <v>7.3126470730942046</v>
      </c>
      <c r="S54" s="139">
        <f t="shared" si="151"/>
        <v>7.1633305693704665</v>
      </c>
      <c r="T54" s="139">
        <f t="shared" si="151"/>
        <v>7.0197734777740957</v>
      </c>
      <c r="U54" s="139">
        <f t="shared" si="151"/>
        <v>6.9098430127646058</v>
      </c>
      <c r="W54" s="139">
        <f t="shared" ref="W54:AI56" si="152">IFERROR(W117/W$15,0)</f>
        <v>7.1689258814984633</v>
      </c>
      <c r="X54" s="139">
        <f t="shared" si="152"/>
        <v>7.0315579279950962</v>
      </c>
      <c r="Y54" s="139">
        <f t="shared" si="152"/>
        <v>7.1481071169914356</v>
      </c>
      <c r="Z54" s="139">
        <f t="shared" si="152"/>
        <v>7.1554715688718948</v>
      </c>
      <c r="AA54" s="139">
        <f t="shared" si="152"/>
        <v>7.0266771255701146</v>
      </c>
      <c r="AB54" s="139">
        <f t="shared" si="152"/>
        <v>6.871041156384611</v>
      </c>
      <c r="AC54" s="139">
        <f t="shared" si="152"/>
        <v>6.9437335154798498</v>
      </c>
      <c r="AD54" s="139">
        <f t="shared" si="152"/>
        <v>6.8138260469600587</v>
      </c>
      <c r="AE54" s="139">
        <f t="shared" si="152"/>
        <v>6.9243934028996854</v>
      </c>
      <c r="AF54" s="139">
        <f t="shared" si="152"/>
        <v>6.8989030390325965</v>
      </c>
      <c r="AG54" s="139">
        <f t="shared" si="152"/>
        <v>6.8651041263797277</v>
      </c>
      <c r="AH54" s="139">
        <f t="shared" si="152"/>
        <v>6.8586574812974197</v>
      </c>
      <c r="AI54" s="139">
        <f t="shared" si="152"/>
        <v>6.9720884223383415</v>
      </c>
      <c r="AK54" s="140">
        <f>IFERROR(AK117/AK$15,0)</f>
        <v>6.9524880030047953</v>
      </c>
      <c r="AL54" s="140">
        <f t="shared" ref="AL54:AW56" si="153">IFERROR(AL117/AL$15,0)</f>
        <v>6.8807542327302302</v>
      </c>
      <c r="AM54" s="140">
        <f t="shared" si="153"/>
        <v>7.025798978446101</v>
      </c>
      <c r="AN54" s="140">
        <f t="shared" si="153"/>
        <v>7.0895161842126821</v>
      </c>
      <c r="AO54" s="140">
        <f t="shared" si="153"/>
        <v>6.9351044350170223</v>
      </c>
      <c r="AP54" s="140">
        <f t="shared" si="153"/>
        <v>7.01022963709151</v>
      </c>
      <c r="AQ54" s="140">
        <f t="shared" si="153"/>
        <v>6.9976822552212283</v>
      </c>
      <c r="AR54" s="140">
        <f t="shared" si="153"/>
        <v>7.0696079078392442</v>
      </c>
      <c r="AS54" s="140">
        <v>6.7086537139543312</v>
      </c>
      <c r="AT54" s="140">
        <f t="shared" ref="AT54:AV54" si="154">IFERROR(AT117/AT$15,0)</f>
        <v>6.9050578426318499</v>
      </c>
      <c r="AU54" s="140">
        <f t="shared" si="154"/>
        <v>7.0656478209902511</v>
      </c>
      <c r="AV54" s="140">
        <f t="shared" si="154"/>
        <v>7.0902778508447319</v>
      </c>
      <c r="AW54" s="139">
        <f t="shared" si="153"/>
        <v>6.9764661976404136</v>
      </c>
      <c r="AY54" s="140">
        <f t="shared" ref="AY54:BN56" si="155">IFERROR(AY117/AY$15,0)</f>
        <v>6.9401395208382661</v>
      </c>
      <c r="AZ54" s="140">
        <f t="shared" si="155"/>
        <v>6.9401395208382661</v>
      </c>
      <c r="BA54" s="140">
        <f t="shared" si="155"/>
        <v>6.9401395208382661</v>
      </c>
      <c r="BB54" s="140">
        <f t="shared" si="155"/>
        <v>6.940139520838267</v>
      </c>
      <c r="BC54" s="140">
        <f t="shared" si="155"/>
        <v>6.940139520838267</v>
      </c>
      <c r="BD54" s="140">
        <f t="shared" si="155"/>
        <v>6.940139520838267</v>
      </c>
      <c r="BE54" s="140">
        <f t="shared" si="155"/>
        <v>6.9401395208382661</v>
      </c>
      <c r="BF54" s="140">
        <f t="shared" si="155"/>
        <v>6.9093877268771298</v>
      </c>
      <c r="BG54" s="140">
        <f t="shared" si="155"/>
        <v>6.9333329488337982</v>
      </c>
      <c r="BH54" s="140">
        <f t="shared" si="155"/>
        <v>6.9404591053054867</v>
      </c>
      <c r="BI54" s="140">
        <f t="shared" si="155"/>
        <v>6.9253074258669995</v>
      </c>
      <c r="BJ54" s="140">
        <f t="shared" si="155"/>
        <v>6.9319580792112179</v>
      </c>
      <c r="BK54" s="139">
        <f t="shared" si="155"/>
        <v>6.9349657154638917</v>
      </c>
      <c r="BM54" s="140">
        <f t="shared" ref="BM54:BY56" si="156">IFERROR(BM117/BM$15,0)</f>
        <v>6.9315389602568773</v>
      </c>
      <c r="BN54" s="140">
        <f t="shared" si="156"/>
        <v>7.1944961685401783</v>
      </c>
      <c r="BO54" s="140">
        <f t="shared" si="156"/>
        <v>7.1978537846856465</v>
      </c>
      <c r="BP54" s="140">
        <f t="shared" si="156"/>
        <v>6.9401395208382661</v>
      </c>
      <c r="BQ54" s="140">
        <f t="shared" si="156"/>
        <v>6.940139520838267</v>
      </c>
      <c r="BR54" s="140">
        <f t="shared" si="156"/>
        <v>6.9401395208382661</v>
      </c>
      <c r="BS54" s="140">
        <f t="shared" si="156"/>
        <v>6.940139520838267</v>
      </c>
      <c r="BT54" s="140">
        <f t="shared" si="156"/>
        <v>6.9093877268771298</v>
      </c>
      <c r="BU54" s="140">
        <f t="shared" si="156"/>
        <v>6.9333329488337974</v>
      </c>
      <c r="BV54" s="140">
        <f t="shared" si="156"/>
        <v>6.9404591053054858</v>
      </c>
      <c r="BW54" s="140">
        <f t="shared" si="156"/>
        <v>6.9253074258669995</v>
      </c>
      <c r="BX54" s="140">
        <f t="shared" si="156"/>
        <v>6.9319580792112188</v>
      </c>
      <c r="BY54" s="139">
        <f t="shared" si="156"/>
        <v>6.9752735816469329</v>
      </c>
      <c r="CA54" s="140">
        <f t="shared" ref="CA54:CM56" si="157">IFERROR(CA117/CA$15,0)</f>
        <v>0</v>
      </c>
      <c r="CB54" s="140">
        <f t="shared" si="157"/>
        <v>0</v>
      </c>
      <c r="CC54" s="140">
        <f t="shared" si="157"/>
        <v>0</v>
      </c>
      <c r="CD54" s="140">
        <f t="shared" si="157"/>
        <v>0</v>
      </c>
      <c r="CE54" s="140">
        <f t="shared" si="157"/>
        <v>0</v>
      </c>
      <c r="CF54" s="140">
        <f t="shared" si="157"/>
        <v>0</v>
      </c>
      <c r="CG54" s="140">
        <f t="shared" si="157"/>
        <v>0</v>
      </c>
      <c r="CH54" s="140">
        <f t="shared" si="157"/>
        <v>0</v>
      </c>
      <c r="CI54" s="140">
        <f t="shared" si="157"/>
        <v>0</v>
      </c>
      <c r="CJ54" s="140">
        <f t="shared" si="157"/>
        <v>0</v>
      </c>
      <c r="CK54" s="140">
        <f t="shared" si="157"/>
        <v>0</v>
      </c>
      <c r="CL54" s="140">
        <f t="shared" si="157"/>
        <v>0</v>
      </c>
      <c r="CM54" s="139">
        <f t="shared" si="157"/>
        <v>0</v>
      </c>
      <c r="CO54" s="140">
        <f t="shared" ref="CO54:CS56" si="158">IFERROR(CO117/CO$15,0)</f>
        <v>0</v>
      </c>
      <c r="CP54" s="140">
        <f t="shared" si="158"/>
        <v>0</v>
      </c>
      <c r="CQ54" s="140">
        <f t="shared" si="158"/>
        <v>0</v>
      </c>
      <c r="CR54" s="140">
        <f t="shared" si="158"/>
        <v>0</v>
      </c>
      <c r="CS54" s="139">
        <f t="shared" si="158"/>
        <v>0</v>
      </c>
      <c r="CU54" s="140">
        <f t="shared" ref="CU54:CY56" si="159">IFERROR(CU117/CU$15,0)</f>
        <v>0</v>
      </c>
      <c r="CV54" s="140">
        <f t="shared" si="159"/>
        <v>0</v>
      </c>
      <c r="CW54" s="140">
        <f t="shared" si="159"/>
        <v>0</v>
      </c>
      <c r="CX54" s="140">
        <f t="shared" si="159"/>
        <v>0</v>
      </c>
      <c r="CY54" s="139">
        <f t="shared" si="159"/>
        <v>0</v>
      </c>
      <c r="DA54" s="140">
        <f t="shared" ref="DA54:DS54" si="160">IFERROR(DA117/DA$15,0)</f>
        <v>0</v>
      </c>
      <c r="DB54" s="140">
        <f t="shared" si="160"/>
        <v>0</v>
      </c>
      <c r="DC54" s="140">
        <f t="shared" si="160"/>
        <v>0</v>
      </c>
      <c r="DD54" s="140">
        <f t="shared" si="160"/>
        <v>0</v>
      </c>
      <c r="DE54" s="140">
        <f t="shared" si="160"/>
        <v>0</v>
      </c>
      <c r="DF54" s="140">
        <f t="shared" si="160"/>
        <v>0</v>
      </c>
      <c r="DG54" s="140">
        <f t="shared" si="160"/>
        <v>0</v>
      </c>
      <c r="DH54" s="140">
        <f t="shared" si="160"/>
        <v>0</v>
      </c>
      <c r="DI54" s="140">
        <f t="shared" si="160"/>
        <v>0</v>
      </c>
      <c r="DJ54" s="140">
        <f t="shared" si="160"/>
        <v>0</v>
      </c>
      <c r="DK54" s="140">
        <f t="shared" si="160"/>
        <v>0</v>
      </c>
      <c r="DL54" s="140">
        <f t="shared" si="160"/>
        <v>0</v>
      </c>
      <c r="DM54" s="140">
        <f t="shared" si="160"/>
        <v>0</v>
      </c>
      <c r="DN54" s="140">
        <f t="shared" si="160"/>
        <v>0</v>
      </c>
      <c r="DO54" s="140">
        <f t="shared" si="160"/>
        <v>0</v>
      </c>
      <c r="DP54" s="140">
        <f t="shared" si="160"/>
        <v>0</v>
      </c>
      <c r="DQ54" s="140">
        <f t="shared" si="160"/>
        <v>0</v>
      </c>
      <c r="DR54" s="140">
        <f t="shared" si="160"/>
        <v>0</v>
      </c>
      <c r="DS54" s="140">
        <f t="shared" si="160"/>
        <v>0</v>
      </c>
      <c r="DU54" s="139">
        <f t="shared" si="8"/>
        <v>4.0307866183041163E-2</v>
      </c>
      <c r="DW54" s="139">
        <f t="shared" ref="DW54:DW56" si="161">+BY54/AW54</f>
        <v>0.99982905156282642</v>
      </c>
      <c r="DX54" s="139">
        <f t="shared" ref="DX54:DX56" si="162">IFERROR(DX117/DX$15,0)</f>
        <v>0.4426898305871475</v>
      </c>
    </row>
    <row r="55" spans="1:128" x14ac:dyDescent="0.3">
      <c r="B55" s="15" t="s">
        <v>103</v>
      </c>
      <c r="C55" s="16" t="s">
        <v>104</v>
      </c>
      <c r="D55" s="15" t="s">
        <v>105</v>
      </c>
      <c r="E55" s="16" t="s">
        <v>106</v>
      </c>
      <c r="F55" s="68" t="s">
        <v>107</v>
      </c>
      <c r="G55" s="15" t="s">
        <v>102</v>
      </c>
      <c r="I55" s="59">
        <f t="shared" si="151"/>
        <v>0.95121784954701405</v>
      </c>
      <c r="J55" s="59">
        <f t="shared" si="151"/>
        <v>0.89739351994354799</v>
      </c>
      <c r="K55" s="59">
        <f t="shared" si="151"/>
        <v>0.91344907431065481</v>
      </c>
      <c r="L55" s="59">
        <f t="shared" si="151"/>
        <v>0.94518972083182207</v>
      </c>
      <c r="M55" s="59">
        <f t="shared" si="151"/>
        <v>0.94303667922570245</v>
      </c>
      <c r="N55" s="59">
        <f t="shared" si="151"/>
        <v>1.0383202695498057</v>
      </c>
      <c r="O55" s="59">
        <f t="shared" si="151"/>
        <v>1.1935171098777289</v>
      </c>
      <c r="P55" s="59">
        <f t="shared" si="151"/>
        <v>1.2461420595734534</v>
      </c>
      <c r="Q55" s="59">
        <f t="shared" si="151"/>
        <v>1.1667150427297159</v>
      </c>
      <c r="R55" s="59">
        <f t="shared" si="151"/>
        <v>1.2183179308359402</v>
      </c>
      <c r="S55" s="59">
        <f t="shared" si="151"/>
        <v>1.2014130260277092</v>
      </c>
      <c r="T55" s="59">
        <f t="shared" si="151"/>
        <v>1.2070938388655359</v>
      </c>
      <c r="U55" s="59">
        <f t="shared" si="151"/>
        <v>1.0789109612629928</v>
      </c>
      <c r="W55" s="59">
        <f t="shared" si="152"/>
        <v>1.1585050545513442</v>
      </c>
      <c r="X55" s="59">
        <f t="shared" si="152"/>
        <v>1.1360099142155435</v>
      </c>
      <c r="Y55" s="59">
        <f t="shared" si="152"/>
        <v>1.1161664900281576</v>
      </c>
      <c r="Z55" s="59">
        <f t="shared" si="152"/>
        <v>1.3224557012105986</v>
      </c>
      <c r="AA55" s="59">
        <f t="shared" si="152"/>
        <v>1.1135581845112181</v>
      </c>
      <c r="AB55" s="59">
        <f t="shared" si="152"/>
        <v>1.1780264562394174</v>
      </c>
      <c r="AC55" s="59">
        <f t="shared" si="152"/>
        <v>1.1734833087126382</v>
      </c>
      <c r="AD55" s="59">
        <f t="shared" si="152"/>
        <v>1.0988361953808108</v>
      </c>
      <c r="AE55" s="59">
        <f t="shared" si="152"/>
        <v>1.1299447357645938</v>
      </c>
      <c r="AF55" s="59">
        <f t="shared" si="152"/>
        <v>1.0631127571977399</v>
      </c>
      <c r="AG55" s="59">
        <f t="shared" si="152"/>
        <v>1.0797338851842972</v>
      </c>
      <c r="AH55" s="59">
        <f t="shared" si="152"/>
        <v>1.099746714824597</v>
      </c>
      <c r="AI55" s="59">
        <f t="shared" si="152"/>
        <v>1.1341681200744891</v>
      </c>
      <c r="AK55" s="61">
        <v>1.1526869501673971</v>
      </c>
      <c r="AL55" s="61">
        <v>1.1526869501673971</v>
      </c>
      <c r="AM55" s="61">
        <v>1.1526869501673971</v>
      </c>
      <c r="AN55" s="61">
        <f>AN118/AN$15</f>
        <v>1.1417494990760706</v>
      </c>
      <c r="AO55" s="61">
        <f t="shared" ref="AO55:AP56" si="163">AO118/AO$15</f>
        <v>1.131307160400391</v>
      </c>
      <c r="AP55" s="61">
        <f t="shared" si="163"/>
        <v>1.1493968306359321</v>
      </c>
      <c r="AQ55" s="61">
        <v>1.1526869501673971</v>
      </c>
      <c r="AR55" s="61">
        <v>1.1526869501673971</v>
      </c>
      <c r="AS55" s="61">
        <v>1.1526869501673971</v>
      </c>
      <c r="AT55" s="61">
        <f t="shared" ref="AT55:AV56" si="164">AT118/AT$15</f>
        <v>1.1763952413680769</v>
      </c>
      <c r="AU55" s="61">
        <f t="shared" si="164"/>
        <v>1.1784448078990177</v>
      </c>
      <c r="AV55" s="61">
        <f t="shared" si="164"/>
        <v>1.1402949083671803</v>
      </c>
      <c r="AW55" s="59">
        <f t="shared" si="153"/>
        <v>1.1405145377926189</v>
      </c>
      <c r="AY55" s="62">
        <v>1.1526869501673971</v>
      </c>
      <c r="AZ55" s="62">
        <v>1.1526869501673971</v>
      </c>
      <c r="BA55" s="62">
        <v>1.1526869501673971</v>
      </c>
      <c r="BB55" s="62">
        <v>1.1526869501673971</v>
      </c>
      <c r="BC55" s="62">
        <v>1.1526869501673971</v>
      </c>
      <c r="BD55" s="62">
        <v>1.1526869501673971</v>
      </c>
      <c r="BE55" s="62">
        <v>1.1526869501673971</v>
      </c>
      <c r="BF55" s="62">
        <v>1.1526869501673971</v>
      </c>
      <c r="BG55" s="62">
        <v>1.1526869501673971</v>
      </c>
      <c r="BH55" s="62">
        <v>1.1526869501673971</v>
      </c>
      <c r="BI55" s="62">
        <v>1.1526869501673971</v>
      </c>
      <c r="BJ55" s="62">
        <v>1.1526869501673971</v>
      </c>
      <c r="BK55" s="59">
        <f t="shared" si="155"/>
        <v>1.1526869501673971</v>
      </c>
      <c r="BM55" s="59">
        <f>IFERROR(BM118/BM$15,0)</f>
        <v>1.1862960694356317</v>
      </c>
      <c r="BN55" s="59">
        <f t="shared" si="155"/>
        <v>1.1497689895504422</v>
      </c>
      <c r="BO55" s="59">
        <f t="shared" si="156"/>
        <v>1.1479581520964905</v>
      </c>
      <c r="BP55" s="62">
        <v>1.1526869501673971</v>
      </c>
      <c r="BQ55" s="62">
        <v>1.1526869501673971</v>
      </c>
      <c r="BR55" s="62">
        <v>1.1526869501673971</v>
      </c>
      <c r="BS55" s="62">
        <v>1.1526869501673971</v>
      </c>
      <c r="BT55" s="62">
        <v>1.1526869501673971</v>
      </c>
      <c r="BU55" s="62">
        <v>1.1526869501673971</v>
      </c>
      <c r="BV55" s="62">
        <v>1.1526869501673971</v>
      </c>
      <c r="BW55" s="62">
        <v>1.1526869501673971</v>
      </c>
      <c r="BX55" s="62">
        <v>1.1526869501673971</v>
      </c>
      <c r="BY55" s="59">
        <f t="shared" si="156"/>
        <v>1.1547248986744245</v>
      </c>
      <c r="CA55" s="163"/>
      <c r="CB55" s="163"/>
      <c r="CC55" s="163"/>
      <c r="CD55" s="163"/>
      <c r="CE55" s="163"/>
      <c r="CF55" s="163"/>
      <c r="CG55" s="163"/>
      <c r="CH55" s="163"/>
      <c r="CI55" s="163"/>
      <c r="CJ55" s="163"/>
      <c r="CK55" s="163"/>
      <c r="CL55" s="163"/>
      <c r="CM55" s="59">
        <f t="shared" si="157"/>
        <v>0</v>
      </c>
      <c r="CO55" s="163"/>
      <c r="CP55" s="163"/>
      <c r="CQ55" s="163"/>
      <c r="CR55" s="163"/>
      <c r="CS55" s="59">
        <f t="shared" si="158"/>
        <v>0</v>
      </c>
      <c r="CU55" s="163"/>
      <c r="CV55" s="163"/>
      <c r="CW55" s="163"/>
      <c r="CX55" s="163"/>
      <c r="CY55" s="59">
        <f t="shared" si="159"/>
        <v>0</v>
      </c>
      <c r="DA55" s="163"/>
      <c r="DB55" s="163"/>
      <c r="DC55" s="163"/>
      <c r="DD55" s="163"/>
      <c r="DE55" s="163"/>
      <c r="DF55" s="163"/>
      <c r="DG55" s="163"/>
      <c r="DH55" s="163"/>
      <c r="DI55" s="163"/>
      <c r="DJ55" s="163"/>
      <c r="DK55" s="163"/>
      <c r="DL55" s="163"/>
      <c r="DM55" s="163"/>
      <c r="DN55" s="163"/>
      <c r="DO55" s="163"/>
      <c r="DP55" s="163"/>
      <c r="DQ55" s="163"/>
      <c r="DR55" s="163"/>
      <c r="DS55" s="163"/>
      <c r="DU55" s="59">
        <f t="shared" si="8"/>
        <v>2.0379485070274317E-3</v>
      </c>
      <c r="DW55" s="59">
        <f t="shared" si="161"/>
        <v>1.0124596052140717</v>
      </c>
      <c r="DX55" s="59">
        <f t="shared" si="162"/>
        <v>7.3285293226913989E-2</v>
      </c>
    </row>
    <row r="56" spans="1:128" x14ac:dyDescent="0.3">
      <c r="B56" s="15" t="s">
        <v>108</v>
      </c>
      <c r="C56" s="16" t="s">
        <v>109</v>
      </c>
      <c r="D56" s="15" t="s">
        <v>110</v>
      </c>
      <c r="E56" s="16" t="s">
        <v>111</v>
      </c>
      <c r="F56" s="68" t="s">
        <v>112</v>
      </c>
      <c r="G56" s="15" t="s">
        <v>102</v>
      </c>
      <c r="I56" s="59">
        <f t="shared" si="151"/>
        <v>5.671564056238962</v>
      </c>
      <c r="J56" s="59">
        <f t="shared" si="151"/>
        <v>5.6683030728525221</v>
      </c>
      <c r="K56" s="59">
        <f t="shared" si="151"/>
        <v>5.920824580673929</v>
      </c>
      <c r="L56" s="59">
        <f t="shared" si="151"/>
        <v>5.7622988827249388</v>
      </c>
      <c r="M56" s="59">
        <f t="shared" si="151"/>
        <v>5.5610884269940453</v>
      </c>
      <c r="N56" s="59">
        <f t="shared" si="151"/>
        <v>5.901326034878303</v>
      </c>
      <c r="O56" s="59">
        <f t="shared" si="151"/>
        <v>5.6062198482393777</v>
      </c>
      <c r="P56" s="59">
        <f t="shared" si="151"/>
        <v>5.9461265757263018</v>
      </c>
      <c r="Q56" s="59">
        <f t="shared" si="151"/>
        <v>6.0549256180932405</v>
      </c>
      <c r="R56" s="59">
        <f t="shared" si="151"/>
        <v>6.0943291422582639</v>
      </c>
      <c r="S56" s="59">
        <f t="shared" si="151"/>
        <v>5.961917543342758</v>
      </c>
      <c r="T56" s="59">
        <f t="shared" si="151"/>
        <v>5.81267963890856</v>
      </c>
      <c r="U56" s="59">
        <f t="shared" si="151"/>
        <v>5.8309320515016116</v>
      </c>
      <c r="W56" s="59">
        <f t="shared" si="152"/>
        <v>6.0104208269471187</v>
      </c>
      <c r="X56" s="59">
        <f t="shared" si="152"/>
        <v>5.8955480137795524</v>
      </c>
      <c r="Y56" s="59">
        <f t="shared" si="152"/>
        <v>6.0319406269632792</v>
      </c>
      <c r="Z56" s="59">
        <f t="shared" si="152"/>
        <v>5.8330158676612962</v>
      </c>
      <c r="AA56" s="59">
        <f t="shared" si="152"/>
        <v>5.9131189410588956</v>
      </c>
      <c r="AB56" s="59">
        <f t="shared" si="152"/>
        <v>5.6930147001451932</v>
      </c>
      <c r="AC56" s="59">
        <f t="shared" si="152"/>
        <v>5.7702502067672112</v>
      </c>
      <c r="AD56" s="59">
        <f t="shared" si="152"/>
        <v>5.7149898515792481</v>
      </c>
      <c r="AE56" s="59">
        <f t="shared" si="152"/>
        <v>5.7944486671350912</v>
      </c>
      <c r="AF56" s="59">
        <f t="shared" si="152"/>
        <v>5.835790281834857</v>
      </c>
      <c r="AG56" s="59">
        <f t="shared" si="152"/>
        <v>5.7853702411954302</v>
      </c>
      <c r="AH56" s="59">
        <f t="shared" si="152"/>
        <v>5.7589107664728232</v>
      </c>
      <c r="AI56" s="59">
        <f t="shared" si="152"/>
        <v>5.8379203022638535</v>
      </c>
      <c r="AK56" s="61">
        <v>5.765063853087451</v>
      </c>
      <c r="AL56" s="61">
        <v>5.7531840650244899</v>
      </c>
      <c r="AM56" s="61">
        <v>5.7948346807613529</v>
      </c>
      <c r="AN56" s="61">
        <f>AN119/AN$15</f>
        <v>5.9477666851366111</v>
      </c>
      <c r="AO56" s="61">
        <f t="shared" si="163"/>
        <v>5.803797274616632</v>
      </c>
      <c r="AP56" s="61">
        <f t="shared" si="163"/>
        <v>5.8608328064555781</v>
      </c>
      <c r="AQ56" s="61">
        <v>5.7874525706708697</v>
      </c>
      <c r="AR56" s="61">
        <v>5.7567007767097325</v>
      </c>
      <c r="AS56" s="61">
        <v>5.7806459986664009</v>
      </c>
      <c r="AT56" s="61">
        <f t="shared" si="164"/>
        <v>5.7286626012637729</v>
      </c>
      <c r="AU56" s="61">
        <f t="shared" si="164"/>
        <v>5.8872030130912343</v>
      </c>
      <c r="AV56" s="61">
        <f t="shared" si="164"/>
        <v>5.9499829424775523</v>
      </c>
      <c r="AW56" s="59">
        <f t="shared" si="153"/>
        <v>5.835951659847793</v>
      </c>
      <c r="AY56" s="62">
        <v>5.7874525706708697</v>
      </c>
      <c r="AZ56" s="62">
        <v>5.7874525706708697</v>
      </c>
      <c r="BA56" s="62">
        <v>5.7874525706708697</v>
      </c>
      <c r="BB56" s="62">
        <v>5.7874525706708697</v>
      </c>
      <c r="BC56" s="62">
        <v>5.7874525706708697</v>
      </c>
      <c r="BD56" s="62">
        <v>5.7874525706708697</v>
      </c>
      <c r="BE56" s="62">
        <v>5.7874525706708697</v>
      </c>
      <c r="BF56" s="62">
        <v>5.7567007767097325</v>
      </c>
      <c r="BG56" s="62">
        <v>5.7806459986664009</v>
      </c>
      <c r="BH56" s="62">
        <v>5.7877721551380894</v>
      </c>
      <c r="BI56" s="62">
        <v>5.7726204756996022</v>
      </c>
      <c r="BJ56" s="62">
        <v>5.7792711290438215</v>
      </c>
      <c r="BK56" s="59">
        <f t="shared" si="155"/>
        <v>5.7822787652964944</v>
      </c>
      <c r="BM56" s="59">
        <f t="shared" si="155"/>
        <v>5.7452428908212454</v>
      </c>
      <c r="BN56" s="59">
        <f t="shared" si="155"/>
        <v>6.0447271789897368</v>
      </c>
      <c r="BO56" s="59">
        <f t="shared" si="156"/>
        <v>6.0498956325891564</v>
      </c>
      <c r="BP56" s="62">
        <v>5.7874525706708697</v>
      </c>
      <c r="BQ56" s="62">
        <v>5.7874525706708697</v>
      </c>
      <c r="BR56" s="62">
        <v>5.7874525706708697</v>
      </c>
      <c r="BS56" s="62">
        <v>5.7874525706708697</v>
      </c>
      <c r="BT56" s="62">
        <v>5.7567007767097325</v>
      </c>
      <c r="BU56" s="62">
        <v>5.7806459986664009</v>
      </c>
      <c r="BV56" s="62">
        <v>5.7877721551380894</v>
      </c>
      <c r="BW56" s="62">
        <v>5.7726204756996022</v>
      </c>
      <c r="BX56" s="62">
        <v>5.7792711290438215</v>
      </c>
      <c r="BY56" s="59">
        <f t="shared" si="156"/>
        <v>5.8205486829725093</v>
      </c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59">
        <f t="shared" si="157"/>
        <v>0</v>
      </c>
      <c r="CO56" s="163"/>
      <c r="CP56" s="163"/>
      <c r="CQ56" s="163"/>
      <c r="CR56" s="163"/>
      <c r="CS56" s="59">
        <f t="shared" si="158"/>
        <v>0</v>
      </c>
      <c r="CU56" s="163"/>
      <c r="CV56" s="163"/>
      <c r="CW56" s="163"/>
      <c r="CX56" s="163"/>
      <c r="CY56" s="59">
        <f t="shared" si="159"/>
        <v>0</v>
      </c>
      <c r="DA56" s="163"/>
      <c r="DB56" s="163"/>
      <c r="DC56" s="163"/>
      <c r="DD56" s="163"/>
      <c r="DE56" s="163"/>
      <c r="DF56" s="163"/>
      <c r="DG56" s="163"/>
      <c r="DH56" s="163"/>
      <c r="DI56" s="163"/>
      <c r="DJ56" s="163"/>
      <c r="DK56" s="163"/>
      <c r="DL56" s="163"/>
      <c r="DM56" s="163"/>
      <c r="DN56" s="163"/>
      <c r="DO56" s="163"/>
      <c r="DP56" s="163"/>
      <c r="DQ56" s="163"/>
      <c r="DR56" s="163"/>
      <c r="DS56" s="163"/>
      <c r="DU56" s="59">
        <f t="shared" si="8"/>
        <v>3.8269917676014842E-2</v>
      </c>
      <c r="DW56" s="59">
        <f t="shared" si="161"/>
        <v>0.99736067435560538</v>
      </c>
      <c r="DX56" s="59">
        <f t="shared" si="162"/>
        <v>0.36940453736023354</v>
      </c>
    </row>
    <row r="57" spans="1:128" x14ac:dyDescent="0.3">
      <c r="B57" s="15"/>
      <c r="C57" s="16"/>
      <c r="D57" s="15"/>
      <c r="E57" s="16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8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8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18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18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18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18"/>
      <c r="CO57" s="59"/>
      <c r="CP57" s="59"/>
      <c r="CQ57" s="59"/>
      <c r="CR57" s="59"/>
      <c r="CS57" s="18"/>
      <c r="CU57" s="59"/>
      <c r="CV57" s="59"/>
      <c r="CW57" s="59"/>
      <c r="CX57" s="59"/>
      <c r="CY57" s="18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U57" s="18"/>
      <c r="DW57" s="18"/>
      <c r="DX57" s="18"/>
    </row>
    <row r="58" spans="1:128" s="10" customFormat="1" x14ac:dyDescent="0.3">
      <c r="A58" s="21"/>
      <c r="B58" s="136"/>
      <c r="C58" s="137"/>
      <c r="D58" s="136"/>
      <c r="E58" s="137"/>
      <c r="F58" s="138" t="s">
        <v>113</v>
      </c>
      <c r="G58" s="136" t="s">
        <v>114</v>
      </c>
      <c r="I58" s="139">
        <f t="shared" ref="I58:U58" si="165">IFERROR(I121/I$8,0)</f>
        <v>14.80772517951597</v>
      </c>
      <c r="J58" s="139">
        <f t="shared" si="165"/>
        <v>14.958227336853303</v>
      </c>
      <c r="K58" s="139">
        <f t="shared" si="165"/>
        <v>13.660416464847904</v>
      </c>
      <c r="L58" s="139">
        <f t="shared" si="165"/>
        <v>14.407956777067847</v>
      </c>
      <c r="M58" s="139">
        <f t="shared" si="165"/>
        <v>14.369636454253568</v>
      </c>
      <c r="N58" s="139">
        <f t="shared" si="165"/>
        <v>15.089128319099487</v>
      </c>
      <c r="O58" s="139">
        <f t="shared" si="165"/>
        <v>14.677043170729098</v>
      </c>
      <c r="P58" s="139">
        <f t="shared" si="165"/>
        <v>14.065471931963099</v>
      </c>
      <c r="Q58" s="139">
        <f t="shared" si="165"/>
        <v>13.963965308158629</v>
      </c>
      <c r="R58" s="139">
        <f t="shared" si="165"/>
        <v>13.694747267254987</v>
      </c>
      <c r="S58" s="139">
        <f t="shared" si="165"/>
        <v>12.945895291780877</v>
      </c>
      <c r="T58" s="139">
        <f t="shared" si="165"/>
        <v>13.293221131114793</v>
      </c>
      <c r="U58" s="139">
        <f t="shared" si="165"/>
        <v>14.110416807832577</v>
      </c>
      <c r="W58" s="139">
        <f t="shared" ref="W58:AI58" si="166">IFERROR(W121/W$8,0)</f>
        <v>13.043925782304116</v>
      </c>
      <c r="X58" s="139">
        <f t="shared" si="166"/>
        <v>11.832440460410947</v>
      </c>
      <c r="Y58" s="139">
        <f t="shared" si="166"/>
        <v>12.692892768274906</v>
      </c>
      <c r="Z58" s="139">
        <f t="shared" si="166"/>
        <v>11.793835816393772</v>
      </c>
      <c r="AA58" s="139">
        <f t="shared" si="166"/>
        <v>12.635788008830062</v>
      </c>
      <c r="AB58" s="139">
        <f t="shared" si="166"/>
        <v>11.989873551698651</v>
      </c>
      <c r="AC58" s="139">
        <f t="shared" si="166"/>
        <v>12.631063245095941</v>
      </c>
      <c r="AD58" s="139">
        <f t="shared" si="166"/>
        <v>12.507143030887688</v>
      </c>
      <c r="AE58" s="139">
        <f t="shared" si="166"/>
        <v>12.521029471034161</v>
      </c>
      <c r="AF58" s="139">
        <f t="shared" si="166"/>
        <v>11.883360513382035</v>
      </c>
      <c r="AG58" s="139">
        <f t="shared" si="166"/>
        <v>11.740808530089938</v>
      </c>
      <c r="AH58" s="139">
        <f t="shared" si="166"/>
        <v>11.753557571321773</v>
      </c>
      <c r="AI58" s="139">
        <f t="shared" si="166"/>
        <v>12.225326083173574</v>
      </c>
      <c r="AK58" s="140">
        <f>IFERROR(AK121/AK$8,0)</f>
        <v>11.108093634901078</v>
      </c>
      <c r="AL58" s="140">
        <f t="shared" ref="AL58:AW58" si="167">IFERROR(AL121/AL$8,0)</f>
        <v>11.449436947852471</v>
      </c>
      <c r="AM58" s="140">
        <f t="shared" si="167"/>
        <v>11.166181160385284</v>
      </c>
      <c r="AN58" s="140">
        <f t="shared" si="167"/>
        <v>11.085800000622353</v>
      </c>
      <c r="AO58" s="140">
        <f t="shared" si="167"/>
        <v>12.092636310745199</v>
      </c>
      <c r="AP58" s="140">
        <f t="shared" si="167"/>
        <v>11.244346101700431</v>
      </c>
      <c r="AQ58" s="140">
        <f t="shared" si="167"/>
        <v>11.554864778973347</v>
      </c>
      <c r="AR58" s="140">
        <f t="shared" si="167"/>
        <v>12.28982353519087</v>
      </c>
      <c r="AS58" s="140">
        <v>12.756150671494501</v>
      </c>
      <c r="AT58" s="140">
        <f t="shared" ref="AT58:AV58" si="168">IFERROR(AT121/AT$8,0)</f>
        <v>12.951430780671156</v>
      </c>
      <c r="AU58" s="140">
        <f t="shared" si="168"/>
        <v>12.91755397617532</v>
      </c>
      <c r="AV58" s="140">
        <f t="shared" si="168"/>
        <v>12.676043639319031</v>
      </c>
      <c r="AW58" s="139">
        <f t="shared" si="167"/>
        <v>11.947035133142913</v>
      </c>
      <c r="AY58" s="140">
        <f t="shared" ref="AY58:BK58" si="169">IFERROR(AY121/AY$8,0)</f>
        <v>11.894763913843645</v>
      </c>
      <c r="AZ58" s="140">
        <f t="shared" si="169"/>
        <v>12.002433936452331</v>
      </c>
      <c r="BA58" s="140">
        <f t="shared" si="169"/>
        <v>12.020876667949679</v>
      </c>
      <c r="BB58" s="140">
        <f t="shared" si="169"/>
        <v>11.990289878732733</v>
      </c>
      <c r="BC58" s="140">
        <f t="shared" si="169"/>
        <v>12.056862356258518</v>
      </c>
      <c r="BD58" s="140">
        <f t="shared" si="169"/>
        <v>11.987787692110068</v>
      </c>
      <c r="BE58" s="140">
        <f t="shared" si="169"/>
        <v>11.944135575808822</v>
      </c>
      <c r="BF58" s="140">
        <f t="shared" si="169"/>
        <v>11.8648310589038</v>
      </c>
      <c r="BG58" s="140">
        <f t="shared" si="169"/>
        <v>11.790465662418834</v>
      </c>
      <c r="BH58" s="140">
        <f t="shared" si="169"/>
        <v>11.861924571846084</v>
      </c>
      <c r="BI58" s="140">
        <f t="shared" si="169"/>
        <v>11.828174571635069</v>
      </c>
      <c r="BJ58" s="140">
        <f t="shared" si="169"/>
        <v>11.97821615325898</v>
      </c>
      <c r="BK58" s="139">
        <f t="shared" si="169"/>
        <v>11.934565940454389</v>
      </c>
      <c r="BM58" s="140">
        <f t="shared" ref="BM58:BY58" si="170">IFERROR(BM121/BM$8,0)</f>
        <v>12.176774323831708</v>
      </c>
      <c r="BN58" s="140">
        <f t="shared" si="170"/>
        <v>12.336586419720991</v>
      </c>
      <c r="BO58" s="140">
        <f t="shared" si="170"/>
        <v>12.877467618418263</v>
      </c>
      <c r="BP58" s="140">
        <f t="shared" si="170"/>
        <v>12.681281028976878</v>
      </c>
      <c r="BQ58" s="140">
        <f t="shared" si="170"/>
        <v>12.664903896508754</v>
      </c>
      <c r="BR58" s="140">
        <f t="shared" si="170"/>
        <v>12.673802428563835</v>
      </c>
      <c r="BS58" s="140">
        <f t="shared" si="170"/>
        <v>12.048425558183652</v>
      </c>
      <c r="BT58" s="140">
        <f t="shared" si="170"/>
        <v>12.229547528534855</v>
      </c>
      <c r="BU58" s="140">
        <f t="shared" si="170"/>
        <v>12.139963876764817</v>
      </c>
      <c r="BV58" s="140">
        <f t="shared" si="170"/>
        <v>12.197186448649187</v>
      </c>
      <c r="BW58" s="140">
        <f t="shared" si="170"/>
        <v>12.362955054176879</v>
      </c>
      <c r="BX58" s="140">
        <f t="shared" si="170"/>
        <v>12.371904183096765</v>
      </c>
      <c r="BY58" s="139">
        <f t="shared" si="170"/>
        <v>12.394975271982336</v>
      </c>
      <c r="CA58" s="140">
        <f t="shared" ref="CA58:CM58" si="171">IFERROR(CA121/CA$8,0)</f>
        <v>0</v>
      </c>
      <c r="CB58" s="140">
        <f t="shared" si="171"/>
        <v>0</v>
      </c>
      <c r="CC58" s="140">
        <f t="shared" si="171"/>
        <v>0</v>
      </c>
      <c r="CD58" s="140">
        <f t="shared" si="171"/>
        <v>0</v>
      </c>
      <c r="CE58" s="140">
        <f t="shared" si="171"/>
        <v>0</v>
      </c>
      <c r="CF58" s="140">
        <f t="shared" si="171"/>
        <v>0</v>
      </c>
      <c r="CG58" s="140">
        <f t="shared" si="171"/>
        <v>0</v>
      </c>
      <c r="CH58" s="140">
        <f t="shared" si="171"/>
        <v>0</v>
      </c>
      <c r="CI58" s="140">
        <f t="shared" si="171"/>
        <v>0</v>
      </c>
      <c r="CJ58" s="140">
        <f t="shared" si="171"/>
        <v>0</v>
      </c>
      <c r="CK58" s="140">
        <f t="shared" si="171"/>
        <v>0</v>
      </c>
      <c r="CL58" s="140">
        <f t="shared" si="171"/>
        <v>0</v>
      </c>
      <c r="CM58" s="139">
        <f t="shared" si="171"/>
        <v>0</v>
      </c>
      <c r="CO58" s="140">
        <f>IFERROR(CO121/CO$8,0)</f>
        <v>0</v>
      </c>
      <c r="CP58" s="140">
        <f>IFERROR(CP121/CP$8,0)</f>
        <v>0</v>
      </c>
      <c r="CQ58" s="140">
        <f>IFERROR(CQ121/CQ$8,0)</f>
        <v>0</v>
      </c>
      <c r="CR58" s="140">
        <f>IFERROR(CR121/CR$8,0)</f>
        <v>0</v>
      </c>
      <c r="CS58" s="139">
        <f t="shared" ref="CS58" si="172">IFERROR(CS121/CS$8,0)</f>
        <v>0</v>
      </c>
      <c r="CU58" s="140">
        <f t="shared" ref="CU58:CY58" si="173">IFERROR(CU121/CU$8,0)</f>
        <v>0</v>
      </c>
      <c r="CV58" s="140">
        <f t="shared" si="173"/>
        <v>0</v>
      </c>
      <c r="CW58" s="140">
        <f t="shared" si="173"/>
        <v>0</v>
      </c>
      <c r="CX58" s="140">
        <f t="shared" si="173"/>
        <v>0</v>
      </c>
      <c r="CY58" s="139">
        <f t="shared" si="173"/>
        <v>0</v>
      </c>
      <c r="DA58" s="140">
        <f t="shared" ref="DA58:DS58" si="174">IFERROR(DA121/DA$8,0)</f>
        <v>0</v>
      </c>
      <c r="DB58" s="140">
        <f t="shared" si="174"/>
        <v>0</v>
      </c>
      <c r="DC58" s="140">
        <f t="shared" si="174"/>
        <v>0</v>
      </c>
      <c r="DD58" s="140">
        <f t="shared" si="174"/>
        <v>0</v>
      </c>
      <c r="DE58" s="140">
        <f t="shared" si="174"/>
        <v>0</v>
      </c>
      <c r="DF58" s="140">
        <f t="shared" si="174"/>
        <v>0</v>
      </c>
      <c r="DG58" s="140">
        <f t="shared" si="174"/>
        <v>0</v>
      </c>
      <c r="DH58" s="140">
        <f t="shared" si="174"/>
        <v>0</v>
      </c>
      <c r="DI58" s="140">
        <f t="shared" si="174"/>
        <v>0</v>
      </c>
      <c r="DJ58" s="140">
        <f t="shared" si="174"/>
        <v>0</v>
      </c>
      <c r="DK58" s="140">
        <f t="shared" si="174"/>
        <v>0</v>
      </c>
      <c r="DL58" s="140">
        <f t="shared" si="174"/>
        <v>0</v>
      </c>
      <c r="DM58" s="140">
        <f t="shared" si="174"/>
        <v>0</v>
      </c>
      <c r="DN58" s="140">
        <f t="shared" si="174"/>
        <v>0</v>
      </c>
      <c r="DO58" s="140">
        <f t="shared" si="174"/>
        <v>0</v>
      </c>
      <c r="DP58" s="140">
        <f t="shared" si="174"/>
        <v>0</v>
      </c>
      <c r="DQ58" s="140">
        <f t="shared" si="174"/>
        <v>0</v>
      </c>
      <c r="DR58" s="140">
        <f t="shared" si="174"/>
        <v>0</v>
      </c>
      <c r="DS58" s="140">
        <f t="shared" si="174"/>
        <v>0</v>
      </c>
      <c r="DU58" s="139">
        <f t="shared" si="8"/>
        <v>0.46040933152794672</v>
      </c>
      <c r="DW58" s="141">
        <f t="shared" ref="DW58:DW69" si="175">+BY58/AW58</f>
        <v>1.0374938328922101</v>
      </c>
      <c r="DX58" s="139">
        <f t="shared" ref="DX58" si="176">IFERROR(DX121/DX$8,0)</f>
        <v>0.60664622682434988</v>
      </c>
    </row>
    <row r="59" spans="1:128" s="70" customFormat="1" x14ac:dyDescent="0.3">
      <c r="B59" s="71"/>
      <c r="C59" s="72"/>
      <c r="D59" s="71"/>
      <c r="E59" s="72"/>
      <c r="F59" s="73" t="s">
        <v>115</v>
      </c>
      <c r="G59" s="71" t="s">
        <v>114</v>
      </c>
      <c r="I59" s="74">
        <f t="shared" ref="I59:U59" si="177">IFERROR(I$122/I$8,0)</f>
        <v>6.8159297638415879</v>
      </c>
      <c r="J59" s="74">
        <f t="shared" si="177"/>
        <v>7.0669493885216426</v>
      </c>
      <c r="K59" s="74">
        <f t="shared" si="177"/>
        <v>6.5983717166640501</v>
      </c>
      <c r="L59" s="74">
        <f t="shared" si="177"/>
        <v>6.6351005945906332</v>
      </c>
      <c r="M59" s="74">
        <f t="shared" si="177"/>
        <v>6.8597306155692355</v>
      </c>
      <c r="N59" s="74">
        <f t="shared" si="177"/>
        <v>7.3306215865809206</v>
      </c>
      <c r="O59" s="74">
        <f t="shared" si="177"/>
        <v>7.0373950334596067</v>
      </c>
      <c r="P59" s="74">
        <f t="shared" si="177"/>
        <v>7.0411097889677885</v>
      </c>
      <c r="Q59" s="74">
        <f t="shared" si="177"/>
        <v>6.6850856064668047</v>
      </c>
      <c r="R59" s="74">
        <f t="shared" si="177"/>
        <v>6.8400836049298963</v>
      </c>
      <c r="S59" s="74">
        <f t="shared" si="177"/>
        <v>6.4670870467542398</v>
      </c>
      <c r="T59" s="74">
        <f t="shared" si="177"/>
        <v>6.4812609997355706</v>
      </c>
      <c r="U59" s="74">
        <f t="shared" si="177"/>
        <v>6.8019719302540169</v>
      </c>
      <c r="W59" s="74">
        <f t="shared" ref="W59:AI59" si="178">IFERROR(W$122/W$8,0)</f>
        <v>6.5918844137918535</v>
      </c>
      <c r="X59" s="74">
        <f t="shared" si="178"/>
        <v>6.0315360085724565</v>
      </c>
      <c r="Y59" s="74">
        <f t="shared" si="178"/>
        <v>6.6777261421288445</v>
      </c>
      <c r="Z59" s="74">
        <f t="shared" si="178"/>
        <v>6.1703659102727988</v>
      </c>
      <c r="AA59" s="74">
        <f t="shared" si="178"/>
        <v>6.6013305256072758</v>
      </c>
      <c r="AB59" s="74">
        <f t="shared" si="178"/>
        <v>6.3845654867778876</v>
      </c>
      <c r="AC59" s="74">
        <f t="shared" si="178"/>
        <v>6.4184637820785797</v>
      </c>
      <c r="AD59" s="74">
        <f t="shared" si="178"/>
        <v>6.3354046690834025</v>
      </c>
      <c r="AE59" s="74">
        <f t="shared" si="178"/>
        <v>6.394338979352538</v>
      </c>
      <c r="AF59" s="74">
        <f t="shared" si="178"/>
        <v>6.3611158993262942</v>
      </c>
      <c r="AG59" s="74">
        <f t="shared" si="178"/>
        <v>6.1167339769366853</v>
      </c>
      <c r="AH59" s="74">
        <f t="shared" si="178"/>
        <v>6.0124803217040972</v>
      </c>
      <c r="AI59" s="74">
        <f t="shared" si="178"/>
        <v>6.3246981398686364</v>
      </c>
      <c r="AK59" s="75">
        <f t="shared" ref="AK59:AR59" si="179">IFERROR(AK$122/AK$8,0)</f>
        <v>5.7894623968649288</v>
      </c>
      <c r="AL59" s="75">
        <f t="shared" si="179"/>
        <v>6.2537101061882705</v>
      </c>
      <c r="AM59" s="75">
        <f t="shared" si="179"/>
        <v>5.7307221952700695</v>
      </c>
      <c r="AN59" s="75">
        <f t="shared" si="179"/>
        <v>5.561869993318898</v>
      </c>
      <c r="AO59" s="75">
        <f t="shared" si="179"/>
        <v>5.6782281879666634</v>
      </c>
      <c r="AP59" s="75">
        <f t="shared" si="179"/>
        <v>5.5146596147525004</v>
      </c>
      <c r="AQ59" s="75">
        <f t="shared" si="179"/>
        <v>5.4981668063836153</v>
      </c>
      <c r="AR59" s="75">
        <f t="shared" si="179"/>
        <v>5.4863764364520557</v>
      </c>
      <c r="AS59" s="75">
        <v>5.5447486809688007</v>
      </c>
      <c r="AT59" s="75">
        <f>IFERROR(AT$122/AT$8,0)</f>
        <v>5.6593276655258524</v>
      </c>
      <c r="AU59" s="75">
        <f>IFERROR(AU$122/AU$8,0)</f>
        <v>5.6460839105255642</v>
      </c>
      <c r="AV59" s="75">
        <f>IFERROR(AV$122/AV$8,0)</f>
        <v>5.5723305724235548</v>
      </c>
      <c r="AW59" s="74">
        <f>IFERROR(AW$122/AW$8,0)</f>
        <v>5.6427469791575806</v>
      </c>
      <c r="AY59" s="75">
        <f t="shared" ref="AY59:BK59" si="180">IFERROR(AY$122/AY$8,0)</f>
        <v>5.1549474881805919</v>
      </c>
      <c r="AZ59" s="75">
        <f t="shared" si="180"/>
        <v>5.1710525481171237</v>
      </c>
      <c r="BA59" s="75">
        <f t="shared" si="180"/>
        <v>5.1659204286834672</v>
      </c>
      <c r="BB59" s="75">
        <f t="shared" si="180"/>
        <v>5.1162399226078756</v>
      </c>
      <c r="BC59" s="75">
        <f t="shared" si="180"/>
        <v>5.1142803194878557</v>
      </c>
      <c r="BD59" s="75">
        <f t="shared" si="180"/>
        <v>5.0998997948424041</v>
      </c>
      <c r="BE59" s="75">
        <f t="shared" si="180"/>
        <v>5.0932235971351787</v>
      </c>
      <c r="BF59" s="75">
        <f t="shared" si="180"/>
        <v>5.0723144051455726</v>
      </c>
      <c r="BG59" s="75">
        <f t="shared" si="180"/>
        <v>5.0676938069866271</v>
      </c>
      <c r="BH59" s="75">
        <f t="shared" si="180"/>
        <v>5.0844424146287821</v>
      </c>
      <c r="BI59" s="75">
        <f t="shared" si="180"/>
        <v>5.0753988509930483</v>
      </c>
      <c r="BJ59" s="75">
        <f t="shared" si="180"/>
        <v>5.082970286582329</v>
      </c>
      <c r="BK59" s="74">
        <f t="shared" si="180"/>
        <v>5.1073778217304646</v>
      </c>
      <c r="BM59" s="74">
        <f t="shared" ref="BM59:BY59" si="181">IFERROR(BM$122/BM$8,0)</f>
        <v>5.5792275875970825</v>
      </c>
      <c r="BN59" s="74">
        <f t="shared" si="181"/>
        <v>5.5827096324112455</v>
      </c>
      <c r="BO59" s="75">
        <f t="shared" si="181"/>
        <v>5.8971052501626282</v>
      </c>
      <c r="BP59" s="75">
        <f t="shared" si="181"/>
        <v>5.4958295787754947</v>
      </c>
      <c r="BQ59" s="75">
        <f t="shared" si="181"/>
        <v>5.5038055369557091</v>
      </c>
      <c r="BR59" s="75">
        <f t="shared" si="181"/>
        <v>5.4916047409602831</v>
      </c>
      <c r="BS59" s="75">
        <f t="shared" si="181"/>
        <v>5.0932235971351778</v>
      </c>
      <c r="BT59" s="75">
        <f t="shared" si="181"/>
        <v>5.0723144051455726</v>
      </c>
      <c r="BU59" s="75">
        <f t="shared" si="181"/>
        <v>5.067693806986628</v>
      </c>
      <c r="BV59" s="75">
        <f t="shared" si="181"/>
        <v>5.0844424146287803</v>
      </c>
      <c r="BW59" s="75">
        <f t="shared" si="181"/>
        <v>5.0753988509930492</v>
      </c>
      <c r="BX59" s="75">
        <f t="shared" si="181"/>
        <v>5.0829702865823281</v>
      </c>
      <c r="BY59" s="74">
        <f t="shared" si="181"/>
        <v>5.3320356214997169</v>
      </c>
      <c r="CA59" s="75">
        <f t="shared" ref="CA59:CC59" si="182">IFERROR(CA$122/CA$8,0)</f>
        <v>0</v>
      </c>
      <c r="CB59" s="75">
        <f t="shared" si="182"/>
        <v>0</v>
      </c>
      <c r="CC59" s="75">
        <f t="shared" si="182"/>
        <v>0</v>
      </c>
      <c r="CD59" s="75">
        <f t="shared" ref="CD59:CM59" si="183">IFERROR(CD$122/CD$8,0)</f>
        <v>0</v>
      </c>
      <c r="CE59" s="75">
        <f t="shared" si="183"/>
        <v>0</v>
      </c>
      <c r="CF59" s="75">
        <f t="shared" si="183"/>
        <v>0</v>
      </c>
      <c r="CG59" s="75">
        <f t="shared" si="183"/>
        <v>0</v>
      </c>
      <c r="CH59" s="75">
        <f t="shared" si="183"/>
        <v>0</v>
      </c>
      <c r="CI59" s="75">
        <f t="shared" si="183"/>
        <v>0</v>
      </c>
      <c r="CJ59" s="75">
        <f t="shared" si="183"/>
        <v>0</v>
      </c>
      <c r="CK59" s="75">
        <f t="shared" si="183"/>
        <v>0</v>
      </c>
      <c r="CL59" s="75">
        <f t="shared" si="183"/>
        <v>0</v>
      </c>
      <c r="CM59" s="74">
        <f t="shared" si="183"/>
        <v>0</v>
      </c>
      <c r="CO59" s="75">
        <f>IFERROR(CO$122/CO$8,0)</f>
        <v>0</v>
      </c>
      <c r="CP59" s="75">
        <f>IFERROR(CP$122/CP$8,0)</f>
        <v>0</v>
      </c>
      <c r="CQ59" s="75">
        <f>IFERROR(CQ$122/CQ$8,0)</f>
        <v>0</v>
      </c>
      <c r="CR59" s="75">
        <f>IFERROR(CR$122/CR$8,0)</f>
        <v>0</v>
      </c>
      <c r="CS59" s="74">
        <f>IFERROR(CS$122/CS$8,0)</f>
        <v>0</v>
      </c>
      <c r="CU59" s="75">
        <f t="shared" ref="CU59:CW59" si="184">IFERROR(CU$122/CU$8,0)</f>
        <v>0</v>
      </c>
      <c r="CV59" s="75">
        <f t="shared" si="184"/>
        <v>0</v>
      </c>
      <c r="CW59" s="75">
        <f t="shared" si="184"/>
        <v>0</v>
      </c>
      <c r="CX59" s="75">
        <f>IFERROR(CX$122/CX$8,0)</f>
        <v>0</v>
      </c>
      <c r="CY59" s="74">
        <f>IFERROR(CY$122/CY$8,0)</f>
        <v>0</v>
      </c>
      <c r="DA59" s="75">
        <f t="shared" ref="DA59:DS59" si="185">IFERROR(DA$122/DA$8,0)</f>
        <v>0</v>
      </c>
      <c r="DB59" s="75">
        <f t="shared" si="185"/>
        <v>0</v>
      </c>
      <c r="DC59" s="75">
        <f t="shared" si="185"/>
        <v>0</v>
      </c>
      <c r="DD59" s="75">
        <f t="shared" si="185"/>
        <v>0</v>
      </c>
      <c r="DE59" s="75">
        <f t="shared" si="185"/>
        <v>0</v>
      </c>
      <c r="DF59" s="75">
        <f t="shared" si="185"/>
        <v>0</v>
      </c>
      <c r="DG59" s="75">
        <f t="shared" si="185"/>
        <v>0</v>
      </c>
      <c r="DH59" s="75">
        <f t="shared" si="185"/>
        <v>0</v>
      </c>
      <c r="DI59" s="75">
        <f t="shared" si="185"/>
        <v>0</v>
      </c>
      <c r="DJ59" s="75">
        <f t="shared" si="185"/>
        <v>0</v>
      </c>
      <c r="DK59" s="75">
        <f t="shared" si="185"/>
        <v>0</v>
      </c>
      <c r="DL59" s="75">
        <f t="shared" si="185"/>
        <v>0</v>
      </c>
      <c r="DM59" s="75">
        <f t="shared" si="185"/>
        <v>0</v>
      </c>
      <c r="DN59" s="75">
        <f t="shared" si="185"/>
        <v>0</v>
      </c>
      <c r="DO59" s="75">
        <f t="shared" si="185"/>
        <v>0</v>
      </c>
      <c r="DP59" s="75">
        <f t="shared" si="185"/>
        <v>0</v>
      </c>
      <c r="DQ59" s="75">
        <f t="shared" si="185"/>
        <v>0</v>
      </c>
      <c r="DR59" s="75">
        <f t="shared" si="185"/>
        <v>0</v>
      </c>
      <c r="DS59" s="75">
        <f t="shared" si="185"/>
        <v>0</v>
      </c>
      <c r="DU59" s="75">
        <f t="shared" si="8"/>
        <v>0.22465779976925226</v>
      </c>
      <c r="DW59" s="76">
        <f t="shared" si="175"/>
        <v>0.94493615276291365</v>
      </c>
      <c r="DX59" s="74">
        <f>IFERROR(DX$122/DX$8,0)</f>
        <v>0.26096536863510095</v>
      </c>
    </row>
    <row r="60" spans="1:128" x14ac:dyDescent="0.3">
      <c r="B60" s="15" t="s">
        <v>116</v>
      </c>
      <c r="C60" s="16" t="s">
        <v>64</v>
      </c>
      <c r="D60" s="15" t="s">
        <v>117</v>
      </c>
      <c r="E60" s="16" t="s">
        <v>118</v>
      </c>
      <c r="F60" s="77" t="s">
        <v>119</v>
      </c>
      <c r="G60" s="15" t="s">
        <v>114</v>
      </c>
      <c r="I60" s="59">
        <f t="shared" ref="I60:U70" si="186">IFERROR(I123/I$8,0)</f>
        <v>0.20569570803425091</v>
      </c>
      <c r="J60" s="59">
        <f t="shared" si="186"/>
        <v>0.2378399793442646</v>
      </c>
      <c r="K60" s="59">
        <f t="shared" si="186"/>
        <v>0.21557685701391446</v>
      </c>
      <c r="L60" s="59">
        <f t="shared" si="186"/>
        <v>0.21311927278664852</v>
      </c>
      <c r="M60" s="59">
        <f t="shared" si="186"/>
        <v>0.21344858648028425</v>
      </c>
      <c r="N60" s="59">
        <f t="shared" si="186"/>
        <v>0.21058505606516348</v>
      </c>
      <c r="O60" s="59">
        <f t="shared" si="186"/>
        <v>0.19972886493002281</v>
      </c>
      <c r="P60" s="59">
        <f t="shared" si="186"/>
        <v>0.19619842835006188</v>
      </c>
      <c r="Q60" s="59">
        <f t="shared" si="186"/>
        <v>0.19586510973133189</v>
      </c>
      <c r="R60" s="59">
        <f t="shared" si="186"/>
        <v>0.22382725999635517</v>
      </c>
      <c r="S60" s="59">
        <f t="shared" si="186"/>
        <v>0.17429322483501111</v>
      </c>
      <c r="T60" s="59">
        <f t="shared" si="186"/>
        <v>0.19454246999454808</v>
      </c>
      <c r="U60" s="59">
        <f t="shared" si="186"/>
        <v>0.2056037824498963</v>
      </c>
      <c r="W60" s="59">
        <f t="shared" ref="W60:AI70" si="187">IFERROR(W123/W$8,0)</f>
        <v>0.20564072465381883</v>
      </c>
      <c r="X60" s="59">
        <f t="shared" si="187"/>
        <v>0.17634731151929231</v>
      </c>
      <c r="Y60" s="59">
        <f t="shared" si="187"/>
        <v>0.21812644583986934</v>
      </c>
      <c r="Z60" s="59">
        <f t="shared" si="187"/>
        <v>0.15410181740970463</v>
      </c>
      <c r="AA60" s="59">
        <f t="shared" si="187"/>
        <v>0.19347816739040299</v>
      </c>
      <c r="AB60" s="59">
        <f t="shared" si="187"/>
        <v>0.14988002269065262</v>
      </c>
      <c r="AC60" s="59">
        <f t="shared" si="187"/>
        <v>0.16238987131284041</v>
      </c>
      <c r="AD60" s="59">
        <f t="shared" si="187"/>
        <v>0.2121705601004234</v>
      </c>
      <c r="AE60" s="59">
        <f t="shared" si="187"/>
        <v>0.19147028969970398</v>
      </c>
      <c r="AF60" s="59">
        <f t="shared" si="187"/>
        <v>0.20683641264836625</v>
      </c>
      <c r="AG60" s="59">
        <f t="shared" si="187"/>
        <v>0.20776865559684182</v>
      </c>
      <c r="AH60" s="59">
        <f t="shared" si="187"/>
        <v>0.21410451050711055</v>
      </c>
      <c r="AI60" s="59">
        <f t="shared" si="187"/>
        <v>0.1902661064074046</v>
      </c>
      <c r="AK60" s="61">
        <v>0.1978337520513278</v>
      </c>
      <c r="AL60" s="61">
        <v>0.21395707365640412</v>
      </c>
      <c r="AM60" s="61">
        <v>0.19787758314501885</v>
      </c>
      <c r="AN60" s="61">
        <f>AN123/AN$8</f>
        <v>0.16917521614686512</v>
      </c>
      <c r="AO60" s="61">
        <f t="shared" ref="AO60:AP60" si="188">AO123/AO$8</f>
        <v>0.17973459067194067</v>
      </c>
      <c r="AP60" s="61">
        <f t="shared" si="188"/>
        <v>0.1622690945413752</v>
      </c>
      <c r="AQ60" s="61">
        <v>0.19774607415011516</v>
      </c>
      <c r="AR60" s="61">
        <v>0.20515830233737486</v>
      </c>
      <c r="AS60" s="61">
        <v>0.19890911321200333</v>
      </c>
      <c r="AT60" s="61">
        <f t="shared" ref="AT60:AV70" si="189">AT123/AT$8</f>
        <v>0.18486894414118324</v>
      </c>
      <c r="AU60" s="61">
        <f t="shared" si="189"/>
        <v>0.1819773242772339</v>
      </c>
      <c r="AV60" s="61">
        <f t="shared" si="189"/>
        <v>0.17540275243627634</v>
      </c>
      <c r="AW60" s="59">
        <f t="shared" ref="AW60:AW70" si="190">IFERROR(AW123/AW$8,0)</f>
        <v>0.18073705034037513</v>
      </c>
      <c r="AY60" s="62">
        <v>0.1206308171707831</v>
      </c>
      <c r="AZ60" s="62">
        <v>0.12100769133782026</v>
      </c>
      <c r="BA60" s="62">
        <v>0.12088759471947069</v>
      </c>
      <c r="BB60" s="62">
        <v>0.11972502224727816</v>
      </c>
      <c r="BC60" s="62">
        <v>0.11967916561610192</v>
      </c>
      <c r="BD60" s="62">
        <v>0.11934264726294651</v>
      </c>
      <c r="BE60" s="62">
        <v>0.11918641770156629</v>
      </c>
      <c r="BF60" s="62">
        <v>0.11869712214193741</v>
      </c>
      <c r="BG60" s="62">
        <v>0.11858899562212137</v>
      </c>
      <c r="BH60" s="62">
        <v>0.1189809294354101</v>
      </c>
      <c r="BI60" s="62">
        <v>0.11876930119399431</v>
      </c>
      <c r="BJ60" s="62">
        <v>0.11894648019812284</v>
      </c>
      <c r="BK60" s="59">
        <f t="shared" ref="BK60:BO70" si="191">IFERROR(BK123/BK$8,0)</f>
        <v>0.11951764041203294</v>
      </c>
      <c r="BM60" s="59">
        <f t="shared" si="191"/>
        <v>0.17992098735386691</v>
      </c>
      <c r="BN60" s="59">
        <f t="shared" si="191"/>
        <v>0.18712652383747133</v>
      </c>
      <c r="BO60" s="59">
        <f t="shared" si="191"/>
        <v>0.2034297102173078</v>
      </c>
      <c r="BP60" s="62">
        <v>0.16956466434034034</v>
      </c>
      <c r="BQ60" s="62">
        <v>0.16981074924021486</v>
      </c>
      <c r="BR60" s="62">
        <v>0.16943431400910097</v>
      </c>
      <c r="BS60" s="62">
        <v>0.11918641770156629</v>
      </c>
      <c r="BT60" s="62">
        <v>0.11869712214193741</v>
      </c>
      <c r="BU60" s="62">
        <v>0.11858899562212137</v>
      </c>
      <c r="BV60" s="62">
        <v>0.1189809294354101</v>
      </c>
      <c r="BW60" s="62">
        <v>0.11876930119399431</v>
      </c>
      <c r="BX60" s="62">
        <v>0.11894648019812284</v>
      </c>
      <c r="BY60" s="59">
        <f t="shared" ref="BY60:BY70" si="192">IFERROR(BY123/BY$8,0)</f>
        <v>0.14908352168209146</v>
      </c>
      <c r="CA60" s="163"/>
      <c r="CB60" s="163"/>
      <c r="CC60" s="163"/>
      <c r="CD60" s="163"/>
      <c r="CE60" s="163"/>
      <c r="CF60" s="163"/>
      <c r="CG60" s="163"/>
      <c r="CH60" s="163"/>
      <c r="CI60" s="163"/>
      <c r="CJ60" s="163"/>
      <c r="CK60" s="163"/>
      <c r="CL60" s="163"/>
      <c r="CM60" s="59">
        <f t="shared" ref="CM60:CM70" si="193">IFERROR(CM123/CM$8,0)</f>
        <v>0</v>
      </c>
      <c r="CO60" s="163"/>
      <c r="CP60" s="163"/>
      <c r="CQ60" s="163"/>
      <c r="CR60" s="163"/>
      <c r="CS60" s="59">
        <f t="shared" ref="CS60:CS70" si="194">IFERROR(CS123/CS$8,0)</f>
        <v>0</v>
      </c>
      <c r="CU60" s="163"/>
      <c r="CV60" s="163"/>
      <c r="CW60" s="163"/>
      <c r="CX60" s="163"/>
      <c r="CY60" s="59">
        <f t="shared" ref="CY60:CY70" si="195">IFERROR(CY123/CY$8,0)</f>
        <v>0</v>
      </c>
      <c r="DA60" s="163"/>
      <c r="DB60" s="163"/>
      <c r="DC60" s="163"/>
      <c r="DD60" s="163"/>
      <c r="DE60" s="163"/>
      <c r="DF60" s="163"/>
      <c r="DG60" s="163"/>
      <c r="DH60" s="163"/>
      <c r="DI60" s="163"/>
      <c r="DJ60" s="163"/>
      <c r="DK60" s="163"/>
      <c r="DL60" s="163"/>
      <c r="DM60" s="163"/>
      <c r="DN60" s="163"/>
      <c r="DO60" s="163"/>
      <c r="DP60" s="163"/>
      <c r="DQ60" s="163"/>
      <c r="DR60" s="163"/>
      <c r="DS60" s="163"/>
      <c r="DU60" s="59">
        <f t="shared" si="8"/>
        <v>2.9565881270058519E-2</v>
      </c>
      <c r="DW60" s="27">
        <f t="shared" si="175"/>
        <v>0.82486419581003567</v>
      </c>
      <c r="DX60" s="59">
        <f t="shared" ref="DX60:DX70" si="196">IFERROR(DX123/DX$8,0)</f>
        <v>7.2965821976716761E-3</v>
      </c>
    </row>
    <row r="61" spans="1:128" s="47" customFormat="1" x14ac:dyDescent="0.3">
      <c r="B61" s="52" t="s">
        <v>120</v>
      </c>
      <c r="C61" s="53" t="s">
        <v>121</v>
      </c>
      <c r="D61" s="52" t="s">
        <v>122</v>
      </c>
      <c r="E61" s="53" t="s">
        <v>123</v>
      </c>
      <c r="F61" s="78" t="s">
        <v>124</v>
      </c>
      <c r="G61" s="52" t="s">
        <v>114</v>
      </c>
      <c r="I61" s="1">
        <f t="shared" si="186"/>
        <v>0.80065137004306963</v>
      </c>
      <c r="J61" s="1">
        <f t="shared" si="186"/>
        <v>0.81342881959005131</v>
      </c>
      <c r="K61" s="1">
        <f t="shared" si="186"/>
        <v>0.78771033913169242</v>
      </c>
      <c r="L61" s="1">
        <f t="shared" si="186"/>
        <v>0.79188934169984615</v>
      </c>
      <c r="M61" s="1">
        <f t="shared" si="186"/>
        <v>0.80941908597150913</v>
      </c>
      <c r="N61" s="1">
        <f t="shared" si="186"/>
        <v>0.86926070019029844</v>
      </c>
      <c r="O61" s="1">
        <f t="shared" si="186"/>
        <v>0.8575735376353818</v>
      </c>
      <c r="P61" s="1">
        <f t="shared" si="186"/>
        <v>0.8573735393091797</v>
      </c>
      <c r="Q61" s="1">
        <f t="shared" si="186"/>
        <v>0.82404318092879536</v>
      </c>
      <c r="R61" s="1">
        <f t="shared" si="186"/>
        <v>0.82317707609747925</v>
      </c>
      <c r="S61" s="1">
        <f t="shared" si="186"/>
        <v>0.80691355874060156</v>
      </c>
      <c r="T61" s="1">
        <f t="shared" si="186"/>
        <v>0.77990574112896494</v>
      </c>
      <c r="U61" s="1">
        <f t="shared" si="186"/>
        <v>0.81748053610507887</v>
      </c>
      <c r="W61" s="1">
        <f t="shared" si="187"/>
        <v>0.77394237511878161</v>
      </c>
      <c r="X61" s="1">
        <f t="shared" si="187"/>
        <v>0.71871033750489666</v>
      </c>
      <c r="Y61" s="1">
        <f t="shared" si="187"/>
        <v>0.75875574946546487</v>
      </c>
      <c r="Z61" s="1">
        <f t="shared" si="187"/>
        <v>0.74524751667384004</v>
      </c>
      <c r="AA61" s="1">
        <f t="shared" si="187"/>
        <v>0.77596592158726996</v>
      </c>
      <c r="AB61" s="1">
        <f t="shared" si="187"/>
        <v>0.76600039715567381</v>
      </c>
      <c r="AC61" s="1">
        <f t="shared" si="187"/>
        <v>0.75438903084434694</v>
      </c>
      <c r="AD61" s="1">
        <f t="shared" si="187"/>
        <v>0.73663967495254057</v>
      </c>
      <c r="AE61" s="1">
        <f t="shared" si="187"/>
        <v>0.74509326091853523</v>
      </c>
      <c r="AF61" s="1">
        <f t="shared" si="187"/>
        <v>0.72215501939895166</v>
      </c>
      <c r="AG61" s="1">
        <f t="shared" si="187"/>
        <v>0.71542744312145401</v>
      </c>
      <c r="AH61" s="1">
        <f t="shared" si="187"/>
        <v>0.70809302913989458</v>
      </c>
      <c r="AI61" s="1">
        <f t="shared" si="187"/>
        <v>0.74217989532168771</v>
      </c>
      <c r="AK61" s="69">
        <v>0.83636038308978489</v>
      </c>
      <c r="AL61" s="69">
        <v>0.83673471073154349</v>
      </c>
      <c r="AM61" s="69">
        <v>0.83636140069585507</v>
      </c>
      <c r="AN61" s="69">
        <f t="shared" ref="AN61:AP70" si="197">AN124/AN$8</f>
        <v>0.6566842109498422</v>
      </c>
      <c r="AO61" s="69">
        <f t="shared" si="197"/>
        <v>0.64436083594577698</v>
      </c>
      <c r="AP61" s="69">
        <f t="shared" si="197"/>
        <v>0.65151264163412159</v>
      </c>
      <c r="AQ61" s="69">
        <v>0.83635834751282379</v>
      </c>
      <c r="AR61" s="69">
        <v>0.8365304337594095</v>
      </c>
      <c r="AS61" s="69">
        <v>0.83638534924856867</v>
      </c>
      <c r="AT61" s="69">
        <f t="shared" si="189"/>
        <v>0.64483614418419222</v>
      </c>
      <c r="AU61" s="69">
        <f t="shared" si="189"/>
        <v>0.64063164971945585</v>
      </c>
      <c r="AV61" s="69">
        <f t="shared" si="189"/>
        <v>0.62567666521243459</v>
      </c>
      <c r="AW61" s="1">
        <f t="shared" si="190"/>
        <v>0.65148986508289397</v>
      </c>
      <c r="AY61" s="63">
        <v>0.30058891547483074</v>
      </c>
      <c r="AZ61" s="63">
        <v>0.30152801378981442</v>
      </c>
      <c r="BA61" s="63">
        <v>0.30122875599559101</v>
      </c>
      <c r="BB61" s="63">
        <v>0.29833184783585848</v>
      </c>
      <c r="BC61" s="63">
        <v>0.2982175818849524</v>
      </c>
      <c r="BD61" s="63">
        <v>0.29737904253667657</v>
      </c>
      <c r="BE61" s="63">
        <v>0.29698974836192277</v>
      </c>
      <c r="BF61" s="63">
        <v>0.29577051744676386</v>
      </c>
      <c r="BG61" s="63">
        <v>0.29550108684778553</v>
      </c>
      <c r="BH61" s="63">
        <v>0.29647771091978847</v>
      </c>
      <c r="BI61" s="63">
        <v>0.29595037383410033</v>
      </c>
      <c r="BJ61" s="63">
        <v>0.29639187001181838</v>
      </c>
      <c r="BK61" s="1">
        <f t="shared" si="191"/>
        <v>0.29781509198186062</v>
      </c>
      <c r="BM61" s="1">
        <f t="shared" si="191"/>
        <v>0.61054648120573418</v>
      </c>
      <c r="BN61" s="1">
        <f t="shared" si="191"/>
        <v>0.60242364474774623</v>
      </c>
      <c r="BO61" s="1">
        <f t="shared" si="191"/>
        <v>0.65428535182980085</v>
      </c>
      <c r="BP61" s="63">
        <v>0.59170222765016678</v>
      </c>
      <c r="BQ61" s="63">
        <v>0.59256095009692933</v>
      </c>
      <c r="BR61" s="63">
        <v>0.59124736530210997</v>
      </c>
      <c r="BS61" s="63">
        <v>0.29698974836192277</v>
      </c>
      <c r="BT61" s="63">
        <v>0.29577051744676386</v>
      </c>
      <c r="BU61" s="63">
        <v>0.29550108684778553</v>
      </c>
      <c r="BV61" s="63">
        <v>0.29647771091978847</v>
      </c>
      <c r="BW61" s="63">
        <v>0.29595037383410033</v>
      </c>
      <c r="BX61" s="63">
        <v>0.29639187001181838</v>
      </c>
      <c r="BY61" s="1">
        <f t="shared" si="192"/>
        <v>0.45123733066858984</v>
      </c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">
        <f t="shared" si="193"/>
        <v>0</v>
      </c>
      <c r="CO61" s="163"/>
      <c r="CP61" s="163"/>
      <c r="CQ61" s="163"/>
      <c r="CR61" s="163"/>
      <c r="CS61" s="1">
        <f t="shared" si="194"/>
        <v>0</v>
      </c>
      <c r="CU61" s="163"/>
      <c r="CV61" s="163"/>
      <c r="CW61" s="163"/>
      <c r="CX61" s="163"/>
      <c r="CY61" s="1">
        <f t="shared" si="195"/>
        <v>0</v>
      </c>
      <c r="DA61" s="163"/>
      <c r="DB61" s="163"/>
      <c r="DC61" s="163"/>
      <c r="DD61" s="163"/>
      <c r="DE61" s="163"/>
      <c r="DF61" s="163"/>
      <c r="DG61" s="163"/>
      <c r="DH61" s="163"/>
      <c r="DI61" s="163"/>
      <c r="DJ61" s="163"/>
      <c r="DK61" s="163"/>
      <c r="DL61" s="163"/>
      <c r="DM61" s="163"/>
      <c r="DN61" s="163"/>
      <c r="DO61" s="163"/>
      <c r="DP61" s="163"/>
      <c r="DQ61" s="163"/>
      <c r="DR61" s="163"/>
      <c r="DS61" s="163"/>
      <c r="DU61" s="59">
        <f t="shared" si="8"/>
        <v>0.15342223868672922</v>
      </c>
      <c r="DW61" s="27">
        <f t="shared" si="175"/>
        <v>0.69262371504608977</v>
      </c>
      <c r="DX61" s="1">
        <f t="shared" si="196"/>
        <v>2.2084870525813635E-2</v>
      </c>
    </row>
    <row r="62" spans="1:128" s="79" customFormat="1" x14ac:dyDescent="0.3">
      <c r="B62" s="80" t="s">
        <v>125</v>
      </c>
      <c r="C62" s="81" t="s">
        <v>126</v>
      </c>
      <c r="D62" s="80" t="s">
        <v>127</v>
      </c>
      <c r="E62" s="81" t="s">
        <v>128</v>
      </c>
      <c r="F62" s="82" t="s">
        <v>129</v>
      </c>
      <c r="G62" s="80" t="s">
        <v>114</v>
      </c>
      <c r="I62" s="5">
        <f t="shared" si="186"/>
        <v>3.2026054801722785</v>
      </c>
      <c r="J62" s="5">
        <f t="shared" si="186"/>
        <v>3.2537152783602052</v>
      </c>
      <c r="K62" s="5">
        <f t="shared" si="186"/>
        <v>3.1508413565267697</v>
      </c>
      <c r="L62" s="5">
        <f t="shared" si="186"/>
        <v>3.1675573667993846</v>
      </c>
      <c r="M62" s="5">
        <f t="shared" si="186"/>
        <v>3.2376763438860365</v>
      </c>
      <c r="N62" s="5">
        <f t="shared" si="186"/>
        <v>3.4770428007611938</v>
      </c>
      <c r="O62" s="5">
        <f t="shared" si="186"/>
        <v>3.4302941505415272</v>
      </c>
      <c r="P62" s="5">
        <f t="shared" si="186"/>
        <v>3.4294941572367188</v>
      </c>
      <c r="Q62" s="5">
        <f t="shared" si="186"/>
        <v>3.2961727237151814</v>
      </c>
      <c r="R62" s="5">
        <f t="shared" si="186"/>
        <v>3.292708304389917</v>
      </c>
      <c r="S62" s="5">
        <f t="shared" si="186"/>
        <v>3.2276542349624062</v>
      </c>
      <c r="T62" s="5">
        <f t="shared" si="186"/>
        <v>3.1196229645158597</v>
      </c>
      <c r="U62" s="5">
        <f t="shared" si="186"/>
        <v>3.2699221444203155</v>
      </c>
      <c r="W62" s="5">
        <f t="shared" si="187"/>
        <v>3.0957695004751264</v>
      </c>
      <c r="X62" s="5">
        <f t="shared" si="187"/>
        <v>2.8748413500195866</v>
      </c>
      <c r="Y62" s="5">
        <f t="shared" si="187"/>
        <v>3.0350229978618595</v>
      </c>
      <c r="Z62" s="5">
        <f t="shared" si="187"/>
        <v>2.9809900666953602</v>
      </c>
      <c r="AA62" s="5">
        <f t="shared" si="187"/>
        <v>3.1038636863490798</v>
      </c>
      <c r="AB62" s="5">
        <f t="shared" si="187"/>
        <v>3.0640015886226952</v>
      </c>
      <c r="AC62" s="5">
        <f t="shared" si="187"/>
        <v>3.0175561233773878</v>
      </c>
      <c r="AD62" s="5">
        <f t="shared" si="187"/>
        <v>2.9465586998101623</v>
      </c>
      <c r="AE62" s="5">
        <f t="shared" si="187"/>
        <v>2.9803730436741409</v>
      </c>
      <c r="AF62" s="5">
        <f t="shared" si="187"/>
        <v>2.8886200775958066</v>
      </c>
      <c r="AG62" s="5">
        <f t="shared" si="187"/>
        <v>2.861709772485816</v>
      </c>
      <c r="AH62" s="5">
        <f t="shared" si="187"/>
        <v>2.8323721165595783</v>
      </c>
      <c r="AI62" s="5">
        <f t="shared" si="187"/>
        <v>2.9687195812867508</v>
      </c>
      <c r="AK62" s="5">
        <v>3.3454415323591395</v>
      </c>
      <c r="AL62" s="5">
        <v>3.3469388429261739</v>
      </c>
      <c r="AM62" s="5">
        <v>3.3454456027834203</v>
      </c>
      <c r="AN62" s="5">
        <f t="shared" si="197"/>
        <v>2.6267368437993688</v>
      </c>
      <c r="AO62" s="5">
        <f t="shared" si="197"/>
        <v>2.5774433437831079</v>
      </c>
      <c r="AP62" s="5">
        <f t="shared" si="197"/>
        <v>2.6060505665364864</v>
      </c>
      <c r="AQ62" s="5">
        <v>3.3454333900512951</v>
      </c>
      <c r="AR62" s="5">
        <v>3.346121735037638</v>
      </c>
      <c r="AS62" s="5">
        <v>3.3455413969942747</v>
      </c>
      <c r="AT62" s="5">
        <f t="shared" si="189"/>
        <v>2.5793445767367689</v>
      </c>
      <c r="AU62" s="5">
        <f t="shared" si="189"/>
        <v>2.5625265988778234</v>
      </c>
      <c r="AV62" s="5">
        <f t="shared" si="189"/>
        <v>2.5027066608497384</v>
      </c>
      <c r="AW62" s="5">
        <f t="shared" si="190"/>
        <v>2.6059594603315759</v>
      </c>
      <c r="AY62" s="63">
        <v>1.202355661899323</v>
      </c>
      <c r="AZ62" s="63">
        <v>1.2061120551592577</v>
      </c>
      <c r="BA62" s="63">
        <v>1.2049150239823641</v>
      </c>
      <c r="BB62" s="63">
        <v>1.1933273913434339</v>
      </c>
      <c r="BC62" s="63">
        <v>1.1928703275398096</v>
      </c>
      <c r="BD62" s="63">
        <v>1.1895161701467063</v>
      </c>
      <c r="BE62" s="63">
        <v>1.1879589934476911</v>
      </c>
      <c r="BF62" s="63">
        <v>1.1830820697870554</v>
      </c>
      <c r="BG62" s="63">
        <v>1.1820043473911421</v>
      </c>
      <c r="BH62" s="63">
        <v>1.1859108436791539</v>
      </c>
      <c r="BI62" s="63">
        <v>1.1838014953364013</v>
      </c>
      <c r="BJ62" s="63">
        <v>1.1855674800472735</v>
      </c>
      <c r="BK62" s="5">
        <f t="shared" si="191"/>
        <v>1.1912603679274425</v>
      </c>
      <c r="BM62" s="5">
        <f t="shared" si="191"/>
        <v>2.4421859248229367</v>
      </c>
      <c r="BN62" s="5">
        <f t="shared" si="191"/>
        <v>2.4096945789909849</v>
      </c>
      <c r="BO62" s="5">
        <f t="shared" si="191"/>
        <v>2.6171414073192034</v>
      </c>
      <c r="BP62" s="63">
        <v>2.3668089106006671</v>
      </c>
      <c r="BQ62" s="63">
        <v>2.3702438003877173</v>
      </c>
      <c r="BR62" s="63">
        <v>2.3649894612084399</v>
      </c>
      <c r="BS62" s="63">
        <v>1.1879589934476911</v>
      </c>
      <c r="BT62" s="63">
        <v>1.1830820697870554</v>
      </c>
      <c r="BU62" s="63">
        <v>1.1820043473911421</v>
      </c>
      <c r="BV62" s="63">
        <v>1.1859108436791539</v>
      </c>
      <c r="BW62" s="63">
        <v>1.1838014953364013</v>
      </c>
      <c r="BX62" s="63">
        <v>1.1855674800472735</v>
      </c>
      <c r="BY62" s="5">
        <f t="shared" si="192"/>
        <v>1.8049493226743594</v>
      </c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5">
        <f t="shared" si="193"/>
        <v>0</v>
      </c>
      <c r="CO62" s="163"/>
      <c r="CP62" s="163"/>
      <c r="CQ62" s="163"/>
      <c r="CR62" s="163"/>
      <c r="CS62" s="5">
        <f t="shared" si="194"/>
        <v>0</v>
      </c>
      <c r="CU62" s="163"/>
      <c r="CV62" s="163"/>
      <c r="CW62" s="163"/>
      <c r="CX62" s="163"/>
      <c r="CY62" s="5">
        <f t="shared" si="195"/>
        <v>0</v>
      </c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63"/>
      <c r="DQ62" s="163"/>
      <c r="DR62" s="163"/>
      <c r="DS62" s="163"/>
      <c r="DU62" s="59">
        <f t="shared" si="8"/>
        <v>0.61368895474691687</v>
      </c>
      <c r="DW62" s="27">
        <f t="shared" si="175"/>
        <v>0.69262371504608977</v>
      </c>
      <c r="DX62" s="5">
        <f t="shared" si="196"/>
        <v>8.8339482103254541E-2</v>
      </c>
    </row>
    <row r="63" spans="1:128" s="47" customFormat="1" x14ac:dyDescent="0.3">
      <c r="B63" s="52" t="s">
        <v>130</v>
      </c>
      <c r="C63" s="53" t="s">
        <v>131</v>
      </c>
      <c r="D63" s="52" t="s">
        <v>132</v>
      </c>
      <c r="E63" s="53" t="s">
        <v>133</v>
      </c>
      <c r="F63" s="78" t="s">
        <v>134</v>
      </c>
      <c r="G63" s="52" t="s">
        <v>114</v>
      </c>
      <c r="I63" s="1">
        <f t="shared" si="186"/>
        <v>0.58277262035715727</v>
      </c>
      <c r="J63" s="1">
        <f t="shared" si="186"/>
        <v>0.63901081689078199</v>
      </c>
      <c r="K63" s="1">
        <f t="shared" si="186"/>
        <v>0.5666398782066826</v>
      </c>
      <c r="L63" s="1">
        <f t="shared" si="186"/>
        <v>0.5943268904607597</v>
      </c>
      <c r="M63" s="1">
        <f t="shared" si="186"/>
        <v>0.62480160201856694</v>
      </c>
      <c r="N63" s="1">
        <f t="shared" si="186"/>
        <v>0.65250235458844974</v>
      </c>
      <c r="O63" s="1">
        <f t="shared" si="186"/>
        <v>0.63282560982539626</v>
      </c>
      <c r="P63" s="1">
        <f t="shared" si="186"/>
        <v>0.4990931036535915</v>
      </c>
      <c r="Q63" s="1">
        <f t="shared" si="186"/>
        <v>0.58422361118876898</v>
      </c>
      <c r="R63" s="1">
        <f t="shared" si="186"/>
        <v>0.5894765664166487</v>
      </c>
      <c r="S63" s="1">
        <f t="shared" si="186"/>
        <v>0.52774478586067963</v>
      </c>
      <c r="T63" s="1">
        <f t="shared" si="186"/>
        <v>0.58824654616134542</v>
      </c>
      <c r="U63" s="1">
        <f t="shared" si="186"/>
        <v>0.58745453839677553</v>
      </c>
      <c r="W63" s="1">
        <f t="shared" si="187"/>
        <v>0.60035636619777311</v>
      </c>
      <c r="X63" s="1">
        <f t="shared" si="187"/>
        <v>0.52631045240100172</v>
      </c>
      <c r="Y63" s="1">
        <f t="shared" si="187"/>
        <v>0.6054072914143418</v>
      </c>
      <c r="Z63" s="1">
        <f t="shared" si="187"/>
        <v>0.52394373541383665</v>
      </c>
      <c r="AA63" s="1">
        <f t="shared" si="187"/>
        <v>0.64150254235996984</v>
      </c>
      <c r="AB63" s="1">
        <f t="shared" si="187"/>
        <v>0.59210399231812472</v>
      </c>
      <c r="AC63" s="1">
        <f t="shared" si="187"/>
        <v>0.5955654805925179</v>
      </c>
      <c r="AD63" s="1">
        <f t="shared" si="187"/>
        <v>0.59465318103177711</v>
      </c>
      <c r="AE63" s="1">
        <f t="shared" si="187"/>
        <v>0.59095251647439173</v>
      </c>
      <c r="AF63" s="1">
        <f t="shared" si="187"/>
        <v>0.63777964887725125</v>
      </c>
      <c r="AG63" s="1">
        <f t="shared" si="187"/>
        <v>0.54517225093907806</v>
      </c>
      <c r="AH63" s="1">
        <f t="shared" si="187"/>
        <v>0.50870436964531685</v>
      </c>
      <c r="AI63" s="1">
        <f t="shared" si="187"/>
        <v>0.57719214990357359</v>
      </c>
      <c r="AK63" s="69">
        <v>0.55170208629698991</v>
      </c>
      <c r="AL63" s="69">
        <v>0.60212899084949045</v>
      </c>
      <c r="AM63" s="69">
        <v>0.55183917134882532</v>
      </c>
      <c r="AN63" s="69">
        <f t="shared" si="197"/>
        <v>0.49359197226378854</v>
      </c>
      <c r="AO63" s="69">
        <f t="shared" si="197"/>
        <v>0.50999679677545617</v>
      </c>
      <c r="AP63" s="69">
        <f t="shared" si="197"/>
        <v>0.45674041838988239</v>
      </c>
      <c r="AQ63" s="69">
        <v>0.55142786704712876</v>
      </c>
      <c r="AR63" s="69">
        <v>0.5746101698303604</v>
      </c>
      <c r="AS63" s="69">
        <v>0.55506535944486146</v>
      </c>
      <c r="AT63" s="69">
        <f t="shared" si="189"/>
        <v>0.48480970097313719</v>
      </c>
      <c r="AU63" s="69">
        <f t="shared" si="189"/>
        <v>0.52473486131510516</v>
      </c>
      <c r="AV63" s="69">
        <f t="shared" si="189"/>
        <v>0.52447434189746034</v>
      </c>
      <c r="AW63" s="1">
        <f t="shared" si="190"/>
        <v>0.49417412323341253</v>
      </c>
      <c r="AY63" s="63">
        <v>2.3734248558698647</v>
      </c>
      <c r="AZ63" s="63">
        <v>2.380839897370536</v>
      </c>
      <c r="BA63" s="63">
        <v>2.3784769829363803</v>
      </c>
      <c r="BB63" s="63">
        <v>2.3556032391703465</v>
      </c>
      <c r="BC63" s="63">
        <v>2.354701004809403</v>
      </c>
      <c r="BD63" s="63">
        <v>2.3480799684725215</v>
      </c>
      <c r="BE63" s="63">
        <v>2.345006134332142</v>
      </c>
      <c r="BF63" s="63">
        <v>2.3353791893248323</v>
      </c>
      <c r="BG63" s="63">
        <v>2.3332517879217001</v>
      </c>
      <c r="BH63" s="63">
        <v>2.3409631296512217</v>
      </c>
      <c r="BI63" s="63">
        <v>2.3367993202685069</v>
      </c>
      <c r="BJ63" s="63">
        <v>2.3402853370443162</v>
      </c>
      <c r="BK63" s="1">
        <f t="shared" si="191"/>
        <v>2.3515229783052467</v>
      </c>
      <c r="BM63" s="1">
        <f t="shared" si="191"/>
        <v>0.5496828339263814</v>
      </c>
      <c r="BN63" s="1">
        <f t="shared" si="191"/>
        <v>0.54768428753080567</v>
      </c>
      <c r="BO63" s="1">
        <f t="shared" si="191"/>
        <v>0.54734268467488489</v>
      </c>
      <c r="BP63" s="63">
        <v>0.76071622703051078</v>
      </c>
      <c r="BQ63" s="63">
        <v>0.76182023521104758</v>
      </c>
      <c r="BR63" s="63">
        <v>0.76013143766676938</v>
      </c>
      <c r="BS63" s="63">
        <v>2.345006134332142</v>
      </c>
      <c r="BT63" s="63">
        <v>2.3353791893248323</v>
      </c>
      <c r="BU63" s="63">
        <v>2.3332517879217001</v>
      </c>
      <c r="BV63" s="63">
        <v>2.3409631296512217</v>
      </c>
      <c r="BW63" s="63">
        <v>2.3367993202685069</v>
      </c>
      <c r="BX63" s="63">
        <v>2.3402853370443162</v>
      </c>
      <c r="BY63" s="1">
        <f t="shared" si="192"/>
        <v>1.4971931597109291</v>
      </c>
      <c r="CA63" s="163"/>
      <c r="CB63" s="163"/>
      <c r="CC63" s="163"/>
      <c r="CD63" s="163"/>
      <c r="CE63" s="163"/>
      <c r="CF63" s="163"/>
      <c r="CG63" s="163"/>
      <c r="CH63" s="163"/>
      <c r="CI63" s="163"/>
      <c r="CJ63" s="163"/>
      <c r="CK63" s="163"/>
      <c r="CL63" s="163"/>
      <c r="CM63" s="1">
        <f t="shared" si="193"/>
        <v>0</v>
      </c>
      <c r="CO63" s="163"/>
      <c r="CP63" s="163"/>
      <c r="CQ63" s="163"/>
      <c r="CR63" s="163"/>
      <c r="CS63" s="1">
        <f t="shared" si="194"/>
        <v>0</v>
      </c>
      <c r="CU63" s="163"/>
      <c r="CV63" s="163"/>
      <c r="CW63" s="163"/>
      <c r="CX63" s="163"/>
      <c r="CY63" s="1">
        <f t="shared" si="195"/>
        <v>0</v>
      </c>
      <c r="DA63" s="163"/>
      <c r="DB63" s="163"/>
      <c r="DC63" s="163"/>
      <c r="DD63" s="163"/>
      <c r="DE63" s="163"/>
      <c r="DF63" s="163"/>
      <c r="DG63" s="163"/>
      <c r="DH63" s="163"/>
      <c r="DI63" s="163"/>
      <c r="DJ63" s="163"/>
      <c r="DK63" s="163"/>
      <c r="DL63" s="163"/>
      <c r="DM63" s="163"/>
      <c r="DN63" s="163"/>
      <c r="DO63" s="163"/>
      <c r="DP63" s="163"/>
      <c r="DQ63" s="163"/>
      <c r="DR63" s="163"/>
      <c r="DS63" s="163"/>
      <c r="DU63" s="59">
        <f t="shared" si="8"/>
        <v>-0.85432981859431756</v>
      </c>
      <c r="DW63" s="27">
        <f t="shared" si="175"/>
        <v>3.0296874913536542</v>
      </c>
      <c r="DX63" s="1">
        <f t="shared" si="196"/>
        <v>7.3276998238061178E-2</v>
      </c>
    </row>
    <row r="64" spans="1:128" x14ac:dyDescent="0.3">
      <c r="B64" s="15" t="s">
        <v>135</v>
      </c>
      <c r="C64" s="16" t="s">
        <v>136</v>
      </c>
      <c r="D64" s="15" t="s">
        <v>137</v>
      </c>
      <c r="E64" s="16" t="s">
        <v>138</v>
      </c>
      <c r="F64" s="77" t="s">
        <v>139</v>
      </c>
      <c r="G64" s="15" t="s">
        <v>114</v>
      </c>
      <c r="I64" s="59">
        <f t="shared" si="186"/>
        <v>0.14030521103632071</v>
      </c>
      <c r="J64" s="59">
        <f t="shared" si="186"/>
        <v>0.15092467970619403</v>
      </c>
      <c r="K64" s="59">
        <f t="shared" si="186"/>
        <v>0.14160366014609563</v>
      </c>
      <c r="L64" s="59">
        <f t="shared" si="186"/>
        <v>0.14967396224098564</v>
      </c>
      <c r="M64" s="59">
        <f t="shared" si="186"/>
        <v>0.14440694149199199</v>
      </c>
      <c r="N64" s="59">
        <f t="shared" si="186"/>
        <v>0.15798436001482177</v>
      </c>
      <c r="O64" s="59">
        <f t="shared" si="186"/>
        <v>0.14896987463250064</v>
      </c>
      <c r="P64" s="59">
        <f t="shared" si="186"/>
        <v>0.14863055971977984</v>
      </c>
      <c r="Q64" s="59">
        <f t="shared" si="186"/>
        <v>0.14134977201284796</v>
      </c>
      <c r="R64" s="59">
        <f t="shared" si="186"/>
        <v>0.14778700154598187</v>
      </c>
      <c r="S64" s="59">
        <f t="shared" si="186"/>
        <v>0.14651858619683</v>
      </c>
      <c r="T64" s="59">
        <f t="shared" si="186"/>
        <v>0.14282911751443572</v>
      </c>
      <c r="U64" s="59">
        <f t="shared" si="186"/>
        <v>0.14633468743607203</v>
      </c>
      <c r="W64" s="59">
        <f t="shared" si="187"/>
        <v>0.14948930090625898</v>
      </c>
      <c r="X64" s="59">
        <f t="shared" si="187"/>
        <v>0.1423466924123892</v>
      </c>
      <c r="Y64" s="59">
        <f t="shared" si="187"/>
        <v>0.15636524755949868</v>
      </c>
      <c r="Z64" s="59">
        <f t="shared" si="187"/>
        <v>0.1481182649948049</v>
      </c>
      <c r="AA64" s="59">
        <f t="shared" si="187"/>
        <v>0.15660893698281458</v>
      </c>
      <c r="AB64" s="59">
        <f t="shared" si="187"/>
        <v>0.14511372548032814</v>
      </c>
      <c r="AC64" s="59">
        <f t="shared" si="187"/>
        <v>0.14788009092916821</v>
      </c>
      <c r="AD64" s="59">
        <f t="shared" si="187"/>
        <v>0.13685194990225738</v>
      </c>
      <c r="AE64" s="59">
        <f t="shared" si="187"/>
        <v>0.14296270585088416</v>
      </c>
      <c r="AF64" s="59">
        <f t="shared" si="187"/>
        <v>0.13969490174284144</v>
      </c>
      <c r="AG64" s="59">
        <f t="shared" si="187"/>
        <v>0.13728873626403865</v>
      </c>
      <c r="AH64" s="59">
        <f t="shared" si="187"/>
        <v>0.13058360547442593</v>
      </c>
      <c r="AI64" s="59">
        <f t="shared" si="187"/>
        <v>0.14404550638134533</v>
      </c>
      <c r="AK64" s="61">
        <v>0.14143205751563331</v>
      </c>
      <c r="AL64" s="61">
        <v>0.14932288875783781</v>
      </c>
      <c r="AM64" s="61">
        <v>0.14145350866397288</v>
      </c>
      <c r="AN64" s="61">
        <f t="shared" si="197"/>
        <v>0.12563306304973257</v>
      </c>
      <c r="AO64" s="61">
        <f t="shared" si="197"/>
        <v>0.1333040482878918</v>
      </c>
      <c r="AP64" s="61">
        <f t="shared" si="197"/>
        <v>0.13036285810646295</v>
      </c>
      <c r="AQ64" s="61">
        <v>0.1413891475285298</v>
      </c>
      <c r="AR64" s="61">
        <v>0.1450167277000971</v>
      </c>
      <c r="AS64" s="61">
        <v>0.14195834444652478</v>
      </c>
      <c r="AT64" s="61">
        <f t="shared" si="189"/>
        <v>0.13075181286350321</v>
      </c>
      <c r="AU64" s="61">
        <f t="shared" si="189"/>
        <v>0.12516686475770608</v>
      </c>
      <c r="AV64" s="61">
        <f t="shared" si="189"/>
        <v>0.12410316165743478</v>
      </c>
      <c r="AW64" s="59">
        <f t="shared" si="190"/>
        <v>0.1280240131351878</v>
      </c>
      <c r="AY64" s="62">
        <v>0.2518616122765503</v>
      </c>
      <c r="AZ64" s="62">
        <v>0.25264847700615728</v>
      </c>
      <c r="BA64" s="62">
        <v>0.2523977307322291</v>
      </c>
      <c r="BB64" s="62">
        <v>0.24997042911808021</v>
      </c>
      <c r="BC64" s="62">
        <v>0.249874686377274</v>
      </c>
      <c r="BD64" s="62">
        <v>0.24917207939031824</v>
      </c>
      <c r="BE64" s="62">
        <v>0.24884589218428474</v>
      </c>
      <c r="BF64" s="62">
        <v>0.24782430606377112</v>
      </c>
      <c r="BG64" s="62">
        <v>0.24759855181415708</v>
      </c>
      <c r="BH64" s="62">
        <v>0.24841685914586356</v>
      </c>
      <c r="BI64" s="62">
        <v>0.24797500662976257</v>
      </c>
      <c r="BJ64" s="62">
        <v>0.2483449335745348</v>
      </c>
      <c r="BK64" s="59">
        <f t="shared" si="191"/>
        <v>0.24953744255124138</v>
      </c>
      <c r="BM64" s="59">
        <f t="shared" si="191"/>
        <v>0.122922568619769</v>
      </c>
      <c r="BN64" s="59">
        <f t="shared" si="191"/>
        <v>0.12483360599463031</v>
      </c>
      <c r="BO64" s="59">
        <f t="shared" si="191"/>
        <v>0.12958683921845029</v>
      </c>
      <c r="BP64" s="62">
        <v>0.14430267025967775</v>
      </c>
      <c r="BQ64" s="62">
        <v>0.14451209306778831</v>
      </c>
      <c r="BR64" s="62">
        <v>0.1441917397132679</v>
      </c>
      <c r="BS64" s="62">
        <v>0.24884589218428474</v>
      </c>
      <c r="BT64" s="62">
        <v>0.24782430606377112</v>
      </c>
      <c r="BU64" s="62">
        <v>0.24759855181415708</v>
      </c>
      <c r="BV64" s="62">
        <v>0.24841685914586356</v>
      </c>
      <c r="BW64" s="62">
        <v>0.24797500662976257</v>
      </c>
      <c r="BX64" s="62">
        <v>0.2483449335745348</v>
      </c>
      <c r="BY64" s="59">
        <f t="shared" si="192"/>
        <v>0.1916182998089912</v>
      </c>
      <c r="CA64" s="163"/>
      <c r="CB64" s="163"/>
      <c r="CC64" s="163"/>
      <c r="CD64" s="163"/>
      <c r="CE64" s="163"/>
      <c r="CF64" s="163"/>
      <c r="CG64" s="163"/>
      <c r="CH64" s="163"/>
      <c r="CI64" s="163"/>
      <c r="CJ64" s="163"/>
      <c r="CK64" s="163"/>
      <c r="CL64" s="163"/>
      <c r="CM64" s="59">
        <f t="shared" si="193"/>
        <v>0</v>
      </c>
      <c r="CO64" s="163"/>
      <c r="CP64" s="163"/>
      <c r="CQ64" s="163"/>
      <c r="CR64" s="163"/>
      <c r="CS64" s="59">
        <f t="shared" si="194"/>
        <v>0</v>
      </c>
      <c r="CU64" s="163"/>
      <c r="CV64" s="163"/>
      <c r="CW64" s="163"/>
      <c r="CX64" s="163"/>
      <c r="CY64" s="59">
        <f t="shared" si="195"/>
        <v>0</v>
      </c>
      <c r="DA64" s="163"/>
      <c r="DB64" s="163"/>
      <c r="DC64" s="163"/>
      <c r="DD64" s="163"/>
      <c r="DE64" s="163"/>
      <c r="DF64" s="163"/>
      <c r="DG64" s="163"/>
      <c r="DH64" s="163"/>
      <c r="DI64" s="163"/>
      <c r="DJ64" s="163"/>
      <c r="DK64" s="163"/>
      <c r="DL64" s="163"/>
      <c r="DM64" s="163"/>
      <c r="DN64" s="163"/>
      <c r="DO64" s="163"/>
      <c r="DP64" s="163"/>
      <c r="DQ64" s="163"/>
      <c r="DR64" s="163"/>
      <c r="DS64" s="163"/>
      <c r="DU64" s="59">
        <f t="shared" si="8"/>
        <v>-5.7919142742250185E-2</v>
      </c>
      <c r="DW64" s="27">
        <f t="shared" si="175"/>
        <v>1.4967371754441927</v>
      </c>
      <c r="DX64" s="59">
        <f t="shared" si="196"/>
        <v>9.3783582475054431E-3</v>
      </c>
    </row>
    <row r="65" spans="1:128" x14ac:dyDescent="0.3">
      <c r="B65" s="15" t="s">
        <v>140</v>
      </c>
      <c r="C65" s="16" t="s">
        <v>141</v>
      </c>
      <c r="D65" s="15" t="s">
        <v>142</v>
      </c>
      <c r="E65" s="16" t="s">
        <v>143</v>
      </c>
      <c r="F65" s="77" t="s">
        <v>144</v>
      </c>
      <c r="G65" s="15" t="s">
        <v>114</v>
      </c>
      <c r="I65" s="59">
        <f t="shared" si="186"/>
        <v>0.36435981776876486</v>
      </c>
      <c r="J65" s="59">
        <f t="shared" si="186"/>
        <v>0.3732034439626874</v>
      </c>
      <c r="K65" s="59">
        <f t="shared" si="186"/>
        <v>0.34489727519236324</v>
      </c>
      <c r="L65" s="59">
        <f t="shared" si="186"/>
        <v>0.29713912735306947</v>
      </c>
      <c r="M65" s="59">
        <f t="shared" si="186"/>
        <v>0.30376371106336963</v>
      </c>
      <c r="N65" s="59">
        <f t="shared" si="186"/>
        <v>0.30892006467289007</v>
      </c>
      <c r="O65" s="59">
        <f t="shared" si="186"/>
        <v>0.29102311569077888</v>
      </c>
      <c r="P65" s="59">
        <f t="shared" si="186"/>
        <v>0.28766781875263903</v>
      </c>
      <c r="Q65" s="59">
        <f t="shared" si="186"/>
        <v>0.27635114356444684</v>
      </c>
      <c r="R65" s="59">
        <f t="shared" si="186"/>
        <v>0.30387736657112219</v>
      </c>
      <c r="S65" s="59">
        <f t="shared" si="186"/>
        <v>0.26685158320003199</v>
      </c>
      <c r="T65" s="59">
        <f t="shared" si="186"/>
        <v>0.27933783570254334</v>
      </c>
      <c r="U65" s="59">
        <f t="shared" si="186"/>
        <v>0.30638615804559416</v>
      </c>
      <c r="W65" s="59">
        <f t="shared" si="187"/>
        <v>0.31373187017099852</v>
      </c>
      <c r="X65" s="59">
        <f t="shared" si="187"/>
        <v>0.28232643009051833</v>
      </c>
      <c r="Y65" s="59">
        <f t="shared" si="187"/>
        <v>0.31092640044423575</v>
      </c>
      <c r="Z65" s="59">
        <f t="shared" si="187"/>
        <v>0.27182889497591406</v>
      </c>
      <c r="AA65" s="59">
        <f t="shared" si="187"/>
        <v>0.28495826320581935</v>
      </c>
      <c r="AB65" s="59">
        <f t="shared" si="187"/>
        <v>0.28830879537067372</v>
      </c>
      <c r="AC65" s="59">
        <f t="shared" si="187"/>
        <v>0.29567225503763572</v>
      </c>
      <c r="AD65" s="59">
        <f t="shared" si="187"/>
        <v>0.29563087771024132</v>
      </c>
      <c r="AE65" s="59">
        <f t="shared" si="187"/>
        <v>0.30150220057367261</v>
      </c>
      <c r="AF65" s="59">
        <f t="shared" si="187"/>
        <v>0.29524200997322153</v>
      </c>
      <c r="AG65" s="59">
        <f t="shared" si="187"/>
        <v>0.28924593409485816</v>
      </c>
      <c r="AH65" s="59">
        <f t="shared" si="187"/>
        <v>0.26697263848369879</v>
      </c>
      <c r="AI65" s="59">
        <f t="shared" si="187"/>
        <v>0.29049806628145874</v>
      </c>
      <c r="AK65" s="61">
        <v>0.29480625574680941</v>
      </c>
      <c r="AL65" s="61">
        <v>0.31916810547333641</v>
      </c>
      <c r="AM65" s="61">
        <v>0.29487248319944015</v>
      </c>
      <c r="AN65" s="61">
        <f t="shared" si="197"/>
        <v>0.26205055941099437</v>
      </c>
      <c r="AO65" s="61">
        <f t="shared" si="197"/>
        <v>0.28599414819009139</v>
      </c>
      <c r="AP65" s="61">
        <f t="shared" si="197"/>
        <v>0.25198766403659278</v>
      </c>
      <c r="AQ65" s="61">
        <v>0.29467377709842674</v>
      </c>
      <c r="AR65" s="61">
        <v>0.30587342898528697</v>
      </c>
      <c r="AS65" s="61">
        <v>0.29643109383165378</v>
      </c>
      <c r="AT65" s="61">
        <f t="shared" si="189"/>
        <v>0.26100940593092825</v>
      </c>
      <c r="AU65" s="61">
        <f t="shared" si="189"/>
        <v>0.25571535486799618</v>
      </c>
      <c r="AV65" s="61">
        <f t="shared" si="189"/>
        <v>0.26118559121860846</v>
      </c>
      <c r="AW65" s="59">
        <f t="shared" si="190"/>
        <v>0.26341195912071141</v>
      </c>
      <c r="AY65" s="62">
        <v>7.6287717761641824E-2</v>
      </c>
      <c r="AZ65" s="62">
        <v>7.6526055449812169E-2</v>
      </c>
      <c r="BA65" s="62">
        <v>7.645010556287897E-2</v>
      </c>
      <c r="BB65" s="62">
        <v>7.5714887127688285E-2</v>
      </c>
      <c r="BC65" s="62">
        <v>7.5685887094208287E-2</v>
      </c>
      <c r="BD65" s="62">
        <v>7.5473070686682936E-2</v>
      </c>
      <c r="BE65" s="62">
        <v>7.5374270090250564E-2</v>
      </c>
      <c r="BF65" s="62">
        <v>7.5064836378115896E-2</v>
      </c>
      <c r="BG65" s="62">
        <v>7.4996456459785435E-2</v>
      </c>
      <c r="BH65" s="62">
        <v>7.5244317966742524E-2</v>
      </c>
      <c r="BI65" s="62">
        <v>7.5110482882721971E-2</v>
      </c>
      <c r="BJ65" s="62">
        <v>7.5222532043767693E-2</v>
      </c>
      <c r="BK65" s="59">
        <f t="shared" si="191"/>
        <v>7.5583737498703493E-2</v>
      </c>
      <c r="BM65" s="59">
        <f t="shared" si="191"/>
        <v>0.26390119747633495</v>
      </c>
      <c r="BN65" s="59">
        <f t="shared" si="191"/>
        <v>0.27373522428839603</v>
      </c>
      <c r="BO65" s="59">
        <f t="shared" si="191"/>
        <v>0.28585856472232729</v>
      </c>
      <c r="BP65" s="62">
        <v>0.23266062540183546</v>
      </c>
      <c r="BQ65" s="62">
        <v>0.2329982798708812</v>
      </c>
      <c r="BR65" s="62">
        <v>0.2324817709824582</v>
      </c>
      <c r="BS65" s="62">
        <v>7.5374270090250564E-2</v>
      </c>
      <c r="BT65" s="62">
        <v>7.5064836378115896E-2</v>
      </c>
      <c r="BU65" s="62">
        <v>7.4996456459785435E-2</v>
      </c>
      <c r="BV65" s="62">
        <v>7.5244317966742524E-2</v>
      </c>
      <c r="BW65" s="62">
        <v>7.5110482882721971E-2</v>
      </c>
      <c r="BX65" s="62">
        <v>7.5222532043767693E-2</v>
      </c>
      <c r="BY65" s="59">
        <f t="shared" si="192"/>
        <v>0.16403228110713594</v>
      </c>
      <c r="CA65" s="163"/>
      <c r="CB65" s="163"/>
      <c r="CC65" s="163"/>
      <c r="CD65" s="163"/>
      <c r="CE65" s="163"/>
      <c r="CF65" s="163"/>
      <c r="CG65" s="163"/>
      <c r="CH65" s="163"/>
      <c r="CI65" s="163"/>
      <c r="CJ65" s="163"/>
      <c r="CK65" s="163"/>
      <c r="CL65" s="163"/>
      <c r="CM65" s="59">
        <f t="shared" si="193"/>
        <v>0</v>
      </c>
      <c r="CO65" s="163"/>
      <c r="CP65" s="163"/>
      <c r="CQ65" s="163"/>
      <c r="CR65" s="163"/>
      <c r="CS65" s="59">
        <f t="shared" si="194"/>
        <v>0</v>
      </c>
      <c r="CU65" s="163"/>
      <c r="CV65" s="163"/>
      <c r="CW65" s="163"/>
      <c r="CX65" s="163"/>
      <c r="CY65" s="59">
        <f t="shared" si="195"/>
        <v>0</v>
      </c>
      <c r="DA65" s="163"/>
      <c r="DB65" s="163"/>
      <c r="DC65" s="163"/>
      <c r="DD65" s="163"/>
      <c r="DE65" s="163"/>
      <c r="DF65" s="163"/>
      <c r="DG65" s="163"/>
      <c r="DH65" s="163"/>
      <c r="DI65" s="163"/>
      <c r="DJ65" s="163"/>
      <c r="DK65" s="163"/>
      <c r="DL65" s="163"/>
      <c r="DM65" s="163"/>
      <c r="DN65" s="163"/>
      <c r="DO65" s="163"/>
      <c r="DP65" s="163"/>
      <c r="DQ65" s="163"/>
      <c r="DR65" s="163"/>
      <c r="DS65" s="163"/>
      <c r="DU65" s="59">
        <f t="shared" si="8"/>
        <v>8.8448543608432448E-2</v>
      </c>
      <c r="DW65" s="27">
        <f t="shared" si="175"/>
        <v>0.62272146509478088</v>
      </c>
      <c r="DX65" s="59">
        <f t="shared" si="196"/>
        <v>8.0282180663939721E-3</v>
      </c>
    </row>
    <row r="66" spans="1:128" x14ac:dyDescent="0.3">
      <c r="B66" s="15" t="s">
        <v>145</v>
      </c>
      <c r="C66" s="16" t="s">
        <v>146</v>
      </c>
      <c r="D66" s="15" t="s">
        <v>147</v>
      </c>
      <c r="E66" s="16" t="s">
        <v>148</v>
      </c>
      <c r="F66" s="77" t="s">
        <v>149</v>
      </c>
      <c r="G66" s="15" t="s">
        <v>114</v>
      </c>
      <c r="I66" s="59">
        <f t="shared" si="186"/>
        <v>0.17772565741697507</v>
      </c>
      <c r="J66" s="59">
        <f t="shared" si="186"/>
        <v>0.1865789258284308</v>
      </c>
      <c r="K66" s="59">
        <f t="shared" si="186"/>
        <v>0.18239076816371319</v>
      </c>
      <c r="L66" s="59">
        <f t="shared" si="186"/>
        <v>0.17353096432418197</v>
      </c>
      <c r="M66" s="59">
        <f t="shared" si="186"/>
        <v>0.18347837392977201</v>
      </c>
      <c r="N66" s="59">
        <f t="shared" si="186"/>
        <v>0.18553664577016749</v>
      </c>
      <c r="O66" s="59">
        <f t="shared" si="186"/>
        <v>0.17078053658007197</v>
      </c>
      <c r="P66" s="59">
        <f t="shared" si="186"/>
        <v>0.26191773936911372</v>
      </c>
      <c r="Q66" s="59">
        <f t="shared" si="186"/>
        <v>0.1628193134041987</v>
      </c>
      <c r="R66" s="59">
        <f t="shared" si="186"/>
        <v>0.17472182244247761</v>
      </c>
      <c r="S66" s="59">
        <f t="shared" si="186"/>
        <v>0.15666106231504143</v>
      </c>
      <c r="T66" s="59">
        <f t="shared" si="186"/>
        <v>0.16292684367777441</v>
      </c>
      <c r="U66" s="59">
        <f t="shared" si="186"/>
        <v>0.18088060802633019</v>
      </c>
      <c r="W66" s="59">
        <f t="shared" si="187"/>
        <v>0.17571929654694082</v>
      </c>
      <c r="X66" s="59">
        <f t="shared" si="187"/>
        <v>0.15898332333134804</v>
      </c>
      <c r="Y66" s="59">
        <f t="shared" si="187"/>
        <v>0.17346567003673893</v>
      </c>
      <c r="Z66" s="59">
        <f t="shared" si="187"/>
        <v>0.15639459809749059</v>
      </c>
      <c r="AA66" s="59">
        <f t="shared" si="187"/>
        <v>0.16681037359777148</v>
      </c>
      <c r="AB66" s="59">
        <f t="shared" si="187"/>
        <v>0.16500211258034941</v>
      </c>
      <c r="AC66" s="59">
        <f t="shared" si="187"/>
        <v>0.16725428176155518</v>
      </c>
      <c r="AD66" s="59">
        <f t="shared" si="187"/>
        <v>0.16792969712163536</v>
      </c>
      <c r="AE66" s="59">
        <f t="shared" si="187"/>
        <v>0.16621577805680735</v>
      </c>
      <c r="AF66" s="59">
        <f t="shared" si="187"/>
        <v>0.16425905046173822</v>
      </c>
      <c r="AG66" s="59">
        <f t="shared" si="187"/>
        <v>0.16857114984418947</v>
      </c>
      <c r="AH66" s="59">
        <f t="shared" si="187"/>
        <v>0.15484374956577379</v>
      </c>
      <c r="AI66" s="59">
        <f t="shared" si="187"/>
        <v>0.16505800297730328</v>
      </c>
      <c r="AK66" s="61">
        <v>0.18873910436614277</v>
      </c>
      <c r="AL66" s="61">
        <v>0.19158758789228825</v>
      </c>
      <c r="AM66" s="61">
        <v>0.18874684794103197</v>
      </c>
      <c r="AN66" s="61">
        <f t="shared" si="197"/>
        <v>0.14879193242096747</v>
      </c>
      <c r="AO66" s="61">
        <f t="shared" si="197"/>
        <v>0.16268423456917339</v>
      </c>
      <c r="AP66" s="61">
        <f t="shared" si="197"/>
        <v>0.144961673843164</v>
      </c>
      <c r="AQ66" s="61">
        <v>0.18872361444022498</v>
      </c>
      <c r="AR66" s="61">
        <v>0.19003312189784419</v>
      </c>
      <c r="AS66" s="61">
        <v>0.18892908684158236</v>
      </c>
      <c r="AT66" s="61">
        <f t="shared" si="189"/>
        <v>0.14880101258458664</v>
      </c>
      <c r="AU66" s="61">
        <f t="shared" si="189"/>
        <v>0.14785355131886718</v>
      </c>
      <c r="AV66" s="61">
        <f t="shared" si="189"/>
        <v>0.15162929215396018</v>
      </c>
      <c r="AW66" s="59">
        <f t="shared" si="190"/>
        <v>0.15152182706349468</v>
      </c>
      <c r="AY66" s="62">
        <v>0.17427381682900689</v>
      </c>
      <c r="AZ66" s="62">
        <v>0.1748182821745482</v>
      </c>
      <c r="BA66" s="62">
        <v>0.17464478010800408</v>
      </c>
      <c r="BB66" s="62">
        <v>0.17296522635199751</v>
      </c>
      <c r="BC66" s="62">
        <v>0.17289897785655139</v>
      </c>
      <c r="BD66" s="62">
        <v>0.17241281404523959</v>
      </c>
      <c r="BE66" s="62">
        <v>0.17218711117260874</v>
      </c>
      <c r="BF66" s="62">
        <v>0.17148023206216315</v>
      </c>
      <c r="BG66" s="62">
        <v>0.17132402304567193</v>
      </c>
      <c r="BH66" s="62">
        <v>0.1718902448718034</v>
      </c>
      <c r="BI66" s="62">
        <v>0.17158450822634802</v>
      </c>
      <c r="BJ66" s="62">
        <v>0.17184047649412262</v>
      </c>
      <c r="BK66" s="59">
        <f t="shared" si="191"/>
        <v>0.17266562443586342</v>
      </c>
      <c r="BM66" s="59">
        <f t="shared" si="191"/>
        <v>0.15081045617432046</v>
      </c>
      <c r="BN66" s="59">
        <f t="shared" si="191"/>
        <v>0.15565293455169413</v>
      </c>
      <c r="BO66" s="59">
        <f t="shared" si="191"/>
        <v>0.15787539284763882</v>
      </c>
      <c r="BP66" s="62">
        <v>0.15278855344626707</v>
      </c>
      <c r="BQ66" s="62">
        <v>0.15301029160157831</v>
      </c>
      <c r="BR66" s="62">
        <v>0.15267109950249413</v>
      </c>
      <c r="BS66" s="62">
        <v>0.17218711117260874</v>
      </c>
      <c r="BT66" s="62">
        <v>0.17148023206216315</v>
      </c>
      <c r="BU66" s="62">
        <v>0.17132402304567193</v>
      </c>
      <c r="BV66" s="62">
        <v>0.1718902448718034</v>
      </c>
      <c r="BW66" s="62">
        <v>0.17158450822634802</v>
      </c>
      <c r="BX66" s="62">
        <v>0.17184047649412262</v>
      </c>
      <c r="BY66" s="59">
        <f t="shared" si="192"/>
        <v>0.1626796480252729</v>
      </c>
      <c r="CA66" s="163"/>
      <c r="CB66" s="163"/>
      <c r="CC66" s="163"/>
      <c r="CD66" s="163"/>
      <c r="CE66" s="163"/>
      <c r="CF66" s="163"/>
      <c r="CG66" s="163"/>
      <c r="CH66" s="163"/>
      <c r="CI66" s="163"/>
      <c r="CJ66" s="163"/>
      <c r="CK66" s="163"/>
      <c r="CL66" s="163"/>
      <c r="CM66" s="59">
        <f t="shared" si="193"/>
        <v>0</v>
      </c>
      <c r="CO66" s="163"/>
      <c r="CP66" s="163"/>
      <c r="CQ66" s="163"/>
      <c r="CR66" s="163"/>
      <c r="CS66" s="59">
        <f t="shared" si="194"/>
        <v>0</v>
      </c>
      <c r="CU66" s="163"/>
      <c r="CV66" s="163"/>
      <c r="CW66" s="163"/>
      <c r="CX66" s="163"/>
      <c r="CY66" s="59">
        <f t="shared" si="195"/>
        <v>0</v>
      </c>
      <c r="DA66" s="163"/>
      <c r="DB66" s="163"/>
      <c r="DC66" s="163"/>
      <c r="DD66" s="163"/>
      <c r="DE66" s="163"/>
      <c r="DF66" s="163"/>
      <c r="DG66" s="163"/>
      <c r="DH66" s="163"/>
      <c r="DI66" s="163"/>
      <c r="DJ66" s="163"/>
      <c r="DK66" s="163"/>
      <c r="DL66" s="163"/>
      <c r="DM66" s="163"/>
      <c r="DN66" s="163"/>
      <c r="DO66" s="163"/>
      <c r="DP66" s="163"/>
      <c r="DQ66" s="163"/>
      <c r="DR66" s="163"/>
      <c r="DS66" s="163"/>
      <c r="DU66" s="59">
        <f t="shared" si="8"/>
        <v>-9.9859764105905136E-3</v>
      </c>
      <c r="DW66" s="27">
        <f t="shared" si="175"/>
        <v>1.0736383739426703</v>
      </c>
      <c r="DX66" s="59">
        <f t="shared" si="196"/>
        <v>7.9620162598244316E-3</v>
      </c>
    </row>
    <row r="67" spans="1:128" x14ac:dyDescent="0.3">
      <c r="B67" s="15" t="s">
        <v>150</v>
      </c>
      <c r="C67" s="16" t="s">
        <v>151</v>
      </c>
      <c r="D67" s="15" t="s">
        <v>152</v>
      </c>
      <c r="E67" s="16" t="s">
        <v>153</v>
      </c>
      <c r="F67" s="77" t="s">
        <v>154</v>
      </c>
      <c r="G67" s="15" t="s">
        <v>114</v>
      </c>
      <c r="I67" s="59">
        <f t="shared" si="186"/>
        <v>0.61988216817634911</v>
      </c>
      <c r="J67" s="59">
        <f t="shared" si="186"/>
        <v>0.65986236935459153</v>
      </c>
      <c r="K67" s="59">
        <f t="shared" si="186"/>
        <v>0.58263691380511373</v>
      </c>
      <c r="L67" s="59">
        <f t="shared" si="186"/>
        <v>0.57675211951623184</v>
      </c>
      <c r="M67" s="59">
        <f t="shared" si="186"/>
        <v>0.60763409452938355</v>
      </c>
      <c r="N67" s="59">
        <f t="shared" si="186"/>
        <v>0.65717989454266046</v>
      </c>
      <c r="O67" s="59">
        <f t="shared" si="186"/>
        <v>0.63999287836822982</v>
      </c>
      <c r="P67" s="59">
        <f t="shared" si="186"/>
        <v>0.66975217720695224</v>
      </c>
      <c r="Q67" s="59">
        <f t="shared" si="186"/>
        <v>0.58220944239622308</v>
      </c>
      <c r="R67" s="59">
        <f t="shared" si="186"/>
        <v>0.62195136629917591</v>
      </c>
      <c r="S67" s="59">
        <f t="shared" si="186"/>
        <v>0.56663759879801934</v>
      </c>
      <c r="T67" s="59">
        <f t="shared" si="186"/>
        <v>0.60020130650226355</v>
      </c>
      <c r="U67" s="59">
        <f t="shared" si="186"/>
        <v>0.61337107344959574</v>
      </c>
      <c r="W67" s="59">
        <f t="shared" si="187"/>
        <v>0.61524228850028007</v>
      </c>
      <c r="X67" s="59">
        <f t="shared" si="187"/>
        <v>0.5870576085596152</v>
      </c>
      <c r="Y67" s="59">
        <f t="shared" si="187"/>
        <v>0.72744380198290826</v>
      </c>
      <c r="Z67" s="59">
        <f t="shared" si="187"/>
        <v>0.60132922559787616</v>
      </c>
      <c r="AA67" s="59">
        <f t="shared" si="187"/>
        <v>0.6407140126830394</v>
      </c>
      <c r="AB67" s="59">
        <f t="shared" si="187"/>
        <v>0.61475448660639487</v>
      </c>
      <c r="AC67" s="59">
        <f t="shared" si="187"/>
        <v>0.63126228149580976</v>
      </c>
      <c r="AD67" s="59">
        <f t="shared" si="187"/>
        <v>0.60245874430953938</v>
      </c>
      <c r="AE67" s="59">
        <f t="shared" si="187"/>
        <v>0.61655253312761238</v>
      </c>
      <c r="AF67" s="59">
        <f t="shared" si="187"/>
        <v>0.64132346120751005</v>
      </c>
      <c r="AG67" s="59">
        <f t="shared" si="187"/>
        <v>0.59902657350839372</v>
      </c>
      <c r="AH67" s="59">
        <f t="shared" si="187"/>
        <v>0.6116523760465149</v>
      </c>
      <c r="AI67" s="59">
        <f t="shared" si="187"/>
        <v>0.62170313457124993</v>
      </c>
      <c r="AK67" s="61">
        <v>0.60841454965488984</v>
      </c>
      <c r="AL67" s="61">
        <v>0.6354049225618259</v>
      </c>
      <c r="AM67" s="61">
        <v>0.60848792272233942</v>
      </c>
      <c r="AN67" s="61">
        <f t="shared" si="197"/>
        <v>0.55621495054725556</v>
      </c>
      <c r="AO67" s="61">
        <f t="shared" si="197"/>
        <v>0.58255878311667986</v>
      </c>
      <c r="AP67" s="61">
        <f t="shared" si="197"/>
        <v>0.54793878197757484</v>
      </c>
      <c r="AQ67" s="61">
        <v>0.60826777721510417</v>
      </c>
      <c r="AR67" s="61">
        <v>0.62067581618782142</v>
      </c>
      <c r="AS67" s="61">
        <v>0.61021469973855069</v>
      </c>
      <c r="AT67" s="61">
        <f t="shared" si="189"/>
        <v>0.57550369562115822</v>
      </c>
      <c r="AU67" s="61">
        <f t="shared" si="189"/>
        <v>0.59221382313660997</v>
      </c>
      <c r="AV67" s="61">
        <f t="shared" si="189"/>
        <v>0.5940387467180388</v>
      </c>
      <c r="AW67" s="59">
        <f t="shared" si="190"/>
        <v>0.57906744117384479</v>
      </c>
      <c r="AY67" s="62">
        <v>0.30440036834580425</v>
      </c>
      <c r="AZ67" s="62">
        <v>0.3053513743818797</v>
      </c>
      <c r="BA67" s="62">
        <v>0.30504832201333826</v>
      </c>
      <c r="BB67" s="62">
        <v>0.30211468119862767</v>
      </c>
      <c r="BC67" s="62">
        <v>0.30199896636100554</v>
      </c>
      <c r="BD67" s="62">
        <v>0.3011497943744591</v>
      </c>
      <c r="BE67" s="62">
        <v>0.30075556396844844</v>
      </c>
      <c r="BF67" s="62">
        <v>0.29952087326441268</v>
      </c>
      <c r="BG67" s="62">
        <v>0.2992480262985055</v>
      </c>
      <c r="BH67" s="62">
        <v>0.30023703391637951</v>
      </c>
      <c r="BI67" s="62">
        <v>0.2997030102220184</v>
      </c>
      <c r="BJ67" s="62">
        <v>0.3001501045498593</v>
      </c>
      <c r="BK67" s="59">
        <f t="shared" si="191"/>
        <v>0.30159137290546156</v>
      </c>
      <c r="BM67" s="59">
        <f t="shared" si="191"/>
        <v>0.64203480230406174</v>
      </c>
      <c r="BN67" s="59">
        <f t="shared" si="191"/>
        <v>0.6532031764866395</v>
      </c>
      <c r="BO67" s="59">
        <f t="shared" si="191"/>
        <v>0.65384784284948549</v>
      </c>
      <c r="BP67" s="62">
        <v>0.53133785847407455</v>
      </c>
      <c r="BQ67" s="62">
        <v>0.5321089756417392</v>
      </c>
      <c r="BR67" s="62">
        <v>0.53092940034323943</v>
      </c>
      <c r="BS67" s="62">
        <v>0.30075556396844844</v>
      </c>
      <c r="BT67" s="62">
        <v>0.29952087326441268</v>
      </c>
      <c r="BU67" s="62">
        <v>0.2992480262985055</v>
      </c>
      <c r="BV67" s="62">
        <v>0.30023703391637951</v>
      </c>
      <c r="BW67" s="62">
        <v>0.2997030102220184</v>
      </c>
      <c r="BX67" s="62">
        <v>0.3001501045498593</v>
      </c>
      <c r="BY67" s="59">
        <f t="shared" si="192"/>
        <v>0.44460217920159634</v>
      </c>
      <c r="CA67" s="163"/>
      <c r="CB67" s="163"/>
      <c r="CC67" s="163"/>
      <c r="CD67" s="163"/>
      <c r="CE67" s="163"/>
      <c r="CF67" s="163"/>
      <c r="CG67" s="163"/>
      <c r="CH67" s="163"/>
      <c r="CI67" s="163"/>
      <c r="CJ67" s="163"/>
      <c r="CK67" s="163"/>
      <c r="CL67" s="163"/>
      <c r="CM67" s="59">
        <f t="shared" si="193"/>
        <v>0</v>
      </c>
      <c r="CO67" s="163"/>
      <c r="CP67" s="163"/>
      <c r="CQ67" s="163"/>
      <c r="CR67" s="163"/>
      <c r="CS67" s="59">
        <f t="shared" si="194"/>
        <v>0</v>
      </c>
      <c r="CU67" s="163"/>
      <c r="CV67" s="163"/>
      <c r="CW67" s="163"/>
      <c r="CX67" s="163"/>
      <c r="CY67" s="59">
        <f t="shared" si="195"/>
        <v>0</v>
      </c>
      <c r="DA67" s="163"/>
      <c r="DB67" s="163"/>
      <c r="DC67" s="163"/>
      <c r="DD67" s="163"/>
      <c r="DE67" s="163"/>
      <c r="DF67" s="163"/>
      <c r="DG67" s="163"/>
      <c r="DH67" s="163"/>
      <c r="DI67" s="163"/>
      <c r="DJ67" s="163"/>
      <c r="DK67" s="163"/>
      <c r="DL67" s="163"/>
      <c r="DM67" s="163"/>
      <c r="DN67" s="163"/>
      <c r="DO67" s="163"/>
      <c r="DP67" s="163"/>
      <c r="DQ67" s="163"/>
      <c r="DR67" s="163"/>
      <c r="DS67" s="163"/>
      <c r="DU67" s="59">
        <f t="shared" si="8"/>
        <v>0.14301080629613477</v>
      </c>
      <c r="DW67" s="27">
        <f t="shared" si="175"/>
        <v>0.76778998021427358</v>
      </c>
      <c r="DX67" s="59">
        <f t="shared" si="196"/>
        <v>2.1760126868522266E-2</v>
      </c>
    </row>
    <row r="68" spans="1:128" x14ac:dyDescent="0.3">
      <c r="B68" s="15" t="s">
        <v>155</v>
      </c>
      <c r="C68" s="16" t="s">
        <v>156</v>
      </c>
      <c r="D68" s="15" t="s">
        <v>157</v>
      </c>
      <c r="E68" s="16" t="s">
        <v>158</v>
      </c>
      <c r="F68" s="77" t="s">
        <v>159</v>
      </c>
      <c r="G68" s="15" t="s">
        <v>114</v>
      </c>
      <c r="I68" s="59">
        <f t="shared" si="186"/>
        <v>0.45706655441524546</v>
      </c>
      <c r="J68" s="59">
        <f t="shared" si="186"/>
        <v>0.51311788660062108</v>
      </c>
      <c r="K68" s="59">
        <f t="shared" si="186"/>
        <v>0.44705489180842756</v>
      </c>
      <c r="L68" s="59">
        <f t="shared" si="186"/>
        <v>0.47238532796889554</v>
      </c>
      <c r="M68" s="59">
        <f t="shared" si="186"/>
        <v>0.48638597918969129</v>
      </c>
      <c r="N68" s="59">
        <f t="shared" si="186"/>
        <v>0.53351418455961974</v>
      </c>
      <c r="O68" s="59">
        <f t="shared" si="186"/>
        <v>0.44309495068814519</v>
      </c>
      <c r="P68" s="59">
        <f t="shared" si="186"/>
        <v>0.45465531849527746</v>
      </c>
      <c r="Q68" s="59">
        <f t="shared" si="186"/>
        <v>0.38973177732086184</v>
      </c>
      <c r="R68" s="59">
        <f t="shared" si="186"/>
        <v>0.43848072689664863</v>
      </c>
      <c r="S68" s="59">
        <f t="shared" si="186"/>
        <v>0.39772950704441323</v>
      </c>
      <c r="T68" s="59">
        <f t="shared" si="186"/>
        <v>0.41436467725666015</v>
      </c>
      <c r="U68" s="59">
        <f t="shared" si="186"/>
        <v>0.44952075994975027</v>
      </c>
      <c r="W68" s="59">
        <f t="shared" si="187"/>
        <v>0.43845465326477012</v>
      </c>
      <c r="X68" s="59">
        <f t="shared" si="187"/>
        <v>0.38778979399422225</v>
      </c>
      <c r="Y68" s="59">
        <f t="shared" si="187"/>
        <v>0.50136402476496333</v>
      </c>
      <c r="Z68" s="59">
        <f t="shared" si="187"/>
        <v>0.40086423118321374</v>
      </c>
      <c r="AA68" s="59">
        <f t="shared" si="187"/>
        <v>0.44228119432872054</v>
      </c>
      <c r="AB68" s="59">
        <f t="shared" si="187"/>
        <v>0.43206662319260858</v>
      </c>
      <c r="AC68" s="59">
        <f t="shared" si="187"/>
        <v>0.43917266472819599</v>
      </c>
      <c r="AD68" s="59">
        <f t="shared" si="187"/>
        <v>0.44931641905383712</v>
      </c>
      <c r="AE68" s="59">
        <f t="shared" si="187"/>
        <v>0.44276207263028244</v>
      </c>
      <c r="AF68" s="59">
        <f t="shared" si="187"/>
        <v>0.46567940085363524</v>
      </c>
      <c r="AG68" s="59">
        <f t="shared" si="187"/>
        <v>0.4243033338359411</v>
      </c>
      <c r="AH68" s="59">
        <f t="shared" si="187"/>
        <v>0.41122552619945807</v>
      </c>
      <c r="AI68" s="59">
        <f t="shared" si="187"/>
        <v>0.43400601948782319</v>
      </c>
      <c r="AK68" s="61">
        <v>0.38508992459496938</v>
      </c>
      <c r="AL68" s="61">
        <v>0.47015122568100309</v>
      </c>
      <c r="AM68" s="61">
        <v>0.38532116291848029</v>
      </c>
      <c r="AN68" s="61">
        <f t="shared" si="197"/>
        <v>0.37244331172819062</v>
      </c>
      <c r="AO68" s="61">
        <f t="shared" si="197"/>
        <v>0.40239815843713267</v>
      </c>
      <c r="AP68" s="61">
        <f t="shared" si="197"/>
        <v>0.37232972446272944</v>
      </c>
      <c r="AQ68" s="61">
        <v>0.38462736504698564</v>
      </c>
      <c r="AR68" s="61">
        <v>0.42373182435122581</v>
      </c>
      <c r="AS68" s="61">
        <v>0.39076317367508756</v>
      </c>
      <c r="AT68" s="61">
        <f t="shared" si="189"/>
        <v>0.38577619674481356</v>
      </c>
      <c r="AU68" s="61">
        <f t="shared" si="189"/>
        <v>0.37700219173999638</v>
      </c>
      <c r="AV68" s="61">
        <f t="shared" si="189"/>
        <v>0.37377438349708136</v>
      </c>
      <c r="AW68" s="59">
        <f t="shared" si="190"/>
        <v>0.38765432319436749</v>
      </c>
      <c r="AY68" s="62">
        <v>0.20754574174144497</v>
      </c>
      <c r="AZ68" s="62">
        <v>0.20819415506049077</v>
      </c>
      <c r="BA68" s="62">
        <v>0.20798752840968468</v>
      </c>
      <c r="BB68" s="62">
        <v>0.20598731841585052</v>
      </c>
      <c r="BC68" s="62">
        <v>0.20590842192194908</v>
      </c>
      <c r="BD68" s="62">
        <v>0.20532944092146085</v>
      </c>
      <c r="BE68" s="62">
        <v>0.20506064741612723</v>
      </c>
      <c r="BF68" s="62">
        <v>0.20421881269896536</v>
      </c>
      <c r="BG68" s="62">
        <v>0.20403278064444177</v>
      </c>
      <c r="BH68" s="62">
        <v>0.20470710413739629</v>
      </c>
      <c r="BI68" s="62">
        <v>0.20434299700981304</v>
      </c>
      <c r="BJ68" s="62">
        <v>0.20464783410447354</v>
      </c>
      <c r="BK68" s="59">
        <f t="shared" si="191"/>
        <v>0.20563051724489648</v>
      </c>
      <c r="BM68" s="59">
        <f t="shared" si="191"/>
        <v>0.38277097358833989</v>
      </c>
      <c r="BN68" s="59">
        <f t="shared" si="191"/>
        <v>0.38113178039198553</v>
      </c>
      <c r="BO68" s="59">
        <f t="shared" si="191"/>
        <v>0.42329875546272472</v>
      </c>
      <c r="BP68" s="62">
        <v>0.35624946017482612</v>
      </c>
      <c r="BQ68" s="62">
        <v>0.35676647598751637</v>
      </c>
      <c r="BR68" s="62">
        <v>0.35597559866412576</v>
      </c>
      <c r="BS68" s="62">
        <v>0.20506064741612723</v>
      </c>
      <c r="BT68" s="62">
        <v>0.20421881269896536</v>
      </c>
      <c r="BU68" s="62">
        <v>0.20403278064444177</v>
      </c>
      <c r="BV68" s="62">
        <v>0.20470710413739629</v>
      </c>
      <c r="BW68" s="62">
        <v>0.20434299700981304</v>
      </c>
      <c r="BX68" s="62">
        <v>0.20464783410447354</v>
      </c>
      <c r="BY68" s="59">
        <f t="shared" si="192"/>
        <v>0.28978260928863731</v>
      </c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59">
        <f t="shared" si="193"/>
        <v>0</v>
      </c>
      <c r="CO68" s="163"/>
      <c r="CP68" s="163"/>
      <c r="CQ68" s="163"/>
      <c r="CR68" s="163"/>
      <c r="CS68" s="59">
        <f t="shared" si="194"/>
        <v>0</v>
      </c>
      <c r="CU68" s="163"/>
      <c r="CV68" s="163"/>
      <c r="CW68" s="163"/>
      <c r="CX68" s="163"/>
      <c r="CY68" s="59">
        <f t="shared" si="195"/>
        <v>0</v>
      </c>
      <c r="DA68" s="163"/>
      <c r="DB68" s="163"/>
      <c r="DC68" s="163"/>
      <c r="DD68" s="163"/>
      <c r="DE68" s="163"/>
      <c r="DF68" s="163"/>
      <c r="DG68" s="163"/>
      <c r="DH68" s="163"/>
      <c r="DI68" s="163"/>
      <c r="DJ68" s="163"/>
      <c r="DK68" s="163"/>
      <c r="DL68" s="163"/>
      <c r="DM68" s="163"/>
      <c r="DN68" s="163"/>
      <c r="DO68" s="163"/>
      <c r="DP68" s="163"/>
      <c r="DQ68" s="163"/>
      <c r="DR68" s="163"/>
      <c r="DS68" s="163"/>
      <c r="DU68" s="59">
        <f t="shared" si="8"/>
        <v>8.4152092043740828E-2</v>
      </c>
      <c r="DW68" s="27">
        <f t="shared" si="175"/>
        <v>0.74752838276317146</v>
      </c>
      <c r="DX68" s="59">
        <f t="shared" si="196"/>
        <v>1.4182805747231761E-2</v>
      </c>
    </row>
    <row r="69" spans="1:128" x14ac:dyDescent="0.3">
      <c r="B69" s="15" t="s">
        <v>160</v>
      </c>
      <c r="C69" s="16" t="s">
        <v>161</v>
      </c>
      <c r="D69" s="15" t="s">
        <v>162</v>
      </c>
      <c r="E69" s="16" t="s">
        <v>163</v>
      </c>
      <c r="F69" s="77" t="s">
        <v>164</v>
      </c>
      <c r="G69" s="15" t="s">
        <v>114</v>
      </c>
      <c r="I69" s="59">
        <f t="shared" si="186"/>
        <v>0.26486517642117552</v>
      </c>
      <c r="J69" s="59">
        <f t="shared" si="186"/>
        <v>0.23926718888381346</v>
      </c>
      <c r="K69" s="59">
        <f t="shared" si="186"/>
        <v>0.17901977666927807</v>
      </c>
      <c r="L69" s="59">
        <f t="shared" si="186"/>
        <v>0.1987262214406299</v>
      </c>
      <c r="M69" s="59">
        <f t="shared" si="186"/>
        <v>0.24871589700863014</v>
      </c>
      <c r="N69" s="59">
        <f t="shared" si="186"/>
        <v>0.27809552541565524</v>
      </c>
      <c r="O69" s="59">
        <f t="shared" si="186"/>
        <v>0.22311151456755038</v>
      </c>
      <c r="P69" s="59">
        <f t="shared" si="186"/>
        <v>0.2363269468744757</v>
      </c>
      <c r="Q69" s="59">
        <f t="shared" si="186"/>
        <v>0.23231953220414733</v>
      </c>
      <c r="R69" s="59">
        <f t="shared" si="186"/>
        <v>0.22407611427408991</v>
      </c>
      <c r="S69" s="59">
        <f t="shared" si="186"/>
        <v>0.19608290480120533</v>
      </c>
      <c r="T69" s="59">
        <f t="shared" si="186"/>
        <v>0.19928349728117553</v>
      </c>
      <c r="U69" s="59">
        <f t="shared" si="186"/>
        <v>0.2250176419746078</v>
      </c>
      <c r="W69" s="59">
        <f t="shared" si="187"/>
        <v>0.22353803795710531</v>
      </c>
      <c r="X69" s="59">
        <f t="shared" si="187"/>
        <v>0.17682270873958664</v>
      </c>
      <c r="Y69" s="59">
        <f t="shared" si="187"/>
        <v>0.19084851275896511</v>
      </c>
      <c r="Z69" s="59">
        <f t="shared" si="187"/>
        <v>0.18754755923076027</v>
      </c>
      <c r="AA69" s="59">
        <f t="shared" si="187"/>
        <v>0.19514742712238881</v>
      </c>
      <c r="AB69" s="59">
        <f t="shared" si="187"/>
        <v>0.16733374276038596</v>
      </c>
      <c r="AC69" s="59">
        <f t="shared" si="187"/>
        <v>0.20732170199912225</v>
      </c>
      <c r="AD69" s="59">
        <f t="shared" si="187"/>
        <v>0.19319486509098854</v>
      </c>
      <c r="AE69" s="59">
        <f t="shared" si="187"/>
        <v>0.21645457834650753</v>
      </c>
      <c r="AF69" s="59">
        <f t="shared" si="187"/>
        <v>0.19952591656697274</v>
      </c>
      <c r="AG69" s="59">
        <f t="shared" si="187"/>
        <v>0.16822012724607491</v>
      </c>
      <c r="AH69" s="59">
        <f t="shared" si="187"/>
        <v>0.17392840008232563</v>
      </c>
      <c r="AI69" s="59">
        <f t="shared" si="187"/>
        <v>0.19102967725004064</v>
      </c>
      <c r="AK69" s="61">
        <v>0.21229461216709847</v>
      </c>
      <c r="AL69" s="61">
        <v>0.23610848111645494</v>
      </c>
      <c r="AM69" s="61">
        <v>0.21235934993929156</v>
      </c>
      <c r="AN69" s="61">
        <f t="shared" si="197"/>
        <v>0.1505479330018939</v>
      </c>
      <c r="AO69" s="61">
        <f t="shared" si="197"/>
        <v>0.19975324818941281</v>
      </c>
      <c r="AP69" s="61">
        <f t="shared" si="197"/>
        <v>0.19050619122411036</v>
      </c>
      <c r="AQ69" s="61">
        <v>0.21216511341365457</v>
      </c>
      <c r="AR69" s="61">
        <v>0.22311284707534335</v>
      </c>
      <c r="AS69" s="61">
        <v>0.21388290212253125</v>
      </c>
      <c r="AT69" s="61">
        <f t="shared" si="189"/>
        <v>0.26362617574558028</v>
      </c>
      <c r="AU69" s="61">
        <f t="shared" si="189"/>
        <v>0.23826169051477011</v>
      </c>
      <c r="AV69" s="61">
        <f t="shared" si="189"/>
        <v>0.23933897678252108</v>
      </c>
      <c r="AW69" s="59">
        <f t="shared" si="190"/>
        <v>0.2007069164817154</v>
      </c>
      <c r="AY69" s="62">
        <v>0.14357798081134165</v>
      </c>
      <c r="AZ69" s="62">
        <v>0.1440265463868077</v>
      </c>
      <c r="BA69" s="62">
        <v>0.14388360422352542</v>
      </c>
      <c r="BB69" s="62">
        <v>0.14249987979871337</v>
      </c>
      <c r="BC69" s="62">
        <v>0.14244530002659944</v>
      </c>
      <c r="BD69" s="62">
        <v>0.14204476700539301</v>
      </c>
      <c r="BE69" s="62">
        <v>0.14185881846013654</v>
      </c>
      <c r="BF69" s="62">
        <v>0.14127644597755595</v>
      </c>
      <c r="BG69" s="62">
        <v>0.14114775094131685</v>
      </c>
      <c r="BH69" s="62">
        <v>0.14161424090502173</v>
      </c>
      <c r="BI69" s="62">
        <v>0.14136235538938174</v>
      </c>
      <c r="BJ69" s="62">
        <v>0.14157323851403905</v>
      </c>
      <c r="BK69" s="59">
        <f t="shared" si="191"/>
        <v>0.14225304846771686</v>
      </c>
      <c r="BM69" s="59">
        <f t="shared" si="191"/>
        <v>0.23445136212533746</v>
      </c>
      <c r="BN69" s="59">
        <f t="shared" si="191"/>
        <v>0.24722387559089171</v>
      </c>
      <c r="BO69" s="59">
        <f t="shared" si="191"/>
        <v>0.22443870102080518</v>
      </c>
      <c r="BP69" s="62">
        <v>0.18969838139712952</v>
      </c>
      <c r="BQ69" s="62">
        <v>0.18997368585029539</v>
      </c>
      <c r="BR69" s="62">
        <v>0.18955255356827796</v>
      </c>
      <c r="BS69" s="62">
        <v>0.14185881846013654</v>
      </c>
      <c r="BT69" s="62">
        <v>0.14127644597755595</v>
      </c>
      <c r="BU69" s="62">
        <v>0.14114775094131685</v>
      </c>
      <c r="BV69" s="62">
        <v>0.14161424090502173</v>
      </c>
      <c r="BW69" s="62">
        <v>0.14136235538938174</v>
      </c>
      <c r="BX69" s="62">
        <v>0.14157323851403905</v>
      </c>
      <c r="BY69" s="59">
        <f t="shared" si="192"/>
        <v>0.17685726933211493</v>
      </c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59">
        <f t="shared" si="193"/>
        <v>0</v>
      </c>
      <c r="CO69" s="163"/>
      <c r="CP69" s="163"/>
      <c r="CQ69" s="163"/>
      <c r="CR69" s="163"/>
      <c r="CS69" s="59">
        <f t="shared" si="194"/>
        <v>0</v>
      </c>
      <c r="CU69" s="163"/>
      <c r="CV69" s="163"/>
      <c r="CW69" s="163"/>
      <c r="CX69" s="163"/>
      <c r="CY69" s="59">
        <f t="shared" si="195"/>
        <v>0</v>
      </c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  <c r="DM69" s="163"/>
      <c r="DN69" s="163"/>
      <c r="DO69" s="163"/>
      <c r="DP69" s="163"/>
      <c r="DQ69" s="163"/>
      <c r="DR69" s="163"/>
      <c r="DS69" s="163"/>
      <c r="DU69" s="59">
        <f t="shared" si="8"/>
        <v>3.4604220864398072E-2</v>
      </c>
      <c r="DW69" s="27">
        <f t="shared" si="175"/>
        <v>0.88117177241486244</v>
      </c>
      <c r="DX69" s="59">
        <f t="shared" si="196"/>
        <v>8.6559103808221162E-3</v>
      </c>
    </row>
    <row r="70" spans="1:128" s="70" customFormat="1" x14ac:dyDescent="0.3">
      <c r="B70" s="71" t="s">
        <v>165</v>
      </c>
      <c r="C70" s="72" t="s">
        <v>166</v>
      </c>
      <c r="D70" s="71" t="s">
        <v>167</v>
      </c>
      <c r="E70" s="72" t="s">
        <v>168</v>
      </c>
      <c r="F70" s="73" t="s">
        <v>169</v>
      </c>
      <c r="G70" s="71" t="s">
        <v>114</v>
      </c>
      <c r="I70" s="74">
        <f t="shared" si="186"/>
        <v>7.9917954156743827</v>
      </c>
      <c r="J70" s="74">
        <f t="shared" si="186"/>
        <v>7.8912779483316609</v>
      </c>
      <c r="K70" s="74">
        <f t="shared" si="186"/>
        <v>7.0620447481838537</v>
      </c>
      <c r="L70" s="74">
        <f t="shared" si="186"/>
        <v>7.7728561824772155</v>
      </c>
      <c r="M70" s="74">
        <f t="shared" si="186"/>
        <v>7.5099058386843343</v>
      </c>
      <c r="N70" s="74">
        <f t="shared" si="186"/>
        <v>7.7585067325185655</v>
      </c>
      <c r="O70" s="74">
        <f t="shared" si="186"/>
        <v>7.6396481372694911</v>
      </c>
      <c r="P70" s="74">
        <f t="shared" si="186"/>
        <v>7.0243621429953089</v>
      </c>
      <c r="Q70" s="74">
        <f t="shared" si="186"/>
        <v>7.2788797016918245</v>
      </c>
      <c r="R70" s="74">
        <f t="shared" si="186"/>
        <v>6.8546636623250912</v>
      </c>
      <c r="S70" s="74">
        <f t="shared" si="186"/>
        <v>6.4788082450266371</v>
      </c>
      <c r="T70" s="74">
        <f t="shared" si="186"/>
        <v>6.8119601313792222</v>
      </c>
      <c r="U70" s="74">
        <f t="shared" si="186"/>
        <v>7.3084448775785607</v>
      </c>
      <c r="W70" s="74">
        <f t="shared" si="187"/>
        <v>6.452041368512262</v>
      </c>
      <c r="X70" s="74">
        <f t="shared" si="187"/>
        <v>5.8009044518384894</v>
      </c>
      <c r="Y70" s="74">
        <f t="shared" si="187"/>
        <v>6.0151666261460601</v>
      </c>
      <c r="Z70" s="74">
        <f t="shared" si="187"/>
        <v>5.6234699061209721</v>
      </c>
      <c r="AA70" s="74">
        <f t="shared" si="187"/>
        <v>6.0344574832227851</v>
      </c>
      <c r="AB70" s="74">
        <f t="shared" si="187"/>
        <v>5.6053080649207612</v>
      </c>
      <c r="AC70" s="74">
        <f t="shared" si="187"/>
        <v>6.2125994630173604</v>
      </c>
      <c r="AD70" s="74">
        <f t="shared" si="187"/>
        <v>6.1717383618042856</v>
      </c>
      <c r="AE70" s="74">
        <f t="shared" si="187"/>
        <v>6.1266904916816234</v>
      </c>
      <c r="AF70" s="74">
        <f t="shared" si="187"/>
        <v>5.5222446140557429</v>
      </c>
      <c r="AG70" s="74">
        <f t="shared" si="187"/>
        <v>5.6240745531532514</v>
      </c>
      <c r="AH70" s="74">
        <f t="shared" si="187"/>
        <v>5.7410772496176765</v>
      </c>
      <c r="AI70" s="74">
        <f t="shared" si="187"/>
        <v>5.9006279433049365</v>
      </c>
      <c r="AK70" s="4">
        <v>5.7799407039927511</v>
      </c>
      <c r="AL70" s="4">
        <v>5.8635519305739816</v>
      </c>
      <c r="AM70" s="4">
        <v>5.7912771628673632</v>
      </c>
      <c r="AN70" s="4">
        <f t="shared" si="197"/>
        <v>5.523930007303453</v>
      </c>
      <c r="AO70" s="4">
        <f t="shared" si="197"/>
        <v>6.4144081227785348</v>
      </c>
      <c r="AP70" s="4">
        <f t="shared" si="197"/>
        <v>5.72968648694793</v>
      </c>
      <c r="AQ70" s="4">
        <v>5.7956443411799103</v>
      </c>
      <c r="AR70" s="4">
        <v>6.8209146672445371</v>
      </c>
      <c r="AS70" s="4">
        <v>6.8805543792566244</v>
      </c>
      <c r="AT70" s="83">
        <f t="shared" si="189"/>
        <v>7.292103115145304</v>
      </c>
      <c r="AU70" s="83">
        <f t="shared" si="189"/>
        <v>7.271470065649754</v>
      </c>
      <c r="AV70" s="83">
        <f t="shared" si="189"/>
        <v>7.1037130668954775</v>
      </c>
      <c r="AW70" s="74">
        <f t="shared" si="190"/>
        <v>6.3042881539853317</v>
      </c>
      <c r="AY70" s="74">
        <f t="shared" ref="AY70:BJ70" si="198">AY133/AY$8</f>
        <v>6.7398164256630526</v>
      </c>
      <c r="AZ70" s="74">
        <f t="shared" si="198"/>
        <v>6.8313813883352079</v>
      </c>
      <c r="BA70" s="74">
        <f t="shared" si="198"/>
        <v>6.8549562392662118</v>
      </c>
      <c r="BB70" s="74">
        <f t="shared" si="198"/>
        <v>6.8740499561248578</v>
      </c>
      <c r="BC70" s="74">
        <f t="shared" si="198"/>
        <v>6.9425820367706628</v>
      </c>
      <c r="BD70" s="74">
        <f t="shared" si="198"/>
        <v>6.8878878972676647</v>
      </c>
      <c r="BE70" s="74">
        <f t="shared" si="198"/>
        <v>6.8509119786736434</v>
      </c>
      <c r="BF70" s="74">
        <f t="shared" si="198"/>
        <v>6.7925166537582253</v>
      </c>
      <c r="BG70" s="74">
        <f t="shared" si="198"/>
        <v>6.7227718554322067</v>
      </c>
      <c r="BH70" s="74">
        <f t="shared" si="198"/>
        <v>6.7774821572173014</v>
      </c>
      <c r="BI70" s="74">
        <f t="shared" si="198"/>
        <v>6.7527757206420205</v>
      </c>
      <c r="BJ70" s="74">
        <f t="shared" si="198"/>
        <v>6.8952458666766496</v>
      </c>
      <c r="BK70" s="74">
        <f t="shared" si="191"/>
        <v>6.8271881187239236</v>
      </c>
      <c r="BM70" s="74">
        <f>IFERROR(BM133/BM$8,0)</f>
        <v>6.5975467362346265</v>
      </c>
      <c r="BN70" s="74">
        <f t="shared" si="191"/>
        <v>6.7538767873097454</v>
      </c>
      <c r="BO70" s="74">
        <f t="shared" ref="BO70:BX70" si="199">BO133/BO$8</f>
        <v>6.9803623682556344</v>
      </c>
      <c r="BP70" s="74">
        <f t="shared" si="199"/>
        <v>7.1854514502013815</v>
      </c>
      <c r="BQ70" s="74">
        <f t="shared" si="199"/>
        <v>7.1610983595530442</v>
      </c>
      <c r="BR70" s="74">
        <f t="shared" si="199"/>
        <v>7.1821976876035531</v>
      </c>
      <c r="BS70" s="74">
        <f t="shared" si="199"/>
        <v>6.9552019610484752</v>
      </c>
      <c r="BT70" s="74">
        <f t="shared" si="199"/>
        <v>7.1572331233892825</v>
      </c>
      <c r="BU70" s="74">
        <f t="shared" si="199"/>
        <v>7.0722700697781891</v>
      </c>
      <c r="BV70" s="74">
        <f t="shared" si="199"/>
        <v>7.1127440340204071</v>
      </c>
      <c r="BW70" s="74">
        <f t="shared" si="199"/>
        <v>7.2875562031838301</v>
      </c>
      <c r="BX70" s="74">
        <f t="shared" si="199"/>
        <v>7.2889338965144379</v>
      </c>
      <c r="BY70" s="74">
        <f t="shared" si="192"/>
        <v>7.0629396504826181</v>
      </c>
      <c r="CA70" s="74">
        <f t="shared" ref="CA70:CL70" si="200">CA133/CA$8</f>
        <v>0</v>
      </c>
      <c r="CB70" s="74">
        <f t="shared" si="200"/>
        <v>0</v>
      </c>
      <c r="CC70" s="74">
        <f t="shared" si="200"/>
        <v>0</v>
      </c>
      <c r="CD70" s="74">
        <f t="shared" si="200"/>
        <v>0</v>
      </c>
      <c r="CE70" s="74">
        <f t="shared" si="200"/>
        <v>0</v>
      </c>
      <c r="CF70" s="74">
        <f t="shared" si="200"/>
        <v>0</v>
      </c>
      <c r="CG70" s="74">
        <f t="shared" si="200"/>
        <v>0</v>
      </c>
      <c r="CH70" s="74">
        <f t="shared" si="200"/>
        <v>0</v>
      </c>
      <c r="CI70" s="74">
        <f t="shared" si="200"/>
        <v>0</v>
      </c>
      <c r="CJ70" s="74">
        <f t="shared" si="200"/>
        <v>0</v>
      </c>
      <c r="CK70" s="74">
        <f t="shared" si="200"/>
        <v>0</v>
      </c>
      <c r="CL70" s="74">
        <f t="shared" si="200"/>
        <v>0</v>
      </c>
      <c r="CM70" s="74">
        <f t="shared" si="193"/>
        <v>0</v>
      </c>
      <c r="CO70" s="74">
        <f>CO133/CO$8</f>
        <v>0</v>
      </c>
      <c r="CP70" s="74">
        <f>CP133/CP$8</f>
        <v>0</v>
      </c>
      <c r="CQ70" s="74">
        <f>CQ133/CQ$8</f>
        <v>0</v>
      </c>
      <c r="CR70" s="74">
        <f>CR133/CR$8</f>
        <v>0</v>
      </c>
      <c r="CS70" s="74">
        <f t="shared" si="194"/>
        <v>0</v>
      </c>
      <c r="CU70" s="74">
        <f t="shared" ref="CU70:CX70" si="201">CU133/CU$8</f>
        <v>0</v>
      </c>
      <c r="CV70" s="74">
        <f t="shared" si="201"/>
        <v>0</v>
      </c>
      <c r="CW70" s="74">
        <f t="shared" si="201"/>
        <v>0</v>
      </c>
      <c r="CX70" s="74">
        <f t="shared" si="201"/>
        <v>0</v>
      </c>
      <c r="CY70" s="74">
        <f t="shared" si="195"/>
        <v>0</v>
      </c>
      <c r="DA70" s="74">
        <f t="shared" ref="DA70:DS70" si="202">DA133/DA$8</f>
        <v>0</v>
      </c>
      <c r="DB70" s="74">
        <f t="shared" si="202"/>
        <v>0</v>
      </c>
      <c r="DC70" s="74">
        <f t="shared" si="202"/>
        <v>0</v>
      </c>
      <c r="DD70" s="74">
        <f t="shared" si="202"/>
        <v>0</v>
      </c>
      <c r="DE70" s="74">
        <f t="shared" si="202"/>
        <v>0</v>
      </c>
      <c r="DF70" s="74">
        <f t="shared" si="202"/>
        <v>0</v>
      </c>
      <c r="DG70" s="74" t="e">
        <f t="shared" si="202"/>
        <v>#DIV/0!</v>
      </c>
      <c r="DH70" s="74" t="e">
        <f t="shared" si="202"/>
        <v>#DIV/0!</v>
      </c>
      <c r="DI70" s="74" t="e">
        <f t="shared" si="202"/>
        <v>#DIV/0!</v>
      </c>
      <c r="DJ70" s="74" t="e">
        <f t="shared" si="202"/>
        <v>#DIV/0!</v>
      </c>
      <c r="DK70" s="74" t="e">
        <f t="shared" si="202"/>
        <v>#DIV/0!</v>
      </c>
      <c r="DL70" s="74" t="e">
        <f t="shared" si="202"/>
        <v>#DIV/0!</v>
      </c>
      <c r="DM70" s="74" t="e">
        <f t="shared" si="202"/>
        <v>#DIV/0!</v>
      </c>
      <c r="DN70" s="74" t="e">
        <f t="shared" si="202"/>
        <v>#DIV/0!</v>
      </c>
      <c r="DO70" s="74" t="e">
        <f t="shared" si="202"/>
        <v>#DIV/0!</v>
      </c>
      <c r="DP70" s="74" t="e">
        <f t="shared" si="202"/>
        <v>#DIV/0!</v>
      </c>
      <c r="DQ70" s="74" t="e">
        <f t="shared" si="202"/>
        <v>#DIV/0!</v>
      </c>
      <c r="DR70" s="74" t="e">
        <f t="shared" si="202"/>
        <v>#DIV/0!</v>
      </c>
      <c r="DS70" s="74" t="e">
        <f t="shared" si="202"/>
        <v>#DIV/0!</v>
      </c>
      <c r="DU70" s="75">
        <f>+BY70-BK70</f>
        <v>0.23575153175869445</v>
      </c>
      <c r="DW70" s="76">
        <f>+BY70/AW70</f>
        <v>1.1203389626182769</v>
      </c>
      <c r="DX70" s="74">
        <f t="shared" si="196"/>
        <v>0.34568085818924893</v>
      </c>
    </row>
    <row r="71" spans="1:128" s="84" customFormat="1" x14ac:dyDescent="0.3">
      <c r="B71" s="85"/>
      <c r="C71" s="86"/>
      <c r="D71" s="85"/>
      <c r="E71" s="86"/>
      <c r="G71" s="85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8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8"/>
      <c r="AK71" s="89"/>
      <c r="AL71" s="89"/>
      <c r="AM71" s="89"/>
      <c r="AN71" s="90"/>
      <c r="AO71" s="89"/>
      <c r="AP71" s="89"/>
      <c r="AQ71" s="89"/>
      <c r="AR71" s="89"/>
      <c r="AS71" s="89"/>
      <c r="AT71" s="59"/>
      <c r="AU71" s="59"/>
      <c r="AV71" s="59"/>
      <c r="AW71" s="88"/>
      <c r="AY71" s="89"/>
      <c r="AZ71" s="89"/>
      <c r="BA71" s="89"/>
      <c r="BB71" s="90"/>
      <c r="BC71" s="89"/>
      <c r="BD71" s="89"/>
      <c r="BE71" s="89"/>
      <c r="BF71" s="89"/>
      <c r="BG71" s="89"/>
      <c r="BH71" s="89"/>
      <c r="BI71" s="89"/>
      <c r="BJ71" s="89"/>
      <c r="BK71" s="88"/>
      <c r="BM71" s="89"/>
      <c r="BN71" s="89"/>
      <c r="BO71" s="89"/>
      <c r="BP71" s="90"/>
      <c r="BQ71" s="89"/>
      <c r="BR71" s="89"/>
      <c r="BS71" s="89"/>
      <c r="BT71" s="89"/>
      <c r="BU71" s="89"/>
      <c r="BV71" s="89"/>
      <c r="BW71" s="89"/>
      <c r="BX71" s="89"/>
      <c r="BY71" s="88"/>
      <c r="CA71" s="90"/>
      <c r="CB71" s="90"/>
      <c r="CC71" s="90"/>
      <c r="CD71" s="90"/>
      <c r="CE71" s="89"/>
      <c r="CF71" s="89"/>
      <c r="CG71" s="89"/>
      <c r="CH71" s="89"/>
      <c r="CI71" s="89"/>
      <c r="CJ71" s="89"/>
      <c r="CK71" s="89"/>
      <c r="CL71" s="89"/>
      <c r="CM71" s="88"/>
      <c r="CO71" s="90"/>
      <c r="CP71" s="90"/>
      <c r="CQ71" s="90"/>
      <c r="CR71" s="90"/>
      <c r="CS71" s="88"/>
      <c r="CU71" s="90"/>
      <c r="CV71" s="90"/>
      <c r="CW71" s="90"/>
      <c r="CX71" s="90"/>
      <c r="CY71" s="88"/>
      <c r="DA71" s="90"/>
      <c r="DB71" s="90"/>
      <c r="DC71" s="90"/>
      <c r="DD71" s="90"/>
      <c r="DE71" s="90"/>
      <c r="DF71" s="90"/>
      <c r="DG71" s="90"/>
      <c r="DH71" s="90"/>
      <c r="DI71" s="90"/>
      <c r="DJ71" s="90"/>
      <c r="DK71" s="90"/>
      <c r="DL71" s="90"/>
      <c r="DM71" s="90"/>
      <c r="DN71" s="90"/>
      <c r="DO71" s="90"/>
      <c r="DP71" s="90"/>
      <c r="DQ71" s="90"/>
      <c r="DR71" s="90"/>
      <c r="DS71" s="90"/>
      <c r="DU71" s="88"/>
      <c r="DW71" s="88"/>
      <c r="DX71" s="88"/>
    </row>
    <row r="72" spans="1:128" s="70" customFormat="1" x14ac:dyDescent="0.3">
      <c r="B72" s="71"/>
      <c r="C72" s="72"/>
      <c r="D72" s="71"/>
      <c r="E72" s="72"/>
      <c r="F72" s="70" t="s">
        <v>170</v>
      </c>
      <c r="G72" s="71" t="s">
        <v>20</v>
      </c>
      <c r="I72" s="74">
        <f t="shared" ref="I72:U72" si="203">IFERROR(I135/I$10,0)</f>
        <v>22.991979588675971</v>
      </c>
      <c r="J72" s="74">
        <f t="shared" si="203"/>
        <v>24.119462024704568</v>
      </c>
      <c r="K72" s="74">
        <f t="shared" si="203"/>
        <v>23.099369781584901</v>
      </c>
      <c r="L72" s="74">
        <f t="shared" si="203"/>
        <v>23.7984421718769</v>
      </c>
      <c r="M72" s="74">
        <f t="shared" si="203"/>
        <v>23.763110588493376</v>
      </c>
      <c r="N72" s="74">
        <f t="shared" si="203"/>
        <v>25.243534650836505</v>
      </c>
      <c r="O72" s="74">
        <f t="shared" si="203"/>
        <v>24.389423485978266</v>
      </c>
      <c r="P72" s="74">
        <f t="shared" si="203"/>
        <v>24.269886503026441</v>
      </c>
      <c r="Q72" s="74">
        <f t="shared" si="203"/>
        <v>23.076926796753217</v>
      </c>
      <c r="R72" s="74">
        <f t="shared" si="203"/>
        <v>23.136440783443419</v>
      </c>
      <c r="S72" s="74">
        <f t="shared" si="203"/>
        <v>22.052077568638456</v>
      </c>
      <c r="T72" s="74">
        <f t="shared" si="203"/>
        <v>21.749373497983996</v>
      </c>
      <c r="U72" s="74">
        <f t="shared" si="203"/>
        <v>23.416796782893307</v>
      </c>
      <c r="W72" s="74">
        <f t="shared" ref="W72:AI72" si="204">IFERROR(W135/W$10,0)</f>
        <v>22.047546433497036</v>
      </c>
      <c r="X72" s="74">
        <f t="shared" si="204"/>
        <v>20.849112659635903</v>
      </c>
      <c r="Y72" s="74">
        <f t="shared" si="204"/>
        <v>23.454121607149638</v>
      </c>
      <c r="Z72" s="74">
        <f t="shared" si="204"/>
        <v>20.521740479992086</v>
      </c>
      <c r="AA72" s="74">
        <f t="shared" si="204"/>
        <v>22.852468634068991</v>
      </c>
      <c r="AB72" s="74">
        <f t="shared" si="204"/>
        <v>21.900371611005987</v>
      </c>
      <c r="AC72" s="74">
        <f t="shared" si="204"/>
        <v>22.056748875922562</v>
      </c>
      <c r="AD72" s="74">
        <f t="shared" si="204"/>
        <v>22.593091399232573</v>
      </c>
      <c r="AE72" s="74">
        <f t="shared" si="204"/>
        <v>22.327115406501139</v>
      </c>
      <c r="AF72" s="74">
        <f t="shared" si="204"/>
        <v>22.06875518349079</v>
      </c>
      <c r="AG72" s="74">
        <f t="shared" si="204"/>
        <v>21.603269824732774</v>
      </c>
      <c r="AH72" s="74">
        <f t="shared" si="204"/>
        <v>21.167432313951526</v>
      </c>
      <c r="AI72" s="74">
        <f t="shared" si="204"/>
        <v>21.946968714006157</v>
      </c>
      <c r="AK72" s="74">
        <f>IFERROR(AK135/AK$10,0)</f>
        <v>20.319309292573639</v>
      </c>
      <c r="AL72" s="74">
        <f t="shared" ref="AL72:AW72" si="205">IFERROR(AL135/AL$10,0)</f>
        <v>22.439391354913948</v>
      </c>
      <c r="AM72" s="74">
        <f t="shared" si="205"/>
        <v>20.839136736982987</v>
      </c>
      <c r="AN72" s="74">
        <f t="shared" si="205"/>
        <v>20.524073558911539</v>
      </c>
      <c r="AO72" s="74">
        <f t="shared" si="205"/>
        <v>22.609674903227059</v>
      </c>
      <c r="AP72" s="74">
        <f t="shared" si="205"/>
        <v>21.17658417392218</v>
      </c>
      <c r="AQ72" s="74">
        <f t="shared" si="205"/>
        <v>20.943576927802962</v>
      </c>
      <c r="AR72" s="74">
        <f t="shared" si="205"/>
        <v>21.491494634545802</v>
      </c>
      <c r="AS72" s="74">
        <v>21.714963150091361</v>
      </c>
      <c r="AT72" s="75">
        <f t="shared" ref="AT72:AV72" si="206">IFERROR(AT135/AT$10,0)</f>
        <v>22.984758243756819</v>
      </c>
      <c r="AU72" s="75">
        <f t="shared" si="206"/>
        <v>21.976953715422034</v>
      </c>
      <c r="AV72" s="75">
        <f t="shared" si="206"/>
        <v>21.275395559477989</v>
      </c>
      <c r="AW72" s="74">
        <f t="shared" si="205"/>
        <v>21.494685270675845</v>
      </c>
      <c r="AY72" s="74">
        <f t="shared" ref="AY72:BK72" si="207">IFERROR(AY135/AY$10,0)</f>
        <v>20.949972498328869</v>
      </c>
      <c r="AZ72" s="74">
        <f t="shared" si="207"/>
        <v>21.709625636828648</v>
      </c>
      <c r="BA72" s="74">
        <f t="shared" si="207"/>
        <v>21.139426541919068</v>
      </c>
      <c r="BB72" s="74">
        <f t="shared" si="207"/>
        <v>20.894437832253232</v>
      </c>
      <c r="BC72" s="74">
        <f t="shared" si="207"/>
        <v>21.762566694391921</v>
      </c>
      <c r="BD72" s="74">
        <f t="shared" si="207"/>
        <v>21.151394669485196</v>
      </c>
      <c r="BE72" s="74">
        <f t="shared" si="207"/>
        <v>21.047890261250739</v>
      </c>
      <c r="BF72" s="74">
        <f t="shared" si="207"/>
        <v>21.364168687154066</v>
      </c>
      <c r="BG72" s="74">
        <f t="shared" si="207"/>
        <v>22.167878125909333</v>
      </c>
      <c r="BH72" s="74">
        <f t="shared" si="207"/>
        <v>21.240398147893693</v>
      </c>
      <c r="BI72" s="74">
        <f t="shared" si="207"/>
        <v>21.251466031174512</v>
      </c>
      <c r="BJ72" s="74">
        <f t="shared" si="207"/>
        <v>21.254495359450956</v>
      </c>
      <c r="BK72" s="74">
        <f t="shared" si="207"/>
        <v>21.305982488645835</v>
      </c>
      <c r="BM72" s="74">
        <f>IFERROR(BM135/BM$10,0)</f>
        <v>21.393618008361486</v>
      </c>
      <c r="BN72" s="74">
        <f t="shared" ref="BN72" si="208">IFERROR(BN135/BN$10,0)</f>
        <v>21.793706867830746</v>
      </c>
      <c r="BO72" s="74">
        <f>IFERROR(BO135/BO$10,0)</f>
        <v>23.026794270468624</v>
      </c>
      <c r="BP72" s="74">
        <f t="shared" ref="BP72:BY72" si="209">IFERROR(BP135/BP$10,0)</f>
        <v>21.709410721194292</v>
      </c>
      <c r="BQ72" s="74">
        <f t="shared" si="209"/>
        <v>21.870344556415457</v>
      </c>
      <c r="BR72" s="74">
        <f t="shared" si="209"/>
        <v>21.460842339554908</v>
      </c>
      <c r="BS72" s="74">
        <f t="shared" si="209"/>
        <v>22.457463184191226</v>
      </c>
      <c r="BT72" s="74">
        <f t="shared" si="209"/>
        <v>21.598725588216297</v>
      </c>
      <c r="BU72" s="74">
        <f t="shared" si="209"/>
        <v>21.944877605248642</v>
      </c>
      <c r="BV72" s="74">
        <f t="shared" si="209"/>
        <v>21.315526865909238</v>
      </c>
      <c r="BW72" s="74">
        <f t="shared" si="209"/>
        <v>21.708740520619575</v>
      </c>
      <c r="BX72" s="74">
        <f t="shared" si="209"/>
        <v>21.916513065329848</v>
      </c>
      <c r="BY72" s="74">
        <f t="shared" si="209"/>
        <v>21.838701531625038</v>
      </c>
      <c r="CA72" s="74">
        <f t="shared" ref="CA72:CM72" si="210">IFERROR(CA135/CA$10,0)</f>
        <v>0</v>
      </c>
      <c r="CB72" s="74">
        <f t="shared" si="210"/>
        <v>0</v>
      </c>
      <c r="CC72" s="74">
        <f t="shared" si="210"/>
        <v>0</v>
      </c>
      <c r="CD72" s="74">
        <f t="shared" si="210"/>
        <v>0</v>
      </c>
      <c r="CE72" s="74">
        <f t="shared" si="210"/>
        <v>0</v>
      </c>
      <c r="CF72" s="74">
        <f t="shared" si="210"/>
        <v>0</v>
      </c>
      <c r="CG72" s="74">
        <f t="shared" si="210"/>
        <v>0</v>
      </c>
      <c r="CH72" s="74">
        <f t="shared" si="210"/>
        <v>0</v>
      </c>
      <c r="CI72" s="74">
        <f t="shared" si="210"/>
        <v>0</v>
      </c>
      <c r="CJ72" s="74">
        <f t="shared" si="210"/>
        <v>0</v>
      </c>
      <c r="CK72" s="74">
        <f t="shared" si="210"/>
        <v>0</v>
      </c>
      <c r="CL72" s="74">
        <f t="shared" si="210"/>
        <v>0</v>
      </c>
      <c r="CM72" s="74">
        <f t="shared" si="210"/>
        <v>0</v>
      </c>
      <c r="CO72" s="74">
        <f t="shared" ref="CO72:CS72" si="211">IFERROR(CO135/CO$10,0)</f>
        <v>0</v>
      </c>
      <c r="CP72" s="74">
        <f t="shared" si="211"/>
        <v>0</v>
      </c>
      <c r="CQ72" s="74">
        <f t="shared" si="211"/>
        <v>0</v>
      </c>
      <c r="CR72" s="74">
        <f t="shared" si="211"/>
        <v>0</v>
      </c>
      <c r="CS72" s="74">
        <f t="shared" si="211"/>
        <v>0</v>
      </c>
      <c r="CU72" s="74">
        <f t="shared" ref="CU72:CY72" si="212">IFERROR(CU135/CU$10,0)</f>
        <v>0</v>
      </c>
      <c r="CV72" s="74">
        <f t="shared" si="212"/>
        <v>0</v>
      </c>
      <c r="CW72" s="74">
        <f t="shared" si="212"/>
        <v>0</v>
      </c>
      <c r="CX72" s="74">
        <f t="shared" si="212"/>
        <v>0</v>
      </c>
      <c r="CY72" s="74">
        <f t="shared" si="212"/>
        <v>0</v>
      </c>
      <c r="DA72" s="74">
        <f t="shared" ref="DA72:DS72" si="213">IFERROR(DA135/DA$10,0)</f>
        <v>0</v>
      </c>
      <c r="DB72" s="74">
        <f t="shared" si="213"/>
        <v>0</v>
      </c>
      <c r="DC72" s="74">
        <f t="shared" si="213"/>
        <v>0</v>
      </c>
      <c r="DD72" s="74">
        <f t="shared" si="213"/>
        <v>0</v>
      </c>
      <c r="DE72" s="74">
        <f t="shared" si="213"/>
        <v>0</v>
      </c>
      <c r="DF72" s="74">
        <f t="shared" si="213"/>
        <v>0</v>
      </c>
      <c r="DG72" s="74">
        <f t="shared" si="213"/>
        <v>0</v>
      </c>
      <c r="DH72" s="74">
        <f t="shared" si="213"/>
        <v>0</v>
      </c>
      <c r="DI72" s="74">
        <f t="shared" si="213"/>
        <v>0</v>
      </c>
      <c r="DJ72" s="74">
        <f t="shared" si="213"/>
        <v>0</v>
      </c>
      <c r="DK72" s="74">
        <f t="shared" si="213"/>
        <v>0</v>
      </c>
      <c r="DL72" s="74">
        <f t="shared" si="213"/>
        <v>0</v>
      </c>
      <c r="DM72" s="74">
        <f t="shared" si="213"/>
        <v>0</v>
      </c>
      <c r="DN72" s="74">
        <f t="shared" si="213"/>
        <v>0</v>
      </c>
      <c r="DO72" s="74">
        <f t="shared" si="213"/>
        <v>0</v>
      </c>
      <c r="DP72" s="74">
        <f t="shared" si="213"/>
        <v>0</v>
      </c>
      <c r="DQ72" s="74">
        <f t="shared" si="213"/>
        <v>0</v>
      </c>
      <c r="DR72" s="74">
        <f t="shared" si="213"/>
        <v>0</v>
      </c>
      <c r="DS72" s="74">
        <f t="shared" si="213"/>
        <v>0</v>
      </c>
      <c r="DU72" s="74">
        <f>+BY72-BK72</f>
        <v>0.53271904297920258</v>
      </c>
      <c r="DW72" s="142">
        <f>+BY72/AW72</f>
        <v>1.0160047126355702</v>
      </c>
      <c r="DX72" s="74">
        <f t="shared" ref="DX72" si="214">IFERROR(DX135/DX$10,0)</f>
        <v>1.5561383092501881</v>
      </c>
    </row>
    <row r="73" spans="1:128" s="84" customFormat="1" x14ac:dyDescent="0.3">
      <c r="B73" s="85"/>
      <c r="C73" s="85"/>
      <c r="D73" s="85"/>
      <c r="E73" s="85"/>
      <c r="G73" s="85"/>
      <c r="U73" s="70"/>
      <c r="AI73" s="70"/>
      <c r="AT73" s="12"/>
      <c r="AU73" s="12"/>
      <c r="AV73" s="12"/>
      <c r="AW73" s="70"/>
      <c r="BK73" s="70"/>
      <c r="BY73" s="70"/>
      <c r="CM73" s="70"/>
      <c r="CS73" s="70"/>
      <c r="CY73" s="70"/>
      <c r="DU73" s="70"/>
      <c r="DW73" s="70"/>
      <c r="DX73" s="70"/>
    </row>
    <row r="74" spans="1:128" s="84" customFormat="1" x14ac:dyDescent="0.3">
      <c r="B74" s="85"/>
      <c r="C74" s="86"/>
      <c r="D74" s="85"/>
      <c r="E74" s="86"/>
      <c r="F74" s="91" t="s">
        <v>171</v>
      </c>
      <c r="G74" s="85" t="s">
        <v>114</v>
      </c>
      <c r="I74" s="89">
        <f t="shared" ref="I74:U74" si="215">IFERROR(I$122/I$8,0)</f>
        <v>6.8159297638415879</v>
      </c>
      <c r="J74" s="89">
        <f t="shared" si="215"/>
        <v>7.0669493885216426</v>
      </c>
      <c r="K74" s="89">
        <f t="shared" si="215"/>
        <v>6.5983717166640501</v>
      </c>
      <c r="L74" s="89">
        <f t="shared" si="215"/>
        <v>6.6351005945906332</v>
      </c>
      <c r="M74" s="89">
        <f t="shared" si="215"/>
        <v>6.8597306155692355</v>
      </c>
      <c r="N74" s="89">
        <f t="shared" si="215"/>
        <v>7.3306215865809206</v>
      </c>
      <c r="O74" s="89">
        <f t="shared" si="215"/>
        <v>7.0373950334596067</v>
      </c>
      <c r="P74" s="89">
        <f t="shared" si="215"/>
        <v>7.0411097889677885</v>
      </c>
      <c r="Q74" s="89">
        <f t="shared" si="215"/>
        <v>6.6850856064668047</v>
      </c>
      <c r="R74" s="89">
        <f t="shared" si="215"/>
        <v>6.8400836049298963</v>
      </c>
      <c r="S74" s="89">
        <f t="shared" si="215"/>
        <v>6.4670870467542398</v>
      </c>
      <c r="T74" s="89">
        <f t="shared" si="215"/>
        <v>6.4812609997355706</v>
      </c>
      <c r="U74" s="89">
        <f t="shared" si="215"/>
        <v>6.8019719302540169</v>
      </c>
      <c r="W74" s="89">
        <f t="shared" ref="W74:AI74" si="216">IFERROR(W$122/W$8,0)</f>
        <v>6.5918844137918535</v>
      </c>
      <c r="X74" s="89">
        <f t="shared" si="216"/>
        <v>6.0315360085724565</v>
      </c>
      <c r="Y74" s="89">
        <f t="shared" si="216"/>
        <v>6.6777261421288445</v>
      </c>
      <c r="Z74" s="89">
        <f t="shared" si="216"/>
        <v>6.1703659102727988</v>
      </c>
      <c r="AA74" s="89">
        <f t="shared" si="216"/>
        <v>6.6013305256072758</v>
      </c>
      <c r="AB74" s="89">
        <f t="shared" si="216"/>
        <v>6.3845654867778876</v>
      </c>
      <c r="AC74" s="89">
        <f t="shared" si="216"/>
        <v>6.4184637820785797</v>
      </c>
      <c r="AD74" s="89">
        <f t="shared" si="216"/>
        <v>6.3354046690834025</v>
      </c>
      <c r="AE74" s="89">
        <f t="shared" si="216"/>
        <v>6.394338979352538</v>
      </c>
      <c r="AF74" s="89">
        <f t="shared" si="216"/>
        <v>6.3611158993262942</v>
      </c>
      <c r="AG74" s="89">
        <f t="shared" si="216"/>
        <v>6.1167339769366853</v>
      </c>
      <c r="AH74" s="89">
        <f t="shared" si="216"/>
        <v>6.0124803217040972</v>
      </c>
      <c r="AI74" s="89">
        <f t="shared" si="216"/>
        <v>6.3246981398686364</v>
      </c>
      <c r="AK74" s="89">
        <f t="shared" ref="AK74:AR74" si="217">IFERROR(AK$122/AK$8,0)</f>
        <v>5.7894623968649288</v>
      </c>
      <c r="AL74" s="89">
        <f t="shared" si="217"/>
        <v>6.2537101061882705</v>
      </c>
      <c r="AM74" s="89">
        <f t="shared" si="217"/>
        <v>5.7307221952700695</v>
      </c>
      <c r="AN74" s="89">
        <f t="shared" si="217"/>
        <v>5.561869993318898</v>
      </c>
      <c r="AO74" s="89">
        <f t="shared" si="217"/>
        <v>5.6782281879666634</v>
      </c>
      <c r="AP74" s="89">
        <f t="shared" si="217"/>
        <v>5.5146596147525004</v>
      </c>
      <c r="AQ74" s="89">
        <f t="shared" si="217"/>
        <v>5.4981668063836153</v>
      </c>
      <c r="AR74" s="89">
        <f t="shared" si="217"/>
        <v>5.4863764364520557</v>
      </c>
      <c r="AS74" s="89">
        <v>5.5447486809688007</v>
      </c>
      <c r="AT74" s="89">
        <f>IFERROR(AT$122/AT$8,0)</f>
        <v>5.6593276655258524</v>
      </c>
      <c r="AU74" s="89">
        <f>IFERROR(AU$122/AU$8,0)</f>
        <v>5.6460839105255642</v>
      </c>
      <c r="AV74" s="89">
        <f>IFERROR(AV$122/AV$8,0)</f>
        <v>5.5723305724235548</v>
      </c>
      <c r="AW74" s="89">
        <f>IFERROR(AW$122/AW$8,0)</f>
        <v>5.6427469791575806</v>
      </c>
      <c r="AY74" s="89">
        <f t="shared" ref="AY74:BK74" si="218">IFERROR(AY$122/AY$8,0)</f>
        <v>5.1549474881805919</v>
      </c>
      <c r="AZ74" s="89">
        <f t="shared" si="218"/>
        <v>5.1710525481171237</v>
      </c>
      <c r="BA74" s="89">
        <f t="shared" si="218"/>
        <v>5.1659204286834672</v>
      </c>
      <c r="BB74" s="89">
        <f t="shared" si="218"/>
        <v>5.1162399226078756</v>
      </c>
      <c r="BC74" s="89">
        <f t="shared" si="218"/>
        <v>5.1142803194878557</v>
      </c>
      <c r="BD74" s="89">
        <f t="shared" si="218"/>
        <v>5.0998997948424041</v>
      </c>
      <c r="BE74" s="89">
        <f t="shared" si="218"/>
        <v>5.0932235971351787</v>
      </c>
      <c r="BF74" s="89">
        <f t="shared" si="218"/>
        <v>5.0723144051455726</v>
      </c>
      <c r="BG74" s="89">
        <f t="shared" si="218"/>
        <v>5.0676938069866271</v>
      </c>
      <c r="BH74" s="89">
        <f t="shared" si="218"/>
        <v>5.0844424146287821</v>
      </c>
      <c r="BI74" s="89">
        <f t="shared" si="218"/>
        <v>5.0753988509930483</v>
      </c>
      <c r="BJ74" s="89">
        <f t="shared" si="218"/>
        <v>5.082970286582329</v>
      </c>
      <c r="BK74" s="89">
        <f t="shared" si="218"/>
        <v>5.1073778217304646</v>
      </c>
      <c r="BM74" s="89">
        <f t="shared" ref="BM74:BY74" si="219">IFERROR(BM$122/BM$8,0)</f>
        <v>5.5792275875970825</v>
      </c>
      <c r="BN74" s="89">
        <f t="shared" si="219"/>
        <v>5.5827096324112455</v>
      </c>
      <c r="BO74" s="89">
        <f t="shared" si="219"/>
        <v>5.8971052501626282</v>
      </c>
      <c r="BP74" s="89">
        <f t="shared" si="219"/>
        <v>5.4958295787754947</v>
      </c>
      <c r="BQ74" s="89">
        <f t="shared" si="219"/>
        <v>5.5038055369557091</v>
      </c>
      <c r="BR74" s="89">
        <f t="shared" si="219"/>
        <v>5.4916047409602831</v>
      </c>
      <c r="BS74" s="89">
        <f t="shared" si="219"/>
        <v>5.0932235971351778</v>
      </c>
      <c r="BT74" s="89">
        <f t="shared" si="219"/>
        <v>5.0723144051455726</v>
      </c>
      <c r="BU74" s="89">
        <f t="shared" si="219"/>
        <v>5.067693806986628</v>
      </c>
      <c r="BV74" s="89">
        <f t="shared" si="219"/>
        <v>5.0844424146287803</v>
      </c>
      <c r="BW74" s="89">
        <f t="shared" si="219"/>
        <v>5.0753988509930492</v>
      </c>
      <c r="BX74" s="89">
        <f t="shared" si="219"/>
        <v>5.0829702865823281</v>
      </c>
      <c r="BY74" s="89">
        <f t="shared" si="219"/>
        <v>5.3320356214997169</v>
      </c>
      <c r="CA74" s="89">
        <f t="shared" ref="CA74:CC74" si="220">IFERROR(CA$122/CA$8,0)</f>
        <v>0</v>
      </c>
      <c r="CB74" s="89">
        <f t="shared" si="220"/>
        <v>0</v>
      </c>
      <c r="CC74" s="89">
        <f t="shared" si="220"/>
        <v>0</v>
      </c>
      <c r="CD74" s="89">
        <f t="shared" ref="CD74:CM74" si="221">IFERROR(CD$122/CD$8,0)</f>
        <v>0</v>
      </c>
      <c r="CE74" s="89">
        <f t="shared" si="221"/>
        <v>0</v>
      </c>
      <c r="CF74" s="89">
        <f t="shared" si="221"/>
        <v>0</v>
      </c>
      <c r="CG74" s="89">
        <f t="shared" si="221"/>
        <v>0</v>
      </c>
      <c r="CH74" s="89">
        <f t="shared" si="221"/>
        <v>0</v>
      </c>
      <c r="CI74" s="89">
        <f t="shared" si="221"/>
        <v>0</v>
      </c>
      <c r="CJ74" s="89">
        <f t="shared" si="221"/>
        <v>0</v>
      </c>
      <c r="CK74" s="89">
        <f t="shared" si="221"/>
        <v>0</v>
      </c>
      <c r="CL74" s="89">
        <f t="shared" si="221"/>
        <v>0</v>
      </c>
      <c r="CM74" s="89">
        <f t="shared" si="221"/>
        <v>0</v>
      </c>
      <c r="CO74" s="89">
        <f>IFERROR(CO$122/CO$8,0)</f>
        <v>0</v>
      </c>
      <c r="CP74" s="89">
        <f>IFERROR(CP$122/CP$8,0)</f>
        <v>0</v>
      </c>
      <c r="CQ74" s="89">
        <f>IFERROR(CQ$122/CQ$8,0)</f>
        <v>0</v>
      </c>
      <c r="CR74" s="89">
        <f>IFERROR(CR$122/CR$8,0)</f>
        <v>0</v>
      </c>
      <c r="CS74" s="89">
        <f>IFERROR(CS$122/CS$8,0)</f>
        <v>0</v>
      </c>
      <c r="CU74" s="89">
        <f t="shared" ref="CU74:CW74" si="222">IFERROR(CU$122/CU$8,0)</f>
        <v>0</v>
      </c>
      <c r="CV74" s="89">
        <f t="shared" si="222"/>
        <v>0</v>
      </c>
      <c r="CW74" s="89">
        <f t="shared" si="222"/>
        <v>0</v>
      </c>
      <c r="CX74" s="89">
        <f>IFERROR(CX$122/CX$8,0)</f>
        <v>0</v>
      </c>
      <c r="CY74" s="89">
        <f>IFERROR(CY$122/CY$8,0)</f>
        <v>0</v>
      </c>
      <c r="DA74" s="89">
        <f t="shared" ref="DA74:DS74" si="223">IFERROR(DA$122/DA$8,0)</f>
        <v>0</v>
      </c>
      <c r="DB74" s="89">
        <f t="shared" si="223"/>
        <v>0</v>
      </c>
      <c r="DC74" s="89">
        <f t="shared" si="223"/>
        <v>0</v>
      </c>
      <c r="DD74" s="89">
        <f t="shared" si="223"/>
        <v>0</v>
      </c>
      <c r="DE74" s="89">
        <f t="shared" si="223"/>
        <v>0</v>
      </c>
      <c r="DF74" s="89">
        <f t="shared" si="223"/>
        <v>0</v>
      </c>
      <c r="DG74" s="89">
        <f t="shared" si="223"/>
        <v>0</v>
      </c>
      <c r="DH74" s="89">
        <f t="shared" si="223"/>
        <v>0</v>
      </c>
      <c r="DI74" s="89">
        <f t="shared" si="223"/>
        <v>0</v>
      </c>
      <c r="DJ74" s="89">
        <f t="shared" si="223"/>
        <v>0</v>
      </c>
      <c r="DK74" s="89">
        <f t="shared" si="223"/>
        <v>0</v>
      </c>
      <c r="DL74" s="89">
        <f t="shared" si="223"/>
        <v>0</v>
      </c>
      <c r="DM74" s="89">
        <f t="shared" si="223"/>
        <v>0</v>
      </c>
      <c r="DN74" s="89">
        <f t="shared" si="223"/>
        <v>0</v>
      </c>
      <c r="DO74" s="89">
        <f t="shared" si="223"/>
        <v>0</v>
      </c>
      <c r="DP74" s="89">
        <f t="shared" si="223"/>
        <v>0</v>
      </c>
      <c r="DQ74" s="89">
        <f t="shared" si="223"/>
        <v>0</v>
      </c>
      <c r="DR74" s="89">
        <f t="shared" si="223"/>
        <v>0</v>
      </c>
      <c r="DS74" s="89">
        <f t="shared" si="223"/>
        <v>0</v>
      </c>
      <c r="DU74" s="59">
        <f>+BY74-BK74</f>
        <v>0.22465779976925226</v>
      </c>
      <c r="DW74" s="59">
        <f t="shared" ref="DW74" si="224">+BY74/AW74</f>
        <v>0.94493615276291365</v>
      </c>
      <c r="DX74" s="89">
        <f>IFERROR(DX$122/DX$8,0)</f>
        <v>0.26096536863510095</v>
      </c>
    </row>
    <row r="75" spans="1:128" s="84" customFormat="1" x14ac:dyDescent="0.3">
      <c r="B75" s="85"/>
      <c r="C75" s="86"/>
      <c r="D75" s="85"/>
      <c r="E75" s="86"/>
      <c r="F75" s="91" t="s">
        <v>172</v>
      </c>
      <c r="G75" s="85" t="s">
        <v>173</v>
      </c>
      <c r="I75" s="23">
        <f t="shared" ref="I75:U75" si="225">IFERROR(I$133/I$12,0)</f>
        <v>1810.7221665942768</v>
      </c>
      <c r="J75" s="23">
        <f t="shared" si="225"/>
        <v>1724.0717547756863</v>
      </c>
      <c r="K75" s="23">
        <f t="shared" si="225"/>
        <v>1774.6811819185436</v>
      </c>
      <c r="L75" s="23">
        <f t="shared" si="225"/>
        <v>1741.6343014383533</v>
      </c>
      <c r="M75" s="23">
        <f t="shared" si="225"/>
        <v>1797.8262485790244</v>
      </c>
      <c r="N75" s="23">
        <f t="shared" si="225"/>
        <v>1717.7778346115165</v>
      </c>
      <c r="O75" s="23">
        <f t="shared" si="225"/>
        <v>1765.427298913728</v>
      </c>
      <c r="P75" s="23">
        <f t="shared" si="225"/>
        <v>1833.3235800490174</v>
      </c>
      <c r="Q75" s="23">
        <f t="shared" si="225"/>
        <v>1809.3878607928016</v>
      </c>
      <c r="R75" s="23">
        <f t="shared" si="225"/>
        <v>1789.4714259546254</v>
      </c>
      <c r="S75" s="23">
        <f t="shared" si="225"/>
        <v>1807.7993747004894</v>
      </c>
      <c r="T75" s="23">
        <f t="shared" si="225"/>
        <v>1771.9982002140148</v>
      </c>
      <c r="U75" s="23">
        <f t="shared" si="225"/>
        <v>1779.7791687649146</v>
      </c>
      <c r="W75" s="23">
        <f t="shared" ref="W75:AI75" si="226">IFERROR(W$133/W$12,0)</f>
        <v>1763.3178450216019</v>
      </c>
      <c r="X75" s="23">
        <f t="shared" si="226"/>
        <v>1780.4946696695124</v>
      </c>
      <c r="Y75" s="23">
        <f t="shared" si="226"/>
        <v>1803.9912956368748</v>
      </c>
      <c r="Z75" s="23">
        <f t="shared" si="226"/>
        <v>1719.9224936827241</v>
      </c>
      <c r="AA75" s="23">
        <f t="shared" si="226"/>
        <v>1779.8286262357176</v>
      </c>
      <c r="AB75" s="23">
        <f t="shared" si="226"/>
        <v>1775.635537621622</v>
      </c>
      <c r="AC75" s="23">
        <f t="shared" si="226"/>
        <v>1772.1533326033366</v>
      </c>
      <c r="AD75" s="23">
        <f t="shared" si="226"/>
        <v>1807.2017803125254</v>
      </c>
      <c r="AE75" s="23">
        <f t="shared" si="226"/>
        <v>1790.5672163970971</v>
      </c>
      <c r="AF75" s="23">
        <f t="shared" si="226"/>
        <v>1667.4733164960242</v>
      </c>
      <c r="AG75" s="23">
        <f t="shared" si="226"/>
        <v>1684.656508097672</v>
      </c>
      <c r="AH75" s="23">
        <f t="shared" si="226"/>
        <v>1784.5953099775852</v>
      </c>
      <c r="AI75" s="23">
        <f t="shared" si="226"/>
        <v>1760.0436817774346</v>
      </c>
      <c r="AK75" s="23">
        <f t="shared" ref="AK75:AR75" si="227">IFERROR(AK$133/AK$12,0)</f>
        <v>1713.3910803372114</v>
      </c>
      <c r="AL75" s="23">
        <f t="shared" si="227"/>
        <v>1681.8549481399555</v>
      </c>
      <c r="AM75" s="23">
        <f t="shared" si="227"/>
        <v>1696.781448241702</v>
      </c>
      <c r="AN75" s="23">
        <f t="shared" si="227"/>
        <v>1821.3723976844858</v>
      </c>
      <c r="AO75" s="23">
        <f t="shared" si="227"/>
        <v>1809.7956529126113</v>
      </c>
      <c r="AP75" s="23">
        <f t="shared" si="227"/>
        <v>1742.7456469763606</v>
      </c>
      <c r="AQ75" s="23">
        <f t="shared" si="227"/>
        <v>1795.8249650034254</v>
      </c>
      <c r="AR75" s="23">
        <f t="shared" si="227"/>
        <v>1781.2887714661108</v>
      </c>
      <c r="AS75" s="23">
        <v>1818.4126460133814</v>
      </c>
      <c r="AT75" s="23">
        <f>IFERROR(AT$133/AT$12,0)</f>
        <v>1793.2480013088918</v>
      </c>
      <c r="AU75" s="23">
        <f>IFERROR(AU$133/AU$12,0)</f>
        <v>1800.1507928442456</v>
      </c>
      <c r="AV75" s="23">
        <f>IFERROR(AV$133/AV$12,0)</f>
        <v>1804.3711221264248</v>
      </c>
      <c r="AW75" s="23">
        <f>IFERROR(AW$133/AW$12,0)</f>
        <v>1776.8219007884231</v>
      </c>
      <c r="AY75" s="67">
        <v>1700</v>
      </c>
      <c r="AZ75" s="67">
        <v>1700</v>
      </c>
      <c r="BA75" s="67">
        <v>1700</v>
      </c>
      <c r="BB75" s="67">
        <v>1700</v>
      </c>
      <c r="BC75" s="67">
        <v>1700</v>
      </c>
      <c r="BD75" s="67">
        <v>1700</v>
      </c>
      <c r="BE75" s="67">
        <v>1700</v>
      </c>
      <c r="BF75" s="67">
        <v>1700</v>
      </c>
      <c r="BG75" s="67">
        <v>1700</v>
      </c>
      <c r="BH75" s="67">
        <v>1700</v>
      </c>
      <c r="BI75" s="67">
        <v>1700</v>
      </c>
      <c r="BJ75" s="67">
        <v>1700</v>
      </c>
      <c r="BK75" s="23">
        <f>IFERROR(BK$133/BK$12,0)</f>
        <v>1700</v>
      </c>
      <c r="BM75" s="23">
        <f>IFERROR(BM$133/BM$12,0)</f>
        <v>1796.3973544677197</v>
      </c>
      <c r="BN75" s="23">
        <f>IFERROR(BN$133/BN$12,0)</f>
        <v>1805.3089985635015</v>
      </c>
      <c r="BO75" s="23">
        <f>IFERROR(BO$133/BO$12,0)</f>
        <v>1798.9473461269115</v>
      </c>
      <c r="BP75" s="67">
        <v>1790.4144467893639</v>
      </c>
      <c r="BQ75" s="67">
        <v>1786.3989427960801</v>
      </c>
      <c r="BR75" s="67">
        <v>1788.8638801178054</v>
      </c>
      <c r="BS75" s="67">
        <v>1751.1541482304115</v>
      </c>
      <c r="BT75" s="67">
        <v>1794.3018305377454</v>
      </c>
      <c r="BU75" s="67">
        <v>1763.9744361375278</v>
      </c>
      <c r="BV75" s="67">
        <v>1791.2596319225993</v>
      </c>
      <c r="BW75" s="67">
        <v>1789.700451615206</v>
      </c>
      <c r="BX75" s="67">
        <v>1784.8615790212507</v>
      </c>
      <c r="BY75" s="23">
        <f>IFERROR(BY$133/BY$12,0)</f>
        <v>1787.0898975407677</v>
      </c>
      <c r="CA75" s="162"/>
      <c r="CB75" s="162"/>
      <c r="CC75" s="162"/>
      <c r="CD75" s="162"/>
      <c r="CE75" s="162"/>
      <c r="CF75" s="162"/>
      <c r="CG75" s="162"/>
      <c r="CH75" s="162"/>
      <c r="CI75" s="162"/>
      <c r="CJ75" s="162"/>
      <c r="CK75" s="162"/>
      <c r="CL75" s="162"/>
      <c r="CM75" s="23">
        <f>IFERROR(CM$133/CM$12,0)</f>
        <v>0</v>
      </c>
      <c r="CO75" s="162"/>
      <c r="CP75" s="162"/>
      <c r="CQ75" s="162"/>
      <c r="CR75" s="162"/>
      <c r="CS75" s="23">
        <f>IFERROR(CS$133/CS$12,0)</f>
        <v>0</v>
      </c>
      <c r="CU75" s="162"/>
      <c r="CV75" s="162"/>
      <c r="CW75" s="162"/>
      <c r="CX75" s="162"/>
      <c r="CY75" s="23">
        <f>IFERROR(CY$133/CY$12,0)</f>
        <v>0</v>
      </c>
      <c r="DA75" s="162"/>
      <c r="DB75" s="162"/>
      <c r="DC75" s="162"/>
      <c r="DD75" s="162"/>
      <c r="DE75" s="162"/>
      <c r="DF75" s="162"/>
      <c r="DG75" s="162"/>
      <c r="DH75" s="162"/>
      <c r="DI75" s="162"/>
      <c r="DJ75" s="162"/>
      <c r="DK75" s="162"/>
      <c r="DL75" s="162"/>
      <c r="DM75" s="162"/>
      <c r="DN75" s="162"/>
      <c r="DO75" s="162"/>
      <c r="DP75" s="162"/>
      <c r="DQ75" s="162"/>
      <c r="DR75" s="162"/>
      <c r="DS75" s="162"/>
      <c r="DU75" s="59">
        <f>+BY75-BK75</f>
        <v>87.089897540767652</v>
      </c>
      <c r="DW75" s="27">
        <f>+BY75/AW75</f>
        <v>1.0057788553528006</v>
      </c>
      <c r="DX75" s="23">
        <f>IFERROR(DX$133/DX$12,0)</f>
        <v>230.56362983193199</v>
      </c>
    </row>
    <row r="76" spans="1:128" s="84" customFormat="1" x14ac:dyDescent="0.3">
      <c r="B76" s="85"/>
      <c r="C76" s="85"/>
      <c r="D76" s="85"/>
      <c r="E76" s="85"/>
      <c r="G76" s="85"/>
      <c r="U76" s="70"/>
      <c r="AI76" s="70"/>
      <c r="AT76" s="12"/>
      <c r="AU76" s="12"/>
      <c r="AV76" s="12"/>
      <c r="AW76" s="70"/>
      <c r="BK76" s="70"/>
      <c r="BY76" s="70"/>
      <c r="CM76" s="70"/>
      <c r="CS76" s="70"/>
      <c r="CY76" s="70"/>
      <c r="DU76" s="70"/>
      <c r="DW76" s="70"/>
      <c r="DX76" s="70"/>
    </row>
    <row r="77" spans="1:128" x14ac:dyDescent="0.3">
      <c r="B77" s="15"/>
      <c r="C77" s="16"/>
      <c r="D77" s="15"/>
      <c r="E77" s="16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8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8"/>
      <c r="AW77" s="18"/>
      <c r="BK77" s="18"/>
      <c r="BY77" s="18"/>
      <c r="CM77" s="18"/>
      <c r="CS77" s="18"/>
      <c r="CY77" s="18"/>
      <c r="DU77" s="18"/>
      <c r="DW77" s="18"/>
      <c r="DX77" s="18"/>
    </row>
    <row r="78" spans="1:128" x14ac:dyDescent="0.3">
      <c r="B78" s="15"/>
      <c r="C78" s="16"/>
      <c r="D78" s="15"/>
      <c r="E78" s="16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8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8"/>
      <c r="AW78" s="18"/>
      <c r="BK78" s="18"/>
      <c r="BY78" s="18"/>
      <c r="CM78" s="18"/>
      <c r="CS78" s="18"/>
      <c r="CY78" s="18"/>
      <c r="DU78" s="18"/>
      <c r="DW78" s="18"/>
      <c r="DX78" s="18"/>
    </row>
    <row r="79" spans="1:128" x14ac:dyDescent="0.3">
      <c r="A79" s="47"/>
      <c r="B79" s="52"/>
      <c r="C79" s="53"/>
      <c r="D79" s="52"/>
      <c r="E79" s="53"/>
      <c r="F79" s="54" t="s">
        <v>267</v>
      </c>
      <c r="G79" s="55"/>
      <c r="H79" s="159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8"/>
      <c r="V79" s="159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8"/>
      <c r="AJ79" s="159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159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159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159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159"/>
      <c r="CO79" s="58"/>
      <c r="CP79" s="58"/>
      <c r="CQ79" s="58"/>
      <c r="CR79" s="58"/>
      <c r="CS79" s="58"/>
      <c r="CT79" s="159"/>
      <c r="CU79" s="58"/>
      <c r="CV79" s="58"/>
      <c r="CW79" s="58"/>
      <c r="CX79" s="58"/>
      <c r="CY79" s="58"/>
      <c r="CZ79" s="159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159"/>
      <c r="DU79" s="58"/>
      <c r="DV79" s="159"/>
      <c r="DW79" s="58"/>
      <c r="DX79" s="58"/>
    </row>
    <row r="80" spans="1:128" x14ac:dyDescent="0.3">
      <c r="B80" s="15"/>
      <c r="C80" s="16"/>
      <c r="D80" s="15"/>
      <c r="E80" s="16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8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8"/>
      <c r="AW80" s="18"/>
      <c r="BK80" s="18"/>
      <c r="BY80" s="18"/>
      <c r="CM80" s="18"/>
      <c r="CS80" s="18"/>
      <c r="CY80" s="18"/>
      <c r="DU80" s="18"/>
      <c r="DW80" s="18"/>
      <c r="DX80" s="18"/>
    </row>
    <row r="81" spans="1:128" s="10" customFormat="1" x14ac:dyDescent="0.3">
      <c r="B81" s="31"/>
      <c r="C81" s="30"/>
      <c r="D81" s="31"/>
      <c r="E81" s="30"/>
      <c r="F81" s="10" t="s">
        <v>174</v>
      </c>
      <c r="G81" s="31" t="s">
        <v>175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>
        <f>SUM(I81:T81)</f>
        <v>0</v>
      </c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>
        <f>IFERROR(AVERAGE(W81:AH81),0)</f>
        <v>0</v>
      </c>
      <c r="AK81" s="2">
        <v>84</v>
      </c>
      <c r="AL81" s="2">
        <v>84</v>
      </c>
      <c r="AM81" s="2">
        <v>84</v>
      </c>
      <c r="AN81" s="6">
        <v>84</v>
      </c>
      <c r="AO81" s="6">
        <v>84</v>
      </c>
      <c r="AP81" s="6">
        <v>84</v>
      </c>
      <c r="AQ81" s="6">
        <v>84</v>
      </c>
      <c r="AR81" s="6">
        <v>84</v>
      </c>
      <c r="AS81" s="6">
        <v>84</v>
      </c>
      <c r="AT81" s="6">
        <v>84</v>
      </c>
      <c r="AU81" s="6">
        <v>84</v>
      </c>
      <c r="AV81" s="6">
        <v>84</v>
      </c>
      <c r="AW81" s="18">
        <f>AVERAGE(AK81:AV81)</f>
        <v>84</v>
      </c>
      <c r="AY81" s="7">
        <v>84</v>
      </c>
      <c r="AZ81" s="7">
        <v>84</v>
      </c>
      <c r="BA81" s="7">
        <v>84</v>
      </c>
      <c r="BB81" s="8">
        <v>84</v>
      </c>
      <c r="BC81" s="8">
        <v>84</v>
      </c>
      <c r="BD81" s="8">
        <v>84</v>
      </c>
      <c r="BE81" s="8">
        <v>84</v>
      </c>
      <c r="BF81" s="8">
        <v>84</v>
      </c>
      <c r="BG81" s="8">
        <v>84</v>
      </c>
      <c r="BH81" s="8">
        <v>84</v>
      </c>
      <c r="BI81" s="8">
        <v>84</v>
      </c>
      <c r="BJ81" s="8">
        <v>84</v>
      </c>
      <c r="BK81" s="18">
        <f>AVERAGE(AY81:BJ81)</f>
        <v>84</v>
      </c>
      <c r="BM81" s="2">
        <v>84</v>
      </c>
      <c r="BN81" s="2">
        <v>84</v>
      </c>
      <c r="BO81" s="7">
        <v>84</v>
      </c>
      <c r="BP81" s="8">
        <v>84</v>
      </c>
      <c r="BQ81" s="8">
        <v>84</v>
      </c>
      <c r="BR81" s="8">
        <v>84</v>
      </c>
      <c r="BS81" s="8">
        <v>84</v>
      </c>
      <c r="BT81" s="8">
        <v>84</v>
      </c>
      <c r="BU81" s="8">
        <v>84</v>
      </c>
      <c r="BV81" s="8">
        <v>84</v>
      </c>
      <c r="BW81" s="8">
        <v>84</v>
      </c>
      <c r="BX81" s="8">
        <v>84</v>
      </c>
      <c r="BY81" s="18">
        <f>AVERAGE(BM81:BX81)</f>
        <v>84</v>
      </c>
      <c r="CA81" s="161"/>
      <c r="CB81" s="161"/>
      <c r="CC81" s="161"/>
      <c r="CD81" s="161"/>
      <c r="CE81" s="161"/>
      <c r="CF81" s="161"/>
      <c r="CG81" s="161"/>
      <c r="CH81" s="161"/>
      <c r="CI81" s="161"/>
      <c r="CJ81" s="161"/>
      <c r="CK81" s="161"/>
      <c r="CL81" s="161"/>
      <c r="CM81" s="18" t="e">
        <f>AVERAGE(CA81:CL81)</f>
        <v>#DIV/0!</v>
      </c>
      <c r="CO81" s="161"/>
      <c r="CP81" s="161"/>
      <c r="CQ81" s="161"/>
      <c r="CR81" s="161"/>
      <c r="CS81" s="18" t="e">
        <f>AVERAGE(CO81:CR81)</f>
        <v>#DIV/0!</v>
      </c>
      <c r="CU81" s="161"/>
      <c r="CV81" s="161"/>
      <c r="CW81" s="161"/>
      <c r="CX81" s="161"/>
      <c r="CY81" s="18" t="e">
        <f>AVERAGE(CU81:CX81)</f>
        <v>#DIV/0!</v>
      </c>
      <c r="DA81" s="161"/>
      <c r="DB81" s="161"/>
      <c r="DC81" s="161"/>
      <c r="DD81" s="161"/>
      <c r="DE81" s="161"/>
      <c r="DF81" s="161"/>
      <c r="DG81" s="161"/>
      <c r="DH81" s="161"/>
      <c r="DI81" s="161"/>
      <c r="DJ81" s="161"/>
      <c r="DK81" s="161"/>
      <c r="DL81" s="161"/>
      <c r="DM81" s="161"/>
      <c r="DN81" s="161"/>
      <c r="DO81" s="161"/>
      <c r="DP81" s="161"/>
      <c r="DQ81" s="161"/>
      <c r="DR81" s="161"/>
      <c r="DS81" s="161"/>
      <c r="DU81" s="18">
        <f>+BY81-BK81</f>
        <v>0</v>
      </c>
      <c r="DW81" s="18">
        <f>+DU81-BM81</f>
        <v>-84</v>
      </c>
      <c r="DX81" s="18" t="e">
        <f>+AVERAGE(BY81,CM81,CS80:CS81,CY81,DA81:DS81)</f>
        <v>#DIV/0!</v>
      </c>
    </row>
    <row r="82" spans="1:128" s="10" customFormat="1" x14ac:dyDescent="0.3">
      <c r="B82" s="31"/>
      <c r="C82" s="30"/>
      <c r="D82" s="31"/>
      <c r="E82" s="30"/>
      <c r="F82" s="10" t="s">
        <v>176</v>
      </c>
      <c r="G82" s="31" t="s">
        <v>175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>
        <f>SUM(I82:T82)</f>
        <v>0</v>
      </c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>
        <f>IFERROR(AVERAGE(W82:AH82),0)</f>
        <v>0</v>
      </c>
      <c r="AK82" s="2">
        <v>43.510539062500001</v>
      </c>
      <c r="AL82" s="2">
        <v>28.286441406249999</v>
      </c>
      <c r="AM82" s="2">
        <v>40.36</v>
      </c>
      <c r="AN82" s="2">
        <v>41.396253906250003</v>
      </c>
      <c r="AO82" s="2">
        <v>41.559957031250001</v>
      </c>
      <c r="AP82" s="2">
        <v>44</v>
      </c>
      <c r="AQ82" s="6">
        <v>44.457226562499997</v>
      </c>
      <c r="AR82" s="6">
        <v>40.815246093749998</v>
      </c>
      <c r="AS82" s="6">
        <v>36</v>
      </c>
      <c r="AT82" s="6">
        <v>49.31</v>
      </c>
      <c r="AU82" s="6">
        <v>48.759253906250002</v>
      </c>
      <c r="AV82" s="6">
        <v>42</v>
      </c>
      <c r="AW82" s="18">
        <f>AVERAGE(AK82:AV82)</f>
        <v>41.704576497395834</v>
      </c>
      <c r="AY82" s="7">
        <v>36</v>
      </c>
      <c r="AZ82" s="7">
        <v>36</v>
      </c>
      <c r="BA82" s="7">
        <v>36</v>
      </c>
      <c r="BB82" s="7">
        <v>36</v>
      </c>
      <c r="BC82" s="7">
        <v>36</v>
      </c>
      <c r="BD82" s="7">
        <v>36</v>
      </c>
      <c r="BE82" s="8">
        <v>36</v>
      </c>
      <c r="BF82" s="8">
        <v>30</v>
      </c>
      <c r="BG82" s="8">
        <v>36</v>
      </c>
      <c r="BH82" s="8">
        <v>43</v>
      </c>
      <c r="BI82" s="8">
        <v>35</v>
      </c>
      <c r="BJ82" s="8">
        <v>42</v>
      </c>
      <c r="BK82" s="18">
        <f>AVERAGE(AY82:BJ82)</f>
        <v>36.5</v>
      </c>
      <c r="BM82" s="2">
        <v>36</v>
      </c>
      <c r="BN82" s="2">
        <v>36</v>
      </c>
      <c r="BO82" s="7">
        <v>36</v>
      </c>
      <c r="BP82" s="7">
        <v>36</v>
      </c>
      <c r="BQ82" s="7">
        <v>36</v>
      </c>
      <c r="BR82" s="7">
        <v>36</v>
      </c>
      <c r="BS82" s="8">
        <v>36</v>
      </c>
      <c r="BT82" s="8">
        <v>30</v>
      </c>
      <c r="BU82" s="8">
        <v>36</v>
      </c>
      <c r="BV82" s="8">
        <v>43</v>
      </c>
      <c r="BW82" s="8">
        <v>35</v>
      </c>
      <c r="BX82" s="8">
        <v>42</v>
      </c>
      <c r="BY82" s="18">
        <f>AVERAGE(BM82:BX82)</f>
        <v>36.5</v>
      </c>
      <c r="CA82" s="161"/>
      <c r="CB82" s="161"/>
      <c r="CC82" s="161"/>
      <c r="CD82" s="161"/>
      <c r="CE82" s="161"/>
      <c r="CF82" s="161"/>
      <c r="CG82" s="161"/>
      <c r="CH82" s="161"/>
      <c r="CI82" s="161"/>
      <c r="CJ82" s="161"/>
      <c r="CK82" s="161"/>
      <c r="CL82" s="161"/>
      <c r="CM82" s="18" t="e">
        <f>AVERAGE(CA82:CL82)</f>
        <v>#DIV/0!</v>
      </c>
      <c r="CO82" s="161"/>
      <c r="CP82" s="161"/>
      <c r="CQ82" s="161"/>
      <c r="CR82" s="161"/>
      <c r="CS82" s="18" t="e">
        <f>AVERAGE(CO82:CR82)</f>
        <v>#DIV/0!</v>
      </c>
      <c r="CU82" s="161"/>
      <c r="CV82" s="161"/>
      <c r="CW82" s="161"/>
      <c r="CX82" s="161"/>
      <c r="CY82" s="18" t="e">
        <f>AVERAGE(CU82:CX82)</f>
        <v>#DIV/0!</v>
      </c>
      <c r="DA82" s="161"/>
      <c r="DB82" s="161"/>
      <c r="DC82" s="161"/>
      <c r="DD82" s="161"/>
      <c r="DE82" s="161"/>
      <c r="DF82" s="161"/>
      <c r="DG82" s="161"/>
      <c r="DH82" s="161"/>
      <c r="DI82" s="161"/>
      <c r="DJ82" s="161"/>
      <c r="DK82" s="161"/>
      <c r="DL82" s="161"/>
      <c r="DM82" s="161"/>
      <c r="DN82" s="161"/>
      <c r="DO82" s="161"/>
      <c r="DP82" s="161"/>
      <c r="DQ82" s="161"/>
      <c r="DR82" s="161"/>
      <c r="DS82" s="161"/>
      <c r="DU82" s="18">
        <f>+BY82-BK82</f>
        <v>0</v>
      </c>
      <c r="DW82" s="18">
        <f>+DU82-BM82</f>
        <v>-36</v>
      </c>
      <c r="DX82" s="18" t="e">
        <f t="shared" ref="DX82:DX83" si="228">+AVERAGE(BY82,CM82,CS81:CS82,CY82,DA82:DS82)</f>
        <v>#DIV/0!</v>
      </c>
    </row>
    <row r="83" spans="1:128" s="10" customFormat="1" x14ac:dyDescent="0.3">
      <c r="B83" s="31"/>
      <c r="C83" s="30"/>
      <c r="D83" s="31"/>
      <c r="E83" s="30"/>
      <c r="F83" s="10" t="s">
        <v>204</v>
      </c>
      <c r="G83" s="31" t="s">
        <v>175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>
        <f>SUM(I83:T83)</f>
        <v>0</v>
      </c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>
        <f>IFERROR(AVERAGE(W83:AH83),0)</f>
        <v>0</v>
      </c>
      <c r="AK83" s="2">
        <f>+AK82</f>
        <v>43.510539062500001</v>
      </c>
      <c r="AL83" s="2">
        <v>43.35</v>
      </c>
      <c r="AM83" s="2">
        <f>+AM82+4.5</f>
        <v>44.86</v>
      </c>
      <c r="AN83" s="6">
        <f>AN82+4.5</f>
        <v>45.896253906250003</v>
      </c>
      <c r="AO83" s="6">
        <v>41.559957031250001</v>
      </c>
      <c r="AP83" s="6">
        <v>45</v>
      </c>
      <c r="AQ83" s="6">
        <f>+AQ82</f>
        <v>44.457226562499997</v>
      </c>
      <c r="AR83" s="6">
        <f>+AR82</f>
        <v>40.815246093749998</v>
      </c>
      <c r="AS83" s="6">
        <v>44</v>
      </c>
      <c r="AT83" s="6">
        <v>42.183957031250003</v>
      </c>
      <c r="AU83" s="6">
        <f>AU82+8</f>
        <v>56.759253906250002</v>
      </c>
      <c r="AV83" s="6">
        <v>45</v>
      </c>
      <c r="AW83" s="18">
        <f>AVERAGE(AK83:AV83)</f>
        <v>44.782702799479161</v>
      </c>
      <c r="AY83" s="7">
        <f t="shared" ref="AY83:BD83" si="229">AY82+8</f>
        <v>44</v>
      </c>
      <c r="AZ83" s="7">
        <f t="shared" si="229"/>
        <v>44</v>
      </c>
      <c r="BA83" s="7">
        <f t="shared" si="229"/>
        <v>44</v>
      </c>
      <c r="BB83" s="8">
        <f t="shared" si="229"/>
        <v>44</v>
      </c>
      <c r="BC83" s="8">
        <f t="shared" si="229"/>
        <v>44</v>
      </c>
      <c r="BD83" s="8">
        <f t="shared" si="229"/>
        <v>44</v>
      </c>
      <c r="BE83" s="8">
        <f>BE82+8</f>
        <v>44</v>
      </c>
      <c r="BF83" s="8">
        <v>45</v>
      </c>
      <c r="BG83" s="8">
        <f>BG82+8</f>
        <v>44</v>
      </c>
      <c r="BH83" s="8">
        <v>45</v>
      </c>
      <c r="BI83" s="8">
        <f>BI82+8</f>
        <v>43</v>
      </c>
      <c r="BJ83" s="8">
        <v>45</v>
      </c>
      <c r="BK83" s="18">
        <f>AVERAGE(AY83:BJ83)</f>
        <v>44.166666666666664</v>
      </c>
      <c r="BM83" s="2">
        <v>44</v>
      </c>
      <c r="BN83" s="2">
        <v>44</v>
      </c>
      <c r="BO83" s="7">
        <v>44</v>
      </c>
      <c r="BP83" s="8">
        <v>44</v>
      </c>
      <c r="BQ83" s="8">
        <v>44</v>
      </c>
      <c r="BR83" s="8">
        <v>44</v>
      </c>
      <c r="BS83" s="8">
        <v>44</v>
      </c>
      <c r="BT83" s="8">
        <v>45</v>
      </c>
      <c r="BU83" s="8">
        <v>44</v>
      </c>
      <c r="BV83" s="8">
        <v>45</v>
      </c>
      <c r="BW83" s="8">
        <v>43</v>
      </c>
      <c r="BX83" s="8">
        <v>45</v>
      </c>
      <c r="BY83" s="18">
        <f>AVERAGE(BM83:BX83)</f>
        <v>44.166666666666664</v>
      </c>
      <c r="CA83" s="161"/>
      <c r="CB83" s="161"/>
      <c r="CC83" s="161"/>
      <c r="CD83" s="161"/>
      <c r="CE83" s="161"/>
      <c r="CF83" s="161"/>
      <c r="CG83" s="161"/>
      <c r="CH83" s="161"/>
      <c r="CI83" s="161"/>
      <c r="CJ83" s="161"/>
      <c r="CK83" s="161"/>
      <c r="CL83" s="161"/>
      <c r="CM83" s="18" t="e">
        <f>AVERAGE(CA83:CL83)</f>
        <v>#DIV/0!</v>
      </c>
      <c r="CO83" s="161"/>
      <c r="CP83" s="161"/>
      <c r="CQ83" s="161"/>
      <c r="CR83" s="161"/>
      <c r="CS83" s="18" t="e">
        <f>AVERAGE(CO83:CR83)</f>
        <v>#DIV/0!</v>
      </c>
      <c r="CU83" s="161"/>
      <c r="CV83" s="161"/>
      <c r="CW83" s="161"/>
      <c r="CX83" s="161"/>
      <c r="CY83" s="18" t="e">
        <f>AVERAGE(CU83:CX83)</f>
        <v>#DIV/0!</v>
      </c>
      <c r="DA83" s="161"/>
      <c r="DB83" s="161"/>
      <c r="DC83" s="161"/>
      <c r="DD83" s="161"/>
      <c r="DE83" s="161"/>
      <c r="DF83" s="161"/>
      <c r="DG83" s="161"/>
      <c r="DH83" s="161"/>
      <c r="DI83" s="161"/>
      <c r="DJ83" s="161"/>
      <c r="DK83" s="161"/>
      <c r="DL83" s="161"/>
      <c r="DM83" s="161"/>
      <c r="DN83" s="161"/>
      <c r="DO83" s="161"/>
      <c r="DP83" s="161"/>
      <c r="DQ83" s="161"/>
      <c r="DR83" s="161"/>
      <c r="DS83" s="161"/>
      <c r="DU83" s="18">
        <f>+BY83-BK83</f>
        <v>0</v>
      </c>
      <c r="DW83" s="18">
        <f>+DU83-BM83</f>
        <v>-44</v>
      </c>
      <c r="DX83" s="18" t="e">
        <f t="shared" si="228"/>
        <v>#DIV/0!</v>
      </c>
    </row>
    <row r="84" spans="1:128" x14ac:dyDescent="0.3">
      <c r="B84" s="15"/>
      <c r="C84" s="16"/>
      <c r="D84" s="15"/>
      <c r="E84" s="16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8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8"/>
      <c r="AW84" s="18"/>
      <c r="BK84" s="18"/>
      <c r="BY84" s="18"/>
      <c r="CM84" s="18"/>
      <c r="CS84" s="18"/>
      <c r="CY84" s="18"/>
      <c r="DU84" s="18">
        <f>+BY84-BK84</f>
        <v>0</v>
      </c>
      <c r="DW84" s="18">
        <f>+DU84-BM84</f>
        <v>0</v>
      </c>
      <c r="DX84" s="18"/>
    </row>
    <row r="85" spans="1:128" s="10" customFormat="1" x14ac:dyDescent="0.3">
      <c r="A85" s="21" t="str">
        <f t="shared" ref="A85:A134" si="230">B85&amp;D85&amp;F85</f>
        <v>TOTAL CONSUMO ENERGÍA</v>
      </c>
      <c r="B85" s="127"/>
      <c r="C85" s="128"/>
      <c r="D85" s="127"/>
      <c r="E85" s="128"/>
      <c r="F85" s="129" t="s">
        <v>177</v>
      </c>
      <c r="G85" s="143" t="s">
        <v>178</v>
      </c>
      <c r="I85" s="144">
        <f t="shared" ref="I85:T85" si="231">I87+I97+I102+I106</f>
        <v>30283509.218994152</v>
      </c>
      <c r="J85" s="144">
        <f t="shared" si="231"/>
        <v>28100393.870000001</v>
      </c>
      <c r="K85" s="144">
        <f t="shared" si="231"/>
        <v>32774878.574218754</v>
      </c>
      <c r="L85" s="144">
        <f t="shared" si="231"/>
        <v>29507992.219999999</v>
      </c>
      <c r="M85" s="144">
        <f t="shared" si="231"/>
        <v>31505238.86425782</v>
      </c>
      <c r="N85" s="144">
        <f t="shared" si="231"/>
        <v>28244696.236328147</v>
      </c>
      <c r="O85" s="144">
        <f t="shared" si="231"/>
        <v>33505451.810546875</v>
      </c>
      <c r="P85" s="144">
        <f t="shared" si="231"/>
        <v>30790972.570000093</v>
      </c>
      <c r="Q85" s="144">
        <f t="shared" si="231"/>
        <v>33807316.240000002</v>
      </c>
      <c r="R85" s="144">
        <f t="shared" si="231"/>
        <v>31211757.229999997</v>
      </c>
      <c r="S85" s="144">
        <f t="shared" si="231"/>
        <v>29368959.489999998</v>
      </c>
      <c r="T85" s="144">
        <f t="shared" si="231"/>
        <v>32737172.770000003</v>
      </c>
      <c r="U85" s="144">
        <f>SUM(I85:T85)</f>
        <v>371838339.09434587</v>
      </c>
      <c r="W85" s="144">
        <f t="shared" ref="W85:AH85" si="232">W87+W97+W102+W106</f>
        <v>30157256.420000006</v>
      </c>
      <c r="X85" s="144">
        <f t="shared" si="232"/>
        <v>31268252.773437507</v>
      </c>
      <c r="Y85" s="144">
        <f t="shared" si="232"/>
        <v>30609027.720000003</v>
      </c>
      <c r="Z85" s="144">
        <f t="shared" si="232"/>
        <v>24059151.802604709</v>
      </c>
      <c r="AA85" s="144">
        <f t="shared" si="232"/>
        <v>31304519.289999999</v>
      </c>
      <c r="AB85" s="144">
        <f t="shared" si="232"/>
        <v>30313698</v>
      </c>
      <c r="AC85" s="144">
        <f t="shared" si="232"/>
        <v>29113873.523097586</v>
      </c>
      <c r="AD85" s="144">
        <f t="shared" si="232"/>
        <v>31396255.130085789</v>
      </c>
      <c r="AE85" s="144">
        <f t="shared" si="232"/>
        <v>30539978.386718757</v>
      </c>
      <c r="AF85" s="144">
        <f t="shared" si="232"/>
        <v>31406664.301982377</v>
      </c>
      <c r="AG85" s="144">
        <f t="shared" si="232"/>
        <v>31423448.45116362</v>
      </c>
      <c r="AH85" s="144">
        <f t="shared" si="232"/>
        <v>32561540.796394397</v>
      </c>
      <c r="AI85" s="144">
        <f>SUM(W85:AH85)</f>
        <v>364153666.59548479</v>
      </c>
      <c r="AK85" s="144">
        <f>AK87+AK97+AK102+AK106</f>
        <v>30393304.969994396</v>
      </c>
      <c r="AL85" s="144">
        <f t="shared" ref="AL85:AR85" si="233">AL87+AL97+AL102+AL106</f>
        <v>27658978.057617199</v>
      </c>
      <c r="AM85" s="144">
        <f t="shared" si="233"/>
        <v>32689400.471801762</v>
      </c>
      <c r="AN85" s="144">
        <f t="shared" si="233"/>
        <v>30520936.280666362</v>
      </c>
      <c r="AO85" s="144">
        <f t="shared" si="233"/>
        <v>33169601.132324226</v>
      </c>
      <c r="AP85" s="144">
        <f t="shared" si="233"/>
        <v>32828365.566711634</v>
      </c>
      <c r="AQ85" s="144">
        <f t="shared" si="233"/>
        <v>34567286.808893107</v>
      </c>
      <c r="AR85" s="144">
        <f t="shared" si="233"/>
        <v>33819731.490035929</v>
      </c>
      <c r="AS85" s="144">
        <v>35577562.878326803</v>
      </c>
      <c r="AT85" s="144">
        <f t="shared" ref="AT85:AV85" si="234">AT87+AT97+AT102+AT106</f>
        <v>31904283.952056888</v>
      </c>
      <c r="AU85" s="144">
        <f t="shared" si="234"/>
        <v>34701935.614395499</v>
      </c>
      <c r="AV85" s="144">
        <f t="shared" si="234"/>
        <v>34282998.364514902</v>
      </c>
      <c r="AW85" s="144">
        <f t="shared" ref="AW85" si="235">SUM(AK85:AV85)</f>
        <v>392114385.58733869</v>
      </c>
      <c r="AY85" s="144">
        <f t="shared" ref="AY85:BJ85" si="236">AY87+AY97+AY102+AY106</f>
        <v>31015113.807057716</v>
      </c>
      <c r="AZ85" s="144">
        <f t="shared" si="236"/>
        <v>27920582.585544072</v>
      </c>
      <c r="BA85" s="144">
        <f t="shared" si="236"/>
        <v>34160669.386421055</v>
      </c>
      <c r="BB85" s="144">
        <f t="shared" si="236"/>
        <v>32655856.085632589</v>
      </c>
      <c r="BC85" s="144">
        <f t="shared" si="236"/>
        <v>30771474.538202818</v>
      </c>
      <c r="BD85" s="144">
        <f t="shared" si="236"/>
        <v>33481906.887679689</v>
      </c>
      <c r="BE85" s="144">
        <f t="shared" si="236"/>
        <v>34506823.298499465</v>
      </c>
      <c r="BF85" s="144">
        <f t="shared" si="236"/>
        <v>35062733.075254522</v>
      </c>
      <c r="BG85" s="144">
        <f t="shared" si="236"/>
        <v>28863606.574364524</v>
      </c>
      <c r="BH85" s="144">
        <f t="shared" si="236"/>
        <v>34089672.93043799</v>
      </c>
      <c r="BI85" s="144">
        <f t="shared" si="236"/>
        <v>33255830.527975764</v>
      </c>
      <c r="BJ85" s="144">
        <f t="shared" si="236"/>
        <v>34937040.188536018</v>
      </c>
      <c r="BK85" s="144">
        <f t="shared" ref="BK85" si="237">SUM(AY85:BJ85)</f>
        <v>390721309.88560617</v>
      </c>
      <c r="BM85" s="144">
        <f>BM87+BM97+BM102+BM106</f>
        <v>33366131.813897904</v>
      </c>
      <c r="BN85" s="144">
        <f>BN87+BN97+BN102+BN106</f>
        <v>31938756.569197297</v>
      </c>
      <c r="BO85" s="144">
        <f t="shared" ref="BO85:BX85" si="238">BO87+BO97+BO102+BO106</f>
        <v>33663218.419642106</v>
      </c>
      <c r="BP85" s="144">
        <f t="shared" si="238"/>
        <v>34003181.250731453</v>
      </c>
      <c r="BQ85" s="144">
        <f t="shared" si="238"/>
        <v>34813179.691469818</v>
      </c>
      <c r="BR85" s="144">
        <f t="shared" si="238"/>
        <v>33940874.182660192</v>
      </c>
      <c r="BS85" s="144">
        <f t="shared" si="238"/>
        <v>32745920.780154034</v>
      </c>
      <c r="BT85" s="144">
        <f t="shared" si="238"/>
        <v>35363019.959551774</v>
      </c>
      <c r="BU85" s="144">
        <f t="shared" si="238"/>
        <v>32700257.429101408</v>
      </c>
      <c r="BV85" s="144">
        <f t="shared" si="238"/>
        <v>33031882.244358122</v>
      </c>
      <c r="BW85" s="144">
        <f t="shared" si="238"/>
        <v>34603865.377897583</v>
      </c>
      <c r="BX85" s="144">
        <f t="shared" si="238"/>
        <v>34730554.889719114</v>
      </c>
      <c r="BY85" s="144">
        <f t="shared" ref="BY85" si="239">SUM(BM85:BX85)</f>
        <v>404900842.60838079</v>
      </c>
      <c r="CA85" s="144">
        <f t="shared" ref="CA85:CL85" si="240">CA87+CA97+CA102+CA106</f>
        <v>0</v>
      </c>
      <c r="CB85" s="144">
        <f t="shared" si="240"/>
        <v>0</v>
      </c>
      <c r="CC85" s="144">
        <f t="shared" si="240"/>
        <v>0</v>
      </c>
      <c r="CD85" s="144">
        <f t="shared" si="240"/>
        <v>0</v>
      </c>
      <c r="CE85" s="144">
        <f t="shared" si="240"/>
        <v>0</v>
      </c>
      <c r="CF85" s="144">
        <f t="shared" si="240"/>
        <v>0</v>
      </c>
      <c r="CG85" s="144">
        <f t="shared" si="240"/>
        <v>0</v>
      </c>
      <c r="CH85" s="144">
        <f t="shared" si="240"/>
        <v>0</v>
      </c>
      <c r="CI85" s="144">
        <f t="shared" si="240"/>
        <v>0</v>
      </c>
      <c r="CJ85" s="144">
        <f t="shared" si="240"/>
        <v>0</v>
      </c>
      <c r="CK85" s="144">
        <f t="shared" si="240"/>
        <v>0</v>
      </c>
      <c r="CL85" s="144">
        <f t="shared" si="240"/>
        <v>0</v>
      </c>
      <c r="CM85" s="144">
        <f t="shared" ref="CM85" si="241">SUM(CA85:CL85)</f>
        <v>0</v>
      </c>
      <c r="CO85" s="144">
        <f t="shared" ref="CO85:CR85" si="242">CO87+CO97+CO102+CO106</f>
        <v>0</v>
      </c>
      <c r="CP85" s="144">
        <f t="shared" si="242"/>
        <v>0</v>
      </c>
      <c r="CQ85" s="144">
        <f t="shared" si="242"/>
        <v>0</v>
      </c>
      <c r="CR85" s="144">
        <f t="shared" si="242"/>
        <v>0</v>
      </c>
      <c r="CS85" s="144">
        <f>SUM(CO85:CR85)</f>
        <v>0</v>
      </c>
      <c r="CU85" s="144">
        <f t="shared" ref="CU85:CX85" si="243">CU87+CU97+CU102+CU106</f>
        <v>0</v>
      </c>
      <c r="CV85" s="144">
        <f t="shared" si="243"/>
        <v>0</v>
      </c>
      <c r="CW85" s="144">
        <f t="shared" si="243"/>
        <v>0</v>
      </c>
      <c r="CX85" s="144">
        <f t="shared" si="243"/>
        <v>0</v>
      </c>
      <c r="CY85" s="144">
        <f>SUM(CU85:CX85)</f>
        <v>0</v>
      </c>
      <c r="DA85" s="144">
        <f t="shared" ref="DA85:DS85" si="244">DA87+DA97+DA102+DA106</f>
        <v>0</v>
      </c>
      <c r="DB85" s="144">
        <f t="shared" si="244"/>
        <v>0</v>
      </c>
      <c r="DC85" s="144">
        <f t="shared" si="244"/>
        <v>0</v>
      </c>
      <c r="DD85" s="144">
        <f t="shared" si="244"/>
        <v>0</v>
      </c>
      <c r="DE85" s="144">
        <f t="shared" si="244"/>
        <v>0</v>
      </c>
      <c r="DF85" s="144">
        <f t="shared" si="244"/>
        <v>0</v>
      </c>
      <c r="DG85" s="144">
        <f t="shared" si="244"/>
        <v>0</v>
      </c>
      <c r="DH85" s="144">
        <f t="shared" si="244"/>
        <v>0</v>
      </c>
      <c r="DI85" s="144">
        <f t="shared" si="244"/>
        <v>0</v>
      </c>
      <c r="DJ85" s="144">
        <f t="shared" si="244"/>
        <v>0</v>
      </c>
      <c r="DK85" s="144">
        <f t="shared" si="244"/>
        <v>0</v>
      </c>
      <c r="DL85" s="144">
        <f t="shared" si="244"/>
        <v>0</v>
      </c>
      <c r="DM85" s="144">
        <f t="shared" si="244"/>
        <v>0</v>
      </c>
      <c r="DN85" s="144">
        <f t="shared" si="244"/>
        <v>0</v>
      </c>
      <c r="DO85" s="144">
        <f t="shared" si="244"/>
        <v>0</v>
      </c>
      <c r="DP85" s="144">
        <f t="shared" si="244"/>
        <v>0</v>
      </c>
      <c r="DQ85" s="144">
        <f t="shared" si="244"/>
        <v>0</v>
      </c>
      <c r="DR85" s="144">
        <f t="shared" si="244"/>
        <v>0</v>
      </c>
      <c r="DS85" s="144">
        <f t="shared" si="244"/>
        <v>0</v>
      </c>
      <c r="DU85" s="144">
        <f>+BY85-BK85</f>
        <v>14179532.722774625</v>
      </c>
      <c r="DW85" s="144">
        <f>+DU85-BM85</f>
        <v>-19186599.091123279</v>
      </c>
      <c r="DX85" s="144">
        <f>+SUM(BY85,CM85,CS84:CS85,CY85,DA85:DS85)</f>
        <v>404900842.60838079</v>
      </c>
    </row>
    <row r="86" spans="1:128" x14ac:dyDescent="0.3">
      <c r="A86" s="12" t="str">
        <f t="shared" si="230"/>
        <v/>
      </c>
      <c r="B86" s="15"/>
      <c r="C86" s="16"/>
      <c r="D86" s="15"/>
      <c r="E86" s="16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33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33"/>
      <c r="AW86" s="33"/>
      <c r="BK86" s="33"/>
      <c r="BY86" s="33"/>
      <c r="CM86" s="33"/>
      <c r="CS86" s="33"/>
      <c r="CY86" s="33"/>
      <c r="DU86" s="33"/>
      <c r="DW86" s="33"/>
      <c r="DX86" s="33"/>
    </row>
    <row r="87" spans="1:128" s="10" customFormat="1" x14ac:dyDescent="0.3">
      <c r="A87" s="21" t="str">
        <f t="shared" si="230"/>
        <v>G&amp;A</v>
      </c>
      <c r="B87" s="131"/>
      <c r="C87" s="132"/>
      <c r="D87" s="131"/>
      <c r="E87" s="132"/>
      <c r="F87" s="133" t="s">
        <v>21</v>
      </c>
      <c r="G87" s="145" t="s">
        <v>178</v>
      </c>
      <c r="I87" s="146">
        <f t="shared" ref="I87:T87" si="245">SUM(I88:I95)</f>
        <v>576679.87520396337</v>
      </c>
      <c r="J87" s="146">
        <f t="shared" si="245"/>
        <v>546757.15161061403</v>
      </c>
      <c r="K87" s="146">
        <f t="shared" si="245"/>
        <v>621332.21810117341</v>
      </c>
      <c r="L87" s="146">
        <f t="shared" si="245"/>
        <v>581553.88000000012</v>
      </c>
      <c r="M87" s="146">
        <f t="shared" si="245"/>
        <v>583260.83532901423</v>
      </c>
      <c r="N87" s="146">
        <f t="shared" si="245"/>
        <v>540400.85404081014</v>
      </c>
      <c r="O87" s="146">
        <f t="shared" si="245"/>
        <v>569183.81434231927</v>
      </c>
      <c r="P87" s="146">
        <f t="shared" si="245"/>
        <v>590171.43441090523</v>
      </c>
      <c r="Q87" s="146">
        <f t="shared" si="245"/>
        <v>563105.18000000005</v>
      </c>
      <c r="R87" s="146">
        <f t="shared" si="245"/>
        <v>583341.88</v>
      </c>
      <c r="S87" s="146">
        <f t="shared" si="245"/>
        <v>563003.75000000012</v>
      </c>
      <c r="T87" s="146">
        <f t="shared" si="245"/>
        <v>598152.03999999992</v>
      </c>
      <c r="U87" s="146">
        <f t="shared" ref="U87:U95" si="246">SUM(I87:T87)</f>
        <v>6916942.9130387995</v>
      </c>
      <c r="W87" s="146">
        <f t="shared" ref="W87:AG87" si="247">SUM(W88:W95)</f>
        <v>583069.31999999995</v>
      </c>
      <c r="X87" s="146">
        <f t="shared" si="247"/>
        <v>586490.93460598402</v>
      </c>
      <c r="Y87" s="146">
        <f t="shared" si="247"/>
        <v>639687.65000000014</v>
      </c>
      <c r="Z87" s="146">
        <f t="shared" si="247"/>
        <v>592261.04697887879</v>
      </c>
      <c r="AA87" s="146">
        <f t="shared" si="247"/>
        <v>559670.21</v>
      </c>
      <c r="AB87" s="146">
        <f t="shared" si="247"/>
        <v>501491.73</v>
      </c>
      <c r="AC87" s="146">
        <f t="shared" si="247"/>
        <v>498190.72210826393</v>
      </c>
      <c r="AD87" s="146">
        <f t="shared" si="247"/>
        <v>515944.77333400014</v>
      </c>
      <c r="AE87" s="146">
        <f t="shared" si="247"/>
        <v>503923.40460595465</v>
      </c>
      <c r="AF87" s="146">
        <f t="shared" si="247"/>
        <v>541891.88003819995</v>
      </c>
      <c r="AG87" s="146">
        <f t="shared" si="247"/>
        <v>524399.54635139997</v>
      </c>
      <c r="AH87" s="146">
        <f>SUM(AH88:AH95)</f>
        <v>560776.65859709983</v>
      </c>
      <c r="AI87" s="146">
        <f t="shared" ref="AI87:AI95" si="248">SUM(W87:AH87)</f>
        <v>6607797.8766197814</v>
      </c>
      <c r="AK87" s="146">
        <f t="shared" ref="AK87:AR87" si="249">SUM(AK88:AK95)</f>
        <v>559480.98717440001</v>
      </c>
      <c r="AL87" s="146">
        <f t="shared" si="249"/>
        <v>520970.46781671437</v>
      </c>
      <c r="AM87" s="146">
        <f t="shared" si="249"/>
        <v>586708.41124118736</v>
      </c>
      <c r="AN87" s="146">
        <f t="shared" si="249"/>
        <v>530942.82614414452</v>
      </c>
      <c r="AO87" s="146">
        <f t="shared" si="249"/>
        <v>514498.64963550749</v>
      </c>
      <c r="AP87" s="146">
        <f t="shared" si="249"/>
        <v>494761.60979959997</v>
      </c>
      <c r="AQ87" s="146">
        <f t="shared" si="249"/>
        <v>516437.13081309991</v>
      </c>
      <c r="AR87" s="146">
        <f t="shared" si="249"/>
        <v>525850.46062509995</v>
      </c>
      <c r="AS87" s="146">
        <v>519995.61436129996</v>
      </c>
      <c r="AT87" s="146">
        <f t="shared" ref="AT87:AV87" si="250">SUM(AT88:AT95)</f>
        <v>558249.30886749236</v>
      </c>
      <c r="AU87" s="146">
        <f t="shared" si="250"/>
        <v>537968.82429489994</v>
      </c>
      <c r="AV87" s="146">
        <f t="shared" si="250"/>
        <v>560664.66654870007</v>
      </c>
      <c r="AW87" s="146">
        <f t="shared" ref="AW87:AW95" si="251">SUM(AK87:AV87)</f>
        <v>6426528.9573221467</v>
      </c>
      <c r="AY87" s="146">
        <f t="shared" ref="AY87:BJ87" si="252">SUM(AY88:AY95)</f>
        <v>503040.04110046773</v>
      </c>
      <c r="AZ87" s="146">
        <f t="shared" si="252"/>
        <v>437003.35888293968</v>
      </c>
      <c r="BA87" s="146">
        <f t="shared" si="252"/>
        <v>549092.8694220616</v>
      </c>
      <c r="BB87" s="146">
        <f t="shared" si="252"/>
        <v>531059.29690356273</v>
      </c>
      <c r="BC87" s="146">
        <f t="shared" si="252"/>
        <v>480452.90784785501</v>
      </c>
      <c r="BD87" s="146">
        <f t="shared" si="252"/>
        <v>537878.03417847794</v>
      </c>
      <c r="BE87" s="146">
        <f t="shared" si="252"/>
        <v>557069.06595474214</v>
      </c>
      <c r="BF87" s="146">
        <f t="shared" si="252"/>
        <v>630809.54028752202</v>
      </c>
      <c r="BG87" s="146">
        <f t="shared" si="252"/>
        <v>452321.47301896795</v>
      </c>
      <c r="BH87" s="146">
        <f t="shared" si="252"/>
        <v>545376.20277208812</v>
      </c>
      <c r="BI87" s="146">
        <f t="shared" si="252"/>
        <v>573578.27187265595</v>
      </c>
      <c r="BJ87" s="146">
        <f t="shared" si="252"/>
        <v>568660.34175234323</v>
      </c>
      <c r="BK87" s="146">
        <f t="shared" ref="BK87:BK95" si="253">SUM(AY87:BJ87)</f>
        <v>6366341.4039936829</v>
      </c>
      <c r="BM87" s="146">
        <f t="shared" ref="BM87:BX87" si="254">SUM(BM88:BM95)</f>
        <v>573950.75372489996</v>
      </c>
      <c r="BN87" s="146">
        <f t="shared" si="254"/>
        <v>537835.69584829989</v>
      </c>
      <c r="BO87" s="146">
        <f t="shared" si="254"/>
        <v>591084.25743659993</v>
      </c>
      <c r="BP87" s="146">
        <f t="shared" si="254"/>
        <v>532211.37050725799</v>
      </c>
      <c r="BQ87" s="146">
        <f t="shared" si="254"/>
        <v>540879.72255810897</v>
      </c>
      <c r="BR87" s="146">
        <f t="shared" si="254"/>
        <v>537389.14960767142</v>
      </c>
      <c r="BS87" s="146">
        <f t="shared" si="254"/>
        <v>495460.62257540814</v>
      </c>
      <c r="BT87" s="146">
        <f t="shared" si="254"/>
        <v>629302.85953778098</v>
      </c>
      <c r="BU87" s="146">
        <f t="shared" si="254"/>
        <v>517653.00920371729</v>
      </c>
      <c r="BV87" s="146">
        <f t="shared" si="254"/>
        <v>526590.78197637165</v>
      </c>
      <c r="BW87" s="146">
        <f t="shared" si="254"/>
        <v>584256.79787070595</v>
      </c>
      <c r="BX87" s="146">
        <f t="shared" si="254"/>
        <v>548223.8102120267</v>
      </c>
      <c r="BY87" s="146">
        <f t="shared" ref="BY87:BY95" si="255">SUM(BM87:BX87)</f>
        <v>6614838.8310588486</v>
      </c>
      <c r="CA87" s="146">
        <f t="shared" ref="CA87:CL87" si="256">SUM(CA88:CA95)</f>
        <v>0</v>
      </c>
      <c r="CB87" s="146">
        <f t="shared" si="256"/>
        <v>0</v>
      </c>
      <c r="CC87" s="146">
        <f t="shared" si="256"/>
        <v>0</v>
      </c>
      <c r="CD87" s="146">
        <f t="shared" si="256"/>
        <v>0</v>
      </c>
      <c r="CE87" s="146">
        <f t="shared" si="256"/>
        <v>0</v>
      </c>
      <c r="CF87" s="146">
        <f t="shared" si="256"/>
        <v>0</v>
      </c>
      <c r="CG87" s="146">
        <f t="shared" si="256"/>
        <v>0</v>
      </c>
      <c r="CH87" s="146">
        <f t="shared" si="256"/>
        <v>0</v>
      </c>
      <c r="CI87" s="146">
        <f t="shared" si="256"/>
        <v>0</v>
      </c>
      <c r="CJ87" s="146">
        <f t="shared" si="256"/>
        <v>0</v>
      </c>
      <c r="CK87" s="146">
        <f t="shared" si="256"/>
        <v>0</v>
      </c>
      <c r="CL87" s="146">
        <f t="shared" si="256"/>
        <v>0</v>
      </c>
      <c r="CM87" s="146">
        <f t="shared" ref="CM87:CM95" si="257">SUM(CA87:CL87)</f>
        <v>0</v>
      </c>
      <c r="CO87" s="146">
        <f t="shared" ref="CO87:CR87" si="258">SUM(CO88:CO95)</f>
        <v>0</v>
      </c>
      <c r="CP87" s="146">
        <f t="shared" si="258"/>
        <v>0</v>
      </c>
      <c r="CQ87" s="146">
        <f t="shared" si="258"/>
        <v>0</v>
      </c>
      <c r="CR87" s="146">
        <f t="shared" si="258"/>
        <v>0</v>
      </c>
      <c r="CS87" s="146">
        <f t="shared" ref="CS87:CS95" si="259">SUM(CO87:CR87)</f>
        <v>0</v>
      </c>
      <c r="CU87" s="146">
        <f t="shared" ref="CU87:CX87" si="260">SUM(CU88:CU95)</f>
        <v>0</v>
      </c>
      <c r="CV87" s="146">
        <f t="shared" si="260"/>
        <v>0</v>
      </c>
      <c r="CW87" s="146">
        <f t="shared" si="260"/>
        <v>0</v>
      </c>
      <c r="CX87" s="146">
        <f t="shared" si="260"/>
        <v>0</v>
      </c>
      <c r="CY87" s="146">
        <f t="shared" ref="CY87:CY95" si="261">SUM(CU87:CX87)</f>
        <v>0</v>
      </c>
      <c r="DA87" s="146">
        <f t="shared" ref="DA87:DS87" si="262">SUM(DA88:DA95)</f>
        <v>0</v>
      </c>
      <c r="DB87" s="146">
        <f t="shared" si="262"/>
        <v>0</v>
      </c>
      <c r="DC87" s="146">
        <f t="shared" si="262"/>
        <v>0</v>
      </c>
      <c r="DD87" s="146">
        <f t="shared" si="262"/>
        <v>0</v>
      </c>
      <c r="DE87" s="146">
        <f t="shared" si="262"/>
        <v>0</v>
      </c>
      <c r="DF87" s="146">
        <f t="shared" si="262"/>
        <v>0</v>
      </c>
      <c r="DG87" s="146">
        <f t="shared" si="262"/>
        <v>0</v>
      </c>
      <c r="DH87" s="146">
        <f t="shared" si="262"/>
        <v>0</v>
      </c>
      <c r="DI87" s="146">
        <f t="shared" si="262"/>
        <v>0</v>
      </c>
      <c r="DJ87" s="146">
        <f t="shared" si="262"/>
        <v>0</v>
      </c>
      <c r="DK87" s="146">
        <f t="shared" si="262"/>
        <v>0</v>
      </c>
      <c r="DL87" s="146">
        <f t="shared" si="262"/>
        <v>0</v>
      </c>
      <c r="DM87" s="146">
        <f t="shared" si="262"/>
        <v>0</v>
      </c>
      <c r="DN87" s="146">
        <f t="shared" si="262"/>
        <v>0</v>
      </c>
      <c r="DO87" s="146">
        <f t="shared" si="262"/>
        <v>0</v>
      </c>
      <c r="DP87" s="146">
        <f t="shared" si="262"/>
        <v>0</v>
      </c>
      <c r="DQ87" s="146">
        <f t="shared" si="262"/>
        <v>0</v>
      </c>
      <c r="DR87" s="146">
        <f t="shared" si="262"/>
        <v>0</v>
      </c>
      <c r="DS87" s="146">
        <f t="shared" si="262"/>
        <v>0</v>
      </c>
      <c r="DU87" s="146">
        <f t="shared" ref="DU87:DU95" si="263">+BY87-BK87</f>
        <v>248497.42706516571</v>
      </c>
      <c r="DW87" s="146">
        <f t="shared" ref="DW87:DW95" si="264">+DU87-BM87</f>
        <v>-325453.32665973424</v>
      </c>
      <c r="DX87" s="146">
        <f t="shared" ref="DX87:DX95" si="265">+SUM(BY87,CM87,CS86:CS87,CY87,DA87:DS87)</f>
        <v>6614838.8310588486</v>
      </c>
    </row>
    <row r="88" spans="1:128" x14ac:dyDescent="0.3">
      <c r="A88" s="12" t="str">
        <f t="shared" si="230"/>
        <v>3110200SSG-050ANTENA</v>
      </c>
      <c r="B88" s="15" t="s">
        <v>22</v>
      </c>
      <c r="C88" s="16" t="s">
        <v>23</v>
      </c>
      <c r="D88" s="15" t="s">
        <v>24</v>
      </c>
      <c r="E88" s="16" t="s">
        <v>25</v>
      </c>
      <c r="F88" s="60" t="s">
        <v>26</v>
      </c>
      <c r="G88" s="39" t="s">
        <v>178</v>
      </c>
      <c r="I88" s="40">
        <v>43773.152157855351</v>
      </c>
      <c r="J88" s="40">
        <v>42045.523871491147</v>
      </c>
      <c r="K88" s="40">
        <v>48573.700761953085</v>
      </c>
      <c r="L88" s="40">
        <v>44867.195800000009</v>
      </c>
      <c r="M88" s="40">
        <v>44022.682758890216</v>
      </c>
      <c r="N88" s="40">
        <v>41480.102110047723</v>
      </c>
      <c r="O88" s="40">
        <v>42644.825364129094</v>
      </c>
      <c r="P88" s="40">
        <v>44413.335456823974</v>
      </c>
      <c r="Q88" s="40">
        <v>43057.597799999996</v>
      </c>
      <c r="R88" s="40">
        <v>45410.474199999997</v>
      </c>
      <c r="S88" s="40">
        <v>43683.906000000017</v>
      </c>
      <c r="T88" s="40">
        <v>47729.040800000002</v>
      </c>
      <c r="U88" s="40">
        <f t="shared" si="246"/>
        <v>531701.53708119062</v>
      </c>
      <c r="W88" s="42">
        <v>49180.272400000002</v>
      </c>
      <c r="X88" s="42">
        <v>48002.471881529877</v>
      </c>
      <c r="Y88" s="42">
        <v>50783.772200000014</v>
      </c>
      <c r="Z88" s="42">
        <v>45502.265745155506</v>
      </c>
      <c r="AA88" s="42">
        <v>43112.313999999998</v>
      </c>
      <c r="AB88" s="42">
        <v>40763.9064</v>
      </c>
      <c r="AC88" s="42">
        <v>42600.060019235076</v>
      </c>
      <c r="AD88" s="42">
        <v>42430.243594200008</v>
      </c>
      <c r="AE88" s="42">
        <v>41637.034499536247</v>
      </c>
      <c r="AF88" s="42">
        <v>45825.887935800005</v>
      </c>
      <c r="AG88" s="42">
        <v>43859.161241000009</v>
      </c>
      <c r="AH88" s="42">
        <v>46794.946164399997</v>
      </c>
      <c r="AI88" s="40">
        <f t="shared" si="248"/>
        <v>540492.33608085674</v>
      </c>
      <c r="AK88" s="92">
        <v>47184.892398000004</v>
      </c>
      <c r="AL88" s="92">
        <v>44696.991570575563</v>
      </c>
      <c r="AM88" s="92">
        <v>50328.842945680844</v>
      </c>
      <c r="AN88" s="92">
        <v>45792.056182859604</v>
      </c>
      <c r="AO88" s="92">
        <v>45689.847819861061</v>
      </c>
      <c r="AP88" s="92">
        <v>43424.982553400005</v>
      </c>
      <c r="AQ88" s="92">
        <v>44914.785089999998</v>
      </c>
      <c r="AR88" s="92">
        <v>45965.0858716</v>
      </c>
      <c r="AS88" s="92">
        <v>45717.923691999997</v>
      </c>
      <c r="AT88" s="92">
        <v>48044.431563060636</v>
      </c>
      <c r="AU88" s="92">
        <v>46571.15307600001</v>
      </c>
      <c r="AV88" s="92">
        <v>48503.012894000014</v>
      </c>
      <c r="AW88" s="40">
        <f t="shared" si="251"/>
        <v>556834.00565703772</v>
      </c>
      <c r="AY88" s="92">
        <f t="shared" ref="AY88:BJ95" si="266">AY25*AY$10</f>
        <v>40707.498576323611</v>
      </c>
      <c r="AZ88" s="92">
        <f t="shared" si="266"/>
        <v>35363.613541894963</v>
      </c>
      <c r="BA88" s="92">
        <f t="shared" si="266"/>
        <v>44434.23062579587</v>
      </c>
      <c r="BB88" s="92">
        <f t="shared" si="266"/>
        <v>42974.900219379553</v>
      </c>
      <c r="BC88" s="92">
        <f t="shared" si="266"/>
        <v>38879.680471203166</v>
      </c>
      <c r="BD88" s="92">
        <f t="shared" si="266"/>
        <v>43526.6927512498</v>
      </c>
      <c r="BE88" s="92">
        <f t="shared" si="266"/>
        <v>45079.688208632149</v>
      </c>
      <c r="BF88" s="92">
        <f t="shared" si="266"/>
        <v>51084.848488779709</v>
      </c>
      <c r="BG88" s="92">
        <f t="shared" si="266"/>
        <v>36657.448547302287</v>
      </c>
      <c r="BH88" s="92">
        <f t="shared" si="266"/>
        <v>44231.489273927677</v>
      </c>
      <c r="BI88" s="92">
        <f t="shared" si="266"/>
        <v>46552.992361688637</v>
      </c>
      <c r="BJ88" s="92">
        <f t="shared" si="266"/>
        <v>46187.724884641189</v>
      </c>
      <c r="BK88" s="40">
        <f t="shared" si="253"/>
        <v>515680.80795081868</v>
      </c>
      <c r="BM88" s="51">
        <f>+[9]ENERO!$D$13</f>
        <v>48513.099625200004</v>
      </c>
      <c r="BN88" s="51">
        <f>+[10]FEBRERO!$D$13</f>
        <v>46771.577202</v>
      </c>
      <c r="BO88" s="51">
        <f>+[11]MARZO!$D$13</f>
        <v>51036.376537999997</v>
      </c>
      <c r="BP88" s="92">
        <f t="shared" ref="BP88:BX95" si="267">BP25*BP$10</f>
        <v>43068.129447175517</v>
      </c>
      <c r="BQ88" s="92">
        <f t="shared" si="267"/>
        <v>43769.598316327858</v>
      </c>
      <c r="BR88" s="92">
        <f t="shared" si="267"/>
        <v>43487.130755495833</v>
      </c>
      <c r="BS88" s="92">
        <f t="shared" si="267"/>
        <v>40094.149451782243</v>
      </c>
      <c r="BT88" s="92">
        <f t="shared" si="267"/>
        <v>50962.832962847118</v>
      </c>
      <c r="BU88" s="92">
        <f t="shared" si="267"/>
        <v>41952.106371579917</v>
      </c>
      <c r="BV88" s="92">
        <f t="shared" si="267"/>
        <v>42707.940695517857</v>
      </c>
      <c r="BW88" s="92">
        <f t="shared" si="267"/>
        <v>47419.687220261811</v>
      </c>
      <c r="BX88" s="92">
        <f t="shared" si="267"/>
        <v>44527.829113693413</v>
      </c>
      <c r="BY88" s="40">
        <f t="shared" si="255"/>
        <v>544310.45769988163</v>
      </c>
      <c r="CA88" s="92">
        <f t="shared" ref="CA88:CL95" si="268">CA25*CA$10</f>
        <v>0</v>
      </c>
      <c r="CB88" s="92">
        <f t="shared" si="268"/>
        <v>0</v>
      </c>
      <c r="CC88" s="92">
        <f t="shared" si="268"/>
        <v>0</v>
      </c>
      <c r="CD88" s="92">
        <f t="shared" si="268"/>
        <v>0</v>
      </c>
      <c r="CE88" s="92">
        <f t="shared" si="268"/>
        <v>0</v>
      </c>
      <c r="CF88" s="92">
        <f t="shared" si="268"/>
        <v>0</v>
      </c>
      <c r="CG88" s="92">
        <f t="shared" si="268"/>
        <v>0</v>
      </c>
      <c r="CH88" s="92">
        <f t="shared" si="268"/>
        <v>0</v>
      </c>
      <c r="CI88" s="92">
        <f t="shared" si="268"/>
        <v>0</v>
      </c>
      <c r="CJ88" s="92">
        <f t="shared" si="268"/>
        <v>0</v>
      </c>
      <c r="CK88" s="92">
        <f t="shared" si="268"/>
        <v>0</v>
      </c>
      <c r="CL88" s="92">
        <f t="shared" si="268"/>
        <v>0</v>
      </c>
      <c r="CM88" s="40">
        <f t="shared" si="257"/>
        <v>0</v>
      </c>
      <c r="CO88" s="92">
        <f t="shared" ref="CO88:CR95" si="269">CO25*CO$10</f>
        <v>0</v>
      </c>
      <c r="CP88" s="92">
        <f t="shared" si="269"/>
        <v>0</v>
      </c>
      <c r="CQ88" s="92">
        <f t="shared" si="269"/>
        <v>0</v>
      </c>
      <c r="CR88" s="92">
        <f t="shared" si="269"/>
        <v>0</v>
      </c>
      <c r="CS88" s="40">
        <f t="shared" si="259"/>
        <v>0</v>
      </c>
      <c r="CU88" s="92">
        <f t="shared" ref="CU88:CX95" si="270">CU25*CU$10</f>
        <v>0</v>
      </c>
      <c r="CV88" s="92">
        <f t="shared" si="270"/>
        <v>0</v>
      </c>
      <c r="CW88" s="92">
        <f t="shared" si="270"/>
        <v>0</v>
      </c>
      <c r="CX88" s="92">
        <f t="shared" si="270"/>
        <v>0</v>
      </c>
      <c r="CY88" s="40">
        <f t="shared" si="261"/>
        <v>0</v>
      </c>
      <c r="DA88" s="92">
        <f t="shared" ref="DA88:DS95" si="271">DA25*DA$10</f>
        <v>0</v>
      </c>
      <c r="DB88" s="92">
        <f t="shared" si="271"/>
        <v>0</v>
      </c>
      <c r="DC88" s="92">
        <f t="shared" si="271"/>
        <v>0</v>
      </c>
      <c r="DD88" s="92">
        <f t="shared" si="271"/>
        <v>0</v>
      </c>
      <c r="DE88" s="92">
        <f t="shared" si="271"/>
        <v>0</v>
      </c>
      <c r="DF88" s="92">
        <f t="shared" si="271"/>
        <v>0</v>
      </c>
      <c r="DG88" s="92">
        <f t="shared" si="271"/>
        <v>0</v>
      </c>
      <c r="DH88" s="92">
        <f t="shared" si="271"/>
        <v>0</v>
      </c>
      <c r="DI88" s="92">
        <f t="shared" si="271"/>
        <v>0</v>
      </c>
      <c r="DJ88" s="92">
        <f t="shared" si="271"/>
        <v>0</v>
      </c>
      <c r="DK88" s="92">
        <f t="shared" si="271"/>
        <v>0</v>
      </c>
      <c r="DL88" s="92">
        <f t="shared" si="271"/>
        <v>0</v>
      </c>
      <c r="DM88" s="92">
        <f t="shared" si="271"/>
        <v>0</v>
      </c>
      <c r="DN88" s="92">
        <f t="shared" si="271"/>
        <v>0</v>
      </c>
      <c r="DO88" s="92">
        <f t="shared" si="271"/>
        <v>0</v>
      </c>
      <c r="DP88" s="92">
        <f t="shared" si="271"/>
        <v>0</v>
      </c>
      <c r="DQ88" s="92">
        <f t="shared" si="271"/>
        <v>0</v>
      </c>
      <c r="DR88" s="92">
        <f t="shared" si="271"/>
        <v>0</v>
      </c>
      <c r="DS88" s="92">
        <f t="shared" si="271"/>
        <v>0</v>
      </c>
      <c r="DU88" s="93">
        <f t="shared" si="263"/>
        <v>28629.649749062955</v>
      </c>
      <c r="DW88" s="93">
        <f t="shared" si="264"/>
        <v>-19883.449876137049</v>
      </c>
      <c r="DX88" s="40">
        <f t="shared" si="265"/>
        <v>544310.45769988163</v>
      </c>
    </row>
    <row r="89" spans="1:128" x14ac:dyDescent="0.3">
      <c r="A89" s="12" t="str">
        <f t="shared" si="230"/>
        <v>3110200SSG-050CAMPAMENTO</v>
      </c>
      <c r="B89" s="15" t="s">
        <v>22</v>
      </c>
      <c r="C89" s="16" t="s">
        <v>23</v>
      </c>
      <c r="D89" s="15" t="s">
        <v>24</v>
      </c>
      <c r="E89" s="16" t="s">
        <v>25</v>
      </c>
      <c r="F89" s="60" t="s">
        <v>27</v>
      </c>
      <c r="G89" s="39" t="s">
        <v>178</v>
      </c>
      <c r="I89" s="40">
        <v>231372.37569152113</v>
      </c>
      <c r="J89" s="40">
        <v>222240.62617788173</v>
      </c>
      <c r="K89" s="40">
        <v>256746.70402746627</v>
      </c>
      <c r="L89" s="40">
        <v>237155.17780000003</v>
      </c>
      <c r="M89" s="40">
        <v>232691.32315413398</v>
      </c>
      <c r="N89" s="40">
        <v>219251.96829596651</v>
      </c>
      <c r="O89" s="40">
        <v>225408.36263896804</v>
      </c>
      <c r="P89" s="40">
        <v>234756.20170035525</v>
      </c>
      <c r="Q89" s="40">
        <v>227590.15979999996</v>
      </c>
      <c r="R89" s="40">
        <v>240026.79219999997</v>
      </c>
      <c r="S89" s="40">
        <v>230900.64600000007</v>
      </c>
      <c r="T89" s="40">
        <v>252282.07279999997</v>
      </c>
      <c r="U89" s="40">
        <f t="shared" si="246"/>
        <v>2810422.4102862934</v>
      </c>
      <c r="W89" s="42">
        <v>259952.86839999998</v>
      </c>
      <c r="X89" s="42">
        <v>253727.35137380075</v>
      </c>
      <c r="Y89" s="42">
        <v>268428.51020000002</v>
      </c>
      <c r="Z89" s="42">
        <v>240511.97608153624</v>
      </c>
      <c r="AA89" s="42">
        <v>227879.37399999998</v>
      </c>
      <c r="AB89" s="42">
        <v>215466.36239999995</v>
      </c>
      <c r="AC89" s="42">
        <v>225171.74581595679</v>
      </c>
      <c r="AD89" s="42">
        <v>224274.14471220001</v>
      </c>
      <c r="AE89" s="42">
        <v>220081.46806897726</v>
      </c>
      <c r="AF89" s="42">
        <v>242222.5505178</v>
      </c>
      <c r="AG89" s="42">
        <v>231826.99513100003</v>
      </c>
      <c r="AH89" s="42">
        <v>247344.71544039994</v>
      </c>
      <c r="AI89" s="40">
        <f t="shared" si="248"/>
        <v>2856888.0621416704</v>
      </c>
      <c r="AK89" s="92">
        <v>249405.859818</v>
      </c>
      <c r="AL89" s="92">
        <v>236255.52687304225</v>
      </c>
      <c r="AM89" s="92">
        <v>266023.88414145587</v>
      </c>
      <c r="AN89" s="92">
        <v>242043.72553797215</v>
      </c>
      <c r="AO89" s="92">
        <v>241503.48133355129</v>
      </c>
      <c r="AP89" s="92">
        <v>229532.0506394</v>
      </c>
      <c r="AQ89" s="92">
        <v>237406.72118999995</v>
      </c>
      <c r="AR89" s="92">
        <v>242958.31103559997</v>
      </c>
      <c r="AS89" s="92">
        <v>241651.88237199993</v>
      </c>
      <c r="AT89" s="92">
        <v>253949.1382618919</v>
      </c>
      <c r="AU89" s="92">
        <v>246161.80911600002</v>
      </c>
      <c r="AV89" s="92">
        <v>256373.06815400004</v>
      </c>
      <c r="AW89" s="40">
        <f t="shared" si="251"/>
        <v>2943265.4584729136</v>
      </c>
      <c r="AY89" s="92">
        <f t="shared" si="266"/>
        <v>215814.34997372219</v>
      </c>
      <c r="AZ89" s="92">
        <f t="shared" si="266"/>
        <v>187483.27792621744</v>
      </c>
      <c r="BA89" s="92">
        <f t="shared" si="266"/>
        <v>235571.94459170446</v>
      </c>
      <c r="BB89" s="92">
        <f t="shared" si="266"/>
        <v>227835.17731117195</v>
      </c>
      <c r="BC89" s="92">
        <f t="shared" si="266"/>
        <v>206124.01305736345</v>
      </c>
      <c r="BD89" s="92">
        <f t="shared" si="266"/>
        <v>230760.55348879821</v>
      </c>
      <c r="BE89" s="92">
        <f t="shared" si="266"/>
        <v>238993.89419674457</v>
      </c>
      <c r="BF89" s="92">
        <f t="shared" si="266"/>
        <v>271122.74509507988</v>
      </c>
      <c r="BG89" s="92">
        <f t="shared" si="266"/>
        <v>194760.99005083801</v>
      </c>
      <c r="BH89" s="92">
        <f t="shared" si="266"/>
        <v>235252.99854085629</v>
      </c>
      <c r="BI89" s="92">
        <f t="shared" si="266"/>
        <v>247863.77244186794</v>
      </c>
      <c r="BJ89" s="92">
        <f t="shared" si="266"/>
        <v>246179.48976848184</v>
      </c>
      <c r="BK89" s="40">
        <f t="shared" si="253"/>
        <v>2737763.206442846</v>
      </c>
      <c r="BM89" s="51">
        <f>+[9]ENERO!$D$10</f>
        <v>256426.3837332</v>
      </c>
      <c r="BN89" s="51">
        <f>+[10]FEBRERO!$D$10</f>
        <v>247221.19378199999</v>
      </c>
      <c r="BO89" s="51">
        <f>+[11]MARZO!$D$10</f>
        <v>269763.70455799997</v>
      </c>
      <c r="BP89" s="92">
        <f t="shared" si="267"/>
        <v>228329.44018408257</v>
      </c>
      <c r="BQ89" s="92">
        <f t="shared" si="267"/>
        <v>232048.33850300222</v>
      </c>
      <c r="BR89" s="92">
        <f t="shared" si="267"/>
        <v>230550.81212182876</v>
      </c>
      <c r="BS89" s="92">
        <f t="shared" si="267"/>
        <v>212562.62615749054</v>
      </c>
      <c r="BT89" s="92">
        <f t="shared" si="267"/>
        <v>270475.17178687418</v>
      </c>
      <c r="BU89" s="92">
        <f t="shared" si="267"/>
        <v>222891.50214870239</v>
      </c>
      <c r="BV89" s="92">
        <f t="shared" si="267"/>
        <v>227149.73596984358</v>
      </c>
      <c r="BW89" s="92">
        <f t="shared" si="267"/>
        <v>252478.34706540403</v>
      </c>
      <c r="BX89" s="92">
        <f t="shared" si="267"/>
        <v>237332.28426136094</v>
      </c>
      <c r="BY89" s="40">
        <f t="shared" si="255"/>
        <v>2887229.5402717888</v>
      </c>
      <c r="CA89" s="92">
        <f t="shared" si="268"/>
        <v>0</v>
      </c>
      <c r="CB89" s="92">
        <f t="shared" si="268"/>
        <v>0</v>
      </c>
      <c r="CC89" s="92">
        <f t="shared" si="268"/>
        <v>0</v>
      </c>
      <c r="CD89" s="92">
        <f t="shared" si="268"/>
        <v>0</v>
      </c>
      <c r="CE89" s="92">
        <f t="shared" si="268"/>
        <v>0</v>
      </c>
      <c r="CF89" s="92">
        <f t="shared" si="268"/>
        <v>0</v>
      </c>
      <c r="CG89" s="92">
        <f t="shared" si="268"/>
        <v>0</v>
      </c>
      <c r="CH89" s="92">
        <f t="shared" si="268"/>
        <v>0</v>
      </c>
      <c r="CI89" s="92">
        <f t="shared" si="268"/>
        <v>0</v>
      </c>
      <c r="CJ89" s="92">
        <f t="shared" si="268"/>
        <v>0</v>
      </c>
      <c r="CK89" s="92">
        <f t="shared" si="268"/>
        <v>0</v>
      </c>
      <c r="CL89" s="92">
        <f t="shared" si="268"/>
        <v>0</v>
      </c>
      <c r="CM89" s="40">
        <f t="shared" si="257"/>
        <v>0</v>
      </c>
      <c r="CO89" s="92">
        <f t="shared" si="269"/>
        <v>0</v>
      </c>
      <c r="CP89" s="92">
        <f t="shared" si="269"/>
        <v>0</v>
      </c>
      <c r="CQ89" s="92">
        <f t="shared" si="269"/>
        <v>0</v>
      </c>
      <c r="CR89" s="92">
        <f t="shared" si="269"/>
        <v>0</v>
      </c>
      <c r="CS89" s="40">
        <f t="shared" si="259"/>
        <v>0</v>
      </c>
      <c r="CU89" s="92">
        <f t="shared" si="270"/>
        <v>0</v>
      </c>
      <c r="CV89" s="92">
        <f t="shared" si="270"/>
        <v>0</v>
      </c>
      <c r="CW89" s="92">
        <f t="shared" si="270"/>
        <v>0</v>
      </c>
      <c r="CX89" s="92">
        <f t="shared" si="270"/>
        <v>0</v>
      </c>
      <c r="CY89" s="40">
        <f t="shared" si="261"/>
        <v>0</v>
      </c>
      <c r="DA89" s="92">
        <f t="shared" si="271"/>
        <v>0</v>
      </c>
      <c r="DB89" s="92">
        <f t="shared" si="271"/>
        <v>0</v>
      </c>
      <c r="DC89" s="92">
        <f t="shared" si="271"/>
        <v>0</v>
      </c>
      <c r="DD89" s="92">
        <f t="shared" si="271"/>
        <v>0</v>
      </c>
      <c r="DE89" s="92">
        <f t="shared" si="271"/>
        <v>0</v>
      </c>
      <c r="DF89" s="92">
        <f t="shared" si="271"/>
        <v>0</v>
      </c>
      <c r="DG89" s="92">
        <f t="shared" si="271"/>
        <v>0</v>
      </c>
      <c r="DH89" s="92">
        <f t="shared" si="271"/>
        <v>0</v>
      </c>
      <c r="DI89" s="92">
        <f t="shared" si="271"/>
        <v>0</v>
      </c>
      <c r="DJ89" s="92">
        <f t="shared" si="271"/>
        <v>0</v>
      </c>
      <c r="DK89" s="92">
        <f t="shared" si="271"/>
        <v>0</v>
      </c>
      <c r="DL89" s="92">
        <f t="shared" si="271"/>
        <v>0</v>
      </c>
      <c r="DM89" s="92">
        <f t="shared" si="271"/>
        <v>0</v>
      </c>
      <c r="DN89" s="92">
        <f t="shared" si="271"/>
        <v>0</v>
      </c>
      <c r="DO89" s="92">
        <f t="shared" si="271"/>
        <v>0</v>
      </c>
      <c r="DP89" s="92">
        <f t="shared" si="271"/>
        <v>0</v>
      </c>
      <c r="DQ89" s="92">
        <f t="shared" si="271"/>
        <v>0</v>
      </c>
      <c r="DR89" s="92">
        <f t="shared" si="271"/>
        <v>0</v>
      </c>
      <c r="DS89" s="92">
        <f t="shared" si="271"/>
        <v>0</v>
      </c>
      <c r="DU89" s="93">
        <f t="shared" si="263"/>
        <v>149466.33382894285</v>
      </c>
      <c r="DW89" s="93">
        <f t="shared" si="264"/>
        <v>-106960.04990425715</v>
      </c>
      <c r="DX89" s="40">
        <f t="shared" si="265"/>
        <v>2887229.5402717888</v>
      </c>
    </row>
    <row r="90" spans="1:128" x14ac:dyDescent="0.3">
      <c r="A90" s="12" t="str">
        <f t="shared" si="230"/>
        <v>3110200SSG-050GARITA</v>
      </c>
      <c r="B90" s="15" t="s">
        <v>22</v>
      </c>
      <c r="C90" s="16" t="s">
        <v>23</v>
      </c>
      <c r="D90" s="15" t="s">
        <v>24</v>
      </c>
      <c r="E90" s="16" t="s">
        <v>25</v>
      </c>
      <c r="F90" s="60" t="s">
        <v>28</v>
      </c>
      <c r="G90" s="39" t="s">
        <v>178</v>
      </c>
      <c r="I90" s="40">
        <v>37519.844706733151</v>
      </c>
      <c r="J90" s="40">
        <v>36039.020461278124</v>
      </c>
      <c r="K90" s="40">
        <v>41634.600653102636</v>
      </c>
      <c r="L90" s="40">
        <v>38457.596400000002</v>
      </c>
      <c r="M90" s="40">
        <v>37733.728079048749</v>
      </c>
      <c r="N90" s="40">
        <v>35554.373237183761</v>
      </c>
      <c r="O90" s="40">
        <v>36552.707454967785</v>
      </c>
      <c r="P90" s="40">
        <v>38068.573248706256</v>
      </c>
      <c r="Q90" s="40">
        <v>36906.512399999992</v>
      </c>
      <c r="R90" s="40">
        <v>38923.263599999998</v>
      </c>
      <c r="S90" s="40">
        <v>37443.348000000005</v>
      </c>
      <c r="T90" s="40">
        <v>40910.606399999997</v>
      </c>
      <c r="U90" s="40">
        <f>SUM(I90:T90)</f>
        <v>455744.17464102042</v>
      </c>
      <c r="W90" s="42">
        <v>42154.519199999995</v>
      </c>
      <c r="X90" s="42">
        <v>41144.975898454177</v>
      </c>
      <c r="Y90" s="42">
        <v>43528.9476</v>
      </c>
      <c r="Z90" s="42">
        <v>39001.942067276148</v>
      </c>
      <c r="AA90" s="42">
        <v>36953.411999999997</v>
      </c>
      <c r="AB90" s="42">
        <v>34940.491199999989</v>
      </c>
      <c r="AC90" s="42">
        <v>36514.337159344344</v>
      </c>
      <c r="AD90" s="42">
        <v>36368.780223599999</v>
      </c>
      <c r="AE90" s="42">
        <v>35688.886713888205</v>
      </c>
      <c r="AF90" s="42">
        <v>39279.332516399998</v>
      </c>
      <c r="AG90" s="42">
        <v>37593.566778</v>
      </c>
      <c r="AH90" s="42">
        <v>40109.953855199994</v>
      </c>
      <c r="AI90" s="40">
        <f>SUM(W90:AH90)</f>
        <v>463279.14521216275</v>
      </c>
      <c r="AK90" s="92">
        <v>40444.193483999996</v>
      </c>
      <c r="AL90" s="92">
        <v>38311.70706049334</v>
      </c>
      <c r="AM90" s="92">
        <v>43139.008239155002</v>
      </c>
      <c r="AN90" s="92">
        <v>39250.333871022507</v>
      </c>
      <c r="AO90" s="92">
        <v>39162.726702738044</v>
      </c>
      <c r="AP90" s="92">
        <v>37221.4136172</v>
      </c>
      <c r="AQ90" s="92">
        <v>38498.38721999999</v>
      </c>
      <c r="AR90" s="92">
        <v>39398.645032799992</v>
      </c>
      <c r="AS90" s="92">
        <v>39186.791735999992</v>
      </c>
      <c r="AT90" s="92">
        <v>41180.94133976625</v>
      </c>
      <c r="AU90" s="92">
        <v>39918.131207999999</v>
      </c>
      <c r="AV90" s="92">
        <v>41574.011052000009</v>
      </c>
      <c r="AW90" s="40">
        <f t="shared" si="251"/>
        <v>477286.29056317505</v>
      </c>
      <c r="AY90" s="92">
        <f t="shared" si="266"/>
        <v>35090.09003266543</v>
      </c>
      <c r="AZ90" s="92">
        <f t="shared" si="266"/>
        <v>30483.631430677568</v>
      </c>
      <c r="BA90" s="92">
        <f t="shared" si="266"/>
        <v>38302.553773182786</v>
      </c>
      <c r="BB90" s="92">
        <f t="shared" si="266"/>
        <v>37044.602851621159</v>
      </c>
      <c r="BC90" s="92">
        <f t="shared" si="266"/>
        <v>33514.500666697444</v>
      </c>
      <c r="BD90" s="92">
        <f t="shared" si="266"/>
        <v>37520.251081059192</v>
      </c>
      <c r="BE90" s="92">
        <f t="shared" si="266"/>
        <v>38858.941797161366</v>
      </c>
      <c r="BF90" s="92">
        <f t="shared" si="266"/>
        <v>44100.008855456996</v>
      </c>
      <c r="BG90" s="92">
        <f t="shared" si="266"/>
        <v>31691.462032235901</v>
      </c>
      <c r="BH90" s="92">
        <f t="shared" si="266"/>
        <v>38295.000003510155</v>
      </c>
      <c r="BI90" s="92">
        <f t="shared" si="266"/>
        <v>40363.201086034278</v>
      </c>
      <c r="BJ90" s="92">
        <f t="shared" si="266"/>
        <v>40104.129792240114</v>
      </c>
      <c r="BK90" s="40">
        <f t="shared" si="253"/>
        <v>445368.37340254243</v>
      </c>
      <c r="BM90" s="51">
        <f>+[9]ENERO!$D$12</f>
        <v>41582.656821599994</v>
      </c>
      <c r="BN90" s="51">
        <f>+[10]FEBRERO!$D$12</f>
        <v>40089.923315999993</v>
      </c>
      <c r="BO90" s="51">
        <f>+[11]MARZO!$D$12</f>
        <v>43745.46560399999</v>
      </c>
      <c r="BP90" s="92">
        <f t="shared" si="267"/>
        <v>37124.966964166735</v>
      </c>
      <c r="BQ90" s="92">
        <f t="shared" si="267"/>
        <v>37729.637028270939</v>
      </c>
      <c r="BR90" s="92">
        <f t="shared" si="267"/>
        <v>37486.148420826314</v>
      </c>
      <c r="BS90" s="92">
        <f t="shared" si="267"/>
        <v>34561.379678201869</v>
      </c>
      <c r="BT90" s="92">
        <f t="shared" si="267"/>
        <v>43994.676532208301</v>
      </c>
      <c r="BU90" s="92">
        <f t="shared" si="267"/>
        <v>36268.852277911465</v>
      </c>
      <c r="BV90" s="92">
        <f t="shared" si="267"/>
        <v>36975.933117603985</v>
      </c>
      <c r="BW90" s="92">
        <f t="shared" si="267"/>
        <v>41114.658233730122</v>
      </c>
      <c r="BX90" s="92">
        <f t="shared" si="267"/>
        <v>38662.86643480169</v>
      </c>
      <c r="BY90" s="40">
        <f t="shared" si="255"/>
        <v>469337.1644293213</v>
      </c>
      <c r="CA90" s="92">
        <f t="shared" si="268"/>
        <v>0</v>
      </c>
      <c r="CB90" s="92">
        <f t="shared" si="268"/>
        <v>0</v>
      </c>
      <c r="CC90" s="92">
        <f t="shared" si="268"/>
        <v>0</v>
      </c>
      <c r="CD90" s="92">
        <f t="shared" si="268"/>
        <v>0</v>
      </c>
      <c r="CE90" s="92">
        <f t="shared" si="268"/>
        <v>0</v>
      </c>
      <c r="CF90" s="92">
        <f t="shared" si="268"/>
        <v>0</v>
      </c>
      <c r="CG90" s="92">
        <f t="shared" si="268"/>
        <v>0</v>
      </c>
      <c r="CH90" s="92">
        <f t="shared" si="268"/>
        <v>0</v>
      </c>
      <c r="CI90" s="92">
        <f t="shared" si="268"/>
        <v>0</v>
      </c>
      <c r="CJ90" s="92">
        <f t="shared" si="268"/>
        <v>0</v>
      </c>
      <c r="CK90" s="92">
        <f t="shared" si="268"/>
        <v>0</v>
      </c>
      <c r="CL90" s="92">
        <f t="shared" si="268"/>
        <v>0</v>
      </c>
      <c r="CM90" s="40">
        <f t="shared" si="257"/>
        <v>0</v>
      </c>
      <c r="CO90" s="92">
        <f t="shared" si="269"/>
        <v>0</v>
      </c>
      <c r="CP90" s="92">
        <f t="shared" si="269"/>
        <v>0</v>
      </c>
      <c r="CQ90" s="92">
        <f t="shared" si="269"/>
        <v>0</v>
      </c>
      <c r="CR90" s="92">
        <f t="shared" si="269"/>
        <v>0</v>
      </c>
      <c r="CS90" s="40">
        <f t="shared" si="259"/>
        <v>0</v>
      </c>
      <c r="CU90" s="92">
        <f t="shared" si="270"/>
        <v>0</v>
      </c>
      <c r="CV90" s="92">
        <f t="shared" si="270"/>
        <v>0</v>
      </c>
      <c r="CW90" s="92">
        <f t="shared" si="270"/>
        <v>0</v>
      </c>
      <c r="CX90" s="92">
        <f t="shared" si="270"/>
        <v>0</v>
      </c>
      <c r="CY90" s="40">
        <f t="shared" si="261"/>
        <v>0</v>
      </c>
      <c r="DA90" s="92">
        <f t="shared" si="271"/>
        <v>0</v>
      </c>
      <c r="DB90" s="92">
        <f t="shared" si="271"/>
        <v>0</v>
      </c>
      <c r="DC90" s="92">
        <f t="shared" si="271"/>
        <v>0</v>
      </c>
      <c r="DD90" s="92">
        <f t="shared" si="271"/>
        <v>0</v>
      </c>
      <c r="DE90" s="92">
        <f t="shared" si="271"/>
        <v>0</v>
      </c>
      <c r="DF90" s="92">
        <f t="shared" si="271"/>
        <v>0</v>
      </c>
      <c r="DG90" s="92">
        <f t="shared" si="271"/>
        <v>0</v>
      </c>
      <c r="DH90" s="92">
        <f t="shared" si="271"/>
        <v>0</v>
      </c>
      <c r="DI90" s="92">
        <f t="shared" si="271"/>
        <v>0</v>
      </c>
      <c r="DJ90" s="92">
        <f t="shared" si="271"/>
        <v>0</v>
      </c>
      <c r="DK90" s="92">
        <f t="shared" si="271"/>
        <v>0</v>
      </c>
      <c r="DL90" s="92">
        <f t="shared" si="271"/>
        <v>0</v>
      </c>
      <c r="DM90" s="92">
        <f t="shared" si="271"/>
        <v>0</v>
      </c>
      <c r="DN90" s="92">
        <f t="shared" si="271"/>
        <v>0</v>
      </c>
      <c r="DO90" s="92">
        <f t="shared" si="271"/>
        <v>0</v>
      </c>
      <c r="DP90" s="92">
        <f t="shared" si="271"/>
        <v>0</v>
      </c>
      <c r="DQ90" s="92">
        <f t="shared" si="271"/>
        <v>0</v>
      </c>
      <c r="DR90" s="92">
        <f t="shared" si="271"/>
        <v>0</v>
      </c>
      <c r="DS90" s="92">
        <f t="shared" si="271"/>
        <v>0</v>
      </c>
      <c r="DU90" s="93">
        <f t="shared" si="263"/>
        <v>23968.791026778868</v>
      </c>
      <c r="DW90" s="93">
        <f t="shared" si="264"/>
        <v>-17613.865794821126</v>
      </c>
      <c r="DX90" s="40">
        <f t="shared" si="265"/>
        <v>469337.1644293213</v>
      </c>
    </row>
    <row r="91" spans="1:128" x14ac:dyDescent="0.3">
      <c r="A91" s="12" t="str">
        <f t="shared" si="230"/>
        <v>3110200SSG-050MAIN OFFICIE</v>
      </c>
      <c r="B91" s="15" t="s">
        <v>22</v>
      </c>
      <c r="C91" s="16" t="s">
        <v>23</v>
      </c>
      <c r="D91" s="15" t="s">
        <v>24</v>
      </c>
      <c r="E91" s="16" t="s">
        <v>25</v>
      </c>
      <c r="F91" s="60" t="s">
        <v>29</v>
      </c>
      <c r="G91" s="39" t="s">
        <v>178</v>
      </c>
      <c r="I91" s="40">
        <v>40744.149712079197</v>
      </c>
      <c r="J91" s="40">
        <v>39661.471257928737</v>
      </c>
      <c r="K91" s="40">
        <v>44880.196627083053</v>
      </c>
      <c r="L91" s="40">
        <v>43200.01</v>
      </c>
      <c r="M91" s="40">
        <v>38413.299535131489</v>
      </c>
      <c r="N91" s="40">
        <v>37849.760077486651</v>
      </c>
      <c r="O91" s="40">
        <v>39959.650310211357</v>
      </c>
      <c r="P91" s="40">
        <v>41181.566099612915</v>
      </c>
      <c r="Q91" s="40">
        <v>39859.39</v>
      </c>
      <c r="R91" s="40">
        <v>44166.99</v>
      </c>
      <c r="S91" s="40">
        <v>42219.200000000004</v>
      </c>
      <c r="T91" s="40">
        <v>44160.48000000001</v>
      </c>
      <c r="U91" s="40">
        <f>SUM(I91:T91)</f>
        <v>496296.16361953341</v>
      </c>
      <c r="W91" s="42">
        <v>46852.289999999979</v>
      </c>
      <c r="X91" s="42">
        <v>46294.409378961354</v>
      </c>
      <c r="Y91" s="42">
        <v>49409.509999999995</v>
      </c>
      <c r="Z91" s="42">
        <v>43874.230628942729</v>
      </c>
      <c r="AA91" s="42">
        <v>42116.849999999991</v>
      </c>
      <c r="AB91" s="42">
        <v>40408.87999999999</v>
      </c>
      <c r="AC91" s="42">
        <v>42126.281120947897</v>
      </c>
      <c r="AD91" s="42">
        <v>42487.071080000002</v>
      </c>
      <c r="AE91" s="42">
        <v>42209.277269193495</v>
      </c>
      <c r="AF91" s="42">
        <v>46025.894339999999</v>
      </c>
      <c r="AG91" s="42">
        <v>45880.358110000001</v>
      </c>
      <c r="AH91" s="42">
        <v>48864.630660000003</v>
      </c>
      <c r="AI91" s="40">
        <f>SUM(W91:AH91)</f>
        <v>536549.68258804549</v>
      </c>
      <c r="AK91" s="92">
        <v>51088.232650000005</v>
      </c>
      <c r="AL91" s="92">
        <v>47209.134057579919</v>
      </c>
      <c r="AM91" s="92">
        <v>51665.258863961717</v>
      </c>
      <c r="AN91" s="92">
        <v>47534.151015252726</v>
      </c>
      <c r="AO91" s="92">
        <v>46122.616012615603</v>
      </c>
      <c r="AP91" s="92">
        <v>42693.837159999988</v>
      </c>
      <c r="AQ91" s="92">
        <v>44236.800490000016</v>
      </c>
      <c r="AR91" s="92">
        <v>44956.285189999995</v>
      </c>
      <c r="AS91" s="92">
        <v>45635.535570000007</v>
      </c>
      <c r="AT91" s="92">
        <v>48495.979818677282</v>
      </c>
      <c r="AU91" s="92">
        <v>47453.956990000006</v>
      </c>
      <c r="AV91" s="92">
        <v>50596.885920000008</v>
      </c>
      <c r="AW91" s="40">
        <f t="shared" si="251"/>
        <v>567688.67373808729</v>
      </c>
      <c r="AY91" s="92">
        <f t="shared" si="266"/>
        <v>37317.186792720262</v>
      </c>
      <c r="AZ91" s="92">
        <f t="shared" si="266"/>
        <v>32418.365617189163</v>
      </c>
      <c r="BA91" s="92">
        <f t="shared" si="266"/>
        <v>40733.539083584445</v>
      </c>
      <c r="BB91" s="92">
        <f t="shared" si="266"/>
        <v>39395.748571440126</v>
      </c>
      <c r="BC91" s="92">
        <f t="shared" si="266"/>
        <v>35641.59796910319</v>
      </c>
      <c r="BD91" s="92">
        <f t="shared" si="266"/>
        <v>39901.585228144118</v>
      </c>
      <c r="BE91" s="92">
        <f t="shared" si="266"/>
        <v>41325.239925637376</v>
      </c>
      <c r="BF91" s="92">
        <f t="shared" si="266"/>
        <v>46915.892945760817</v>
      </c>
      <c r="BG91" s="92">
        <f t="shared" si="266"/>
        <v>33727.13498507646</v>
      </c>
      <c r="BH91" s="92">
        <f t="shared" si="266"/>
        <v>40769.378892764718</v>
      </c>
      <c r="BI91" s="92">
        <f t="shared" si="266"/>
        <v>42986.437872517541</v>
      </c>
      <c r="BJ91" s="92">
        <f t="shared" si="266"/>
        <v>42725.562483569207</v>
      </c>
      <c r="BK91" s="40">
        <f t="shared" si="253"/>
        <v>473857.67036750744</v>
      </c>
      <c r="BM91" s="51">
        <f>+[9]ENERO!$D$14</f>
        <v>53325.771069999995</v>
      </c>
      <c r="BN91" s="51">
        <f>+[10]FEBRERO!$D$14</f>
        <v>48052.732619999995</v>
      </c>
      <c r="BO91" s="51">
        <f>+[11]MARZO!$D$14</f>
        <v>52639.927619999995</v>
      </c>
      <c r="BP91" s="92">
        <f t="shared" si="267"/>
        <v>39481.213231020723</v>
      </c>
      <c r="BQ91" s="92">
        <f t="shared" si="267"/>
        <v>40124.260476244017</v>
      </c>
      <c r="BR91" s="92">
        <f t="shared" si="267"/>
        <v>39865.318141315496</v>
      </c>
      <c r="BS91" s="92">
        <f t="shared" si="267"/>
        <v>36754.920265663895</v>
      </c>
      <c r="BT91" s="92">
        <f t="shared" si="267"/>
        <v>46803.834918347238</v>
      </c>
      <c r="BU91" s="92">
        <f t="shared" si="267"/>
        <v>38598.549832969482</v>
      </c>
      <c r="BV91" s="92">
        <f t="shared" si="267"/>
        <v>39365.08230962127</v>
      </c>
      <c r="BW91" s="92">
        <f t="shared" si="267"/>
        <v>43786.732822475402</v>
      </c>
      <c r="BX91" s="92">
        <f t="shared" si="267"/>
        <v>41190.09000348988</v>
      </c>
      <c r="BY91" s="40">
        <f t="shared" si="255"/>
        <v>519988.43331114738</v>
      </c>
      <c r="CA91" s="92">
        <f t="shared" si="268"/>
        <v>0</v>
      </c>
      <c r="CB91" s="92">
        <f t="shared" si="268"/>
        <v>0</v>
      </c>
      <c r="CC91" s="92">
        <f t="shared" si="268"/>
        <v>0</v>
      </c>
      <c r="CD91" s="92">
        <f t="shared" si="268"/>
        <v>0</v>
      </c>
      <c r="CE91" s="92">
        <f t="shared" si="268"/>
        <v>0</v>
      </c>
      <c r="CF91" s="92">
        <f t="shared" si="268"/>
        <v>0</v>
      </c>
      <c r="CG91" s="92">
        <f t="shared" si="268"/>
        <v>0</v>
      </c>
      <c r="CH91" s="92">
        <f t="shared" si="268"/>
        <v>0</v>
      </c>
      <c r="CI91" s="92">
        <f t="shared" si="268"/>
        <v>0</v>
      </c>
      <c r="CJ91" s="92">
        <f t="shared" si="268"/>
        <v>0</v>
      </c>
      <c r="CK91" s="92">
        <f t="shared" si="268"/>
        <v>0</v>
      </c>
      <c r="CL91" s="92">
        <f t="shared" si="268"/>
        <v>0</v>
      </c>
      <c r="CM91" s="40">
        <f t="shared" si="257"/>
        <v>0</v>
      </c>
      <c r="CO91" s="92">
        <f t="shared" si="269"/>
        <v>0</v>
      </c>
      <c r="CP91" s="92">
        <f t="shared" si="269"/>
        <v>0</v>
      </c>
      <c r="CQ91" s="92">
        <f t="shared" si="269"/>
        <v>0</v>
      </c>
      <c r="CR91" s="92">
        <f t="shared" si="269"/>
        <v>0</v>
      </c>
      <c r="CS91" s="40">
        <f t="shared" si="259"/>
        <v>0</v>
      </c>
      <c r="CU91" s="92">
        <f t="shared" si="270"/>
        <v>0</v>
      </c>
      <c r="CV91" s="92">
        <f t="shared" si="270"/>
        <v>0</v>
      </c>
      <c r="CW91" s="92">
        <f t="shared" si="270"/>
        <v>0</v>
      </c>
      <c r="CX91" s="92">
        <f t="shared" si="270"/>
        <v>0</v>
      </c>
      <c r="CY91" s="40">
        <f t="shared" si="261"/>
        <v>0</v>
      </c>
      <c r="DA91" s="92">
        <f t="shared" si="271"/>
        <v>0</v>
      </c>
      <c r="DB91" s="92">
        <f t="shared" si="271"/>
        <v>0</v>
      </c>
      <c r="DC91" s="92">
        <f t="shared" si="271"/>
        <v>0</v>
      </c>
      <c r="DD91" s="92">
        <f t="shared" si="271"/>
        <v>0</v>
      </c>
      <c r="DE91" s="92">
        <f t="shared" si="271"/>
        <v>0</v>
      </c>
      <c r="DF91" s="92">
        <f t="shared" si="271"/>
        <v>0</v>
      </c>
      <c r="DG91" s="92">
        <f t="shared" si="271"/>
        <v>0</v>
      </c>
      <c r="DH91" s="92">
        <f t="shared" si="271"/>
        <v>0</v>
      </c>
      <c r="DI91" s="92">
        <f t="shared" si="271"/>
        <v>0</v>
      </c>
      <c r="DJ91" s="92">
        <f t="shared" si="271"/>
        <v>0</v>
      </c>
      <c r="DK91" s="92">
        <f t="shared" si="271"/>
        <v>0</v>
      </c>
      <c r="DL91" s="92">
        <f t="shared" si="271"/>
        <v>0</v>
      </c>
      <c r="DM91" s="92">
        <f t="shared" si="271"/>
        <v>0</v>
      </c>
      <c r="DN91" s="92">
        <f t="shared" si="271"/>
        <v>0</v>
      </c>
      <c r="DO91" s="92">
        <f t="shared" si="271"/>
        <v>0</v>
      </c>
      <c r="DP91" s="92">
        <f t="shared" si="271"/>
        <v>0</v>
      </c>
      <c r="DQ91" s="92">
        <f t="shared" si="271"/>
        <v>0</v>
      </c>
      <c r="DR91" s="92">
        <f t="shared" si="271"/>
        <v>0</v>
      </c>
      <c r="DS91" s="92">
        <f t="shared" si="271"/>
        <v>0</v>
      </c>
      <c r="DU91" s="93">
        <f t="shared" si="263"/>
        <v>46130.762943639944</v>
      </c>
      <c r="DW91" s="93">
        <f t="shared" si="264"/>
        <v>-7195.0081263600514</v>
      </c>
      <c r="DX91" s="40">
        <f t="shared" si="265"/>
        <v>519988.43331114738</v>
      </c>
    </row>
    <row r="92" spans="1:128" x14ac:dyDescent="0.3">
      <c r="A92" s="12" t="str">
        <f t="shared" si="230"/>
        <v>3110200SSG-050PIONERO</v>
      </c>
      <c r="B92" s="15" t="s">
        <v>22</v>
      </c>
      <c r="C92" s="16" t="s">
        <v>23</v>
      </c>
      <c r="D92" s="15" t="s">
        <v>24</v>
      </c>
      <c r="E92" s="16" t="s">
        <v>25</v>
      </c>
      <c r="F92" s="60" t="s">
        <v>30</v>
      </c>
      <c r="G92" s="39" t="s">
        <v>178</v>
      </c>
      <c r="I92" s="40">
        <v>28349.338623647633</v>
      </c>
      <c r="J92" s="40">
        <v>25727.233360528389</v>
      </c>
      <c r="K92" s="40">
        <v>28265.549655005827</v>
      </c>
      <c r="L92" s="40">
        <v>27436.049999999996</v>
      </c>
      <c r="M92" s="40">
        <v>28689.814008137739</v>
      </c>
      <c r="N92" s="40">
        <v>27537.282801654805</v>
      </c>
      <c r="O92" s="40">
        <v>28596.530452900955</v>
      </c>
      <c r="P92" s="40">
        <v>28381.448293852234</v>
      </c>
      <c r="Q92" s="40">
        <v>27686.76</v>
      </c>
      <c r="R92" s="40">
        <v>28641.840000000004</v>
      </c>
      <c r="S92" s="40">
        <v>27806.540000000005</v>
      </c>
      <c r="T92" s="40">
        <v>28597.66</v>
      </c>
      <c r="U92" s="40">
        <f>SUM(I92:T92)</f>
        <v>335716.04719572753</v>
      </c>
      <c r="W92" s="42">
        <v>28619.809999999998</v>
      </c>
      <c r="X92" s="42">
        <v>26797.66532386397</v>
      </c>
      <c r="Y92" s="42">
        <v>28541.160000000007</v>
      </c>
      <c r="Z92" s="42">
        <v>27665.724881546019</v>
      </c>
      <c r="AA92" s="42">
        <v>28485.43</v>
      </c>
      <c r="AB92" s="42">
        <v>27576.050000000003</v>
      </c>
      <c r="AC92" s="42">
        <v>4775.8258423503212</v>
      </c>
      <c r="AD92" s="42">
        <v>4758.9588589999994</v>
      </c>
      <c r="AE92" s="42">
        <v>4599.0374038763821</v>
      </c>
      <c r="AF92" s="42">
        <v>4749.0987919999998</v>
      </c>
      <c r="AG92" s="42">
        <v>4579.4957680000016</v>
      </c>
      <c r="AH92" s="42">
        <v>4755.4646369999991</v>
      </c>
      <c r="AI92" s="40">
        <f>SUM(W92:AH92)</f>
        <v>195903.72150763666</v>
      </c>
      <c r="AK92" s="92">
        <v>4768.0865330000006</v>
      </c>
      <c r="AL92" s="92">
        <v>4277.5996402256806</v>
      </c>
      <c r="AM92" s="92">
        <v>4739.5282490788959</v>
      </c>
      <c r="AN92" s="92">
        <v>0</v>
      </c>
      <c r="AO92" s="92">
        <v>0</v>
      </c>
      <c r="AP92" s="92">
        <v>0</v>
      </c>
      <c r="AQ92" s="92">
        <v>4748.9390030000004</v>
      </c>
      <c r="AR92" s="92">
        <v>4763.2957329999999</v>
      </c>
      <c r="AS92" s="92">
        <v>0</v>
      </c>
      <c r="AT92" s="92">
        <v>4789.6746923652745</v>
      </c>
      <c r="AU92" s="92">
        <v>4598.9963179999986</v>
      </c>
      <c r="AV92" s="92">
        <v>4771.8706839999995</v>
      </c>
      <c r="AW92" s="40">
        <f t="shared" si="251"/>
        <v>37457.990852669849</v>
      </c>
      <c r="AY92" s="92">
        <f t="shared" si="266"/>
        <v>0</v>
      </c>
      <c r="AZ92" s="92">
        <f t="shared" si="266"/>
        <v>0</v>
      </c>
      <c r="BA92" s="92">
        <f t="shared" si="266"/>
        <v>0</v>
      </c>
      <c r="BB92" s="92">
        <f t="shared" si="266"/>
        <v>0</v>
      </c>
      <c r="BC92" s="92">
        <f t="shared" si="266"/>
        <v>0</v>
      </c>
      <c r="BD92" s="92">
        <f t="shared" si="266"/>
        <v>0</v>
      </c>
      <c r="BE92" s="92">
        <f t="shared" si="266"/>
        <v>0</v>
      </c>
      <c r="BF92" s="92">
        <f t="shared" si="266"/>
        <v>0</v>
      </c>
      <c r="BG92" s="92">
        <f t="shared" si="266"/>
        <v>0</v>
      </c>
      <c r="BH92" s="92">
        <f t="shared" si="266"/>
        <v>0</v>
      </c>
      <c r="BI92" s="92">
        <f t="shared" si="266"/>
        <v>0</v>
      </c>
      <c r="BJ92" s="92">
        <f t="shared" si="266"/>
        <v>0</v>
      </c>
      <c r="BK92" s="40">
        <f t="shared" si="253"/>
        <v>0</v>
      </c>
      <c r="BM92" s="51">
        <f>+[9]ENERO!$D$11</f>
        <v>4766.463753</v>
      </c>
      <c r="BN92" s="51">
        <f>+[10]FEBRERO!$D$11</f>
        <v>4300.1029840000001</v>
      </c>
      <c r="BO92" s="51">
        <f>+[11]MARZO!$D$11</f>
        <v>4744.4458429999995</v>
      </c>
      <c r="BP92" s="92">
        <f t="shared" si="267"/>
        <v>0</v>
      </c>
      <c r="BQ92" s="92">
        <f t="shared" si="267"/>
        <v>0</v>
      </c>
      <c r="BR92" s="92">
        <f t="shared" si="267"/>
        <v>0</v>
      </c>
      <c r="BS92" s="92">
        <f t="shared" si="267"/>
        <v>0</v>
      </c>
      <c r="BT92" s="92">
        <f t="shared" si="267"/>
        <v>0</v>
      </c>
      <c r="BU92" s="92">
        <f t="shared" si="267"/>
        <v>0</v>
      </c>
      <c r="BV92" s="92">
        <f t="shared" si="267"/>
        <v>0</v>
      </c>
      <c r="BW92" s="92">
        <f t="shared" si="267"/>
        <v>0</v>
      </c>
      <c r="BX92" s="92">
        <f t="shared" si="267"/>
        <v>0</v>
      </c>
      <c r="BY92" s="40">
        <f t="shared" si="255"/>
        <v>13811.012580000001</v>
      </c>
      <c r="CA92" s="92">
        <f t="shared" si="268"/>
        <v>0</v>
      </c>
      <c r="CB92" s="92">
        <f t="shared" si="268"/>
        <v>0</v>
      </c>
      <c r="CC92" s="92">
        <f t="shared" si="268"/>
        <v>0</v>
      </c>
      <c r="CD92" s="92">
        <f t="shared" si="268"/>
        <v>0</v>
      </c>
      <c r="CE92" s="92">
        <f t="shared" si="268"/>
        <v>0</v>
      </c>
      <c r="CF92" s="92">
        <f t="shared" si="268"/>
        <v>0</v>
      </c>
      <c r="CG92" s="92">
        <f t="shared" si="268"/>
        <v>0</v>
      </c>
      <c r="CH92" s="92">
        <f t="shared" si="268"/>
        <v>0</v>
      </c>
      <c r="CI92" s="92">
        <f t="shared" si="268"/>
        <v>0</v>
      </c>
      <c r="CJ92" s="92">
        <f t="shared" si="268"/>
        <v>0</v>
      </c>
      <c r="CK92" s="92">
        <f t="shared" si="268"/>
        <v>0</v>
      </c>
      <c r="CL92" s="92">
        <f t="shared" si="268"/>
        <v>0</v>
      </c>
      <c r="CM92" s="40">
        <f t="shared" si="257"/>
        <v>0</v>
      </c>
      <c r="CO92" s="92">
        <f t="shared" si="269"/>
        <v>0</v>
      </c>
      <c r="CP92" s="92">
        <f t="shared" si="269"/>
        <v>0</v>
      </c>
      <c r="CQ92" s="92">
        <f t="shared" si="269"/>
        <v>0</v>
      </c>
      <c r="CR92" s="92">
        <f t="shared" si="269"/>
        <v>0</v>
      </c>
      <c r="CS92" s="40">
        <f t="shared" si="259"/>
        <v>0</v>
      </c>
      <c r="CU92" s="92">
        <f t="shared" si="270"/>
        <v>0</v>
      </c>
      <c r="CV92" s="92">
        <f t="shared" si="270"/>
        <v>0</v>
      </c>
      <c r="CW92" s="92">
        <f t="shared" si="270"/>
        <v>0</v>
      </c>
      <c r="CX92" s="92">
        <f t="shared" si="270"/>
        <v>0</v>
      </c>
      <c r="CY92" s="40">
        <f t="shared" si="261"/>
        <v>0</v>
      </c>
      <c r="DA92" s="92">
        <f t="shared" si="271"/>
        <v>0</v>
      </c>
      <c r="DB92" s="92">
        <f t="shared" si="271"/>
        <v>0</v>
      </c>
      <c r="DC92" s="92">
        <f t="shared" si="271"/>
        <v>0</v>
      </c>
      <c r="DD92" s="92">
        <f t="shared" si="271"/>
        <v>0</v>
      </c>
      <c r="DE92" s="92">
        <f t="shared" si="271"/>
        <v>0</v>
      </c>
      <c r="DF92" s="92">
        <f t="shared" si="271"/>
        <v>0</v>
      </c>
      <c r="DG92" s="92">
        <f t="shared" si="271"/>
        <v>0</v>
      </c>
      <c r="DH92" s="92">
        <f t="shared" si="271"/>
        <v>0</v>
      </c>
      <c r="DI92" s="92">
        <f t="shared" si="271"/>
        <v>0</v>
      </c>
      <c r="DJ92" s="92">
        <f t="shared" si="271"/>
        <v>0</v>
      </c>
      <c r="DK92" s="92">
        <f t="shared" si="271"/>
        <v>0</v>
      </c>
      <c r="DL92" s="92">
        <f t="shared" si="271"/>
        <v>0</v>
      </c>
      <c r="DM92" s="92">
        <f t="shared" si="271"/>
        <v>0</v>
      </c>
      <c r="DN92" s="92">
        <f t="shared" si="271"/>
        <v>0</v>
      </c>
      <c r="DO92" s="92">
        <f t="shared" si="271"/>
        <v>0</v>
      </c>
      <c r="DP92" s="92">
        <f t="shared" si="271"/>
        <v>0</v>
      </c>
      <c r="DQ92" s="92">
        <f t="shared" si="271"/>
        <v>0</v>
      </c>
      <c r="DR92" s="92">
        <f t="shared" si="271"/>
        <v>0</v>
      </c>
      <c r="DS92" s="92">
        <f t="shared" si="271"/>
        <v>0</v>
      </c>
      <c r="DU92" s="93">
        <f t="shared" si="263"/>
        <v>13811.012580000001</v>
      </c>
      <c r="DW92" s="93">
        <f t="shared" si="264"/>
        <v>9044.5488270000005</v>
      </c>
      <c r="DX92" s="40">
        <f t="shared" si="265"/>
        <v>13811.012580000001</v>
      </c>
    </row>
    <row r="93" spans="1:128" x14ac:dyDescent="0.3">
      <c r="A93" s="12" t="str">
        <f t="shared" si="230"/>
        <v>3110151LOG-063CANCHA NITRATOS</v>
      </c>
      <c r="B93" s="15" t="s">
        <v>31</v>
      </c>
      <c r="C93" s="16" t="s">
        <v>32</v>
      </c>
      <c r="D93" s="15" t="s">
        <v>33</v>
      </c>
      <c r="E93" s="16" t="s">
        <v>34</v>
      </c>
      <c r="F93" s="60" t="s">
        <v>35</v>
      </c>
      <c r="G93" s="39" t="s">
        <v>178</v>
      </c>
      <c r="I93" s="40">
        <v>33333.761795681829</v>
      </c>
      <c r="J93" s="40">
        <v>30243.537554489722</v>
      </c>
      <c r="K93" s="40">
        <v>33230.275282752118</v>
      </c>
      <c r="L93" s="40">
        <v>32258.530000000002</v>
      </c>
      <c r="M93" s="40">
        <v>33734.098586248569</v>
      </c>
      <c r="N93" s="40">
        <v>32374.082662722321</v>
      </c>
      <c r="O93" s="40">
        <v>33688.507837322009</v>
      </c>
      <c r="P93" s="40">
        <v>33435.127553559425</v>
      </c>
      <c r="Q93" s="40">
        <v>32616.760000000002</v>
      </c>
      <c r="R93" s="40">
        <v>33741.869999999995</v>
      </c>
      <c r="S93" s="40">
        <v>32757.849999999995</v>
      </c>
      <c r="T93" s="40">
        <v>32610.63</v>
      </c>
      <c r="U93" s="40">
        <f t="shared" si="246"/>
        <v>394025.03127277602</v>
      </c>
      <c r="W93" s="42">
        <v>27178.740000000005</v>
      </c>
      <c r="X93" s="42">
        <v>27210.217120202011</v>
      </c>
      <c r="Y93" s="42">
        <v>33623.340000000004</v>
      </c>
      <c r="Z93" s="42">
        <v>32591.960448915568</v>
      </c>
      <c r="AA93" s="42">
        <v>33557.600000000006</v>
      </c>
      <c r="AB93" s="42">
        <v>32486.280000000006</v>
      </c>
      <c r="AC93" s="42">
        <v>2584.3867691199516</v>
      </c>
      <c r="AD93" s="42">
        <v>2575.2593832999996</v>
      </c>
      <c r="AE93" s="42">
        <v>2488.7196077938647</v>
      </c>
      <c r="AF93" s="42">
        <v>2569.9237122</v>
      </c>
      <c r="AG93" s="42">
        <v>2478.1448607000002</v>
      </c>
      <c r="AH93" s="42">
        <v>2573.3685217000002</v>
      </c>
      <c r="AI93" s="40">
        <f t="shared" si="248"/>
        <v>201917.9404239314</v>
      </c>
      <c r="AK93" s="92">
        <v>2580.1987260000001</v>
      </c>
      <c r="AL93" s="92">
        <v>2314.7770205018705</v>
      </c>
      <c r="AM93" s="92">
        <v>2564.7447170648452</v>
      </c>
      <c r="AN93" s="92">
        <v>2488.954012785473</v>
      </c>
      <c r="AO93" s="92">
        <v>2582.8118080125278</v>
      </c>
      <c r="AP93" s="92">
        <v>2497.3246783</v>
      </c>
      <c r="AQ93" s="92">
        <v>2569.8372444999995</v>
      </c>
      <c r="AR93" s="92">
        <v>2577.6062358000004</v>
      </c>
      <c r="AS93" s="92">
        <v>2485.3566689000008</v>
      </c>
      <c r="AT93" s="92">
        <v>2591.8809252989304</v>
      </c>
      <c r="AU93" s="92">
        <v>2488.6973744999996</v>
      </c>
      <c r="AV93" s="92">
        <v>2582.2464780999994</v>
      </c>
      <c r="AW93" s="40">
        <f t="shared" si="251"/>
        <v>30324.435889763645</v>
      </c>
      <c r="AY93" s="92">
        <f t="shared" si="266"/>
        <v>28678.522075942979</v>
      </c>
      <c r="AZ93" s="92">
        <f t="shared" si="266"/>
        <v>24913.743342515729</v>
      </c>
      <c r="BA93" s="92">
        <f t="shared" si="266"/>
        <v>31304.012982772529</v>
      </c>
      <c r="BB93" s="92">
        <f t="shared" si="266"/>
        <v>30275.911509083675</v>
      </c>
      <c r="BC93" s="92">
        <f t="shared" si="266"/>
        <v>27390.820209904148</v>
      </c>
      <c r="BD93" s="92">
        <f t="shared" si="266"/>
        <v>30664.650558645058</v>
      </c>
      <c r="BE93" s="92">
        <f t="shared" si="266"/>
        <v>31758.739266278961</v>
      </c>
      <c r="BF93" s="92">
        <f t="shared" si="266"/>
        <v>35833.905281165862</v>
      </c>
      <c r="BG93" s="92">
        <f t="shared" si="266"/>
        <v>25602.47869637128</v>
      </c>
      <c r="BH93" s="92">
        <f t="shared" si="266"/>
        <v>30758.640481199724</v>
      </c>
      <c r="BI93" s="92">
        <f t="shared" si="266"/>
        <v>32232.722891210626</v>
      </c>
      <c r="BJ93" s="92">
        <f t="shared" si="266"/>
        <v>31841.07968924868</v>
      </c>
      <c r="BK93" s="40">
        <f t="shared" si="253"/>
        <v>361255.22698433924</v>
      </c>
      <c r="BM93" s="51">
        <f>+[9]ENERO!$D$18</f>
        <v>2579.3205735000006</v>
      </c>
      <c r="BN93" s="51">
        <f>+[10]FEBRERO!$D$18</f>
        <v>2326.9544636000001</v>
      </c>
      <c r="BO93" s="51">
        <f>+[11]MARZO!$D$18</f>
        <v>2567.4058197999998</v>
      </c>
      <c r="BP93" s="92">
        <f t="shared" si="267"/>
        <v>30341.591704649043</v>
      </c>
      <c r="BQ93" s="92">
        <f t="shared" si="267"/>
        <v>30835.778062276837</v>
      </c>
      <c r="BR93" s="92">
        <f t="shared" si="267"/>
        <v>30636.779045821171</v>
      </c>
      <c r="BS93" s="92">
        <f t="shared" si="267"/>
        <v>28246.416271764421</v>
      </c>
      <c r="BT93" s="92">
        <f t="shared" si="267"/>
        <v>35748.316443605538</v>
      </c>
      <c r="BU93" s="92">
        <f t="shared" si="267"/>
        <v>29300.400115417222</v>
      </c>
      <c r="BV93" s="92">
        <f t="shared" si="267"/>
        <v>29699.162635253138</v>
      </c>
      <c r="BW93" s="92">
        <f t="shared" si="267"/>
        <v>32832.811817623362</v>
      </c>
      <c r="BX93" s="92">
        <f t="shared" si="267"/>
        <v>30696.774061495838</v>
      </c>
      <c r="BY93" s="40">
        <f t="shared" si="255"/>
        <v>285811.71101480653</v>
      </c>
      <c r="CA93" s="92">
        <f t="shared" si="268"/>
        <v>0</v>
      </c>
      <c r="CB93" s="92">
        <f t="shared" si="268"/>
        <v>0</v>
      </c>
      <c r="CC93" s="92">
        <f t="shared" si="268"/>
        <v>0</v>
      </c>
      <c r="CD93" s="92">
        <f t="shared" si="268"/>
        <v>0</v>
      </c>
      <c r="CE93" s="92">
        <f t="shared" si="268"/>
        <v>0</v>
      </c>
      <c r="CF93" s="92">
        <f t="shared" si="268"/>
        <v>0</v>
      </c>
      <c r="CG93" s="92">
        <f t="shared" si="268"/>
        <v>0</v>
      </c>
      <c r="CH93" s="92">
        <f t="shared" si="268"/>
        <v>0</v>
      </c>
      <c r="CI93" s="92">
        <f t="shared" si="268"/>
        <v>0</v>
      </c>
      <c r="CJ93" s="92">
        <f t="shared" si="268"/>
        <v>0</v>
      </c>
      <c r="CK93" s="92">
        <f t="shared" si="268"/>
        <v>0</v>
      </c>
      <c r="CL93" s="92">
        <f t="shared" si="268"/>
        <v>0</v>
      </c>
      <c r="CM93" s="40">
        <f t="shared" si="257"/>
        <v>0</v>
      </c>
      <c r="CO93" s="92">
        <f t="shared" si="269"/>
        <v>0</v>
      </c>
      <c r="CP93" s="92">
        <f t="shared" si="269"/>
        <v>0</v>
      </c>
      <c r="CQ93" s="92">
        <f t="shared" si="269"/>
        <v>0</v>
      </c>
      <c r="CR93" s="92">
        <f t="shared" si="269"/>
        <v>0</v>
      </c>
      <c r="CS93" s="40">
        <f t="shared" si="259"/>
        <v>0</v>
      </c>
      <c r="CU93" s="92">
        <f t="shared" si="270"/>
        <v>0</v>
      </c>
      <c r="CV93" s="92">
        <f t="shared" si="270"/>
        <v>0</v>
      </c>
      <c r="CW93" s="92">
        <f t="shared" si="270"/>
        <v>0</v>
      </c>
      <c r="CX93" s="92">
        <f t="shared" si="270"/>
        <v>0</v>
      </c>
      <c r="CY93" s="40">
        <f t="shared" si="261"/>
        <v>0</v>
      </c>
      <c r="DA93" s="92">
        <f t="shared" si="271"/>
        <v>0</v>
      </c>
      <c r="DB93" s="92">
        <f t="shared" si="271"/>
        <v>0</v>
      </c>
      <c r="DC93" s="92">
        <f t="shared" si="271"/>
        <v>0</v>
      </c>
      <c r="DD93" s="92">
        <f t="shared" si="271"/>
        <v>0</v>
      </c>
      <c r="DE93" s="92">
        <f t="shared" si="271"/>
        <v>0</v>
      </c>
      <c r="DF93" s="92">
        <f t="shared" si="271"/>
        <v>0</v>
      </c>
      <c r="DG93" s="92">
        <f t="shared" si="271"/>
        <v>0</v>
      </c>
      <c r="DH93" s="92">
        <f t="shared" si="271"/>
        <v>0</v>
      </c>
      <c r="DI93" s="92">
        <f t="shared" si="271"/>
        <v>0</v>
      </c>
      <c r="DJ93" s="92">
        <f t="shared" si="271"/>
        <v>0</v>
      </c>
      <c r="DK93" s="92">
        <f t="shared" si="271"/>
        <v>0</v>
      </c>
      <c r="DL93" s="92">
        <f t="shared" si="271"/>
        <v>0</v>
      </c>
      <c r="DM93" s="92">
        <f t="shared" si="271"/>
        <v>0</v>
      </c>
      <c r="DN93" s="92">
        <f t="shared" si="271"/>
        <v>0</v>
      </c>
      <c r="DO93" s="92">
        <f t="shared" si="271"/>
        <v>0</v>
      </c>
      <c r="DP93" s="92">
        <f t="shared" si="271"/>
        <v>0</v>
      </c>
      <c r="DQ93" s="92">
        <f t="shared" si="271"/>
        <v>0</v>
      </c>
      <c r="DR93" s="92">
        <f t="shared" si="271"/>
        <v>0</v>
      </c>
      <c r="DS93" s="92">
        <f t="shared" si="271"/>
        <v>0</v>
      </c>
      <c r="DU93" s="93">
        <f t="shared" si="263"/>
        <v>-75443.515969532717</v>
      </c>
      <c r="DW93" s="93">
        <f t="shared" si="264"/>
        <v>-78022.83654303271</v>
      </c>
      <c r="DX93" s="40">
        <f t="shared" si="265"/>
        <v>285811.71101480653</v>
      </c>
    </row>
    <row r="94" spans="1:128" x14ac:dyDescent="0.3">
      <c r="A94" s="12" t="str">
        <f t="shared" si="230"/>
        <v>3110151LOG-063GRIFO PRIMAX</v>
      </c>
      <c r="B94" s="15" t="s">
        <v>31</v>
      </c>
      <c r="C94" s="16" t="s">
        <v>32</v>
      </c>
      <c r="D94" s="15" t="s">
        <v>33</v>
      </c>
      <c r="E94" s="16" t="s">
        <v>34</v>
      </c>
      <c r="F94" s="60" t="s">
        <v>36</v>
      </c>
      <c r="G94" s="39" t="s">
        <v>178</v>
      </c>
      <c r="I94" s="40">
        <v>161587.25251644501</v>
      </c>
      <c r="J94" s="40">
        <v>150799.73892701618</v>
      </c>
      <c r="K94" s="40">
        <v>168001.19109381037</v>
      </c>
      <c r="L94" s="40">
        <v>158179.32</v>
      </c>
      <c r="M94" s="40">
        <v>167975.88920742346</v>
      </c>
      <c r="N94" s="40">
        <v>146353.28485574832</v>
      </c>
      <c r="O94" s="40">
        <v>162333.23028381995</v>
      </c>
      <c r="P94" s="40">
        <v>169935.18205799517</v>
      </c>
      <c r="Q94" s="40">
        <v>155388.00000000003</v>
      </c>
      <c r="R94" s="40">
        <v>152430.65</v>
      </c>
      <c r="S94" s="40">
        <v>148192.26000000004</v>
      </c>
      <c r="T94" s="40">
        <v>151861.54999999999</v>
      </c>
      <c r="U94" s="40">
        <f t="shared" si="246"/>
        <v>1893037.5489422583</v>
      </c>
      <c r="W94" s="42">
        <v>129130.81999999999</v>
      </c>
      <c r="X94" s="42">
        <v>143313.84362917184</v>
      </c>
      <c r="Y94" s="42">
        <v>165372.40999999997</v>
      </c>
      <c r="Z94" s="42">
        <v>163112.94712550665</v>
      </c>
      <c r="AA94" s="42">
        <v>147565.22999999998</v>
      </c>
      <c r="AB94" s="42">
        <v>109849.76000000001</v>
      </c>
      <c r="AC94" s="42">
        <v>144047.80774479825</v>
      </c>
      <c r="AD94" s="42">
        <v>162681.34557000003</v>
      </c>
      <c r="AE94" s="42">
        <v>156862.41010473043</v>
      </c>
      <c r="AF94" s="42">
        <v>160850.98678000004</v>
      </c>
      <c r="AG94" s="42">
        <v>157826.76862000002</v>
      </c>
      <c r="AH94" s="42">
        <v>169964.88032</v>
      </c>
      <c r="AI94" s="40">
        <f t="shared" si="248"/>
        <v>1810579.2098942071</v>
      </c>
      <c r="AK94" s="92">
        <v>163639.84596999999</v>
      </c>
      <c r="AL94" s="92">
        <v>147573.08225510104</v>
      </c>
      <c r="AM94" s="92">
        <v>167879.68066041535</v>
      </c>
      <c r="AN94" s="92">
        <v>148877.53042861784</v>
      </c>
      <c r="AO94" s="92">
        <v>134294.19858663381</v>
      </c>
      <c r="AP94" s="92">
        <v>134419.25814999998</v>
      </c>
      <c r="AQ94" s="92">
        <v>143693.46752000001</v>
      </c>
      <c r="AR94" s="92">
        <v>144861.92536999998</v>
      </c>
      <c r="AS94" s="92">
        <v>140369.21236</v>
      </c>
      <c r="AT94" s="92">
        <v>158825.91090578987</v>
      </c>
      <c r="AU94" s="92">
        <v>150419.51246</v>
      </c>
      <c r="AV94" s="92">
        <v>155893.60037999999</v>
      </c>
      <c r="AW94" s="40">
        <f t="shared" si="251"/>
        <v>1790747.2250465581</v>
      </c>
      <c r="AY94" s="92">
        <f t="shared" si="266"/>
        <v>145085.08255357042</v>
      </c>
      <c r="AZ94" s="92">
        <f t="shared" si="266"/>
        <v>126039.00926259665</v>
      </c>
      <c r="BA94" s="92">
        <f t="shared" si="266"/>
        <v>158367.48127524473</v>
      </c>
      <c r="BB94" s="92">
        <f t="shared" si="266"/>
        <v>153166.30016874973</v>
      </c>
      <c r="BC94" s="92">
        <f t="shared" si="266"/>
        <v>138570.57908495027</v>
      </c>
      <c r="BD94" s="92">
        <f t="shared" si="266"/>
        <v>155132.93697618553</v>
      </c>
      <c r="BE94" s="92">
        <f t="shared" si="266"/>
        <v>160667.94851017074</v>
      </c>
      <c r="BF94" s="92">
        <f t="shared" si="266"/>
        <v>181318.5471226268</v>
      </c>
      <c r="BG94" s="92">
        <f t="shared" si="266"/>
        <v>129572.43563823533</v>
      </c>
      <c r="BH94" s="92">
        <f t="shared" si="266"/>
        <v>155697.16105482139</v>
      </c>
      <c r="BI94" s="92">
        <f t="shared" si="266"/>
        <v>163190.14693482488</v>
      </c>
      <c r="BJ94" s="92">
        <f t="shared" si="266"/>
        <v>161238.42276939854</v>
      </c>
      <c r="BK94" s="40">
        <f t="shared" si="253"/>
        <v>1828046.0513513749</v>
      </c>
      <c r="BM94" s="51">
        <f>+[9]ENERO!$D$17</f>
        <v>166387.50636999999</v>
      </c>
      <c r="BN94" s="51">
        <f>+[10]FEBRERO!$D$17</f>
        <v>148739.81741999998</v>
      </c>
      <c r="BO94" s="51">
        <f>+[11]MARZO!$D$17</f>
        <v>166219.08676000001</v>
      </c>
      <c r="BP94" s="92">
        <f t="shared" si="267"/>
        <v>153498.57728437311</v>
      </c>
      <c r="BQ94" s="92">
        <f t="shared" si="267"/>
        <v>155998.67363883002</v>
      </c>
      <c r="BR94" s="92">
        <f t="shared" si="267"/>
        <v>154991.93456580193</v>
      </c>
      <c r="BS94" s="92">
        <f t="shared" si="267"/>
        <v>142899.05267012282</v>
      </c>
      <c r="BT94" s="92">
        <f t="shared" si="267"/>
        <v>180885.47002554272</v>
      </c>
      <c r="BU94" s="92">
        <f t="shared" si="267"/>
        <v>148287.3690924127</v>
      </c>
      <c r="BV94" s="92">
        <f t="shared" si="267"/>
        <v>150334.19018765364</v>
      </c>
      <c r="BW94" s="92">
        <f t="shared" si="267"/>
        <v>166228.32029690096</v>
      </c>
      <c r="BX94" s="92">
        <f t="shared" si="267"/>
        <v>155443.83174466912</v>
      </c>
      <c r="BY94" s="40">
        <f t="shared" si="255"/>
        <v>1889913.8300563069</v>
      </c>
      <c r="CA94" s="92">
        <f t="shared" si="268"/>
        <v>0</v>
      </c>
      <c r="CB94" s="92">
        <f t="shared" si="268"/>
        <v>0</v>
      </c>
      <c r="CC94" s="92">
        <f t="shared" si="268"/>
        <v>0</v>
      </c>
      <c r="CD94" s="92">
        <f t="shared" si="268"/>
        <v>0</v>
      </c>
      <c r="CE94" s="92">
        <f t="shared" si="268"/>
        <v>0</v>
      </c>
      <c r="CF94" s="92">
        <f t="shared" si="268"/>
        <v>0</v>
      </c>
      <c r="CG94" s="92">
        <f t="shared" si="268"/>
        <v>0</v>
      </c>
      <c r="CH94" s="92">
        <f t="shared" si="268"/>
        <v>0</v>
      </c>
      <c r="CI94" s="92">
        <f t="shared" si="268"/>
        <v>0</v>
      </c>
      <c r="CJ94" s="92">
        <f t="shared" si="268"/>
        <v>0</v>
      </c>
      <c r="CK94" s="92">
        <f t="shared" si="268"/>
        <v>0</v>
      </c>
      <c r="CL94" s="92">
        <f t="shared" si="268"/>
        <v>0</v>
      </c>
      <c r="CM94" s="40">
        <f t="shared" si="257"/>
        <v>0</v>
      </c>
      <c r="CO94" s="92">
        <f t="shared" si="269"/>
        <v>0</v>
      </c>
      <c r="CP94" s="92">
        <f t="shared" si="269"/>
        <v>0</v>
      </c>
      <c r="CQ94" s="92">
        <f t="shared" si="269"/>
        <v>0</v>
      </c>
      <c r="CR94" s="92">
        <f t="shared" si="269"/>
        <v>0</v>
      </c>
      <c r="CS94" s="40">
        <f t="shared" si="259"/>
        <v>0</v>
      </c>
      <c r="CU94" s="92">
        <f t="shared" si="270"/>
        <v>0</v>
      </c>
      <c r="CV94" s="92">
        <f t="shared" si="270"/>
        <v>0</v>
      </c>
      <c r="CW94" s="92">
        <f t="shared" si="270"/>
        <v>0</v>
      </c>
      <c r="CX94" s="92">
        <f t="shared" si="270"/>
        <v>0</v>
      </c>
      <c r="CY94" s="40">
        <f t="shared" si="261"/>
        <v>0</v>
      </c>
      <c r="DA94" s="92">
        <f t="shared" si="271"/>
        <v>0</v>
      </c>
      <c r="DB94" s="92">
        <f t="shared" si="271"/>
        <v>0</v>
      </c>
      <c r="DC94" s="92">
        <f t="shared" si="271"/>
        <v>0</v>
      </c>
      <c r="DD94" s="92">
        <f t="shared" si="271"/>
        <v>0</v>
      </c>
      <c r="DE94" s="92">
        <f t="shared" si="271"/>
        <v>0</v>
      </c>
      <c r="DF94" s="92">
        <f t="shared" si="271"/>
        <v>0</v>
      </c>
      <c r="DG94" s="92">
        <f t="shared" si="271"/>
        <v>0</v>
      </c>
      <c r="DH94" s="92">
        <f t="shared" si="271"/>
        <v>0</v>
      </c>
      <c r="DI94" s="92">
        <f t="shared" si="271"/>
        <v>0</v>
      </c>
      <c r="DJ94" s="92">
        <f t="shared" si="271"/>
        <v>0</v>
      </c>
      <c r="DK94" s="92">
        <f t="shared" si="271"/>
        <v>0</v>
      </c>
      <c r="DL94" s="92">
        <f t="shared" si="271"/>
        <v>0</v>
      </c>
      <c r="DM94" s="92">
        <f t="shared" si="271"/>
        <v>0</v>
      </c>
      <c r="DN94" s="92">
        <f t="shared" si="271"/>
        <v>0</v>
      </c>
      <c r="DO94" s="92">
        <f t="shared" si="271"/>
        <v>0</v>
      </c>
      <c r="DP94" s="92">
        <f t="shared" si="271"/>
        <v>0</v>
      </c>
      <c r="DQ94" s="92">
        <f t="shared" si="271"/>
        <v>0</v>
      </c>
      <c r="DR94" s="92">
        <f t="shared" si="271"/>
        <v>0</v>
      </c>
      <c r="DS94" s="92">
        <f t="shared" si="271"/>
        <v>0</v>
      </c>
      <c r="DU94" s="93">
        <f t="shared" si="263"/>
        <v>61867.77870493196</v>
      </c>
      <c r="DW94" s="93">
        <f t="shared" si="264"/>
        <v>-104519.72766506803</v>
      </c>
      <c r="DX94" s="40">
        <f t="shared" si="265"/>
        <v>1889913.8300563069</v>
      </c>
    </row>
    <row r="95" spans="1:128" x14ac:dyDescent="0.3">
      <c r="A95" s="12" t="str">
        <f t="shared" si="230"/>
        <v>3110200NUEVOVILLA COLABORADORES</v>
      </c>
      <c r="B95" s="52" t="s">
        <v>22</v>
      </c>
      <c r="C95" s="16"/>
      <c r="D95" s="15" t="s">
        <v>200</v>
      </c>
      <c r="E95" s="16"/>
      <c r="F95" s="60" t="s">
        <v>181</v>
      </c>
      <c r="G95" s="39" t="s">
        <v>178</v>
      </c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>
        <f t="shared" si="246"/>
        <v>0</v>
      </c>
      <c r="W95" s="42"/>
      <c r="X95" s="42"/>
      <c r="Y95" s="42"/>
      <c r="Z95" s="42"/>
      <c r="AA95" s="42"/>
      <c r="AB95" s="42"/>
      <c r="AC95" s="42">
        <v>370.2776365113383</v>
      </c>
      <c r="AD95" s="42">
        <v>368.96991170000001</v>
      </c>
      <c r="AE95" s="42">
        <v>356.57093795877023</v>
      </c>
      <c r="AF95" s="42">
        <v>368.20544400000006</v>
      </c>
      <c r="AG95" s="42">
        <v>355.05584269999997</v>
      </c>
      <c r="AH95" s="42">
        <v>368.69899839999994</v>
      </c>
      <c r="AI95" s="40">
        <f t="shared" si="248"/>
        <v>2187.7787712701083</v>
      </c>
      <c r="AK95" s="92">
        <v>369.67759540000009</v>
      </c>
      <c r="AL95" s="92">
        <v>331.64933919471258</v>
      </c>
      <c r="AM95" s="92">
        <v>367.46342437478785</v>
      </c>
      <c r="AN95" s="92">
        <v>4956.0750956342326</v>
      </c>
      <c r="AO95" s="92">
        <v>5142.9673720951196</v>
      </c>
      <c r="AP95" s="92">
        <v>4972.7430012999994</v>
      </c>
      <c r="AQ95" s="92">
        <v>368.19305560000004</v>
      </c>
      <c r="AR95" s="92">
        <v>369.30615630000005</v>
      </c>
      <c r="AS95" s="92">
        <v>4948.9119624000004</v>
      </c>
      <c r="AT95" s="92">
        <v>371.35136064224452</v>
      </c>
      <c r="AU95" s="92">
        <v>356.56775240000007</v>
      </c>
      <c r="AV95" s="92">
        <v>369.9709866</v>
      </c>
      <c r="AW95" s="40">
        <f t="shared" si="251"/>
        <v>22924.8771019411</v>
      </c>
      <c r="AY95" s="92">
        <f t="shared" si="266"/>
        <v>347.31109552289132</v>
      </c>
      <c r="AZ95" s="92">
        <f t="shared" si="266"/>
        <v>301.71776184811517</v>
      </c>
      <c r="BA95" s="92">
        <f t="shared" si="266"/>
        <v>379.10708977676802</v>
      </c>
      <c r="BB95" s="92">
        <f t="shared" si="266"/>
        <v>366.65627211642902</v>
      </c>
      <c r="BC95" s="92">
        <f t="shared" si="266"/>
        <v>331.71638863330651</v>
      </c>
      <c r="BD95" s="92">
        <f t="shared" si="266"/>
        <v>371.36409439604876</v>
      </c>
      <c r="BE95" s="92">
        <f t="shared" si="266"/>
        <v>384.61405011696468</v>
      </c>
      <c r="BF95" s="92">
        <f t="shared" si="266"/>
        <v>433.59249865197421</v>
      </c>
      <c r="BG95" s="92">
        <f t="shared" si="266"/>
        <v>309.52306890876321</v>
      </c>
      <c r="BH95" s="92">
        <f t="shared" si="266"/>
        <v>371.53452500818162</v>
      </c>
      <c r="BI95" s="92">
        <f t="shared" si="266"/>
        <v>388.99828451195731</v>
      </c>
      <c r="BJ95" s="92">
        <f t="shared" si="266"/>
        <v>383.93236476352962</v>
      </c>
      <c r="BK95" s="40">
        <f t="shared" si="253"/>
        <v>4370.0674942549294</v>
      </c>
      <c r="BM95" s="51">
        <f>+[9]ENERO!$D$15</f>
        <v>369.55177840000005</v>
      </c>
      <c r="BN95" s="51">
        <f>+[10]FEBRERO!$D$15</f>
        <v>333.39406070000007</v>
      </c>
      <c r="BO95" s="51">
        <f>+[11]MARZO!$D$15</f>
        <v>367.8446937999999</v>
      </c>
      <c r="BP95" s="92">
        <f t="shared" si="267"/>
        <v>367.45169179027266</v>
      </c>
      <c r="BQ95" s="92">
        <f t="shared" si="267"/>
        <v>373.436533157121</v>
      </c>
      <c r="BR95" s="92">
        <f t="shared" si="267"/>
        <v>371.02655658196227</v>
      </c>
      <c r="BS95" s="92">
        <f t="shared" si="267"/>
        <v>342.07808038237448</v>
      </c>
      <c r="BT95" s="92">
        <f t="shared" si="267"/>
        <v>432.55686835593707</v>
      </c>
      <c r="BU95" s="92">
        <f t="shared" si="267"/>
        <v>354.22936472412795</v>
      </c>
      <c r="BV95" s="92">
        <f t="shared" si="267"/>
        <v>358.73706087802759</v>
      </c>
      <c r="BW95" s="92">
        <f t="shared" si="267"/>
        <v>396.24041431020748</v>
      </c>
      <c r="BX95" s="92">
        <f t="shared" si="267"/>
        <v>370.1345925157591</v>
      </c>
      <c r="BY95" s="40">
        <f t="shared" si="255"/>
        <v>4436.6816955957902</v>
      </c>
      <c r="CA95" s="92">
        <f t="shared" si="268"/>
        <v>0</v>
      </c>
      <c r="CB95" s="92">
        <f t="shared" si="268"/>
        <v>0</v>
      </c>
      <c r="CC95" s="92">
        <f t="shared" si="268"/>
        <v>0</v>
      </c>
      <c r="CD95" s="92">
        <f t="shared" si="268"/>
        <v>0</v>
      </c>
      <c r="CE95" s="92">
        <f t="shared" si="268"/>
        <v>0</v>
      </c>
      <c r="CF95" s="92">
        <f t="shared" si="268"/>
        <v>0</v>
      </c>
      <c r="CG95" s="92">
        <f t="shared" si="268"/>
        <v>0</v>
      </c>
      <c r="CH95" s="92">
        <f t="shared" si="268"/>
        <v>0</v>
      </c>
      <c r="CI95" s="92">
        <f t="shared" si="268"/>
        <v>0</v>
      </c>
      <c r="CJ95" s="92">
        <f t="shared" si="268"/>
        <v>0</v>
      </c>
      <c r="CK95" s="92">
        <f t="shared" si="268"/>
        <v>0</v>
      </c>
      <c r="CL95" s="92">
        <f t="shared" si="268"/>
        <v>0</v>
      </c>
      <c r="CM95" s="40">
        <f t="shared" si="257"/>
        <v>0</v>
      </c>
      <c r="CO95" s="92">
        <f t="shared" si="269"/>
        <v>0</v>
      </c>
      <c r="CP95" s="92">
        <f t="shared" si="269"/>
        <v>0</v>
      </c>
      <c r="CQ95" s="92">
        <f t="shared" si="269"/>
        <v>0</v>
      </c>
      <c r="CR95" s="92">
        <f t="shared" si="269"/>
        <v>0</v>
      </c>
      <c r="CS95" s="40">
        <f t="shared" si="259"/>
        <v>0</v>
      </c>
      <c r="CU95" s="92">
        <f t="shared" si="270"/>
        <v>0</v>
      </c>
      <c r="CV95" s="92">
        <f t="shared" si="270"/>
        <v>0</v>
      </c>
      <c r="CW95" s="92">
        <f t="shared" si="270"/>
        <v>0</v>
      </c>
      <c r="CX95" s="92">
        <f t="shared" si="270"/>
        <v>0</v>
      </c>
      <c r="CY95" s="40">
        <f t="shared" si="261"/>
        <v>0</v>
      </c>
      <c r="DA95" s="92">
        <f t="shared" si="271"/>
        <v>0</v>
      </c>
      <c r="DB95" s="92">
        <f t="shared" si="271"/>
        <v>0</v>
      </c>
      <c r="DC95" s="92">
        <f t="shared" si="271"/>
        <v>0</v>
      </c>
      <c r="DD95" s="92">
        <f t="shared" si="271"/>
        <v>0</v>
      </c>
      <c r="DE95" s="92">
        <f t="shared" si="271"/>
        <v>0</v>
      </c>
      <c r="DF95" s="92">
        <f t="shared" si="271"/>
        <v>0</v>
      </c>
      <c r="DG95" s="92">
        <f t="shared" si="271"/>
        <v>0</v>
      </c>
      <c r="DH95" s="92">
        <f t="shared" si="271"/>
        <v>0</v>
      </c>
      <c r="DI95" s="92">
        <f t="shared" si="271"/>
        <v>0</v>
      </c>
      <c r="DJ95" s="92">
        <f t="shared" si="271"/>
        <v>0</v>
      </c>
      <c r="DK95" s="92">
        <f t="shared" si="271"/>
        <v>0</v>
      </c>
      <c r="DL95" s="92">
        <f t="shared" si="271"/>
        <v>0</v>
      </c>
      <c r="DM95" s="92">
        <f t="shared" si="271"/>
        <v>0</v>
      </c>
      <c r="DN95" s="92">
        <f t="shared" si="271"/>
        <v>0</v>
      </c>
      <c r="DO95" s="92">
        <f t="shared" si="271"/>
        <v>0</v>
      </c>
      <c r="DP95" s="92">
        <f t="shared" si="271"/>
        <v>0</v>
      </c>
      <c r="DQ95" s="92">
        <f t="shared" si="271"/>
        <v>0</v>
      </c>
      <c r="DR95" s="92">
        <f t="shared" si="271"/>
        <v>0</v>
      </c>
      <c r="DS95" s="92">
        <f t="shared" si="271"/>
        <v>0</v>
      </c>
      <c r="DU95" s="93">
        <f t="shared" si="263"/>
        <v>66.614201340860745</v>
      </c>
      <c r="DW95" s="93">
        <f t="shared" si="264"/>
        <v>-302.9375770591393</v>
      </c>
      <c r="DX95" s="40">
        <f t="shared" si="265"/>
        <v>4436.6816955957902</v>
      </c>
    </row>
    <row r="96" spans="1:128" x14ac:dyDescent="0.3">
      <c r="A96" s="12" t="str">
        <f t="shared" si="230"/>
        <v/>
      </c>
      <c r="B96" s="15"/>
      <c r="C96" s="16"/>
      <c r="D96" s="15"/>
      <c r="E96" s="16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33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33"/>
      <c r="AW96" s="33"/>
      <c r="BK96" s="33"/>
      <c r="BY96" s="33"/>
      <c r="CM96" s="33"/>
      <c r="CS96" s="33"/>
      <c r="CY96" s="33"/>
      <c r="DU96" s="33"/>
      <c r="DW96" s="33"/>
      <c r="DX96" s="33"/>
    </row>
    <row r="97" spans="1:128" s="10" customFormat="1" x14ac:dyDescent="0.3">
      <c r="A97" s="21" t="str">
        <f t="shared" si="230"/>
        <v>MINA</v>
      </c>
      <c r="B97" s="131"/>
      <c r="C97" s="132"/>
      <c r="D97" s="131"/>
      <c r="E97" s="132"/>
      <c r="F97" s="133" t="s">
        <v>37</v>
      </c>
      <c r="G97" s="145" t="s">
        <v>178</v>
      </c>
      <c r="I97" s="146">
        <f t="shared" ref="I97:T97" si="272">SUM(I98:I100)</f>
        <v>2504785.8876835373</v>
      </c>
      <c r="J97" s="146">
        <f t="shared" si="272"/>
        <v>2675331.6303256862</v>
      </c>
      <c r="K97" s="146">
        <f t="shared" si="272"/>
        <v>3095982.6840445758</v>
      </c>
      <c r="L97" s="146">
        <f t="shared" si="272"/>
        <v>3081524.4299999997</v>
      </c>
      <c r="M97" s="146">
        <f t="shared" si="272"/>
        <v>3366535.4133419273</v>
      </c>
      <c r="N97" s="146">
        <f t="shared" si="272"/>
        <v>3198507.4830371113</v>
      </c>
      <c r="O97" s="146">
        <f t="shared" si="272"/>
        <v>3421237.7667349847</v>
      </c>
      <c r="P97" s="146">
        <f t="shared" si="272"/>
        <v>3409713.7759935455</v>
      </c>
      <c r="Q97" s="146">
        <f t="shared" si="272"/>
        <v>3361560.2100000009</v>
      </c>
      <c r="R97" s="146">
        <f t="shared" si="272"/>
        <v>3416010.1500000004</v>
      </c>
      <c r="S97" s="146">
        <f t="shared" si="272"/>
        <v>3447272.52</v>
      </c>
      <c r="T97" s="146">
        <f t="shared" si="272"/>
        <v>3345881.1300000004</v>
      </c>
      <c r="U97" s="146">
        <f>SUM(I97:T97)</f>
        <v>38324343.081161372</v>
      </c>
      <c r="W97" s="146">
        <f>SUM(W98:W100)</f>
        <v>3280659.370000001</v>
      </c>
      <c r="X97" s="146">
        <f>SUM(X98:X100)</f>
        <v>3228187.4183460204</v>
      </c>
      <c r="Y97" s="146">
        <f>SUM(Y98:Y100)</f>
        <v>3391646.96</v>
      </c>
      <c r="Z97" s="146">
        <f t="shared" ref="Z97:AH97" si="273">SUM(Z98:Z100)</f>
        <v>3018428.4635962127</v>
      </c>
      <c r="AA97" s="146">
        <f t="shared" si="273"/>
        <v>3128046.91</v>
      </c>
      <c r="AB97" s="146">
        <f t="shared" si="273"/>
        <v>3242524</v>
      </c>
      <c r="AC97" s="146">
        <f t="shared" si="273"/>
        <v>3098910.1995453918</v>
      </c>
      <c r="AD97" s="146">
        <f t="shared" si="273"/>
        <v>3335009.8722452805</v>
      </c>
      <c r="AE97" s="146">
        <f t="shared" si="273"/>
        <v>3198750.5717515065</v>
      </c>
      <c r="AF97" s="146">
        <f t="shared" si="273"/>
        <v>3190044.8320084005</v>
      </c>
      <c r="AG97" s="146">
        <f t="shared" si="273"/>
        <v>2861098.7376562203</v>
      </c>
      <c r="AH97" s="146">
        <f t="shared" si="273"/>
        <v>3003084.8121349993</v>
      </c>
      <c r="AI97" s="146">
        <f>SUM(W97:AH97)</f>
        <v>37976392.147284023</v>
      </c>
      <c r="AK97" s="146">
        <f t="shared" ref="AK97:AR97" si="274">SUM(AK98:AK100)</f>
        <v>3105838.2309630001</v>
      </c>
      <c r="AL97" s="146">
        <f t="shared" si="274"/>
        <v>2921132.0157342572</v>
      </c>
      <c r="AM97" s="146">
        <f t="shared" si="274"/>
        <v>3362010.9806966144</v>
      </c>
      <c r="AN97" s="146">
        <f t="shared" si="274"/>
        <v>3385357.8069045702</v>
      </c>
      <c r="AO97" s="146">
        <f t="shared" si="274"/>
        <v>3730505.8528701682</v>
      </c>
      <c r="AP97" s="146">
        <f t="shared" si="274"/>
        <v>3291802.0779020311</v>
      </c>
      <c r="AQ97" s="146">
        <f t="shared" si="274"/>
        <v>3183578.062934</v>
      </c>
      <c r="AR97" s="146">
        <f t="shared" si="274"/>
        <v>3472807.2909878297</v>
      </c>
      <c r="AS97" s="146">
        <v>3397350.7004244998</v>
      </c>
      <c r="AT97" s="146">
        <f t="shared" ref="AT97:AV97" si="275">SUM(AT98:AT100)</f>
        <v>3455518.180437685</v>
      </c>
      <c r="AU97" s="146">
        <f t="shared" si="275"/>
        <v>2815283.9500016011</v>
      </c>
      <c r="AV97" s="146">
        <f t="shared" si="275"/>
        <v>2790634.1756141996</v>
      </c>
      <c r="AW97" s="146">
        <f t="shared" ref="AW97:AW100" si="276">SUM(AK97:AV97)</f>
        <v>38911819.325470455</v>
      </c>
      <c r="AY97" s="146">
        <f t="shared" ref="AY97:BJ97" si="277">SUM(AY98:AY100)</f>
        <v>3074656.3665146758</v>
      </c>
      <c r="AZ97" s="146">
        <f t="shared" si="277"/>
        <v>1968079.2628200182</v>
      </c>
      <c r="BA97" s="146">
        <f t="shared" si="277"/>
        <v>3160188.0002763132</v>
      </c>
      <c r="BB97" s="146">
        <f t="shared" si="277"/>
        <v>2958537.2637929311</v>
      </c>
      <c r="BC97" s="146">
        <f t="shared" si="277"/>
        <v>2319194.9487780854</v>
      </c>
      <c r="BD97" s="146">
        <f t="shared" si="277"/>
        <v>3125513.8220140086</v>
      </c>
      <c r="BE97" s="146">
        <f t="shared" si="277"/>
        <v>3322195.7270620652</v>
      </c>
      <c r="BF97" s="146">
        <f t="shared" si="277"/>
        <v>3396261.7743357485</v>
      </c>
      <c r="BG97" s="146">
        <f t="shared" si="277"/>
        <v>3204202.5246181265</v>
      </c>
      <c r="BH97" s="146">
        <f t="shared" si="277"/>
        <v>3374423.3751920592</v>
      </c>
      <c r="BI97" s="146">
        <f t="shared" si="277"/>
        <v>3065759.2310138419</v>
      </c>
      <c r="BJ97" s="146">
        <f t="shared" si="277"/>
        <v>3300206.1868248358</v>
      </c>
      <c r="BK97" s="146">
        <f t="shared" ref="BK97:BK100" si="278">SUM(AY97:BJ97)</f>
        <v>36269218.483242713</v>
      </c>
      <c r="BM97" s="146">
        <f t="shared" ref="BM97:BX97" si="279">SUM(BM98:BM100)</f>
        <v>3276840.7531190002</v>
      </c>
      <c r="BN97" s="146">
        <f t="shared" si="279"/>
        <v>2876415.240677001</v>
      </c>
      <c r="BO97" s="146">
        <f t="shared" si="279"/>
        <v>3006395.4212240004</v>
      </c>
      <c r="BP97" s="146">
        <f t="shared" si="279"/>
        <v>2937359.6052087299</v>
      </c>
      <c r="BQ97" s="146">
        <f t="shared" si="279"/>
        <v>2975524.5313034086</v>
      </c>
      <c r="BR97" s="146">
        <f t="shared" si="279"/>
        <v>2564560.241203371</v>
      </c>
      <c r="BS97" s="146">
        <f t="shared" si="279"/>
        <v>3313345.6156168371</v>
      </c>
      <c r="BT97" s="146">
        <f t="shared" si="279"/>
        <v>3288442.7083008625</v>
      </c>
      <c r="BU97" s="146">
        <f t="shared" si="279"/>
        <v>3170218.4965852695</v>
      </c>
      <c r="BV97" s="146">
        <f t="shared" si="279"/>
        <v>3264310.4708898137</v>
      </c>
      <c r="BW97" s="146">
        <f t="shared" si="279"/>
        <v>3122502.1282355096</v>
      </c>
      <c r="BX97" s="146">
        <f t="shared" si="279"/>
        <v>3240409.098495902</v>
      </c>
      <c r="BY97" s="146">
        <f t="shared" ref="BY97:BY100" si="280">SUM(BM97:BX97)</f>
        <v>37036324.310859703</v>
      </c>
      <c r="CA97" s="146">
        <f t="shared" ref="CA97:CL97" si="281">SUM(CA98:CA100)</f>
        <v>0</v>
      </c>
      <c r="CB97" s="146">
        <f t="shared" si="281"/>
        <v>0</v>
      </c>
      <c r="CC97" s="146">
        <f t="shared" si="281"/>
        <v>0</v>
      </c>
      <c r="CD97" s="146">
        <f t="shared" si="281"/>
        <v>0</v>
      </c>
      <c r="CE97" s="146">
        <f t="shared" si="281"/>
        <v>0</v>
      </c>
      <c r="CF97" s="146">
        <f t="shared" si="281"/>
        <v>0</v>
      </c>
      <c r="CG97" s="146">
        <f t="shared" si="281"/>
        <v>0</v>
      </c>
      <c r="CH97" s="146">
        <f t="shared" si="281"/>
        <v>0</v>
      </c>
      <c r="CI97" s="146">
        <f t="shared" si="281"/>
        <v>0</v>
      </c>
      <c r="CJ97" s="146">
        <f t="shared" si="281"/>
        <v>0</v>
      </c>
      <c r="CK97" s="146">
        <f t="shared" si="281"/>
        <v>0</v>
      </c>
      <c r="CL97" s="146">
        <f t="shared" si="281"/>
        <v>0</v>
      </c>
      <c r="CM97" s="146">
        <f t="shared" ref="CM97:CM100" si="282">SUM(CA97:CL97)</f>
        <v>0</v>
      </c>
      <c r="CO97" s="146">
        <f t="shared" ref="CO97:CR97" si="283">SUM(CO98:CO100)</f>
        <v>0</v>
      </c>
      <c r="CP97" s="146">
        <f t="shared" si="283"/>
        <v>0</v>
      </c>
      <c r="CQ97" s="146">
        <f t="shared" si="283"/>
        <v>0</v>
      </c>
      <c r="CR97" s="146">
        <f t="shared" si="283"/>
        <v>0</v>
      </c>
      <c r="CS97" s="146">
        <f>SUM(CO97:CR97)</f>
        <v>0</v>
      </c>
      <c r="CU97" s="146">
        <f t="shared" ref="CU97:CX97" si="284">SUM(CU98:CU100)</f>
        <v>0</v>
      </c>
      <c r="CV97" s="146">
        <f t="shared" si="284"/>
        <v>0</v>
      </c>
      <c r="CW97" s="146">
        <f t="shared" si="284"/>
        <v>0</v>
      </c>
      <c r="CX97" s="146">
        <f t="shared" si="284"/>
        <v>0</v>
      </c>
      <c r="CY97" s="146">
        <f>SUM(CU97:CX97)</f>
        <v>0</v>
      </c>
      <c r="DA97" s="146">
        <f t="shared" ref="DA97:DS97" si="285">SUM(DA98:DA100)</f>
        <v>0</v>
      </c>
      <c r="DB97" s="146">
        <f t="shared" si="285"/>
        <v>0</v>
      </c>
      <c r="DC97" s="146">
        <f t="shared" si="285"/>
        <v>0</v>
      </c>
      <c r="DD97" s="146">
        <f t="shared" si="285"/>
        <v>0</v>
      </c>
      <c r="DE97" s="146">
        <f t="shared" si="285"/>
        <v>0</v>
      </c>
      <c r="DF97" s="146">
        <f t="shared" si="285"/>
        <v>0</v>
      </c>
      <c r="DG97" s="146">
        <f t="shared" si="285"/>
        <v>0</v>
      </c>
      <c r="DH97" s="146">
        <f t="shared" si="285"/>
        <v>0</v>
      </c>
      <c r="DI97" s="146">
        <f t="shared" si="285"/>
        <v>0</v>
      </c>
      <c r="DJ97" s="146">
        <f t="shared" si="285"/>
        <v>0</v>
      </c>
      <c r="DK97" s="146">
        <f t="shared" si="285"/>
        <v>0</v>
      </c>
      <c r="DL97" s="146">
        <f t="shared" si="285"/>
        <v>0</v>
      </c>
      <c r="DM97" s="146">
        <f t="shared" si="285"/>
        <v>0</v>
      </c>
      <c r="DN97" s="146">
        <f t="shared" si="285"/>
        <v>0</v>
      </c>
      <c r="DO97" s="146">
        <f t="shared" si="285"/>
        <v>0</v>
      </c>
      <c r="DP97" s="146">
        <f t="shared" si="285"/>
        <v>0</v>
      </c>
      <c r="DQ97" s="146">
        <f t="shared" si="285"/>
        <v>0</v>
      </c>
      <c r="DR97" s="146">
        <f t="shared" si="285"/>
        <v>0</v>
      </c>
      <c r="DS97" s="146">
        <f t="shared" si="285"/>
        <v>0</v>
      </c>
      <c r="DU97" s="146">
        <f>+BY97-BK97</f>
        <v>767105.82761698961</v>
      </c>
      <c r="DW97" s="146">
        <f>+DU97-BM97</f>
        <v>-2509734.9255020106</v>
      </c>
      <c r="DX97" s="146">
        <f t="shared" ref="DX97:DX100" si="286">+SUM(BY97,CM97,CS96:CS97,CY97,DA97:DS97)</f>
        <v>37036324.310859703</v>
      </c>
    </row>
    <row r="98" spans="1:128" x14ac:dyDescent="0.3">
      <c r="A98" s="12" t="str">
        <f t="shared" si="230"/>
        <v>1190900MIG-019CAMBIO DE GUARDIA</v>
      </c>
      <c r="B98" s="15" t="s">
        <v>39</v>
      </c>
      <c r="C98" s="16" t="s">
        <v>40</v>
      </c>
      <c r="D98" s="15" t="s">
        <v>41</v>
      </c>
      <c r="E98" s="16" t="s">
        <v>42</v>
      </c>
      <c r="F98" s="60" t="s">
        <v>43</v>
      </c>
      <c r="G98" s="39" t="s">
        <v>178</v>
      </c>
      <c r="I98" s="40">
        <v>129741.35390734849</v>
      </c>
      <c r="J98" s="40">
        <v>121079.8623813138</v>
      </c>
      <c r="K98" s="40">
        <v>134891.22224130802</v>
      </c>
      <c r="L98" s="40">
        <v>127005.09</v>
      </c>
      <c r="M98" s="40">
        <v>134870.90689498503</v>
      </c>
      <c r="N98" s="40">
        <v>117509.72326260814</v>
      </c>
      <c r="O98" s="40">
        <v>130340.31307038122</v>
      </c>
      <c r="P98" s="40">
        <v>136444.0588805248</v>
      </c>
      <c r="Q98" s="40">
        <v>124763.84999999998</v>
      </c>
      <c r="R98" s="40">
        <v>122389.34999999999</v>
      </c>
      <c r="S98" s="40">
        <v>118986.27000000002</v>
      </c>
      <c r="T98" s="40">
        <v>121932.35999999999</v>
      </c>
      <c r="U98" s="40">
        <f>SUM(I98:T98)</f>
        <v>1519954.3606384695</v>
      </c>
      <c r="W98" s="42">
        <v>103681.51999999999</v>
      </c>
      <c r="X98" s="42">
        <v>115069.30043397122</v>
      </c>
      <c r="Y98" s="42">
        <v>132780.51999999999</v>
      </c>
      <c r="Z98" s="42">
        <v>130966.36195189493</v>
      </c>
      <c r="AA98" s="42">
        <v>118482.82999999996</v>
      </c>
      <c r="AB98" s="42">
        <v>88200.37000000001</v>
      </c>
      <c r="AC98" s="42">
        <v>8674.4117929158383</v>
      </c>
      <c r="AD98" s="42">
        <v>9796.5043999999998</v>
      </c>
      <c r="AE98" s="42">
        <v>9446.0940529434047</v>
      </c>
      <c r="AF98" s="42">
        <v>9686.2820630000024</v>
      </c>
      <c r="AG98" s="42">
        <v>9504.1667379999999</v>
      </c>
      <c r="AH98" s="42">
        <v>10235.116195000001</v>
      </c>
      <c r="AI98" s="40">
        <f>SUM(W98:AH98)</f>
        <v>746523.47762772546</v>
      </c>
      <c r="AK98" s="92">
        <v>9854.3175730000003</v>
      </c>
      <c r="AL98" s="92">
        <v>8886.8258103946064</v>
      </c>
      <c r="AM98" s="92">
        <v>10109.686341112447</v>
      </c>
      <c r="AN98" s="92">
        <v>8965.3111589939763</v>
      </c>
      <c r="AO98" s="92">
        <v>8087.1732578137307</v>
      </c>
      <c r="AP98" s="92">
        <v>8094.673103000001</v>
      </c>
      <c r="AQ98" s="92">
        <v>8653.1968180000003</v>
      </c>
      <c r="AR98" s="92">
        <v>8723.5596620000015</v>
      </c>
      <c r="AS98" s="92">
        <v>8453.0100329999987</v>
      </c>
      <c r="AT98" s="92">
        <v>9564.3340648586473</v>
      </c>
      <c r="AU98" s="92">
        <v>9058.1093429999983</v>
      </c>
      <c r="AV98" s="92">
        <v>9387.7533209999983</v>
      </c>
      <c r="AW98" s="40">
        <f t="shared" si="276"/>
        <v>107837.9504861734</v>
      </c>
      <c r="AY98" s="92">
        <f t="shared" ref="AY98:BJ98" si="287">AY35*AY$7</f>
        <v>16719.841971485133</v>
      </c>
      <c r="AZ98" s="92">
        <f t="shared" si="287"/>
        <v>12127.978959992532</v>
      </c>
      <c r="BA98" s="92">
        <f t="shared" si="287"/>
        <v>16269.207082361934</v>
      </c>
      <c r="BB98" s="92">
        <f t="shared" si="287"/>
        <v>17331.546778865402</v>
      </c>
      <c r="BC98" s="92">
        <f t="shared" si="287"/>
        <v>15031.04752084734</v>
      </c>
      <c r="BD98" s="92">
        <f t="shared" si="287"/>
        <v>17622.985114699415</v>
      </c>
      <c r="BE98" s="92">
        <f t="shared" si="287"/>
        <v>18129.615605698058</v>
      </c>
      <c r="BF98" s="92">
        <f t="shared" si="287"/>
        <v>16306.044144132835</v>
      </c>
      <c r="BG98" s="92">
        <f t="shared" si="287"/>
        <v>15049.827091380568</v>
      </c>
      <c r="BH98" s="92">
        <f t="shared" si="287"/>
        <v>15417.353012351554</v>
      </c>
      <c r="BI98" s="92">
        <f t="shared" si="287"/>
        <v>15274.821991758314</v>
      </c>
      <c r="BJ98" s="92">
        <f t="shared" si="287"/>
        <v>15488.530199193445</v>
      </c>
      <c r="BK98" s="40">
        <f t="shared" si="278"/>
        <v>190768.79947276652</v>
      </c>
      <c r="BM98" s="51">
        <f>+[9]ENERO!$D$20</f>
        <v>10019.685619000002</v>
      </c>
      <c r="BN98" s="51">
        <f>+[10]FEBRERO!$D$20</f>
        <v>8956.9598169999972</v>
      </c>
      <c r="BO98" s="51">
        <f>+[11]MARZO!$D$20</f>
        <v>10009.543564000001</v>
      </c>
      <c r="BP98" s="92">
        <f t="shared" ref="BP98:BX98" si="288">BP35*BP$7</f>
        <v>13527.918763352784</v>
      </c>
      <c r="BQ98" s="92">
        <f t="shared" si="288"/>
        <v>13898.910793183204</v>
      </c>
      <c r="BR98" s="92">
        <f t="shared" si="288"/>
        <v>14496.261714085127</v>
      </c>
      <c r="BS98" s="92">
        <f t="shared" si="288"/>
        <v>16360.102422493181</v>
      </c>
      <c r="BT98" s="92">
        <f t="shared" si="288"/>
        <v>14553.653350879964</v>
      </c>
      <c r="BU98" s="92">
        <f t="shared" si="288"/>
        <v>13520.753637998449</v>
      </c>
      <c r="BV98" s="92">
        <f t="shared" si="288"/>
        <v>13446.854918779296</v>
      </c>
      <c r="BW98" s="92">
        <f t="shared" si="288"/>
        <v>13455.932719484734</v>
      </c>
      <c r="BX98" s="92">
        <f t="shared" si="288"/>
        <v>13410.048236593817</v>
      </c>
      <c r="BY98" s="40">
        <f t="shared" si="280"/>
        <v>155656.62555685054</v>
      </c>
      <c r="CA98" s="92">
        <f t="shared" ref="CA98:CL98" si="289">CA35*CA$7</f>
        <v>0</v>
      </c>
      <c r="CB98" s="92">
        <f t="shared" si="289"/>
        <v>0</v>
      </c>
      <c r="CC98" s="92">
        <f t="shared" si="289"/>
        <v>0</v>
      </c>
      <c r="CD98" s="92">
        <f t="shared" si="289"/>
        <v>0</v>
      </c>
      <c r="CE98" s="92">
        <f t="shared" si="289"/>
        <v>0</v>
      </c>
      <c r="CF98" s="92">
        <f t="shared" si="289"/>
        <v>0</v>
      </c>
      <c r="CG98" s="92">
        <f t="shared" si="289"/>
        <v>0</v>
      </c>
      <c r="CH98" s="92">
        <f t="shared" si="289"/>
        <v>0</v>
      </c>
      <c r="CI98" s="92">
        <f t="shared" si="289"/>
        <v>0</v>
      </c>
      <c r="CJ98" s="92">
        <f t="shared" si="289"/>
        <v>0</v>
      </c>
      <c r="CK98" s="92">
        <f t="shared" si="289"/>
        <v>0</v>
      </c>
      <c r="CL98" s="92">
        <f t="shared" si="289"/>
        <v>0</v>
      </c>
      <c r="CM98" s="40">
        <f t="shared" si="282"/>
        <v>0</v>
      </c>
      <c r="CO98" s="92">
        <f>CO35*CO$7</f>
        <v>0</v>
      </c>
      <c r="CP98" s="92">
        <f>CP35*CP$7</f>
        <v>0</v>
      </c>
      <c r="CQ98" s="92">
        <f>CQ35*CQ$7</f>
        <v>0</v>
      </c>
      <c r="CR98" s="92">
        <f>CR35*CR$7</f>
        <v>0</v>
      </c>
      <c r="CS98" s="40">
        <f>SUM(CO98:CR98)</f>
        <v>0</v>
      </c>
      <c r="CU98" s="92">
        <f t="shared" ref="CU98:CX98" si="290">CU35*CU$7</f>
        <v>0</v>
      </c>
      <c r="CV98" s="92">
        <f t="shared" si="290"/>
        <v>0</v>
      </c>
      <c r="CW98" s="92">
        <f t="shared" si="290"/>
        <v>0</v>
      </c>
      <c r="CX98" s="92">
        <f t="shared" si="290"/>
        <v>0</v>
      </c>
      <c r="CY98" s="40">
        <f>SUM(CU98:CX98)</f>
        <v>0</v>
      </c>
      <c r="DA98" s="92">
        <f t="shared" ref="DA98:DS98" si="291">DA35*DA$7</f>
        <v>0</v>
      </c>
      <c r="DB98" s="92">
        <f t="shared" si="291"/>
        <v>0</v>
      </c>
      <c r="DC98" s="92">
        <f t="shared" si="291"/>
        <v>0</v>
      </c>
      <c r="DD98" s="92">
        <f t="shared" si="291"/>
        <v>0</v>
      </c>
      <c r="DE98" s="92">
        <f t="shared" si="291"/>
        <v>0</v>
      </c>
      <c r="DF98" s="92">
        <f t="shared" si="291"/>
        <v>0</v>
      </c>
      <c r="DG98" s="92">
        <f t="shared" si="291"/>
        <v>0</v>
      </c>
      <c r="DH98" s="92">
        <f t="shared" si="291"/>
        <v>0</v>
      </c>
      <c r="DI98" s="92">
        <f t="shared" si="291"/>
        <v>0</v>
      </c>
      <c r="DJ98" s="92">
        <f t="shared" si="291"/>
        <v>0</v>
      </c>
      <c r="DK98" s="92">
        <f t="shared" si="291"/>
        <v>0</v>
      </c>
      <c r="DL98" s="92">
        <f t="shared" si="291"/>
        <v>0</v>
      </c>
      <c r="DM98" s="92">
        <f t="shared" si="291"/>
        <v>0</v>
      </c>
      <c r="DN98" s="92">
        <f t="shared" si="291"/>
        <v>0</v>
      </c>
      <c r="DO98" s="92">
        <f t="shared" si="291"/>
        <v>0</v>
      </c>
      <c r="DP98" s="92">
        <f t="shared" si="291"/>
        <v>0</v>
      </c>
      <c r="DQ98" s="92">
        <f t="shared" si="291"/>
        <v>0</v>
      </c>
      <c r="DR98" s="92">
        <f t="shared" si="291"/>
        <v>0</v>
      </c>
      <c r="DS98" s="92">
        <f t="shared" si="291"/>
        <v>0</v>
      </c>
      <c r="DU98" s="93">
        <f>+BY98-BK98</f>
        <v>-35112.173915915977</v>
      </c>
      <c r="DW98" s="93">
        <f>+DU98-BM98</f>
        <v>-45131.85953491598</v>
      </c>
      <c r="DX98" s="40">
        <f t="shared" si="286"/>
        <v>155656.62555685054</v>
      </c>
    </row>
    <row r="99" spans="1:128" x14ac:dyDescent="0.3">
      <c r="A99" s="12" t="str">
        <f t="shared" si="230"/>
        <v>1112120MIC-002PALAS ELECTRICAS</v>
      </c>
      <c r="B99" s="15" t="s">
        <v>44</v>
      </c>
      <c r="C99" s="16" t="s">
        <v>45</v>
      </c>
      <c r="D99" s="15" t="s">
        <v>46</v>
      </c>
      <c r="E99" s="16" t="s">
        <v>47</v>
      </c>
      <c r="F99" s="60" t="s">
        <v>48</v>
      </c>
      <c r="G99" s="39" t="s">
        <v>178</v>
      </c>
      <c r="I99" s="40">
        <v>1900035.6270209511</v>
      </c>
      <c r="J99" s="40">
        <v>2043401.4143554978</v>
      </c>
      <c r="K99" s="40">
        <v>2368873.1694426141</v>
      </c>
      <c r="L99" s="40">
        <v>2363615.4720000001</v>
      </c>
      <c r="M99" s="40">
        <v>2585331.6051575537</v>
      </c>
      <c r="N99" s="40">
        <v>2464798.2078196025</v>
      </c>
      <c r="O99" s="40">
        <v>2632717.9629316828</v>
      </c>
      <c r="P99" s="40">
        <v>2618615.7736904165</v>
      </c>
      <c r="Q99" s="40">
        <v>2589437.0880000005</v>
      </c>
      <c r="R99" s="40">
        <v>2634896.64</v>
      </c>
      <c r="S99" s="40">
        <v>2662629</v>
      </c>
      <c r="T99" s="40">
        <v>2579159.0160000003</v>
      </c>
      <c r="U99" s="40">
        <f>SUM(I99:T99)</f>
        <v>29443510.97641832</v>
      </c>
      <c r="W99" s="42">
        <v>2541582.2800000007</v>
      </c>
      <c r="X99" s="42">
        <v>2490494.4943296392</v>
      </c>
      <c r="Y99" s="42">
        <v>2607093.1519999998</v>
      </c>
      <c r="Z99" s="42">
        <v>2309969.6813154542</v>
      </c>
      <c r="AA99" s="42">
        <v>2407651.264</v>
      </c>
      <c r="AB99" s="42">
        <v>2523458.9040000001</v>
      </c>
      <c r="AC99" s="42">
        <v>2472188.6302019809</v>
      </c>
      <c r="AD99" s="42">
        <v>2660170.6942762244</v>
      </c>
      <c r="AE99" s="42">
        <v>2551443.5821588505</v>
      </c>
      <c r="AF99" s="42">
        <v>2544286.8399563204</v>
      </c>
      <c r="AG99" s="42">
        <v>2281275.656734576</v>
      </c>
      <c r="AH99" s="42">
        <v>2394279.7567519997</v>
      </c>
      <c r="AI99" s="40">
        <f>SUM(W99:AH99)</f>
        <v>29783894.935725044</v>
      </c>
      <c r="AK99" s="92">
        <v>2476787.1307119997</v>
      </c>
      <c r="AL99" s="92">
        <v>2329796.1519390899</v>
      </c>
      <c r="AM99" s="92">
        <v>2681521.0354844015</v>
      </c>
      <c r="AN99" s="92">
        <v>2701113.9965964612</v>
      </c>
      <c r="AO99" s="92">
        <v>2977934.9436898837</v>
      </c>
      <c r="AP99" s="92">
        <v>2626965.923839225</v>
      </c>
      <c r="AQ99" s="92">
        <v>2504054.1696650069</v>
      </c>
      <c r="AR99" s="92">
        <v>2771266.9850606639</v>
      </c>
      <c r="AS99" s="92">
        <v>2686641.8692023456</v>
      </c>
      <c r="AT99" s="92">
        <v>2780572.2585167531</v>
      </c>
      <c r="AU99" s="92">
        <v>2244980.6725268806</v>
      </c>
      <c r="AV99" s="92">
        <v>2224997.1378345597</v>
      </c>
      <c r="AW99" s="40">
        <f t="shared" si="276"/>
        <v>31006632.275067266</v>
      </c>
      <c r="AY99" s="92">
        <f t="shared" ref="AY99:BJ99" si="292">AY36*AY5</f>
        <v>2465244.7355028451</v>
      </c>
      <c r="AZ99" s="92">
        <f t="shared" si="292"/>
        <v>1562708.1829912711</v>
      </c>
      <c r="BA99" s="92">
        <f t="shared" si="292"/>
        <v>2553489.6858981145</v>
      </c>
      <c r="BB99" s="92">
        <f t="shared" si="292"/>
        <v>2390707.6088305442</v>
      </c>
      <c r="BC99" s="92">
        <f t="shared" si="292"/>
        <v>1807468.1200497344</v>
      </c>
      <c r="BD99" s="92">
        <f t="shared" si="292"/>
        <v>2502907.2325943429</v>
      </c>
      <c r="BE99" s="92">
        <f t="shared" si="292"/>
        <v>2698954.7717180895</v>
      </c>
      <c r="BF99" s="92">
        <f t="shared" si="292"/>
        <v>2720113.9897648636</v>
      </c>
      <c r="BG99" s="92">
        <f t="shared" si="292"/>
        <v>2553629.5922719892</v>
      </c>
      <c r="BH99" s="92">
        <f t="shared" si="292"/>
        <v>2695130.6541238436</v>
      </c>
      <c r="BI99" s="92">
        <f t="shared" si="292"/>
        <v>2491155.5954228006</v>
      </c>
      <c r="BJ99" s="92">
        <f t="shared" si="292"/>
        <v>2684364.377492886</v>
      </c>
      <c r="BK99" s="40">
        <f t="shared" si="278"/>
        <v>29125874.546661325</v>
      </c>
      <c r="BM99" s="51">
        <f>+[9]ENERO!$D$7</f>
        <v>2613456.8540000003</v>
      </c>
      <c r="BN99" s="51">
        <f>+[10]FEBRERO!$D$7</f>
        <v>2293966.6246880004</v>
      </c>
      <c r="BO99" s="51">
        <f>+[11]MARZO!$D$7</f>
        <v>2397108.7021280001</v>
      </c>
      <c r="BP99" s="92">
        <f t="shared" ref="BP99:BX99" si="293">BP36*BP5</f>
        <v>2411355.2667668494</v>
      </c>
      <c r="BQ99" s="92">
        <f t="shared" si="293"/>
        <v>2439166.877195728</v>
      </c>
      <c r="BR99" s="92">
        <f t="shared" si="293"/>
        <v>2019111.8368137348</v>
      </c>
      <c r="BS99" s="92">
        <f t="shared" si="293"/>
        <v>2694845.3276524544</v>
      </c>
      <c r="BT99" s="92">
        <f t="shared" si="293"/>
        <v>2646436.670293496</v>
      </c>
      <c r="BU99" s="92">
        <f t="shared" si="293"/>
        <v>2566421.22162303</v>
      </c>
      <c r="BV99" s="92">
        <f t="shared" si="293"/>
        <v>2631906.602905564</v>
      </c>
      <c r="BW99" s="92">
        <f t="shared" si="293"/>
        <v>2560674.587450312</v>
      </c>
      <c r="BX99" s="92">
        <f t="shared" si="293"/>
        <v>2663767.2722795852</v>
      </c>
      <c r="BY99" s="40">
        <f t="shared" si="280"/>
        <v>29938217.843796752</v>
      </c>
      <c r="CA99" s="92">
        <f t="shared" ref="CA99:CC100" si="294">CA36*CA5</f>
        <v>0</v>
      </c>
      <c r="CB99" s="92">
        <f t="shared" si="294"/>
        <v>0</v>
      </c>
      <c r="CC99" s="92">
        <f t="shared" si="294"/>
        <v>0</v>
      </c>
      <c r="CD99" s="92">
        <f t="shared" ref="CD99:CL99" si="295">CD36*CD5</f>
        <v>0</v>
      </c>
      <c r="CE99" s="92">
        <f t="shared" si="295"/>
        <v>0</v>
      </c>
      <c r="CF99" s="92">
        <f t="shared" si="295"/>
        <v>0</v>
      </c>
      <c r="CG99" s="92">
        <f t="shared" si="295"/>
        <v>0</v>
      </c>
      <c r="CH99" s="92">
        <f t="shared" si="295"/>
        <v>0</v>
      </c>
      <c r="CI99" s="92">
        <f t="shared" si="295"/>
        <v>0</v>
      </c>
      <c r="CJ99" s="92">
        <f t="shared" si="295"/>
        <v>0</v>
      </c>
      <c r="CK99" s="92">
        <f t="shared" si="295"/>
        <v>0</v>
      </c>
      <c r="CL99" s="92">
        <f t="shared" si="295"/>
        <v>0</v>
      </c>
      <c r="CM99" s="40">
        <f t="shared" si="282"/>
        <v>0</v>
      </c>
      <c r="CO99" s="92">
        <f t="shared" ref="CO99:CR100" si="296">CO36*CO5</f>
        <v>0</v>
      </c>
      <c r="CP99" s="92">
        <f t="shared" si="296"/>
        <v>0</v>
      </c>
      <c r="CQ99" s="92">
        <f t="shared" si="296"/>
        <v>0</v>
      </c>
      <c r="CR99" s="92">
        <f t="shared" si="296"/>
        <v>0</v>
      </c>
      <c r="CS99" s="40">
        <f>SUM(CO99:CR99)</f>
        <v>0</v>
      </c>
      <c r="CU99" s="92">
        <f t="shared" ref="CU99:CW100" si="297">CU36*CU5</f>
        <v>0</v>
      </c>
      <c r="CV99" s="92">
        <f t="shared" si="297"/>
        <v>0</v>
      </c>
      <c r="CW99" s="92">
        <f t="shared" si="297"/>
        <v>0</v>
      </c>
      <c r="CX99" s="92">
        <f>CX36*CX5</f>
        <v>0</v>
      </c>
      <c r="CY99" s="40">
        <f>SUM(CU99:CX99)</f>
        <v>0</v>
      </c>
      <c r="DA99" s="92">
        <f t="shared" ref="DA99:DS100" si="298">DA36*DA5</f>
        <v>0</v>
      </c>
      <c r="DB99" s="92">
        <f t="shared" si="298"/>
        <v>0</v>
      </c>
      <c r="DC99" s="92">
        <f t="shared" si="298"/>
        <v>0</v>
      </c>
      <c r="DD99" s="92">
        <f t="shared" si="298"/>
        <v>0</v>
      </c>
      <c r="DE99" s="92">
        <f t="shared" si="298"/>
        <v>0</v>
      </c>
      <c r="DF99" s="92">
        <f t="shared" si="298"/>
        <v>0</v>
      </c>
      <c r="DG99" s="92">
        <f t="shared" si="298"/>
        <v>0</v>
      </c>
      <c r="DH99" s="92">
        <f t="shared" si="298"/>
        <v>0</v>
      </c>
      <c r="DI99" s="92">
        <f t="shared" si="298"/>
        <v>0</v>
      </c>
      <c r="DJ99" s="92">
        <f t="shared" si="298"/>
        <v>0</v>
      </c>
      <c r="DK99" s="92">
        <f t="shared" si="298"/>
        <v>0</v>
      </c>
      <c r="DL99" s="92">
        <f t="shared" si="298"/>
        <v>0</v>
      </c>
      <c r="DM99" s="92">
        <f t="shared" si="298"/>
        <v>0</v>
      </c>
      <c r="DN99" s="92">
        <f t="shared" si="298"/>
        <v>0</v>
      </c>
      <c r="DO99" s="92">
        <f t="shared" si="298"/>
        <v>0</v>
      </c>
      <c r="DP99" s="92">
        <f t="shared" si="298"/>
        <v>0</v>
      </c>
      <c r="DQ99" s="92">
        <f t="shared" si="298"/>
        <v>0</v>
      </c>
      <c r="DR99" s="92">
        <f t="shared" si="298"/>
        <v>0</v>
      </c>
      <c r="DS99" s="92">
        <f t="shared" si="298"/>
        <v>0</v>
      </c>
      <c r="DU99" s="93">
        <f>+BY99-BK99</f>
        <v>812343.29713542759</v>
      </c>
      <c r="DW99" s="93">
        <f>+DU99-BM99</f>
        <v>-1801113.5568645727</v>
      </c>
      <c r="DX99" s="40">
        <f t="shared" si="286"/>
        <v>29938217.843796752</v>
      </c>
    </row>
    <row r="100" spans="1:128" x14ac:dyDescent="0.3">
      <c r="A100" s="12" t="str">
        <f t="shared" si="230"/>
        <v>1110101MIP-011PERFORADORAS ELECTRICAS</v>
      </c>
      <c r="B100" s="15" t="s">
        <v>49</v>
      </c>
      <c r="C100" s="16" t="s">
        <v>50</v>
      </c>
      <c r="D100" s="15" t="s">
        <v>51</v>
      </c>
      <c r="E100" s="16" t="s">
        <v>47</v>
      </c>
      <c r="F100" s="60" t="s">
        <v>52</v>
      </c>
      <c r="G100" s="39" t="s">
        <v>178</v>
      </c>
      <c r="I100" s="40">
        <v>475008.90675523778</v>
      </c>
      <c r="J100" s="40">
        <v>510850.35358887445</v>
      </c>
      <c r="K100" s="40">
        <v>592218.29236065352</v>
      </c>
      <c r="L100" s="40">
        <v>590903.86800000002</v>
      </c>
      <c r="M100" s="40">
        <v>646332.90128938842</v>
      </c>
      <c r="N100" s="40">
        <v>616199.55195490061</v>
      </c>
      <c r="O100" s="40">
        <v>658179.49073292071</v>
      </c>
      <c r="P100" s="40">
        <v>654653.94342260412</v>
      </c>
      <c r="Q100" s="40">
        <v>647359.27200000011</v>
      </c>
      <c r="R100" s="40">
        <v>658724.16</v>
      </c>
      <c r="S100" s="40">
        <v>665657.25</v>
      </c>
      <c r="T100" s="40">
        <v>644789.75400000007</v>
      </c>
      <c r="U100" s="40">
        <f>SUM(I100:T100)</f>
        <v>7360877.74410458</v>
      </c>
      <c r="W100" s="42">
        <v>635395.57000000018</v>
      </c>
      <c r="X100" s="42">
        <v>622623.62358240981</v>
      </c>
      <c r="Y100" s="42">
        <v>651773.28799999994</v>
      </c>
      <c r="Z100" s="42">
        <v>577492.42032886355</v>
      </c>
      <c r="AA100" s="42">
        <v>601912.81599999999</v>
      </c>
      <c r="AB100" s="42">
        <v>630864.72600000002</v>
      </c>
      <c r="AC100" s="42">
        <v>618047.15755049523</v>
      </c>
      <c r="AD100" s="42">
        <v>665042.67356905609</v>
      </c>
      <c r="AE100" s="42">
        <v>637860.89553971263</v>
      </c>
      <c r="AF100" s="42">
        <v>636071.70998908009</v>
      </c>
      <c r="AG100" s="42">
        <v>570318.914183644</v>
      </c>
      <c r="AH100" s="42">
        <v>598569.93918799993</v>
      </c>
      <c r="AI100" s="40">
        <f>SUM(W100:AH100)</f>
        <v>7445973.7339312611</v>
      </c>
      <c r="AK100" s="92">
        <v>619196.78267799993</v>
      </c>
      <c r="AL100" s="92">
        <v>582449.03798477247</v>
      </c>
      <c r="AM100" s="92">
        <v>670380.25887110038</v>
      </c>
      <c r="AN100" s="92">
        <v>675278.49914911529</v>
      </c>
      <c r="AO100" s="92">
        <v>744483.73592247092</v>
      </c>
      <c r="AP100" s="92">
        <v>656741.48095980624</v>
      </c>
      <c r="AQ100" s="92">
        <v>670870.69645099307</v>
      </c>
      <c r="AR100" s="92">
        <v>692816.74626516597</v>
      </c>
      <c r="AS100" s="92">
        <v>702255.82118915464</v>
      </c>
      <c r="AT100" s="92">
        <v>665381.58785607317</v>
      </c>
      <c r="AU100" s="92">
        <v>561245.16813172016</v>
      </c>
      <c r="AV100" s="92">
        <v>556249.28445863992</v>
      </c>
      <c r="AW100" s="40">
        <f t="shared" si="276"/>
        <v>7797349.0999170113</v>
      </c>
      <c r="AY100" s="92">
        <f t="shared" ref="AY100:BJ100" si="299">AY37*AY6</f>
        <v>592691.78904034558</v>
      </c>
      <c r="AZ100" s="92">
        <f t="shared" si="299"/>
        <v>393243.10086875461</v>
      </c>
      <c r="BA100" s="92">
        <f t="shared" si="299"/>
        <v>590429.10729583655</v>
      </c>
      <c r="BB100" s="92">
        <f t="shared" si="299"/>
        <v>550498.10818352143</v>
      </c>
      <c r="BC100" s="92">
        <f t="shared" si="299"/>
        <v>496695.78120750363</v>
      </c>
      <c r="BD100" s="92">
        <f t="shared" si="299"/>
        <v>604983.60430496675</v>
      </c>
      <c r="BE100" s="92">
        <f t="shared" si="299"/>
        <v>605111.33973827783</v>
      </c>
      <c r="BF100" s="92">
        <f t="shared" si="299"/>
        <v>659841.74042675237</v>
      </c>
      <c r="BG100" s="92">
        <f t="shared" si="299"/>
        <v>635523.10525475652</v>
      </c>
      <c r="BH100" s="92">
        <f t="shared" si="299"/>
        <v>663875.36805586389</v>
      </c>
      <c r="BI100" s="92">
        <f t="shared" si="299"/>
        <v>559328.81359928311</v>
      </c>
      <c r="BJ100" s="92">
        <f t="shared" si="299"/>
        <v>600353.2791327564</v>
      </c>
      <c r="BK100" s="40">
        <f t="shared" si="278"/>
        <v>6952575.1371086193</v>
      </c>
      <c r="BM100" s="51">
        <f>+[9]ENERO!$D$8</f>
        <v>653364.21350000007</v>
      </c>
      <c r="BN100" s="51">
        <f>+[10]FEBRERO!$D$8</f>
        <v>573491.6561720001</v>
      </c>
      <c r="BO100" s="51">
        <f>+[11]MARZO!$D$8</f>
        <v>599277.17553200002</v>
      </c>
      <c r="BP100" s="92">
        <f t="shared" ref="BP100:BX100" si="300">BP37*BP6</f>
        <v>512476.41967852786</v>
      </c>
      <c r="BQ100" s="92">
        <f t="shared" si="300"/>
        <v>522458.74331449729</v>
      </c>
      <c r="BR100" s="92">
        <f t="shared" si="300"/>
        <v>530952.142675551</v>
      </c>
      <c r="BS100" s="92">
        <f t="shared" si="300"/>
        <v>602140.18554188951</v>
      </c>
      <c r="BT100" s="92">
        <f t="shared" si="300"/>
        <v>627452.38465648645</v>
      </c>
      <c r="BU100" s="92">
        <f t="shared" si="300"/>
        <v>590276.5213242413</v>
      </c>
      <c r="BV100" s="92">
        <f t="shared" si="300"/>
        <v>618957.01306547038</v>
      </c>
      <c r="BW100" s="92">
        <f t="shared" si="300"/>
        <v>548371.60806571261</v>
      </c>
      <c r="BX100" s="92">
        <f t="shared" si="300"/>
        <v>563231.77797972306</v>
      </c>
      <c r="BY100" s="40">
        <f t="shared" si="280"/>
        <v>6942449.8415060993</v>
      </c>
      <c r="CA100" s="92">
        <f t="shared" si="294"/>
        <v>0</v>
      </c>
      <c r="CB100" s="92">
        <f t="shared" si="294"/>
        <v>0</v>
      </c>
      <c r="CC100" s="92">
        <f t="shared" si="294"/>
        <v>0</v>
      </c>
      <c r="CD100" s="92">
        <f t="shared" ref="CD100:CL100" si="301">CD37*CD6</f>
        <v>0</v>
      </c>
      <c r="CE100" s="92">
        <f t="shared" si="301"/>
        <v>0</v>
      </c>
      <c r="CF100" s="92">
        <f t="shared" si="301"/>
        <v>0</v>
      </c>
      <c r="CG100" s="92">
        <f t="shared" si="301"/>
        <v>0</v>
      </c>
      <c r="CH100" s="92">
        <f t="shared" si="301"/>
        <v>0</v>
      </c>
      <c r="CI100" s="92">
        <f t="shared" si="301"/>
        <v>0</v>
      </c>
      <c r="CJ100" s="92">
        <f t="shared" si="301"/>
        <v>0</v>
      </c>
      <c r="CK100" s="92">
        <f t="shared" si="301"/>
        <v>0</v>
      </c>
      <c r="CL100" s="92">
        <f t="shared" si="301"/>
        <v>0</v>
      </c>
      <c r="CM100" s="40">
        <f t="shared" si="282"/>
        <v>0</v>
      </c>
      <c r="CO100" s="92">
        <f t="shared" si="296"/>
        <v>0</v>
      </c>
      <c r="CP100" s="92">
        <f t="shared" si="296"/>
        <v>0</v>
      </c>
      <c r="CQ100" s="92">
        <f t="shared" si="296"/>
        <v>0</v>
      </c>
      <c r="CR100" s="92">
        <f t="shared" si="296"/>
        <v>0</v>
      </c>
      <c r="CS100" s="40">
        <f>SUM(CO100:CR100)</f>
        <v>0</v>
      </c>
      <c r="CU100" s="92">
        <f t="shared" si="297"/>
        <v>0</v>
      </c>
      <c r="CV100" s="92">
        <f t="shared" si="297"/>
        <v>0</v>
      </c>
      <c r="CW100" s="92">
        <f t="shared" si="297"/>
        <v>0</v>
      </c>
      <c r="CX100" s="92">
        <f>CX37*CX6</f>
        <v>0</v>
      </c>
      <c r="CY100" s="40">
        <f>SUM(CU100:CX100)</f>
        <v>0</v>
      </c>
      <c r="DA100" s="92">
        <f t="shared" si="298"/>
        <v>0</v>
      </c>
      <c r="DB100" s="92">
        <f t="shared" si="298"/>
        <v>0</v>
      </c>
      <c r="DC100" s="92">
        <f t="shared" si="298"/>
        <v>0</v>
      </c>
      <c r="DD100" s="92">
        <f t="shared" si="298"/>
        <v>0</v>
      </c>
      <c r="DE100" s="92">
        <f t="shared" si="298"/>
        <v>0</v>
      </c>
      <c r="DF100" s="92">
        <f t="shared" si="298"/>
        <v>0</v>
      </c>
      <c r="DG100" s="92">
        <f t="shared" si="298"/>
        <v>0</v>
      </c>
      <c r="DH100" s="92">
        <f t="shared" si="298"/>
        <v>0</v>
      </c>
      <c r="DI100" s="92">
        <f t="shared" si="298"/>
        <v>0</v>
      </c>
      <c r="DJ100" s="92">
        <f t="shared" si="298"/>
        <v>0</v>
      </c>
      <c r="DK100" s="92">
        <f t="shared" si="298"/>
        <v>0</v>
      </c>
      <c r="DL100" s="92">
        <f t="shared" si="298"/>
        <v>0</v>
      </c>
      <c r="DM100" s="92">
        <f t="shared" si="298"/>
        <v>0</v>
      </c>
      <c r="DN100" s="92">
        <f t="shared" si="298"/>
        <v>0</v>
      </c>
      <c r="DO100" s="92">
        <f t="shared" si="298"/>
        <v>0</v>
      </c>
      <c r="DP100" s="92">
        <f t="shared" si="298"/>
        <v>0</v>
      </c>
      <c r="DQ100" s="92">
        <f t="shared" si="298"/>
        <v>0</v>
      </c>
      <c r="DR100" s="92">
        <f t="shared" si="298"/>
        <v>0</v>
      </c>
      <c r="DS100" s="92">
        <f t="shared" si="298"/>
        <v>0</v>
      </c>
      <c r="DU100" s="93">
        <f>+BY100-BK100</f>
        <v>-10125.295602519996</v>
      </c>
      <c r="DW100" s="93">
        <f>+DU100-BM100</f>
        <v>-663489.50910252007</v>
      </c>
      <c r="DX100" s="40">
        <f t="shared" si="286"/>
        <v>6942449.8415060993</v>
      </c>
    </row>
    <row r="101" spans="1:128" x14ac:dyDescent="0.3">
      <c r="A101" s="12" t="str">
        <f t="shared" si="230"/>
        <v/>
      </c>
      <c r="B101" s="15"/>
      <c r="C101" s="16"/>
      <c r="D101" s="15"/>
      <c r="E101" s="16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33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33"/>
      <c r="AW101" s="33"/>
      <c r="BK101" s="33"/>
      <c r="BY101" s="33"/>
      <c r="CM101" s="33"/>
      <c r="CS101" s="33"/>
      <c r="CY101" s="33"/>
      <c r="DU101" s="33"/>
      <c r="DW101" s="33"/>
      <c r="DX101" s="33"/>
    </row>
    <row r="102" spans="1:128" s="10" customFormat="1" x14ac:dyDescent="0.3">
      <c r="A102" s="21" t="str">
        <f t="shared" si="230"/>
        <v>MANTENIMIENTO</v>
      </c>
      <c r="B102" s="131"/>
      <c r="C102" s="132"/>
      <c r="D102" s="131"/>
      <c r="E102" s="132"/>
      <c r="F102" s="133" t="s">
        <v>53</v>
      </c>
      <c r="G102" s="145" t="s">
        <v>178</v>
      </c>
      <c r="I102" s="146">
        <f t="shared" ref="I102:T102" si="302">SUM(I103:I104)</f>
        <v>77800.358211197003</v>
      </c>
      <c r="J102" s="146">
        <f t="shared" si="302"/>
        <v>72068.808008610999</v>
      </c>
      <c r="K102" s="146">
        <f t="shared" si="302"/>
        <v>85439.025485043545</v>
      </c>
      <c r="L102" s="146">
        <f t="shared" si="302"/>
        <v>84868.470000000016</v>
      </c>
      <c r="M102" s="146">
        <f t="shared" si="302"/>
        <v>84891.132887055719</v>
      </c>
      <c r="N102" s="146">
        <f t="shared" si="302"/>
        <v>78003.883969725532</v>
      </c>
      <c r="O102" s="146">
        <f t="shared" si="302"/>
        <v>84470.538061659812</v>
      </c>
      <c r="P102" s="146">
        <f t="shared" si="302"/>
        <v>81625.988601907899</v>
      </c>
      <c r="Q102" s="146">
        <f t="shared" si="302"/>
        <v>77895.340000000011</v>
      </c>
      <c r="R102" s="146">
        <f t="shared" si="302"/>
        <v>79968.830000000016</v>
      </c>
      <c r="S102" s="146">
        <f t="shared" si="302"/>
        <v>78877.909999999989</v>
      </c>
      <c r="T102" s="146">
        <f t="shared" si="302"/>
        <v>79596.680000000008</v>
      </c>
      <c r="U102" s="146">
        <f>SUM(I102:T102)</f>
        <v>965506.96522520063</v>
      </c>
      <c r="W102" s="146">
        <f>SUM(W103:W104)</f>
        <v>83666.05</v>
      </c>
      <c r="X102" s="146">
        <f>SUM(X103:X104)</f>
        <v>82156.46083403223</v>
      </c>
      <c r="Y102" s="146">
        <f>SUM(Y103:Y104)</f>
        <v>87343.829999999987</v>
      </c>
      <c r="Z102" s="146">
        <f t="shared" ref="Z102:AH102" si="303">SUM(Z103:Z104)</f>
        <v>82834.544401007792</v>
      </c>
      <c r="AA102" s="146">
        <f t="shared" si="303"/>
        <v>82031.959999999992</v>
      </c>
      <c r="AB102" s="146">
        <f t="shared" si="303"/>
        <v>80496.509999999995</v>
      </c>
      <c r="AC102" s="146">
        <f t="shared" si="303"/>
        <v>81844.978698434337</v>
      </c>
      <c r="AD102" s="146">
        <f t="shared" si="303"/>
        <v>88141.095851999999</v>
      </c>
      <c r="AE102" s="146">
        <f t="shared" si="303"/>
        <v>84064.660220293008</v>
      </c>
      <c r="AF102" s="146">
        <f t="shared" si="303"/>
        <v>76611.80060799999</v>
      </c>
      <c r="AG102" s="146">
        <f t="shared" si="303"/>
        <v>78182.123106000014</v>
      </c>
      <c r="AH102" s="146">
        <f t="shared" si="303"/>
        <v>75666.223598000011</v>
      </c>
      <c r="AI102" s="146">
        <f>SUM(W102:AH102)</f>
        <v>983040.23731776723</v>
      </c>
      <c r="AK102" s="146">
        <f t="shared" ref="AK102:AR102" si="304">SUM(AK103:AK104)</f>
        <v>91053.947296000028</v>
      </c>
      <c r="AL102" s="146">
        <f t="shared" si="304"/>
        <v>79453.539575574934</v>
      </c>
      <c r="AM102" s="146">
        <f t="shared" si="304"/>
        <v>90844.700554804323</v>
      </c>
      <c r="AN102" s="146">
        <f t="shared" si="304"/>
        <v>88476.466624473003</v>
      </c>
      <c r="AO102" s="146">
        <f t="shared" si="304"/>
        <v>83516.950589370783</v>
      </c>
      <c r="AP102" s="146">
        <f t="shared" si="304"/>
        <v>90660.860163999983</v>
      </c>
      <c r="AQ102" s="146">
        <f t="shared" si="304"/>
        <v>83600.636226000002</v>
      </c>
      <c r="AR102" s="146">
        <f t="shared" si="304"/>
        <v>82755.689803000001</v>
      </c>
      <c r="AS102" s="146">
        <v>76582.785921000002</v>
      </c>
      <c r="AT102" s="146">
        <f t="shared" ref="AT102:AV102" si="305">SUM(AT103:AT104)</f>
        <v>80132.077143343893</v>
      </c>
      <c r="AU102" s="146">
        <f t="shared" si="305"/>
        <v>78526.279815000002</v>
      </c>
      <c r="AV102" s="146">
        <f t="shared" si="305"/>
        <v>83210.458358000003</v>
      </c>
      <c r="AW102" s="146">
        <f t="shared" ref="AW102:AW104" si="306">SUM(AK102:AV102)</f>
        <v>1008814.392070567</v>
      </c>
      <c r="AY102" s="146">
        <f t="shared" ref="AY102:BJ102" si="307">SUM(AY103:AY104)</f>
        <v>116977.64233827099</v>
      </c>
      <c r="AZ102" s="146">
        <f t="shared" si="307"/>
        <v>84851.423086869429</v>
      </c>
      <c r="BA102" s="146">
        <f t="shared" si="307"/>
        <v>113824.848970074</v>
      </c>
      <c r="BB102" s="146">
        <f t="shared" si="307"/>
        <v>121257.33507079593</v>
      </c>
      <c r="BC102" s="146">
        <f t="shared" si="307"/>
        <v>105162.26791269457</v>
      </c>
      <c r="BD102" s="146">
        <f t="shared" si="307"/>
        <v>123296.33576655573</v>
      </c>
      <c r="BE102" s="146">
        <f t="shared" si="307"/>
        <v>126840.89321361619</v>
      </c>
      <c r="BF102" s="146">
        <f t="shared" si="307"/>
        <v>114182.08596042157</v>
      </c>
      <c r="BG102" s="146">
        <f t="shared" si="307"/>
        <v>105477.34824313852</v>
      </c>
      <c r="BH102" s="146">
        <f t="shared" si="307"/>
        <v>108147.25817278191</v>
      </c>
      <c r="BI102" s="146">
        <f t="shared" si="307"/>
        <v>107240.67282778324</v>
      </c>
      <c r="BJ102" s="146">
        <f t="shared" si="307"/>
        <v>108835.58763774477</v>
      </c>
      <c r="BK102" s="146">
        <f t="shared" ref="BK102:BK104" si="308">SUM(AY102:BJ102)</f>
        <v>1336093.6992007471</v>
      </c>
      <c r="BM102" s="146">
        <f t="shared" ref="BM102:BX102" si="309">SUM(BM103:BM104)</f>
        <v>90072.763529000018</v>
      </c>
      <c r="BN102" s="146">
        <f t="shared" si="309"/>
        <v>83353.768229000008</v>
      </c>
      <c r="BO102" s="146">
        <f t="shared" si="309"/>
        <v>89590.074361999999</v>
      </c>
      <c r="BP102" s="146">
        <f t="shared" si="309"/>
        <v>94645.873171497777</v>
      </c>
      <c r="BQ102" s="146">
        <f t="shared" si="309"/>
        <v>97241.458288262918</v>
      </c>
      <c r="BR102" s="146">
        <f t="shared" si="309"/>
        <v>101420.72639946117</v>
      </c>
      <c r="BS102" s="146">
        <f t="shared" si="309"/>
        <v>114460.7833650415</v>
      </c>
      <c r="BT102" s="146">
        <f t="shared" si="309"/>
        <v>101911.07562690382</v>
      </c>
      <c r="BU102" s="146">
        <f t="shared" si="309"/>
        <v>94760.772421207977</v>
      </c>
      <c r="BV102" s="146">
        <f t="shared" si="309"/>
        <v>94324.91357940028</v>
      </c>
      <c r="BW102" s="146">
        <f t="shared" si="309"/>
        <v>94470.709978913263</v>
      </c>
      <c r="BX102" s="146">
        <f t="shared" si="309"/>
        <v>94230.405423246237</v>
      </c>
      <c r="BY102" s="146">
        <f t="shared" ref="BY102:BY104" si="310">SUM(BM102:BX102)</f>
        <v>1150483.3243739349</v>
      </c>
      <c r="CA102" s="146">
        <f t="shared" ref="CA102:CL102" si="311">SUM(CA103:CA104)</f>
        <v>0</v>
      </c>
      <c r="CB102" s="146">
        <f t="shared" si="311"/>
        <v>0</v>
      </c>
      <c r="CC102" s="146">
        <f t="shared" si="311"/>
        <v>0</v>
      </c>
      <c r="CD102" s="146">
        <f t="shared" si="311"/>
        <v>0</v>
      </c>
      <c r="CE102" s="146">
        <f t="shared" si="311"/>
        <v>0</v>
      </c>
      <c r="CF102" s="146">
        <f t="shared" si="311"/>
        <v>0</v>
      </c>
      <c r="CG102" s="146">
        <f t="shared" si="311"/>
        <v>0</v>
      </c>
      <c r="CH102" s="146">
        <f t="shared" si="311"/>
        <v>0</v>
      </c>
      <c r="CI102" s="146">
        <f t="shared" si="311"/>
        <v>0</v>
      </c>
      <c r="CJ102" s="146">
        <f t="shared" si="311"/>
        <v>0</v>
      </c>
      <c r="CK102" s="146">
        <f t="shared" si="311"/>
        <v>0</v>
      </c>
      <c r="CL102" s="146">
        <f t="shared" si="311"/>
        <v>0</v>
      </c>
      <c r="CM102" s="146">
        <f t="shared" ref="CM102:CM104" si="312">SUM(CA102:CL102)</f>
        <v>0</v>
      </c>
      <c r="CO102" s="146">
        <f t="shared" ref="CO102:CR102" si="313">SUM(CO103:CO104)</f>
        <v>0</v>
      </c>
      <c r="CP102" s="146">
        <f t="shared" si="313"/>
        <v>0</v>
      </c>
      <c r="CQ102" s="146">
        <f t="shared" si="313"/>
        <v>0</v>
      </c>
      <c r="CR102" s="146">
        <f t="shared" si="313"/>
        <v>0</v>
      </c>
      <c r="CS102" s="146">
        <f>SUM(CO102:CR102)</f>
        <v>0</v>
      </c>
      <c r="CU102" s="146">
        <f t="shared" ref="CU102:CX102" si="314">SUM(CU103:CU104)</f>
        <v>0</v>
      </c>
      <c r="CV102" s="146">
        <f t="shared" si="314"/>
        <v>0</v>
      </c>
      <c r="CW102" s="146">
        <f t="shared" si="314"/>
        <v>0</v>
      </c>
      <c r="CX102" s="146">
        <f t="shared" si="314"/>
        <v>0</v>
      </c>
      <c r="CY102" s="146">
        <f>SUM(CU102:CX102)</f>
        <v>0</v>
      </c>
      <c r="DA102" s="146">
        <f t="shared" ref="DA102:DS102" si="315">SUM(DA103:DA104)</f>
        <v>0</v>
      </c>
      <c r="DB102" s="146">
        <f t="shared" si="315"/>
        <v>0</v>
      </c>
      <c r="DC102" s="146">
        <f t="shared" si="315"/>
        <v>0</v>
      </c>
      <c r="DD102" s="146">
        <f t="shared" si="315"/>
        <v>0</v>
      </c>
      <c r="DE102" s="146">
        <f t="shared" si="315"/>
        <v>0</v>
      </c>
      <c r="DF102" s="146">
        <f t="shared" si="315"/>
        <v>0</v>
      </c>
      <c r="DG102" s="146">
        <f t="shared" si="315"/>
        <v>0</v>
      </c>
      <c r="DH102" s="146">
        <f t="shared" si="315"/>
        <v>0</v>
      </c>
      <c r="DI102" s="146">
        <f t="shared" si="315"/>
        <v>0</v>
      </c>
      <c r="DJ102" s="146">
        <f t="shared" si="315"/>
        <v>0</v>
      </c>
      <c r="DK102" s="146">
        <f t="shared" si="315"/>
        <v>0</v>
      </c>
      <c r="DL102" s="146">
        <f t="shared" si="315"/>
        <v>0</v>
      </c>
      <c r="DM102" s="146">
        <f t="shared" si="315"/>
        <v>0</v>
      </c>
      <c r="DN102" s="146">
        <f t="shared" si="315"/>
        <v>0</v>
      </c>
      <c r="DO102" s="146">
        <f t="shared" si="315"/>
        <v>0</v>
      </c>
      <c r="DP102" s="146">
        <f t="shared" si="315"/>
        <v>0</v>
      </c>
      <c r="DQ102" s="146">
        <f t="shared" si="315"/>
        <v>0</v>
      </c>
      <c r="DR102" s="146">
        <f t="shared" si="315"/>
        <v>0</v>
      </c>
      <c r="DS102" s="146">
        <f t="shared" si="315"/>
        <v>0</v>
      </c>
      <c r="DU102" s="146">
        <f>+BY102-BK102</f>
        <v>-185610.37482681219</v>
      </c>
      <c r="DW102" s="146">
        <f>+DU102-BM102</f>
        <v>-275683.13835581217</v>
      </c>
      <c r="DX102" s="146">
        <f t="shared" ref="DX102:DX104" si="316">+SUM(BY102,CM102,CS101:CS102,CY102,DA102:DS102)</f>
        <v>1150483.3243739349</v>
      </c>
    </row>
    <row r="103" spans="1:128" x14ac:dyDescent="0.3">
      <c r="A103" s="12" t="str">
        <f t="shared" si="230"/>
        <v>1290900MTG-029SS.AA S.E MINA JUSTA</v>
      </c>
      <c r="B103" s="15" t="s">
        <v>54</v>
      </c>
      <c r="C103" s="16" t="s">
        <v>55</v>
      </c>
      <c r="D103" s="15" t="s">
        <v>56</v>
      </c>
      <c r="E103" s="16" t="s">
        <v>57</v>
      </c>
      <c r="F103" s="60" t="s">
        <v>58</v>
      </c>
      <c r="G103" s="39" t="s">
        <v>178</v>
      </c>
      <c r="I103" s="40">
        <v>27741.331729538713</v>
      </c>
      <c r="J103" s="40">
        <v>25135.262697452916</v>
      </c>
      <c r="K103" s="40">
        <v>28126.378077680351</v>
      </c>
      <c r="L103" s="40">
        <v>27736.779999999995</v>
      </c>
      <c r="M103" s="40">
        <v>28134.21887369459</v>
      </c>
      <c r="N103" s="40">
        <v>27702.545152702558</v>
      </c>
      <c r="O103" s="40">
        <v>28795.764715432455</v>
      </c>
      <c r="P103" s="40">
        <v>29093.496016828296</v>
      </c>
      <c r="Q103" s="40">
        <v>28215.220000000005</v>
      </c>
      <c r="R103" s="40">
        <v>28763.61</v>
      </c>
      <c r="S103" s="40">
        <v>28116.51</v>
      </c>
      <c r="T103" s="40">
        <v>29076.469999999998</v>
      </c>
      <c r="U103" s="40">
        <f>SUM(I103:T103)</f>
        <v>336637.58726332983</v>
      </c>
      <c r="W103" s="42">
        <v>29667.34</v>
      </c>
      <c r="X103" s="42">
        <v>28278.523329651409</v>
      </c>
      <c r="Y103" s="42">
        <v>30424.439999999995</v>
      </c>
      <c r="Z103" s="42">
        <v>27411.562224481735</v>
      </c>
      <c r="AA103" s="42">
        <v>27418.59</v>
      </c>
      <c r="AB103" s="42">
        <v>26002.099999999995</v>
      </c>
      <c r="AC103" s="42">
        <v>25937.889452398947</v>
      </c>
      <c r="AD103" s="42">
        <v>27041.288182000008</v>
      </c>
      <c r="AE103" s="42">
        <v>25884.761684476296</v>
      </c>
      <c r="AF103" s="42">
        <v>26646.231198000001</v>
      </c>
      <c r="AG103" s="42">
        <v>26113.990765999995</v>
      </c>
      <c r="AH103" s="42">
        <v>26844.203007999997</v>
      </c>
      <c r="AI103" s="40">
        <f>SUM(W103:AH103)</f>
        <v>327670.91984500841</v>
      </c>
      <c r="AK103" s="92">
        <v>28165.969276000003</v>
      </c>
      <c r="AL103" s="92">
        <v>27999.793781292345</v>
      </c>
      <c r="AM103" s="92">
        <v>31281.9166987465</v>
      </c>
      <c r="AN103" s="92">
        <v>25058.450642967953</v>
      </c>
      <c r="AO103" s="92">
        <v>26736.270561504356</v>
      </c>
      <c r="AP103" s="92">
        <v>27154.528234000005</v>
      </c>
      <c r="AQ103" s="92">
        <v>28137.647806000001</v>
      </c>
      <c r="AR103" s="92">
        <v>26019.194353000003</v>
      </c>
      <c r="AS103" s="92">
        <v>25409.092451000004</v>
      </c>
      <c r="AT103" s="92">
        <v>27751.156647157517</v>
      </c>
      <c r="AU103" s="92">
        <v>28279.116134999997</v>
      </c>
      <c r="AV103" s="92">
        <v>31293.394177999999</v>
      </c>
      <c r="AW103" s="40">
        <f t="shared" si="306"/>
        <v>333286.53076466866</v>
      </c>
      <c r="AY103" s="92">
        <f t="shared" ref="AY103:BJ104" si="317">AY40*AY$7</f>
        <v>41625.97765769899</v>
      </c>
      <c r="AZ103" s="92">
        <f t="shared" si="317"/>
        <v>30194.00435020083</v>
      </c>
      <c r="BA103" s="92">
        <f t="shared" si="317"/>
        <v>40504.070054839285</v>
      </c>
      <c r="BB103" s="92">
        <f t="shared" si="317"/>
        <v>43148.887424941036</v>
      </c>
      <c r="BC103" s="92">
        <f t="shared" si="317"/>
        <v>37421.528824355701</v>
      </c>
      <c r="BD103" s="92">
        <f t="shared" si="317"/>
        <v>43874.456821871529</v>
      </c>
      <c r="BE103" s="92">
        <f t="shared" si="317"/>
        <v>45135.771942850821</v>
      </c>
      <c r="BF103" s="92">
        <f t="shared" si="317"/>
        <v>40743.527012408027</v>
      </c>
      <c r="BG103" s="92">
        <f t="shared" si="317"/>
        <v>37741.01158758832</v>
      </c>
      <c r="BH103" s="92">
        <f t="shared" si="317"/>
        <v>38802.364548663252</v>
      </c>
      <c r="BI103" s="92">
        <f t="shared" si="317"/>
        <v>38582.045823637731</v>
      </c>
      <c r="BJ103" s="92">
        <f t="shared" si="317"/>
        <v>39262.182067508154</v>
      </c>
      <c r="BK103" s="40">
        <f t="shared" si="308"/>
        <v>477035.82811656367</v>
      </c>
      <c r="BM103" s="51">
        <f>+[9]ENERO!$D$47</f>
        <v>32926.357159000007</v>
      </c>
      <c r="BN103" s="51">
        <f>+[10]FEBRERO!$D$47</f>
        <v>28709.081108999999</v>
      </c>
      <c r="BO103" s="51">
        <f>+[11]MARZO!$D$47</f>
        <v>30846.381532000003</v>
      </c>
      <c r="BP103" s="92">
        <f t="shared" ref="BP103:BX104" si="318">BP40*BP$7</f>
        <v>33679.316177679859</v>
      </c>
      <c r="BQ103" s="92">
        <f t="shared" si="318"/>
        <v>34602.943683923193</v>
      </c>
      <c r="BR103" s="92">
        <f t="shared" si="318"/>
        <v>36090.117792965364</v>
      </c>
      <c r="BS103" s="92">
        <f t="shared" si="318"/>
        <v>40730.364502116063</v>
      </c>
      <c r="BT103" s="92">
        <f t="shared" si="318"/>
        <v>36364.869565507652</v>
      </c>
      <c r="BU103" s="92">
        <f t="shared" si="318"/>
        <v>33906.497172773576</v>
      </c>
      <c r="BV103" s="92">
        <f t="shared" si="318"/>
        <v>33843.018718806401</v>
      </c>
      <c r="BW103" s="92">
        <f t="shared" si="318"/>
        <v>33987.788077861915</v>
      </c>
      <c r="BX103" s="92">
        <f t="shared" si="318"/>
        <v>33993.396960715523</v>
      </c>
      <c r="BY103" s="40">
        <f t="shared" si="310"/>
        <v>409680.13245234953</v>
      </c>
      <c r="CA103" s="92">
        <f t="shared" ref="CA103:CL104" si="319">CA40*CA$7</f>
        <v>0</v>
      </c>
      <c r="CB103" s="92">
        <f t="shared" si="319"/>
        <v>0</v>
      </c>
      <c r="CC103" s="92">
        <f t="shared" si="319"/>
        <v>0</v>
      </c>
      <c r="CD103" s="92">
        <f t="shared" si="319"/>
        <v>0</v>
      </c>
      <c r="CE103" s="92">
        <f t="shared" si="319"/>
        <v>0</v>
      </c>
      <c r="CF103" s="92">
        <f t="shared" si="319"/>
        <v>0</v>
      </c>
      <c r="CG103" s="92">
        <f t="shared" si="319"/>
        <v>0</v>
      </c>
      <c r="CH103" s="92">
        <f t="shared" si="319"/>
        <v>0</v>
      </c>
      <c r="CI103" s="92">
        <f t="shared" si="319"/>
        <v>0</v>
      </c>
      <c r="CJ103" s="92">
        <f t="shared" si="319"/>
        <v>0</v>
      </c>
      <c r="CK103" s="92">
        <f t="shared" si="319"/>
        <v>0</v>
      </c>
      <c r="CL103" s="92">
        <f t="shared" si="319"/>
        <v>0</v>
      </c>
      <c r="CM103" s="40">
        <f t="shared" si="312"/>
        <v>0</v>
      </c>
      <c r="CO103" s="92">
        <f t="shared" ref="CO103:CR104" si="320">CO40*CO$7</f>
        <v>0</v>
      </c>
      <c r="CP103" s="92">
        <f t="shared" si="320"/>
        <v>0</v>
      </c>
      <c r="CQ103" s="92">
        <f t="shared" si="320"/>
        <v>0</v>
      </c>
      <c r="CR103" s="92">
        <f t="shared" si="320"/>
        <v>0</v>
      </c>
      <c r="CS103" s="40">
        <f>SUM(CO103:CR103)</f>
        <v>0</v>
      </c>
      <c r="CU103" s="92">
        <f t="shared" ref="CU103:CX104" si="321">CU40*CU$7</f>
        <v>0</v>
      </c>
      <c r="CV103" s="92">
        <f t="shared" si="321"/>
        <v>0</v>
      </c>
      <c r="CW103" s="92">
        <f t="shared" si="321"/>
        <v>0</v>
      </c>
      <c r="CX103" s="92">
        <f t="shared" si="321"/>
        <v>0</v>
      </c>
      <c r="CY103" s="40">
        <f>SUM(CU103:CX103)</f>
        <v>0</v>
      </c>
      <c r="DA103" s="92">
        <f t="shared" ref="DA103:DS104" si="322">DA40*DA$7</f>
        <v>0</v>
      </c>
      <c r="DB103" s="92">
        <f t="shared" si="322"/>
        <v>0</v>
      </c>
      <c r="DC103" s="92">
        <f t="shared" si="322"/>
        <v>0</v>
      </c>
      <c r="DD103" s="92">
        <f t="shared" si="322"/>
        <v>0</v>
      </c>
      <c r="DE103" s="92">
        <f t="shared" si="322"/>
        <v>0</v>
      </c>
      <c r="DF103" s="92">
        <f t="shared" si="322"/>
        <v>0</v>
      </c>
      <c r="DG103" s="92">
        <f t="shared" si="322"/>
        <v>0</v>
      </c>
      <c r="DH103" s="92">
        <f t="shared" si="322"/>
        <v>0</v>
      </c>
      <c r="DI103" s="92">
        <f t="shared" si="322"/>
        <v>0</v>
      </c>
      <c r="DJ103" s="92">
        <f t="shared" si="322"/>
        <v>0</v>
      </c>
      <c r="DK103" s="92">
        <f t="shared" si="322"/>
        <v>0</v>
      </c>
      <c r="DL103" s="92">
        <f t="shared" si="322"/>
        <v>0</v>
      </c>
      <c r="DM103" s="92">
        <f t="shared" si="322"/>
        <v>0</v>
      </c>
      <c r="DN103" s="92">
        <f t="shared" si="322"/>
        <v>0</v>
      </c>
      <c r="DO103" s="92">
        <f t="shared" si="322"/>
        <v>0</v>
      </c>
      <c r="DP103" s="92">
        <f t="shared" si="322"/>
        <v>0</v>
      </c>
      <c r="DQ103" s="92">
        <f t="shared" si="322"/>
        <v>0</v>
      </c>
      <c r="DR103" s="92">
        <f t="shared" si="322"/>
        <v>0</v>
      </c>
      <c r="DS103" s="92">
        <f t="shared" si="322"/>
        <v>0</v>
      </c>
      <c r="DU103" s="93">
        <f>+BY103-BK103</f>
        <v>-67355.695664214145</v>
      </c>
      <c r="DW103" s="93">
        <f>+DU103-BM103</f>
        <v>-100282.05282321415</v>
      </c>
      <c r="DX103" s="40">
        <f t="shared" si="316"/>
        <v>409680.13245234953</v>
      </c>
    </row>
    <row r="104" spans="1:128" x14ac:dyDescent="0.3">
      <c r="A104" s="12" t="str">
        <f t="shared" si="230"/>
        <v>1290900MTG-029TRUCK SHOP</v>
      </c>
      <c r="B104" s="15" t="s">
        <v>54</v>
      </c>
      <c r="C104" s="16" t="s">
        <v>55</v>
      </c>
      <c r="D104" s="15" t="s">
        <v>56</v>
      </c>
      <c r="E104" s="16" t="s">
        <v>57</v>
      </c>
      <c r="F104" s="60" t="s">
        <v>59</v>
      </c>
      <c r="G104" s="39" t="s">
        <v>178</v>
      </c>
      <c r="I104" s="40">
        <v>50059.026481658286</v>
      </c>
      <c r="J104" s="40">
        <v>46933.545311158086</v>
      </c>
      <c r="K104" s="40">
        <v>57312.647407363191</v>
      </c>
      <c r="L104" s="40">
        <v>57131.690000000017</v>
      </c>
      <c r="M104" s="40">
        <v>56756.914013361129</v>
      </c>
      <c r="N104" s="40">
        <v>50301.338817022974</v>
      </c>
      <c r="O104" s="40">
        <v>55674.773346227361</v>
      </c>
      <c r="P104" s="40">
        <v>52532.492585079599</v>
      </c>
      <c r="Q104" s="40">
        <v>49680.12</v>
      </c>
      <c r="R104" s="40">
        <v>51205.220000000008</v>
      </c>
      <c r="S104" s="40">
        <v>50761.399999999994</v>
      </c>
      <c r="T104" s="40">
        <v>50520.210000000006</v>
      </c>
      <c r="U104" s="40">
        <f>SUM(I104:T104)</f>
        <v>628869.37796187063</v>
      </c>
      <c r="W104" s="42">
        <v>53998.71</v>
      </c>
      <c r="X104" s="42">
        <v>53877.937504380825</v>
      </c>
      <c r="Y104" s="42">
        <v>56919.39</v>
      </c>
      <c r="Z104" s="42">
        <v>55422.982176526057</v>
      </c>
      <c r="AA104" s="42">
        <v>54613.369999999995</v>
      </c>
      <c r="AB104" s="42">
        <v>54494.409999999996</v>
      </c>
      <c r="AC104" s="42">
        <v>55907.089246035386</v>
      </c>
      <c r="AD104" s="42">
        <v>61099.807669999995</v>
      </c>
      <c r="AE104" s="42">
        <v>58179.898535816719</v>
      </c>
      <c r="AF104" s="42">
        <v>49965.569409999996</v>
      </c>
      <c r="AG104" s="42">
        <v>52068.132340000011</v>
      </c>
      <c r="AH104" s="42">
        <v>48822.020590000007</v>
      </c>
      <c r="AI104" s="40">
        <f>SUM(W104:AH104)</f>
        <v>655369.31747275882</v>
      </c>
      <c r="AK104" s="92">
        <v>62887.978020000017</v>
      </c>
      <c r="AL104" s="92">
        <v>51453.745794282593</v>
      </c>
      <c r="AM104" s="92">
        <v>59562.783856057824</v>
      </c>
      <c r="AN104" s="92">
        <v>63418.01598150505</v>
      </c>
      <c r="AO104" s="92">
        <v>56780.680027866423</v>
      </c>
      <c r="AP104" s="92">
        <v>63506.331929999986</v>
      </c>
      <c r="AQ104" s="92">
        <v>55462.988420000001</v>
      </c>
      <c r="AR104" s="92">
        <v>56736.495450000002</v>
      </c>
      <c r="AS104" s="92">
        <v>51173.693470000006</v>
      </c>
      <c r="AT104" s="92">
        <v>52380.92049618638</v>
      </c>
      <c r="AU104" s="92">
        <v>50247.163680000005</v>
      </c>
      <c r="AV104" s="92">
        <v>51917.064180000001</v>
      </c>
      <c r="AW104" s="40">
        <f t="shared" si="306"/>
        <v>675527.86130589829</v>
      </c>
      <c r="AY104" s="92">
        <f t="shared" si="317"/>
        <v>75351.664680572008</v>
      </c>
      <c r="AZ104" s="92">
        <f t="shared" si="317"/>
        <v>54657.418736668602</v>
      </c>
      <c r="BA104" s="92">
        <f t="shared" si="317"/>
        <v>73320.778915234725</v>
      </c>
      <c r="BB104" s="92">
        <f t="shared" si="317"/>
        <v>78108.447645854889</v>
      </c>
      <c r="BC104" s="92">
        <f t="shared" si="317"/>
        <v>67740.739088338873</v>
      </c>
      <c r="BD104" s="92">
        <f t="shared" si="317"/>
        <v>79421.878944684198</v>
      </c>
      <c r="BE104" s="92">
        <f t="shared" si="317"/>
        <v>81705.121270765361</v>
      </c>
      <c r="BF104" s="92">
        <f t="shared" si="317"/>
        <v>73438.558948013539</v>
      </c>
      <c r="BG104" s="92">
        <f t="shared" si="317"/>
        <v>67736.3366555502</v>
      </c>
      <c r="BH104" s="92">
        <f t="shared" si="317"/>
        <v>69344.89362411866</v>
      </c>
      <c r="BI104" s="92">
        <f t="shared" si="317"/>
        <v>68658.627004145514</v>
      </c>
      <c r="BJ104" s="92">
        <f t="shared" si="317"/>
        <v>69573.405570236617</v>
      </c>
      <c r="BK104" s="40">
        <f t="shared" si="308"/>
        <v>859057.87108418311</v>
      </c>
      <c r="BM104" s="51">
        <f>+[9]ENERO!$D$46</f>
        <v>57146.406370000004</v>
      </c>
      <c r="BN104" s="51">
        <f>+[10]FEBRERO!$D$46</f>
        <v>54644.687120000002</v>
      </c>
      <c r="BO104" s="51">
        <f>+[11]MARZO!$D$46</f>
        <v>58743.69283</v>
      </c>
      <c r="BP104" s="92">
        <f t="shared" si="318"/>
        <v>60966.556993817911</v>
      </c>
      <c r="BQ104" s="92">
        <f t="shared" si="318"/>
        <v>62638.514604339725</v>
      </c>
      <c r="BR104" s="92">
        <f t="shared" si="318"/>
        <v>65330.608606495807</v>
      </c>
      <c r="BS104" s="92">
        <f t="shared" si="318"/>
        <v>73730.418862925435</v>
      </c>
      <c r="BT104" s="92">
        <f t="shared" si="318"/>
        <v>65546.206061396166</v>
      </c>
      <c r="BU104" s="92">
        <f t="shared" si="318"/>
        <v>60854.275248434402</v>
      </c>
      <c r="BV104" s="92">
        <f t="shared" si="318"/>
        <v>60481.894860593886</v>
      </c>
      <c r="BW104" s="92">
        <f t="shared" si="318"/>
        <v>60482.921901051348</v>
      </c>
      <c r="BX104" s="92">
        <f t="shared" si="318"/>
        <v>60237.008462530706</v>
      </c>
      <c r="BY104" s="40">
        <f t="shared" si="310"/>
        <v>740803.19192158536</v>
      </c>
      <c r="CA104" s="92">
        <f t="shared" si="319"/>
        <v>0</v>
      </c>
      <c r="CB104" s="92">
        <f t="shared" si="319"/>
        <v>0</v>
      </c>
      <c r="CC104" s="92">
        <f t="shared" si="319"/>
        <v>0</v>
      </c>
      <c r="CD104" s="92">
        <f t="shared" si="319"/>
        <v>0</v>
      </c>
      <c r="CE104" s="92">
        <f t="shared" si="319"/>
        <v>0</v>
      </c>
      <c r="CF104" s="92">
        <f t="shared" si="319"/>
        <v>0</v>
      </c>
      <c r="CG104" s="92">
        <f t="shared" si="319"/>
        <v>0</v>
      </c>
      <c r="CH104" s="92">
        <f t="shared" si="319"/>
        <v>0</v>
      </c>
      <c r="CI104" s="92">
        <f t="shared" si="319"/>
        <v>0</v>
      </c>
      <c r="CJ104" s="92">
        <f t="shared" si="319"/>
        <v>0</v>
      </c>
      <c r="CK104" s="92">
        <f t="shared" si="319"/>
        <v>0</v>
      </c>
      <c r="CL104" s="92">
        <f t="shared" si="319"/>
        <v>0</v>
      </c>
      <c r="CM104" s="40">
        <f t="shared" si="312"/>
        <v>0</v>
      </c>
      <c r="CO104" s="92">
        <f t="shared" si="320"/>
        <v>0</v>
      </c>
      <c r="CP104" s="92">
        <f t="shared" si="320"/>
        <v>0</v>
      </c>
      <c r="CQ104" s="92">
        <f t="shared" si="320"/>
        <v>0</v>
      </c>
      <c r="CR104" s="92">
        <f t="shared" si="320"/>
        <v>0</v>
      </c>
      <c r="CS104" s="40">
        <f>SUM(CO104:CR104)</f>
        <v>0</v>
      </c>
      <c r="CU104" s="92">
        <f t="shared" si="321"/>
        <v>0</v>
      </c>
      <c r="CV104" s="92">
        <f t="shared" si="321"/>
        <v>0</v>
      </c>
      <c r="CW104" s="92">
        <f t="shared" si="321"/>
        <v>0</v>
      </c>
      <c r="CX104" s="92">
        <f t="shared" si="321"/>
        <v>0</v>
      </c>
      <c r="CY104" s="40">
        <f>SUM(CU104:CX104)</f>
        <v>0</v>
      </c>
      <c r="DA104" s="92">
        <f t="shared" si="322"/>
        <v>0</v>
      </c>
      <c r="DB104" s="92">
        <f t="shared" si="322"/>
        <v>0</v>
      </c>
      <c r="DC104" s="92">
        <f t="shared" si="322"/>
        <v>0</v>
      </c>
      <c r="DD104" s="92">
        <f t="shared" si="322"/>
        <v>0</v>
      </c>
      <c r="DE104" s="92">
        <f t="shared" si="322"/>
        <v>0</v>
      </c>
      <c r="DF104" s="92">
        <f t="shared" si="322"/>
        <v>0</v>
      </c>
      <c r="DG104" s="92">
        <f t="shared" si="322"/>
        <v>0</v>
      </c>
      <c r="DH104" s="92">
        <f t="shared" si="322"/>
        <v>0</v>
      </c>
      <c r="DI104" s="92">
        <f t="shared" si="322"/>
        <v>0</v>
      </c>
      <c r="DJ104" s="92">
        <f t="shared" si="322"/>
        <v>0</v>
      </c>
      <c r="DK104" s="92">
        <f t="shared" si="322"/>
        <v>0</v>
      </c>
      <c r="DL104" s="92">
        <f t="shared" si="322"/>
        <v>0</v>
      </c>
      <c r="DM104" s="92">
        <f t="shared" si="322"/>
        <v>0</v>
      </c>
      <c r="DN104" s="92">
        <f t="shared" si="322"/>
        <v>0</v>
      </c>
      <c r="DO104" s="92">
        <f t="shared" si="322"/>
        <v>0</v>
      </c>
      <c r="DP104" s="92">
        <f t="shared" si="322"/>
        <v>0</v>
      </c>
      <c r="DQ104" s="92">
        <f t="shared" si="322"/>
        <v>0</v>
      </c>
      <c r="DR104" s="92">
        <f t="shared" si="322"/>
        <v>0</v>
      </c>
      <c r="DS104" s="92">
        <f t="shared" si="322"/>
        <v>0</v>
      </c>
      <c r="DU104" s="93">
        <f>+BY104-BK104</f>
        <v>-118254.67916259775</v>
      </c>
      <c r="DW104" s="93">
        <f>+DU104-BM104</f>
        <v>-175401.08553259776</v>
      </c>
      <c r="DX104" s="40">
        <f t="shared" si="316"/>
        <v>740803.19192158536</v>
      </c>
    </row>
    <row r="105" spans="1:128" x14ac:dyDescent="0.3">
      <c r="A105" s="12" t="str">
        <f t="shared" si="230"/>
        <v/>
      </c>
      <c r="B105" s="15"/>
      <c r="C105" s="16"/>
      <c r="D105" s="15"/>
      <c r="E105" s="16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33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33"/>
      <c r="AW105" s="33"/>
      <c r="BK105" s="33"/>
      <c r="BY105" s="33"/>
      <c r="CM105" s="33"/>
      <c r="CS105" s="33"/>
      <c r="CY105" s="33"/>
      <c r="DU105" s="33"/>
      <c r="DW105" s="33"/>
      <c r="DX105" s="33"/>
    </row>
    <row r="106" spans="1:128" s="10" customFormat="1" x14ac:dyDescent="0.3">
      <c r="A106" s="21" t="str">
        <f t="shared" si="230"/>
        <v>PLANTA</v>
      </c>
      <c r="B106" s="131"/>
      <c r="C106" s="132"/>
      <c r="D106" s="131"/>
      <c r="E106" s="132"/>
      <c r="F106" s="133" t="s">
        <v>60</v>
      </c>
      <c r="G106" s="145" t="s">
        <v>178</v>
      </c>
      <c r="I106" s="146">
        <f t="shared" ref="I106:T106" si="323">I107+I117+I121</f>
        <v>27124243.097895455</v>
      </c>
      <c r="J106" s="146">
        <f t="shared" si="323"/>
        <v>24806236.280055091</v>
      </c>
      <c r="K106" s="146">
        <f t="shared" si="323"/>
        <v>28972124.64658796</v>
      </c>
      <c r="L106" s="146">
        <f t="shared" si="323"/>
        <v>25760045.439999998</v>
      </c>
      <c r="M106" s="146">
        <f t="shared" si="323"/>
        <v>27470551.482699823</v>
      </c>
      <c r="N106" s="146">
        <f t="shared" si="323"/>
        <v>24427784.0152805</v>
      </c>
      <c r="O106" s="146">
        <f t="shared" si="323"/>
        <v>29430559.691407911</v>
      </c>
      <c r="P106" s="146">
        <f t="shared" si="323"/>
        <v>26709461.370993733</v>
      </c>
      <c r="Q106" s="146">
        <f t="shared" si="323"/>
        <v>29804755.510000002</v>
      </c>
      <c r="R106" s="146">
        <f t="shared" si="323"/>
        <v>27132436.369999997</v>
      </c>
      <c r="S106" s="146">
        <f t="shared" si="323"/>
        <v>25279805.309999999</v>
      </c>
      <c r="T106" s="146">
        <f t="shared" si="323"/>
        <v>28713542.920000002</v>
      </c>
      <c r="U106" s="146">
        <f t="shared" ref="U106:U115" si="324">SUM(I106:T106)</f>
        <v>325631546.13492048</v>
      </c>
      <c r="W106" s="146">
        <f>W107+W117+W121</f>
        <v>26209861.680000003</v>
      </c>
      <c r="X106" s="146">
        <f>X107+X117+X121</f>
        <v>27371417.95965147</v>
      </c>
      <c r="Y106" s="146">
        <f>Y107+Y117+Y121</f>
        <v>26490349.280000001</v>
      </c>
      <c r="Z106" s="146">
        <f t="shared" ref="Z106:AH106" si="325">Z107+Z117+Z121</f>
        <v>20365627.747628611</v>
      </c>
      <c r="AA106" s="146">
        <f t="shared" si="325"/>
        <v>27534770.210000001</v>
      </c>
      <c r="AB106" s="146">
        <f t="shared" si="325"/>
        <v>26489185.760000002</v>
      </c>
      <c r="AC106" s="146">
        <f t="shared" si="325"/>
        <v>25434927.622745495</v>
      </c>
      <c r="AD106" s="146">
        <f t="shared" si="325"/>
        <v>27457159.388654508</v>
      </c>
      <c r="AE106" s="146">
        <f t="shared" si="325"/>
        <v>26753239.750141002</v>
      </c>
      <c r="AF106" s="146">
        <f t="shared" si="325"/>
        <v>27598115.789327778</v>
      </c>
      <c r="AG106" s="146">
        <f t="shared" si="325"/>
        <v>27959768.044050001</v>
      </c>
      <c r="AH106" s="146">
        <f t="shared" si="325"/>
        <v>28922013.102064297</v>
      </c>
      <c r="AI106" s="146">
        <f t="shared" ref="AI106:AI115" si="326">SUM(W106:AH106)</f>
        <v>318586436.33426315</v>
      </c>
      <c r="AK106" s="146">
        <f t="shared" ref="AK106:AR106" si="327">AK107+AK117+AK121</f>
        <v>26636931.804560997</v>
      </c>
      <c r="AL106" s="146">
        <f t="shared" si="327"/>
        <v>24137422.034490652</v>
      </c>
      <c r="AM106" s="146">
        <f t="shared" si="327"/>
        <v>28649836.379309155</v>
      </c>
      <c r="AN106" s="146">
        <f t="shared" si="327"/>
        <v>26516159.180993173</v>
      </c>
      <c r="AO106" s="146">
        <f t="shared" si="327"/>
        <v>28841079.679229181</v>
      </c>
      <c r="AP106" s="146">
        <f t="shared" si="327"/>
        <v>28951141.018846001</v>
      </c>
      <c r="AQ106" s="146">
        <f t="shared" si="327"/>
        <v>30783670.978920005</v>
      </c>
      <c r="AR106" s="146">
        <f t="shared" si="327"/>
        <v>29738318.048619997</v>
      </c>
      <c r="AS106" s="146">
        <v>31583633.777620003</v>
      </c>
      <c r="AT106" s="146">
        <f t="shared" ref="AT106:AV106" si="328">AT107+AT117+AT121</f>
        <v>27810384.385608368</v>
      </c>
      <c r="AU106" s="146">
        <f t="shared" si="328"/>
        <v>31270156.560284</v>
      </c>
      <c r="AV106" s="146">
        <f t="shared" si="328"/>
        <v>30848489.063994002</v>
      </c>
      <c r="AW106" s="146">
        <f t="shared" ref="AW106:AW115" si="329">SUM(AK106:AV106)</f>
        <v>345767222.91247553</v>
      </c>
      <c r="AY106" s="146">
        <f t="shared" ref="AY106:BJ106" si="330">AY107+AY117+AY121</f>
        <v>27320439.7571043</v>
      </c>
      <c r="AZ106" s="146">
        <f t="shared" si="330"/>
        <v>25430648.540754244</v>
      </c>
      <c r="BA106" s="146">
        <f t="shared" si="330"/>
        <v>30337563.667752605</v>
      </c>
      <c r="BB106" s="146">
        <f t="shared" si="330"/>
        <v>29045002.189865299</v>
      </c>
      <c r="BC106" s="146">
        <f t="shared" si="330"/>
        <v>27866664.413664185</v>
      </c>
      <c r="BD106" s="146">
        <f t="shared" si="330"/>
        <v>29695218.695720647</v>
      </c>
      <c r="BE106" s="146">
        <f t="shared" si="330"/>
        <v>30500717.612269044</v>
      </c>
      <c r="BF106" s="146">
        <f t="shared" si="330"/>
        <v>30921479.67467083</v>
      </c>
      <c r="BG106" s="146">
        <f t="shared" si="330"/>
        <v>25101605.228484292</v>
      </c>
      <c r="BH106" s="146">
        <f t="shared" si="330"/>
        <v>30061726.09430106</v>
      </c>
      <c r="BI106" s="146">
        <f t="shared" si="330"/>
        <v>29509252.352261484</v>
      </c>
      <c r="BJ106" s="146">
        <f t="shared" si="330"/>
        <v>30959338.072321091</v>
      </c>
      <c r="BK106" s="146">
        <f t="shared" ref="BK106:BK115" si="331">SUM(AY106:BJ106)</f>
        <v>346749656.29916912</v>
      </c>
      <c r="BM106" s="146">
        <f t="shared" ref="BM106:BX106" si="332">BM107+BM117+BM121</f>
        <v>29425267.543525003</v>
      </c>
      <c r="BN106" s="146">
        <f t="shared" si="332"/>
        <v>28441151.864442997</v>
      </c>
      <c r="BO106" s="146">
        <f t="shared" si="332"/>
        <v>29976148.666619502</v>
      </c>
      <c r="BP106" s="146">
        <f t="shared" si="332"/>
        <v>30438964.401843965</v>
      </c>
      <c r="BQ106" s="146">
        <f t="shared" si="332"/>
        <v>31199533.979320034</v>
      </c>
      <c r="BR106" s="146">
        <f t="shared" si="332"/>
        <v>30737504.065449689</v>
      </c>
      <c r="BS106" s="146">
        <f t="shared" si="332"/>
        <v>28822653.758596748</v>
      </c>
      <c r="BT106" s="146">
        <f t="shared" si="332"/>
        <v>31343363.316086225</v>
      </c>
      <c r="BU106" s="146">
        <f t="shared" si="332"/>
        <v>28917625.150891211</v>
      </c>
      <c r="BV106" s="146">
        <f t="shared" si="332"/>
        <v>29146656.077912536</v>
      </c>
      <c r="BW106" s="146">
        <f t="shared" si="332"/>
        <v>30802635.741812453</v>
      </c>
      <c r="BX106" s="146">
        <f t="shared" si="332"/>
        <v>30847691.575587936</v>
      </c>
      <c r="BY106" s="146">
        <f t="shared" ref="BY106:BY115" si="333">SUM(BM106:BX106)</f>
        <v>360099196.14208823</v>
      </c>
      <c r="CA106" s="146">
        <f t="shared" ref="CA106:CL106" si="334">CA107+CA117+CA121</f>
        <v>0</v>
      </c>
      <c r="CB106" s="146">
        <f t="shared" si="334"/>
        <v>0</v>
      </c>
      <c r="CC106" s="146">
        <f t="shared" si="334"/>
        <v>0</v>
      </c>
      <c r="CD106" s="146">
        <f t="shared" si="334"/>
        <v>0</v>
      </c>
      <c r="CE106" s="146">
        <f t="shared" si="334"/>
        <v>0</v>
      </c>
      <c r="CF106" s="146">
        <f t="shared" si="334"/>
        <v>0</v>
      </c>
      <c r="CG106" s="146">
        <f t="shared" si="334"/>
        <v>0</v>
      </c>
      <c r="CH106" s="146">
        <f t="shared" si="334"/>
        <v>0</v>
      </c>
      <c r="CI106" s="146">
        <f t="shared" si="334"/>
        <v>0</v>
      </c>
      <c r="CJ106" s="146">
        <f t="shared" si="334"/>
        <v>0</v>
      </c>
      <c r="CK106" s="146">
        <f t="shared" si="334"/>
        <v>0</v>
      </c>
      <c r="CL106" s="146">
        <f t="shared" si="334"/>
        <v>0</v>
      </c>
      <c r="CM106" s="146">
        <f t="shared" ref="CM106:CM115" si="335">SUM(CA106:CL106)</f>
        <v>0</v>
      </c>
      <c r="CO106" s="146">
        <f t="shared" ref="CO106:CR106" si="336">CO107+CO117+CO121</f>
        <v>0</v>
      </c>
      <c r="CP106" s="146">
        <f t="shared" si="336"/>
        <v>0</v>
      </c>
      <c r="CQ106" s="146">
        <f t="shared" si="336"/>
        <v>0</v>
      </c>
      <c r="CR106" s="146">
        <f t="shared" si="336"/>
        <v>0</v>
      </c>
      <c r="CS106" s="146">
        <f t="shared" ref="CS106:CS115" si="337">SUM(CO106:CR106)</f>
        <v>0</v>
      </c>
      <c r="CU106" s="146">
        <f t="shared" ref="CU106:CX106" si="338">CU107+CU117+CU121</f>
        <v>0</v>
      </c>
      <c r="CV106" s="146">
        <f t="shared" si="338"/>
        <v>0</v>
      </c>
      <c r="CW106" s="146">
        <f t="shared" si="338"/>
        <v>0</v>
      </c>
      <c r="CX106" s="146">
        <f t="shared" si="338"/>
        <v>0</v>
      </c>
      <c r="CY106" s="146">
        <f t="shared" ref="CY106:CY115" si="339">SUM(CU106:CX106)</f>
        <v>0</v>
      </c>
      <c r="DA106" s="146">
        <f t="shared" ref="DA106:DS106" si="340">DA107+DA117+DA121</f>
        <v>0</v>
      </c>
      <c r="DB106" s="146">
        <f t="shared" si="340"/>
        <v>0</v>
      </c>
      <c r="DC106" s="146">
        <f t="shared" si="340"/>
        <v>0</v>
      </c>
      <c r="DD106" s="146">
        <f t="shared" si="340"/>
        <v>0</v>
      </c>
      <c r="DE106" s="146">
        <f t="shared" si="340"/>
        <v>0</v>
      </c>
      <c r="DF106" s="146">
        <f t="shared" si="340"/>
        <v>0</v>
      </c>
      <c r="DG106" s="146">
        <f t="shared" si="340"/>
        <v>0</v>
      </c>
      <c r="DH106" s="146">
        <f t="shared" si="340"/>
        <v>0</v>
      </c>
      <c r="DI106" s="146">
        <f t="shared" si="340"/>
        <v>0</v>
      </c>
      <c r="DJ106" s="146">
        <f t="shared" si="340"/>
        <v>0</v>
      </c>
      <c r="DK106" s="146">
        <f t="shared" si="340"/>
        <v>0</v>
      </c>
      <c r="DL106" s="146">
        <f t="shared" si="340"/>
        <v>0</v>
      </c>
      <c r="DM106" s="146">
        <f t="shared" si="340"/>
        <v>0</v>
      </c>
      <c r="DN106" s="146">
        <f t="shared" si="340"/>
        <v>0</v>
      </c>
      <c r="DO106" s="146">
        <f t="shared" si="340"/>
        <v>0</v>
      </c>
      <c r="DP106" s="146">
        <f t="shared" si="340"/>
        <v>0</v>
      </c>
      <c r="DQ106" s="146">
        <f t="shared" si="340"/>
        <v>0</v>
      </c>
      <c r="DR106" s="146">
        <f t="shared" si="340"/>
        <v>0</v>
      </c>
      <c r="DS106" s="146">
        <f t="shared" si="340"/>
        <v>0</v>
      </c>
      <c r="DU106" s="146">
        <f t="shared" ref="DU106:DU115" si="341">+BY106-BK106</f>
        <v>13349539.842919111</v>
      </c>
      <c r="DW106" s="146">
        <f t="shared" ref="DW106:DW115" si="342">+DU106-BM106</f>
        <v>-16075727.700605892</v>
      </c>
      <c r="DX106" s="146">
        <f t="shared" ref="DX106:DX115" si="343">+SUM(BY106,CM106,CS105:CS106,CY106,DA106:DS106)</f>
        <v>360099196.14208823</v>
      </c>
    </row>
    <row r="107" spans="1:128" s="10" customFormat="1" x14ac:dyDescent="0.3">
      <c r="A107" s="21" t="str">
        <f t="shared" si="230"/>
        <v>PLANTA SULFUROS</v>
      </c>
      <c r="B107" s="136"/>
      <c r="C107" s="137"/>
      <c r="D107" s="136"/>
      <c r="E107" s="137"/>
      <c r="F107" s="138" t="s">
        <v>61</v>
      </c>
      <c r="G107" s="147" t="s">
        <v>178</v>
      </c>
      <c r="I107" s="148">
        <f t="shared" ref="I107:T107" si="344">SUM(I108:I115)</f>
        <v>11015153.954186227</v>
      </c>
      <c r="J107" s="148">
        <f t="shared" si="344"/>
        <v>11405181.814176586</v>
      </c>
      <c r="K107" s="148">
        <f t="shared" si="344"/>
        <v>13033375.963929536</v>
      </c>
      <c r="L107" s="148">
        <f t="shared" si="344"/>
        <v>11096315.753158698</v>
      </c>
      <c r="M107" s="148">
        <f t="shared" si="344"/>
        <v>12685810.301568864</v>
      </c>
      <c r="N107" s="148">
        <f t="shared" si="344"/>
        <v>11216845.727118293</v>
      </c>
      <c r="O107" s="148">
        <f t="shared" si="344"/>
        <v>12449552.200182589</v>
      </c>
      <c r="P107" s="148">
        <f t="shared" si="344"/>
        <v>10911965.950129544</v>
      </c>
      <c r="Q107" s="148">
        <f t="shared" si="344"/>
        <v>12096019.356623011</v>
      </c>
      <c r="R107" s="148">
        <f t="shared" si="344"/>
        <v>11466564.7320008</v>
      </c>
      <c r="S107" s="148">
        <f t="shared" si="344"/>
        <v>10002954.441131933</v>
      </c>
      <c r="T107" s="148">
        <f t="shared" si="344"/>
        <v>12315443.64052413</v>
      </c>
      <c r="U107" s="148">
        <f t="shared" si="324"/>
        <v>139695183.83473021</v>
      </c>
      <c r="W107" s="148">
        <f>SUM(W108:W115)</f>
        <v>11393503.185235083</v>
      </c>
      <c r="X107" s="148">
        <f>SUM(X108:X115)</f>
        <v>12057790.192509394</v>
      </c>
      <c r="Y107" s="148">
        <f>SUM(Y108:Y115)</f>
        <v>13132658.652579989</v>
      </c>
      <c r="Z107" s="148">
        <f t="shared" ref="Z107:AH107" si="345">SUM(Z108:Z115)</f>
        <v>6531960.0027798964</v>
      </c>
      <c r="AA107" s="148">
        <f t="shared" si="345"/>
        <v>13320567.788358465</v>
      </c>
      <c r="AB107" s="148">
        <f t="shared" si="345"/>
        <v>12333056.880495554</v>
      </c>
      <c r="AC107" s="148">
        <f t="shared" si="345"/>
        <v>10683131.909836849</v>
      </c>
      <c r="AD107" s="148">
        <f t="shared" si="345"/>
        <v>13424470.666834459</v>
      </c>
      <c r="AE107" s="148">
        <f t="shared" si="345"/>
        <v>12262511.989287822</v>
      </c>
      <c r="AF107" s="148">
        <f t="shared" si="345"/>
        <v>13830337.815743171</v>
      </c>
      <c r="AG107" s="148">
        <f t="shared" si="345"/>
        <v>13286005.1522184</v>
      </c>
      <c r="AH107" s="148">
        <f t="shared" si="345"/>
        <v>13548032.428908449</v>
      </c>
      <c r="AI107" s="148">
        <f t="shared" si="326"/>
        <v>145804026.6647875</v>
      </c>
      <c r="AK107" s="149">
        <f t="shared" ref="AK107:AR107" si="346">SUM(AK108:AK115)</f>
        <v>11517384.867817931</v>
      </c>
      <c r="AL107" s="149">
        <f t="shared" si="346"/>
        <v>12591985.67009417</v>
      </c>
      <c r="AM107" s="149">
        <f t="shared" si="346"/>
        <v>13268736.127328383</v>
      </c>
      <c r="AN107" s="149">
        <f t="shared" si="346"/>
        <v>11367090.605715711</v>
      </c>
      <c r="AO107" s="149">
        <f t="shared" si="346"/>
        <v>13911014.558089346</v>
      </c>
      <c r="AP107" s="149">
        <f t="shared" si="346"/>
        <v>13571888.220580652</v>
      </c>
      <c r="AQ107" s="149">
        <f t="shared" si="346"/>
        <v>14121231.994301535</v>
      </c>
      <c r="AR107" s="149">
        <f t="shared" si="346"/>
        <v>12879590.780208582</v>
      </c>
      <c r="AS107" s="149">
        <v>14040308.523309503</v>
      </c>
      <c r="AT107" s="149">
        <f t="shared" ref="AT107:AV107" si="347">SUM(AT108:AT115)</f>
        <v>12349019.661499284</v>
      </c>
      <c r="AU107" s="149">
        <f t="shared" si="347"/>
        <v>14061901.193792945</v>
      </c>
      <c r="AV107" s="149">
        <f t="shared" si="347"/>
        <v>13451455.338084685</v>
      </c>
      <c r="AW107" s="148">
        <f t="shared" si="329"/>
        <v>157131607.54082274</v>
      </c>
      <c r="AY107" s="149">
        <f t="shared" ref="AY107:BJ107" si="348">SUM(AY108:AY115)</f>
        <v>11027677.306112006</v>
      </c>
      <c r="AZ107" s="149">
        <f t="shared" si="348"/>
        <v>12300553.570934618</v>
      </c>
      <c r="BA107" s="149">
        <f t="shared" si="348"/>
        <v>13791023.646118591</v>
      </c>
      <c r="BB107" s="149">
        <f t="shared" si="348"/>
        <v>13090031.180597857</v>
      </c>
      <c r="BC107" s="149">
        <f t="shared" si="348"/>
        <v>13049192.542915493</v>
      </c>
      <c r="BD107" s="149">
        <f t="shared" si="348"/>
        <v>13607839.646646118</v>
      </c>
      <c r="BE107" s="149">
        <f t="shared" si="348"/>
        <v>14017262.339610258</v>
      </c>
      <c r="BF107" s="149">
        <f t="shared" si="348"/>
        <v>14318126.297911962</v>
      </c>
      <c r="BG107" s="149">
        <f t="shared" si="348"/>
        <v>11580416.670825776</v>
      </c>
      <c r="BH107" s="149">
        <f t="shared" si="348"/>
        <v>13529140.800517742</v>
      </c>
      <c r="BI107" s="149">
        <f t="shared" si="348"/>
        <v>13472946.14902724</v>
      </c>
      <c r="BJ107" s="149">
        <f t="shared" si="348"/>
        <v>14064746.336522661</v>
      </c>
      <c r="BK107" s="148">
        <f t="shared" si="331"/>
        <v>157848956.48774031</v>
      </c>
      <c r="BM107" s="149">
        <f t="shared" ref="BM107:BX107" si="349">SUM(BM108:BM115)</f>
        <v>12396473.733778877</v>
      </c>
      <c r="BN107" s="149">
        <f t="shared" si="349"/>
        <v>12676405.918080801</v>
      </c>
      <c r="BO107" s="149">
        <f t="shared" si="349"/>
        <v>14221436.743211148</v>
      </c>
      <c r="BP107" s="149">
        <f t="shared" si="349"/>
        <v>13318883.922051955</v>
      </c>
      <c r="BQ107" s="149">
        <f t="shared" si="349"/>
        <v>14090684.353148026</v>
      </c>
      <c r="BR107" s="149">
        <f t="shared" si="349"/>
        <v>13558442.285391318</v>
      </c>
      <c r="BS107" s="149">
        <f t="shared" si="349"/>
        <v>13978814.455839716</v>
      </c>
      <c r="BT107" s="149">
        <f t="shared" si="349"/>
        <v>14034458.287762599</v>
      </c>
      <c r="BU107" s="149">
        <f t="shared" si="349"/>
        <v>13579967.393430237</v>
      </c>
      <c r="BV107" s="149">
        <f t="shared" si="349"/>
        <v>12230636.172780816</v>
      </c>
      <c r="BW107" s="149">
        <f t="shared" si="349"/>
        <v>13866013.92925344</v>
      </c>
      <c r="BX107" s="149">
        <f t="shared" si="349"/>
        <v>14097996.557547918</v>
      </c>
      <c r="BY107" s="148">
        <f t="shared" si="333"/>
        <v>162050213.75227687</v>
      </c>
      <c r="CA107" s="149">
        <f t="shared" ref="CA107:CL107" si="350">SUM(CA108:CA115)</f>
        <v>0</v>
      </c>
      <c r="CB107" s="149">
        <f t="shared" si="350"/>
        <v>0</v>
      </c>
      <c r="CC107" s="149">
        <f t="shared" si="350"/>
        <v>0</v>
      </c>
      <c r="CD107" s="149">
        <f t="shared" si="350"/>
        <v>0</v>
      </c>
      <c r="CE107" s="149">
        <f t="shared" si="350"/>
        <v>0</v>
      </c>
      <c r="CF107" s="149">
        <f t="shared" si="350"/>
        <v>0</v>
      </c>
      <c r="CG107" s="149">
        <f t="shared" si="350"/>
        <v>0</v>
      </c>
      <c r="CH107" s="149">
        <f t="shared" si="350"/>
        <v>0</v>
      </c>
      <c r="CI107" s="149">
        <f t="shared" si="350"/>
        <v>0</v>
      </c>
      <c r="CJ107" s="149">
        <f t="shared" si="350"/>
        <v>0</v>
      </c>
      <c r="CK107" s="149">
        <f t="shared" si="350"/>
        <v>0</v>
      </c>
      <c r="CL107" s="149">
        <f t="shared" si="350"/>
        <v>0</v>
      </c>
      <c r="CM107" s="148">
        <f t="shared" si="335"/>
        <v>0</v>
      </c>
      <c r="CO107" s="149">
        <f t="shared" ref="CO107:CR107" si="351">SUM(CO108:CO115)</f>
        <v>0</v>
      </c>
      <c r="CP107" s="149">
        <f t="shared" si="351"/>
        <v>0</v>
      </c>
      <c r="CQ107" s="149">
        <f t="shared" si="351"/>
        <v>0</v>
      </c>
      <c r="CR107" s="149">
        <f t="shared" si="351"/>
        <v>0</v>
      </c>
      <c r="CS107" s="148">
        <f t="shared" si="337"/>
        <v>0</v>
      </c>
      <c r="CU107" s="149">
        <f t="shared" ref="CU107:CX107" si="352">SUM(CU108:CU115)</f>
        <v>0</v>
      </c>
      <c r="CV107" s="149">
        <f t="shared" si="352"/>
        <v>0</v>
      </c>
      <c r="CW107" s="149">
        <f t="shared" si="352"/>
        <v>0</v>
      </c>
      <c r="CX107" s="149">
        <f t="shared" si="352"/>
        <v>0</v>
      </c>
      <c r="CY107" s="148">
        <f t="shared" si="339"/>
        <v>0</v>
      </c>
      <c r="DA107" s="149">
        <f t="shared" ref="DA107:DS107" si="353">SUM(DA108:DA115)</f>
        <v>0</v>
      </c>
      <c r="DB107" s="149">
        <f t="shared" si="353"/>
        <v>0</v>
      </c>
      <c r="DC107" s="149">
        <f t="shared" si="353"/>
        <v>0</v>
      </c>
      <c r="DD107" s="149">
        <f t="shared" si="353"/>
        <v>0</v>
      </c>
      <c r="DE107" s="149">
        <f t="shared" si="353"/>
        <v>0</v>
      </c>
      <c r="DF107" s="149">
        <f t="shared" si="353"/>
        <v>0</v>
      </c>
      <c r="DG107" s="149">
        <f t="shared" si="353"/>
        <v>0</v>
      </c>
      <c r="DH107" s="149">
        <f t="shared" si="353"/>
        <v>0</v>
      </c>
      <c r="DI107" s="149">
        <f t="shared" si="353"/>
        <v>0</v>
      </c>
      <c r="DJ107" s="149">
        <f t="shared" si="353"/>
        <v>0</v>
      </c>
      <c r="DK107" s="149">
        <f t="shared" si="353"/>
        <v>0</v>
      </c>
      <c r="DL107" s="149">
        <f t="shared" si="353"/>
        <v>0</v>
      </c>
      <c r="DM107" s="149">
        <f t="shared" si="353"/>
        <v>0</v>
      </c>
      <c r="DN107" s="149">
        <f t="shared" si="353"/>
        <v>0</v>
      </c>
      <c r="DO107" s="149">
        <f t="shared" si="353"/>
        <v>0</v>
      </c>
      <c r="DP107" s="149">
        <f t="shared" si="353"/>
        <v>0</v>
      </c>
      <c r="DQ107" s="149">
        <f t="shared" si="353"/>
        <v>0</v>
      </c>
      <c r="DR107" s="149">
        <f t="shared" si="353"/>
        <v>0</v>
      </c>
      <c r="DS107" s="149">
        <f t="shared" si="353"/>
        <v>0</v>
      </c>
      <c r="DU107" s="148">
        <f t="shared" si="341"/>
        <v>4201257.2645365596</v>
      </c>
      <c r="DW107" s="148">
        <f t="shared" si="342"/>
        <v>-8195216.4692423176</v>
      </c>
      <c r="DX107" s="148">
        <f t="shared" si="343"/>
        <v>162050213.75227687</v>
      </c>
    </row>
    <row r="108" spans="1:128" s="47" customFormat="1" x14ac:dyDescent="0.3">
      <c r="A108" s="47" t="str">
        <f t="shared" si="230"/>
        <v>2110101POWER-1026CHANCADO PRIMARIO</v>
      </c>
      <c r="B108" s="52" t="s">
        <v>63</v>
      </c>
      <c r="C108" s="53" t="s">
        <v>64</v>
      </c>
      <c r="D108" s="52" t="s">
        <v>65</v>
      </c>
      <c r="E108" s="53" t="s">
        <v>66</v>
      </c>
      <c r="F108" s="94" t="s">
        <v>67</v>
      </c>
      <c r="G108" s="95" t="s">
        <v>178</v>
      </c>
      <c r="I108" s="41">
        <v>247191.443158779</v>
      </c>
      <c r="J108" s="41">
        <v>235911.50811697621</v>
      </c>
      <c r="K108" s="41">
        <v>281309.05563179305</v>
      </c>
      <c r="L108" s="41">
        <v>246159.95315869793</v>
      </c>
      <c r="M108" s="41">
        <v>272462.82873933599</v>
      </c>
      <c r="N108" s="41">
        <v>209432.66966344224</v>
      </c>
      <c r="O108" s="41">
        <v>285122.06312897016</v>
      </c>
      <c r="P108" s="41">
        <v>282595.72026387829</v>
      </c>
      <c r="Q108" s="41">
        <v>282114.47662300989</v>
      </c>
      <c r="R108" s="41">
        <v>234924.77200080053</v>
      </c>
      <c r="S108" s="41">
        <v>250968.87113193091</v>
      </c>
      <c r="T108" s="41">
        <v>271543.48052412824</v>
      </c>
      <c r="U108" s="41">
        <f t="shared" si="324"/>
        <v>3099736.8421417424</v>
      </c>
      <c r="W108" s="96">
        <v>263501.71523508133</v>
      </c>
      <c r="X108" s="96">
        <v>269436.27748000965</v>
      </c>
      <c r="Y108" s="96">
        <v>258988.96257998969</v>
      </c>
      <c r="Z108" s="96">
        <v>272067.83332236612</v>
      </c>
      <c r="AA108" s="96">
        <v>241781.86835846334</v>
      </c>
      <c r="AB108" s="96">
        <v>170277.00049555482</v>
      </c>
      <c r="AC108" s="96">
        <v>244313.05331013931</v>
      </c>
      <c r="AD108" s="96">
        <v>270571.22313445772</v>
      </c>
      <c r="AE108" s="96">
        <v>274037.13086737198</v>
      </c>
      <c r="AF108" s="96">
        <v>268174.52364317188</v>
      </c>
      <c r="AG108" s="96">
        <v>276472.88721839711</v>
      </c>
      <c r="AH108" s="96">
        <v>304017.11910844978</v>
      </c>
      <c r="AI108" s="41">
        <f t="shared" si="326"/>
        <v>3113639.5947534526</v>
      </c>
      <c r="AK108" s="97">
        <v>281894.10875793139</v>
      </c>
      <c r="AL108" s="97">
        <v>220753.77735120826</v>
      </c>
      <c r="AM108" s="97">
        <v>303574.91981562169</v>
      </c>
      <c r="AN108" s="97">
        <v>263481.24882486917</v>
      </c>
      <c r="AO108" s="97">
        <v>221887.72400317737</v>
      </c>
      <c r="AP108" s="97">
        <v>241934.64628065238</v>
      </c>
      <c r="AQ108" s="97">
        <v>262032.05050153204</v>
      </c>
      <c r="AR108" s="97">
        <v>254250.23787858192</v>
      </c>
      <c r="AS108" s="97">
        <v>260150.28180950001</v>
      </c>
      <c r="AT108" s="97">
        <v>247808.693976779</v>
      </c>
      <c r="AU108" s="97">
        <v>273151.16209294635</v>
      </c>
      <c r="AV108" s="97">
        <v>274729.45484468201</v>
      </c>
      <c r="AW108" s="41">
        <f t="shared" si="329"/>
        <v>3105648.3061374817</v>
      </c>
      <c r="AY108" s="97">
        <f t="shared" ref="AY108:BJ115" si="354">+AY$9*AY45</f>
        <v>204628.38497064624</v>
      </c>
      <c r="AZ108" s="97">
        <f t="shared" si="354"/>
        <v>228247.73899307099</v>
      </c>
      <c r="BA108" s="97">
        <f t="shared" si="354"/>
        <v>255904.74017889053</v>
      </c>
      <c r="BB108" s="97">
        <f t="shared" si="354"/>
        <v>242897.19995855802</v>
      </c>
      <c r="BC108" s="97">
        <f t="shared" si="354"/>
        <v>242139.40262360056</v>
      </c>
      <c r="BD108" s="97">
        <f t="shared" si="354"/>
        <v>252505.59773719608</v>
      </c>
      <c r="BE108" s="97">
        <f t="shared" si="354"/>
        <v>260102.80085676417</v>
      </c>
      <c r="BF108" s="97">
        <f t="shared" si="354"/>
        <v>265685.59986095986</v>
      </c>
      <c r="BG108" s="97">
        <f t="shared" si="354"/>
        <v>214884.9567192946</v>
      </c>
      <c r="BH108" s="97">
        <f t="shared" si="354"/>
        <v>251045.27047740421</v>
      </c>
      <c r="BI108" s="97">
        <f t="shared" si="354"/>
        <v>250002.52861442673</v>
      </c>
      <c r="BJ108" s="97">
        <f t="shared" si="354"/>
        <v>260983.90875740533</v>
      </c>
      <c r="BK108" s="41">
        <f t="shared" si="331"/>
        <v>2929028.1297482178</v>
      </c>
      <c r="BM108" s="50">
        <f>+[9]ENERO!$D$22</f>
        <v>298968.63341887726</v>
      </c>
      <c r="BN108" s="50">
        <f>+[10]FEBRERO!$D$22</f>
        <v>273491.07978080376</v>
      </c>
      <c r="BO108" s="50">
        <f>+[11]MARZO!D22</f>
        <v>274821.80571114831</v>
      </c>
      <c r="BP108" s="97">
        <f t="shared" ref="BP108:BX115" si="355">+BP$9*BP45</f>
        <v>247143.76662712585</v>
      </c>
      <c r="BQ108" s="97">
        <f t="shared" si="355"/>
        <v>261465.21178288001</v>
      </c>
      <c r="BR108" s="97">
        <f t="shared" si="355"/>
        <v>251588.98565517773</v>
      </c>
      <c r="BS108" s="97">
        <f t="shared" si="355"/>
        <v>259389.36609229704</v>
      </c>
      <c r="BT108" s="97">
        <f t="shared" si="355"/>
        <v>260421.88700707283</v>
      </c>
      <c r="BU108" s="97">
        <f t="shared" si="355"/>
        <v>251988.40322717017</v>
      </c>
      <c r="BV108" s="97">
        <f t="shared" si="355"/>
        <v>226950.35933020833</v>
      </c>
      <c r="BW108" s="97">
        <f t="shared" si="355"/>
        <v>257296.25174568893</v>
      </c>
      <c r="BX108" s="97">
        <f t="shared" si="355"/>
        <v>261600.89625526624</v>
      </c>
      <c r="BY108" s="41">
        <f t="shared" si="333"/>
        <v>3125126.6466337163</v>
      </c>
      <c r="CA108" s="97">
        <f t="shared" ref="CA108:CL115" si="356">+CA$9*CA45</f>
        <v>0</v>
      </c>
      <c r="CB108" s="97">
        <f t="shared" si="356"/>
        <v>0</v>
      </c>
      <c r="CC108" s="97">
        <f t="shared" si="356"/>
        <v>0</v>
      </c>
      <c r="CD108" s="97">
        <f t="shared" si="356"/>
        <v>0</v>
      </c>
      <c r="CE108" s="97">
        <f t="shared" si="356"/>
        <v>0</v>
      </c>
      <c r="CF108" s="97">
        <f t="shared" si="356"/>
        <v>0</v>
      </c>
      <c r="CG108" s="97">
        <f t="shared" si="356"/>
        <v>0</v>
      </c>
      <c r="CH108" s="97">
        <f t="shared" si="356"/>
        <v>0</v>
      </c>
      <c r="CI108" s="97">
        <f t="shared" si="356"/>
        <v>0</v>
      </c>
      <c r="CJ108" s="97">
        <f t="shared" si="356"/>
        <v>0</v>
      </c>
      <c r="CK108" s="97">
        <f t="shared" si="356"/>
        <v>0</v>
      </c>
      <c r="CL108" s="97">
        <f t="shared" si="356"/>
        <v>0</v>
      </c>
      <c r="CM108" s="41">
        <f t="shared" si="335"/>
        <v>0</v>
      </c>
      <c r="CO108" s="97">
        <f t="shared" ref="CO108:CR112" si="357">+CO$9*CO45</f>
        <v>0</v>
      </c>
      <c r="CP108" s="97">
        <f t="shared" si="357"/>
        <v>0</v>
      </c>
      <c r="CQ108" s="97">
        <f t="shared" si="357"/>
        <v>0</v>
      </c>
      <c r="CR108" s="97">
        <f t="shared" si="357"/>
        <v>0</v>
      </c>
      <c r="CS108" s="41">
        <f t="shared" si="337"/>
        <v>0</v>
      </c>
      <c r="CU108" s="97">
        <f t="shared" ref="CU108:CX115" si="358">+CU$9*CU45</f>
        <v>0</v>
      </c>
      <c r="CV108" s="97">
        <f t="shared" si="358"/>
        <v>0</v>
      </c>
      <c r="CW108" s="97">
        <f t="shared" si="358"/>
        <v>0</v>
      </c>
      <c r="CX108" s="97">
        <f t="shared" si="358"/>
        <v>0</v>
      </c>
      <c r="CY108" s="41">
        <f t="shared" si="339"/>
        <v>0</v>
      </c>
      <c r="DA108" s="97">
        <f t="shared" ref="DA108:DS115" si="359">+DA$9*DA45</f>
        <v>0</v>
      </c>
      <c r="DB108" s="97">
        <f t="shared" si="359"/>
        <v>0</v>
      </c>
      <c r="DC108" s="97">
        <f t="shared" si="359"/>
        <v>0</v>
      </c>
      <c r="DD108" s="97">
        <f t="shared" si="359"/>
        <v>0</v>
      </c>
      <c r="DE108" s="97">
        <f t="shared" si="359"/>
        <v>0</v>
      </c>
      <c r="DF108" s="97">
        <f t="shared" si="359"/>
        <v>0</v>
      </c>
      <c r="DG108" s="97">
        <f t="shared" si="359"/>
        <v>0</v>
      </c>
      <c r="DH108" s="97">
        <f t="shared" si="359"/>
        <v>0</v>
      </c>
      <c r="DI108" s="97">
        <f t="shared" si="359"/>
        <v>0</v>
      </c>
      <c r="DJ108" s="97">
        <f t="shared" si="359"/>
        <v>0</v>
      </c>
      <c r="DK108" s="97">
        <f t="shared" si="359"/>
        <v>0</v>
      </c>
      <c r="DL108" s="97">
        <f t="shared" si="359"/>
        <v>0</v>
      </c>
      <c r="DM108" s="97">
        <f t="shared" si="359"/>
        <v>0</v>
      </c>
      <c r="DN108" s="97">
        <f t="shared" si="359"/>
        <v>0</v>
      </c>
      <c r="DO108" s="97">
        <f t="shared" si="359"/>
        <v>0</v>
      </c>
      <c r="DP108" s="97">
        <f t="shared" si="359"/>
        <v>0</v>
      </c>
      <c r="DQ108" s="97">
        <f t="shared" si="359"/>
        <v>0</v>
      </c>
      <c r="DR108" s="97">
        <f t="shared" si="359"/>
        <v>0</v>
      </c>
      <c r="DS108" s="97">
        <f t="shared" si="359"/>
        <v>0</v>
      </c>
      <c r="DU108" s="93">
        <f t="shared" si="341"/>
        <v>196098.51688549854</v>
      </c>
      <c r="DW108" s="93">
        <f t="shared" si="342"/>
        <v>-102870.11653337872</v>
      </c>
      <c r="DX108" s="41">
        <f t="shared" si="343"/>
        <v>3125126.6466337163</v>
      </c>
    </row>
    <row r="109" spans="1:128" s="47" customFormat="1" x14ac:dyDescent="0.3">
      <c r="A109" s="47" t="str">
        <f t="shared" si="230"/>
        <v>2110102POWER-1275CIRCUITO DE CHANCADO SECUNDARIO</v>
      </c>
      <c r="B109" s="52" t="s">
        <v>68</v>
      </c>
      <c r="C109" s="53" t="s">
        <v>69</v>
      </c>
      <c r="D109" s="52" t="s">
        <v>70</v>
      </c>
      <c r="E109" s="53" t="s">
        <v>71</v>
      </c>
      <c r="F109" s="94" t="s">
        <v>72</v>
      </c>
      <c r="G109" s="95" t="s">
        <v>178</v>
      </c>
      <c r="I109" s="41">
        <v>458456.71635795099</v>
      </c>
      <c r="J109" s="41">
        <v>476856.67303626187</v>
      </c>
      <c r="K109" s="41">
        <v>543244.70152638375</v>
      </c>
      <c r="L109" s="41">
        <v>447138.23199999984</v>
      </c>
      <c r="M109" s="41">
        <v>500145.43278811919</v>
      </c>
      <c r="N109" s="41">
        <v>420857.90410295496</v>
      </c>
      <c r="O109" s="41">
        <v>408050.93643883121</v>
      </c>
      <c r="P109" s="41">
        <v>387938.69040045305</v>
      </c>
      <c r="Q109" s="41">
        <v>442403.67799999996</v>
      </c>
      <c r="R109" s="41">
        <v>445698.01799999998</v>
      </c>
      <c r="S109" s="41">
        <v>378688.60600000009</v>
      </c>
      <c r="T109" s="41">
        <v>479230.25600000005</v>
      </c>
      <c r="U109" s="41">
        <f t="shared" si="324"/>
        <v>5388709.844650954</v>
      </c>
      <c r="W109" s="96">
        <v>457458.02799999993</v>
      </c>
      <c r="X109" s="96">
        <v>471155.11103178124</v>
      </c>
      <c r="Y109" s="96">
        <v>500951.43600000005</v>
      </c>
      <c r="Z109" s="96">
        <v>224684.10811804899</v>
      </c>
      <c r="AA109" s="96">
        <v>482272.10000000003</v>
      </c>
      <c r="AB109" s="96">
        <v>428454.84399999998</v>
      </c>
      <c r="AC109" s="96">
        <v>363686.33104422456</v>
      </c>
      <c r="AD109" s="96">
        <v>474591.30074000009</v>
      </c>
      <c r="AE109" s="96">
        <v>434708.74029867951</v>
      </c>
      <c r="AF109" s="96">
        <v>485173.00641999993</v>
      </c>
      <c r="AG109" s="96">
        <v>444798.13320000016</v>
      </c>
      <c r="AH109" s="96">
        <v>448269.62575999985</v>
      </c>
      <c r="AI109" s="41">
        <f t="shared" si="326"/>
        <v>5216202.7646127343</v>
      </c>
      <c r="AK109" s="97">
        <v>381048.52870000002</v>
      </c>
      <c r="AL109" s="97">
        <v>419387.11929732608</v>
      </c>
      <c r="AM109" s="97">
        <v>451642.28429047414</v>
      </c>
      <c r="AN109" s="97">
        <v>396385.52775093273</v>
      </c>
      <c r="AO109" s="97">
        <v>479099.28550048638</v>
      </c>
      <c r="AP109" s="97">
        <v>458355.59946000011</v>
      </c>
      <c r="AQ109" s="97">
        <v>484981.35676000011</v>
      </c>
      <c r="AR109" s="97">
        <v>421318.92104000016</v>
      </c>
      <c r="AS109" s="97">
        <v>467136.87510000012</v>
      </c>
      <c r="AT109" s="97">
        <v>398234.26615206414</v>
      </c>
      <c r="AU109" s="97">
        <v>442408.63214000012</v>
      </c>
      <c r="AV109" s="97">
        <v>441414.67809999996</v>
      </c>
      <c r="AW109" s="41">
        <f t="shared" si="329"/>
        <v>5241413.0742912842</v>
      </c>
      <c r="AY109" s="97">
        <f t="shared" si="354"/>
        <v>378735.9278558612</v>
      </c>
      <c r="AZ109" s="97">
        <f t="shared" si="354"/>
        <v>422451.74940389488</v>
      </c>
      <c r="BA109" s="97">
        <f t="shared" si="354"/>
        <v>473640.63997410878</v>
      </c>
      <c r="BB109" s="97">
        <f t="shared" si="354"/>
        <v>449565.66711451864</v>
      </c>
      <c r="BC109" s="97">
        <f t="shared" si="354"/>
        <v>448163.09983714414</v>
      </c>
      <c r="BD109" s="97">
        <f t="shared" si="354"/>
        <v>467349.3457983078</v>
      </c>
      <c r="BE109" s="97">
        <f t="shared" si="354"/>
        <v>481410.60994312237</v>
      </c>
      <c r="BF109" s="97">
        <f t="shared" si="354"/>
        <v>491743.51933489693</v>
      </c>
      <c r="BG109" s="97">
        <f t="shared" si="354"/>
        <v>397719.27768976515</v>
      </c>
      <c r="BH109" s="97">
        <f t="shared" si="354"/>
        <v>464646.50278955413</v>
      </c>
      <c r="BI109" s="97">
        <f t="shared" si="354"/>
        <v>462716.54665445792</v>
      </c>
      <c r="BJ109" s="97">
        <f t="shared" si="354"/>
        <v>483041.40626856044</v>
      </c>
      <c r="BK109" s="41">
        <f t="shared" si="331"/>
        <v>5421184.2926641926</v>
      </c>
      <c r="BM109" s="50">
        <f>+[9]ENERO!$D$23</f>
        <v>396207.58217999991</v>
      </c>
      <c r="BN109" s="50">
        <f>+[10]FEBRERO!$D$23</f>
        <v>440017.54866000009</v>
      </c>
      <c r="BO109" s="50">
        <f>+[11]MARZO!D23</f>
        <v>502785.02550000011</v>
      </c>
      <c r="BP109" s="97">
        <f t="shared" si="355"/>
        <v>457425.414273509</v>
      </c>
      <c r="BQ109" s="97">
        <f t="shared" si="355"/>
        <v>483932.22475378244</v>
      </c>
      <c r="BR109" s="97">
        <f t="shared" si="355"/>
        <v>465652.83664872474</v>
      </c>
      <c r="BS109" s="97">
        <f t="shared" si="355"/>
        <v>480090.1510169385</v>
      </c>
      <c r="BT109" s="97">
        <f t="shared" si="355"/>
        <v>482001.18973595242</v>
      </c>
      <c r="BU109" s="97">
        <f t="shared" si="355"/>
        <v>466392.09764984238</v>
      </c>
      <c r="BV109" s="97">
        <f t="shared" si="355"/>
        <v>420050.49754205719</v>
      </c>
      <c r="BW109" s="97">
        <f t="shared" si="355"/>
        <v>476216.11563184392</v>
      </c>
      <c r="BX109" s="97">
        <f t="shared" si="355"/>
        <v>484183.3560157147</v>
      </c>
      <c r="BY109" s="41">
        <f t="shared" si="333"/>
        <v>5554954.0396083649</v>
      </c>
      <c r="CA109" s="97">
        <f t="shared" si="356"/>
        <v>0</v>
      </c>
      <c r="CB109" s="97">
        <f t="shared" si="356"/>
        <v>0</v>
      </c>
      <c r="CC109" s="97">
        <f t="shared" si="356"/>
        <v>0</v>
      </c>
      <c r="CD109" s="97">
        <f t="shared" si="356"/>
        <v>0</v>
      </c>
      <c r="CE109" s="97">
        <f t="shared" si="356"/>
        <v>0</v>
      </c>
      <c r="CF109" s="97">
        <f t="shared" si="356"/>
        <v>0</v>
      </c>
      <c r="CG109" s="97">
        <f t="shared" si="356"/>
        <v>0</v>
      </c>
      <c r="CH109" s="97">
        <f t="shared" si="356"/>
        <v>0</v>
      </c>
      <c r="CI109" s="97">
        <f t="shared" si="356"/>
        <v>0</v>
      </c>
      <c r="CJ109" s="97">
        <f t="shared" si="356"/>
        <v>0</v>
      </c>
      <c r="CK109" s="97">
        <f t="shared" si="356"/>
        <v>0</v>
      </c>
      <c r="CL109" s="97">
        <f t="shared" si="356"/>
        <v>0</v>
      </c>
      <c r="CM109" s="41">
        <f t="shared" si="335"/>
        <v>0</v>
      </c>
      <c r="CO109" s="97">
        <f t="shared" si="357"/>
        <v>0</v>
      </c>
      <c r="CP109" s="97">
        <f t="shared" si="357"/>
        <v>0</v>
      </c>
      <c r="CQ109" s="97">
        <f t="shared" si="357"/>
        <v>0</v>
      </c>
      <c r="CR109" s="97">
        <f t="shared" si="357"/>
        <v>0</v>
      </c>
      <c r="CS109" s="41">
        <f t="shared" si="337"/>
        <v>0</v>
      </c>
      <c r="CU109" s="97">
        <f t="shared" si="358"/>
        <v>0</v>
      </c>
      <c r="CV109" s="97">
        <f t="shared" si="358"/>
        <v>0</v>
      </c>
      <c r="CW109" s="97">
        <f t="shared" si="358"/>
        <v>0</v>
      </c>
      <c r="CX109" s="97">
        <f t="shared" si="358"/>
        <v>0</v>
      </c>
      <c r="CY109" s="41">
        <f t="shared" si="339"/>
        <v>0</v>
      </c>
      <c r="DA109" s="97">
        <f t="shared" si="359"/>
        <v>0</v>
      </c>
      <c r="DB109" s="97">
        <f t="shared" si="359"/>
        <v>0</v>
      </c>
      <c r="DC109" s="97">
        <f t="shared" si="359"/>
        <v>0</v>
      </c>
      <c r="DD109" s="97">
        <f t="shared" si="359"/>
        <v>0</v>
      </c>
      <c r="DE109" s="97">
        <f t="shared" si="359"/>
        <v>0</v>
      </c>
      <c r="DF109" s="97">
        <f t="shared" si="359"/>
        <v>0</v>
      </c>
      <c r="DG109" s="97">
        <f t="shared" si="359"/>
        <v>0</v>
      </c>
      <c r="DH109" s="97">
        <f t="shared" si="359"/>
        <v>0</v>
      </c>
      <c r="DI109" s="97">
        <f t="shared" si="359"/>
        <v>0</v>
      </c>
      <c r="DJ109" s="97">
        <f t="shared" si="359"/>
        <v>0</v>
      </c>
      <c r="DK109" s="97">
        <f t="shared" si="359"/>
        <v>0</v>
      </c>
      <c r="DL109" s="97">
        <f t="shared" si="359"/>
        <v>0</v>
      </c>
      <c r="DM109" s="97">
        <f t="shared" si="359"/>
        <v>0</v>
      </c>
      <c r="DN109" s="97">
        <f t="shared" si="359"/>
        <v>0</v>
      </c>
      <c r="DO109" s="97">
        <f t="shared" si="359"/>
        <v>0</v>
      </c>
      <c r="DP109" s="97">
        <f t="shared" si="359"/>
        <v>0</v>
      </c>
      <c r="DQ109" s="97">
        <f t="shared" si="359"/>
        <v>0</v>
      </c>
      <c r="DR109" s="97">
        <f t="shared" si="359"/>
        <v>0</v>
      </c>
      <c r="DS109" s="97">
        <f t="shared" si="359"/>
        <v>0</v>
      </c>
      <c r="DU109" s="93">
        <f t="shared" si="341"/>
        <v>133769.74694417231</v>
      </c>
      <c r="DW109" s="93">
        <f t="shared" si="342"/>
        <v>-262437.8352358276</v>
      </c>
      <c r="DX109" s="41">
        <f t="shared" si="343"/>
        <v>5554954.0396083649</v>
      </c>
    </row>
    <row r="110" spans="1:128" s="47" customFormat="1" x14ac:dyDescent="0.3">
      <c r="A110" s="47" t="str">
        <f t="shared" si="230"/>
        <v>2110103POWER-1277CIRCUITO DE CHANCADO TERCIARIO</v>
      </c>
      <c r="B110" s="52" t="s">
        <v>73</v>
      </c>
      <c r="C110" s="53" t="s">
        <v>74</v>
      </c>
      <c r="D110" s="52" t="s">
        <v>75</v>
      </c>
      <c r="E110" s="53" t="s">
        <v>76</v>
      </c>
      <c r="F110" s="94" t="s">
        <v>77</v>
      </c>
      <c r="G110" s="95" t="s">
        <v>178</v>
      </c>
      <c r="I110" s="41">
        <v>1833826.865431804</v>
      </c>
      <c r="J110" s="41">
        <v>1907426.6921450475</v>
      </c>
      <c r="K110" s="41">
        <v>2172978.806105535</v>
      </c>
      <c r="L110" s="41">
        <v>1788552.9279999994</v>
      </c>
      <c r="M110" s="41">
        <v>2000581.7311524767</v>
      </c>
      <c r="N110" s="41">
        <v>1683431.6164118198</v>
      </c>
      <c r="O110" s="41">
        <v>1632203.7457553248</v>
      </c>
      <c r="P110" s="41">
        <v>1551754.7616018178</v>
      </c>
      <c r="Q110" s="41">
        <v>1769614.7119999998</v>
      </c>
      <c r="R110" s="41">
        <v>1782792.0719999999</v>
      </c>
      <c r="S110" s="41">
        <v>1514754.4240000003</v>
      </c>
      <c r="T110" s="41">
        <v>1916921.0240000002</v>
      </c>
      <c r="U110" s="41">
        <f t="shared" si="324"/>
        <v>21554839.378603823</v>
      </c>
      <c r="W110" s="96">
        <v>1829832.1119999997</v>
      </c>
      <c r="X110" s="96">
        <v>1884620.444127125</v>
      </c>
      <c r="Y110" s="96">
        <v>2003805.7440000002</v>
      </c>
      <c r="Z110" s="96">
        <v>898736.43247219594</v>
      </c>
      <c r="AA110" s="96">
        <v>1929088.4000000001</v>
      </c>
      <c r="AB110" s="96">
        <v>1713819.3759999999</v>
      </c>
      <c r="AC110" s="96">
        <v>1454745.3241768982</v>
      </c>
      <c r="AD110" s="96">
        <v>1898365.2029600004</v>
      </c>
      <c r="AE110" s="96">
        <v>1738834.961194718</v>
      </c>
      <c r="AF110" s="96">
        <v>1940692.0256799997</v>
      </c>
      <c r="AG110" s="96">
        <v>1779192.5328000006</v>
      </c>
      <c r="AH110" s="96">
        <v>1793078.5030399994</v>
      </c>
      <c r="AI110" s="41">
        <f t="shared" si="326"/>
        <v>20864811.058450937</v>
      </c>
      <c r="AK110" s="97">
        <v>1524194.1148000001</v>
      </c>
      <c r="AL110" s="97">
        <v>1677548.4771893043</v>
      </c>
      <c r="AM110" s="97">
        <v>1806569.1371618966</v>
      </c>
      <c r="AN110" s="97">
        <v>1585542.1110037309</v>
      </c>
      <c r="AO110" s="97">
        <v>1916397.1420019455</v>
      </c>
      <c r="AP110" s="97">
        <v>1833422.3978400005</v>
      </c>
      <c r="AQ110" s="97">
        <v>1939925.4270400004</v>
      </c>
      <c r="AR110" s="97">
        <v>1685275.6841600006</v>
      </c>
      <c r="AS110" s="97">
        <v>1868547.5004000005</v>
      </c>
      <c r="AT110" s="97">
        <v>1592937.0646082566</v>
      </c>
      <c r="AU110" s="97">
        <v>1769634.5285600005</v>
      </c>
      <c r="AV110" s="97">
        <v>1765658.7123999998</v>
      </c>
      <c r="AW110" s="41">
        <f t="shared" si="329"/>
        <v>20965652.297165137</v>
      </c>
      <c r="AY110" s="97">
        <f t="shared" si="354"/>
        <v>1514943.7114234448</v>
      </c>
      <c r="AZ110" s="97">
        <f t="shared" si="354"/>
        <v>1689806.9976155795</v>
      </c>
      <c r="BA110" s="97">
        <f t="shared" si="354"/>
        <v>1894562.5598964351</v>
      </c>
      <c r="BB110" s="97">
        <f t="shared" si="354"/>
        <v>1798262.6684580746</v>
      </c>
      <c r="BC110" s="97">
        <f t="shared" si="354"/>
        <v>1792652.3993485766</v>
      </c>
      <c r="BD110" s="97">
        <f t="shared" si="354"/>
        <v>1869397.3831932312</v>
      </c>
      <c r="BE110" s="97">
        <f t="shared" si="354"/>
        <v>1925642.4397724895</v>
      </c>
      <c r="BF110" s="97">
        <f t="shared" si="354"/>
        <v>1966974.0773395877</v>
      </c>
      <c r="BG110" s="97">
        <f t="shared" si="354"/>
        <v>1590877.1107590606</v>
      </c>
      <c r="BH110" s="97">
        <f t="shared" si="354"/>
        <v>1858586.0111582165</v>
      </c>
      <c r="BI110" s="97">
        <f t="shared" si="354"/>
        <v>1850866.1866178317</v>
      </c>
      <c r="BJ110" s="97">
        <f t="shared" si="354"/>
        <v>1932165.6250742418</v>
      </c>
      <c r="BK110" s="41">
        <f t="shared" si="331"/>
        <v>21684737.17065677</v>
      </c>
      <c r="BM110" s="50">
        <f>+[9]ENERO!$D$24</f>
        <v>1584830.3287199996</v>
      </c>
      <c r="BN110" s="50">
        <f>+[10]FEBRERO!$D$24</f>
        <v>1760070.1946400004</v>
      </c>
      <c r="BO110" s="50">
        <f>+[11]MARZO!D24</f>
        <v>2011140.1020000004</v>
      </c>
      <c r="BP110" s="97">
        <f t="shared" si="355"/>
        <v>1829701.657094036</v>
      </c>
      <c r="BQ110" s="97">
        <f t="shared" si="355"/>
        <v>1935728.8990151298</v>
      </c>
      <c r="BR110" s="97">
        <f t="shared" si="355"/>
        <v>1862611.346594899</v>
      </c>
      <c r="BS110" s="97">
        <f t="shared" si="355"/>
        <v>1920360.604067754</v>
      </c>
      <c r="BT110" s="97">
        <f t="shared" si="355"/>
        <v>1928004.7589438097</v>
      </c>
      <c r="BU110" s="97">
        <f t="shared" si="355"/>
        <v>1865568.3905993695</v>
      </c>
      <c r="BV110" s="97">
        <f t="shared" si="355"/>
        <v>1680201.9901682287</v>
      </c>
      <c r="BW110" s="97">
        <f t="shared" si="355"/>
        <v>1904864.4625273757</v>
      </c>
      <c r="BX110" s="97">
        <f t="shared" si="355"/>
        <v>1936733.4240628588</v>
      </c>
      <c r="BY110" s="41">
        <f t="shared" si="333"/>
        <v>22219816.15843346</v>
      </c>
      <c r="CA110" s="97">
        <f t="shared" si="356"/>
        <v>0</v>
      </c>
      <c r="CB110" s="97">
        <f t="shared" si="356"/>
        <v>0</v>
      </c>
      <c r="CC110" s="97">
        <f t="shared" si="356"/>
        <v>0</v>
      </c>
      <c r="CD110" s="97">
        <f t="shared" si="356"/>
        <v>0</v>
      </c>
      <c r="CE110" s="97">
        <f t="shared" si="356"/>
        <v>0</v>
      </c>
      <c r="CF110" s="97">
        <f t="shared" si="356"/>
        <v>0</v>
      </c>
      <c r="CG110" s="97">
        <f t="shared" si="356"/>
        <v>0</v>
      </c>
      <c r="CH110" s="97">
        <f t="shared" si="356"/>
        <v>0</v>
      </c>
      <c r="CI110" s="97">
        <f t="shared" si="356"/>
        <v>0</v>
      </c>
      <c r="CJ110" s="97">
        <f t="shared" si="356"/>
        <v>0</v>
      </c>
      <c r="CK110" s="97">
        <f t="shared" si="356"/>
        <v>0</v>
      </c>
      <c r="CL110" s="97">
        <f t="shared" si="356"/>
        <v>0</v>
      </c>
      <c r="CM110" s="41">
        <f t="shared" si="335"/>
        <v>0</v>
      </c>
      <c r="CO110" s="97">
        <f t="shared" si="357"/>
        <v>0</v>
      </c>
      <c r="CP110" s="97">
        <f t="shared" si="357"/>
        <v>0</v>
      </c>
      <c r="CQ110" s="97">
        <f t="shared" si="357"/>
        <v>0</v>
      </c>
      <c r="CR110" s="97">
        <f t="shared" si="357"/>
        <v>0</v>
      </c>
      <c r="CS110" s="41">
        <f t="shared" si="337"/>
        <v>0</v>
      </c>
      <c r="CU110" s="97">
        <f t="shared" si="358"/>
        <v>0</v>
      </c>
      <c r="CV110" s="97">
        <f t="shared" si="358"/>
        <v>0</v>
      </c>
      <c r="CW110" s="97">
        <f t="shared" si="358"/>
        <v>0</v>
      </c>
      <c r="CX110" s="97">
        <f t="shared" si="358"/>
        <v>0</v>
      </c>
      <c r="CY110" s="41">
        <f t="shared" si="339"/>
        <v>0</v>
      </c>
      <c r="DA110" s="97">
        <f t="shared" si="359"/>
        <v>0</v>
      </c>
      <c r="DB110" s="97">
        <f t="shared" si="359"/>
        <v>0</v>
      </c>
      <c r="DC110" s="97">
        <f t="shared" si="359"/>
        <v>0</v>
      </c>
      <c r="DD110" s="97">
        <f t="shared" si="359"/>
        <v>0</v>
      </c>
      <c r="DE110" s="97">
        <f t="shared" si="359"/>
        <v>0</v>
      </c>
      <c r="DF110" s="97">
        <f t="shared" si="359"/>
        <v>0</v>
      </c>
      <c r="DG110" s="97">
        <f t="shared" si="359"/>
        <v>0</v>
      </c>
      <c r="DH110" s="97">
        <f t="shared" si="359"/>
        <v>0</v>
      </c>
      <c r="DI110" s="97">
        <f t="shared" si="359"/>
        <v>0</v>
      </c>
      <c r="DJ110" s="97">
        <f t="shared" si="359"/>
        <v>0</v>
      </c>
      <c r="DK110" s="97">
        <f t="shared" si="359"/>
        <v>0</v>
      </c>
      <c r="DL110" s="97">
        <f t="shared" si="359"/>
        <v>0</v>
      </c>
      <c r="DM110" s="97">
        <f t="shared" si="359"/>
        <v>0</v>
      </c>
      <c r="DN110" s="97">
        <f t="shared" si="359"/>
        <v>0</v>
      </c>
      <c r="DO110" s="97">
        <f t="shared" si="359"/>
        <v>0</v>
      </c>
      <c r="DP110" s="97">
        <f t="shared" si="359"/>
        <v>0</v>
      </c>
      <c r="DQ110" s="97">
        <f t="shared" si="359"/>
        <v>0</v>
      </c>
      <c r="DR110" s="97">
        <f t="shared" si="359"/>
        <v>0</v>
      </c>
      <c r="DS110" s="97">
        <f t="shared" si="359"/>
        <v>0</v>
      </c>
      <c r="DU110" s="93">
        <f t="shared" si="341"/>
        <v>535078.98777668923</v>
      </c>
      <c r="DW110" s="93">
        <f t="shared" si="342"/>
        <v>-1049751.3409433104</v>
      </c>
      <c r="DX110" s="41">
        <f t="shared" si="343"/>
        <v>22219816.15843346</v>
      </c>
    </row>
    <row r="111" spans="1:128" s="47" customFormat="1" x14ac:dyDescent="0.3">
      <c r="A111" s="47" t="str">
        <f t="shared" si="230"/>
        <v>2110110POWER-1334MOLIENDA PRIMARIA</v>
      </c>
      <c r="B111" s="52" t="s">
        <v>78</v>
      </c>
      <c r="C111" s="53" t="s">
        <v>79</v>
      </c>
      <c r="D111" s="52" t="s">
        <v>80</v>
      </c>
      <c r="E111" s="53" t="s">
        <v>81</v>
      </c>
      <c r="F111" s="94" t="s">
        <v>82</v>
      </c>
      <c r="G111" s="95" t="s">
        <v>178</v>
      </c>
      <c r="I111" s="41">
        <v>6913970.5769336494</v>
      </c>
      <c r="J111" s="41">
        <v>7221017.2827070374</v>
      </c>
      <c r="K111" s="41">
        <v>8243486.8789101187</v>
      </c>
      <c r="L111" s="41">
        <v>7061918.4100000001</v>
      </c>
      <c r="M111" s="41">
        <v>8081660.9753633719</v>
      </c>
      <c r="N111" s="41">
        <v>7280831.9035417959</v>
      </c>
      <c r="O111" s="41">
        <v>8358222.6166454572</v>
      </c>
      <c r="P111" s="41">
        <v>7128085.5183496624</v>
      </c>
      <c r="Q111" s="41">
        <v>7950199.1799999997</v>
      </c>
      <c r="R111" s="41">
        <v>7421490.1199999992</v>
      </c>
      <c r="S111" s="41">
        <v>6357495.0200000005</v>
      </c>
      <c r="T111" s="41">
        <v>7854101.2900000028</v>
      </c>
      <c r="U111" s="41">
        <f t="shared" si="324"/>
        <v>89872479.772451103</v>
      </c>
      <c r="W111" s="96">
        <v>7157157.9400000004</v>
      </c>
      <c r="X111" s="96">
        <v>7684870.1456864839</v>
      </c>
      <c r="Y111" s="96">
        <v>8479672.3899999987</v>
      </c>
      <c r="Z111" s="96">
        <v>4106470.8354996867</v>
      </c>
      <c r="AA111" s="96">
        <v>8845532.4500000011</v>
      </c>
      <c r="AB111" s="96">
        <v>8311378.8200000003</v>
      </c>
      <c r="AC111" s="96">
        <v>7049537.3123724777</v>
      </c>
      <c r="AD111" s="96">
        <v>8970292.087199999</v>
      </c>
      <c r="AE111" s="96">
        <v>8141485.7452923786</v>
      </c>
      <c r="AF111" s="96">
        <v>9283689.6747999992</v>
      </c>
      <c r="AG111" s="96">
        <v>9031159.6361000016</v>
      </c>
      <c r="AH111" s="96">
        <v>9228837.9978</v>
      </c>
      <c r="AI111" s="41">
        <f t="shared" si="326"/>
        <v>96290085.034750998</v>
      </c>
      <c r="AK111" s="97">
        <v>7853502.2574000005</v>
      </c>
      <c r="AL111" s="97">
        <v>8613052.1203784067</v>
      </c>
      <c r="AM111" s="97">
        <v>8899270.4226524979</v>
      </c>
      <c r="AN111" s="97">
        <v>7605194.9170900071</v>
      </c>
      <c r="AO111" s="97">
        <v>9443278.1225726642</v>
      </c>
      <c r="AP111" s="97">
        <v>9199384.6659999993</v>
      </c>
      <c r="AQ111" s="97">
        <v>9547910.0675000008</v>
      </c>
      <c r="AR111" s="97">
        <v>8857104.1587899998</v>
      </c>
      <c r="AS111" s="97">
        <v>9645723.2431000024</v>
      </c>
      <c r="AT111" s="97">
        <v>8484013.7611798327</v>
      </c>
      <c r="AU111" s="97">
        <v>9735580.7222999986</v>
      </c>
      <c r="AV111" s="97">
        <v>9184886.1122900024</v>
      </c>
      <c r="AW111" s="41">
        <f t="shared" si="329"/>
        <v>107068900.57125342</v>
      </c>
      <c r="AY111" s="97">
        <f t="shared" si="354"/>
        <v>7456238.3235865869</v>
      </c>
      <c r="AZ111" s="97">
        <f t="shared" si="354"/>
        <v>8316879.1025558654</v>
      </c>
      <c r="BA111" s="97">
        <f t="shared" si="354"/>
        <v>9324643.4563954789</v>
      </c>
      <c r="BB111" s="97">
        <f t="shared" si="354"/>
        <v>8850675.3903309889</v>
      </c>
      <c r="BC111" s="97">
        <f t="shared" si="354"/>
        <v>8823062.8109166902</v>
      </c>
      <c r="BD111" s="97">
        <f t="shared" si="354"/>
        <v>9200785.6829750054</v>
      </c>
      <c r="BE111" s="97">
        <f t="shared" si="354"/>
        <v>9477612.1704651024</v>
      </c>
      <c r="BF111" s="97">
        <f t="shared" si="354"/>
        <v>9681037.9068014175</v>
      </c>
      <c r="BG111" s="97">
        <f t="shared" si="354"/>
        <v>7829966.7452415666</v>
      </c>
      <c r="BH111" s="97">
        <f t="shared" si="354"/>
        <v>9147574.3551281858</v>
      </c>
      <c r="BI111" s="97">
        <f t="shared" si="354"/>
        <v>9109578.9819962718</v>
      </c>
      <c r="BJ111" s="97">
        <f t="shared" si="354"/>
        <v>9509717.9337829221</v>
      </c>
      <c r="BK111" s="41">
        <f t="shared" si="331"/>
        <v>106727772.86017607</v>
      </c>
      <c r="BM111" s="50">
        <f>+[9]ENERO!$D$25</f>
        <v>8458272.4131099992</v>
      </c>
      <c r="BN111" s="50">
        <f>+[10]FEBRERO!$D$25</f>
        <v>8559467.5356999952</v>
      </c>
      <c r="BO111" s="50">
        <f>+[11]MARZO!D25</f>
        <v>9584391.2389000021</v>
      </c>
      <c r="BP111" s="97">
        <f t="shared" si="355"/>
        <v>9005411.5631370395</v>
      </c>
      <c r="BQ111" s="97">
        <f t="shared" si="355"/>
        <v>9527255.6280979961</v>
      </c>
      <c r="BR111" s="97">
        <f t="shared" si="355"/>
        <v>9167386.2201644666</v>
      </c>
      <c r="BS111" s="97">
        <f t="shared" si="355"/>
        <v>9451616.0720598791</v>
      </c>
      <c r="BT111" s="97">
        <f t="shared" si="355"/>
        <v>9489239.0148190651</v>
      </c>
      <c r="BU111" s="97">
        <f t="shared" si="355"/>
        <v>9181940.1766345389</v>
      </c>
      <c r="BV111" s="97">
        <f t="shared" si="355"/>
        <v>8269605.2506713076</v>
      </c>
      <c r="BW111" s="97">
        <f t="shared" si="355"/>
        <v>9375347.2816422302</v>
      </c>
      <c r="BX111" s="97">
        <f t="shared" si="355"/>
        <v>9532199.6917628031</v>
      </c>
      <c r="BY111" s="41">
        <f t="shared" si="333"/>
        <v>109602132.08669932</v>
      </c>
      <c r="CA111" s="97">
        <f t="shared" si="356"/>
        <v>0</v>
      </c>
      <c r="CB111" s="97">
        <f t="shared" si="356"/>
        <v>0</v>
      </c>
      <c r="CC111" s="97">
        <f t="shared" si="356"/>
        <v>0</v>
      </c>
      <c r="CD111" s="97">
        <f t="shared" si="356"/>
        <v>0</v>
      </c>
      <c r="CE111" s="97">
        <f t="shared" si="356"/>
        <v>0</v>
      </c>
      <c r="CF111" s="97">
        <f t="shared" si="356"/>
        <v>0</v>
      </c>
      <c r="CG111" s="97">
        <f t="shared" si="356"/>
        <v>0</v>
      </c>
      <c r="CH111" s="97">
        <f t="shared" si="356"/>
        <v>0</v>
      </c>
      <c r="CI111" s="97">
        <f t="shared" si="356"/>
        <v>0</v>
      </c>
      <c r="CJ111" s="97">
        <f t="shared" si="356"/>
        <v>0</v>
      </c>
      <c r="CK111" s="97">
        <f t="shared" si="356"/>
        <v>0</v>
      </c>
      <c r="CL111" s="97">
        <f t="shared" si="356"/>
        <v>0</v>
      </c>
      <c r="CM111" s="41">
        <f t="shared" si="335"/>
        <v>0</v>
      </c>
      <c r="CO111" s="97">
        <f t="shared" si="357"/>
        <v>0</v>
      </c>
      <c r="CP111" s="97">
        <f t="shared" si="357"/>
        <v>0</v>
      </c>
      <c r="CQ111" s="97">
        <f t="shared" si="357"/>
        <v>0</v>
      </c>
      <c r="CR111" s="97">
        <f t="shared" si="357"/>
        <v>0</v>
      </c>
      <c r="CS111" s="41">
        <f t="shared" si="337"/>
        <v>0</v>
      </c>
      <c r="CU111" s="97">
        <f t="shared" si="358"/>
        <v>0</v>
      </c>
      <c r="CV111" s="97">
        <f t="shared" si="358"/>
        <v>0</v>
      </c>
      <c r="CW111" s="97">
        <f t="shared" si="358"/>
        <v>0</v>
      </c>
      <c r="CX111" s="97">
        <f t="shared" si="358"/>
        <v>0</v>
      </c>
      <c r="CY111" s="41">
        <f t="shared" si="339"/>
        <v>0</v>
      </c>
      <c r="DA111" s="97">
        <f t="shared" si="359"/>
        <v>0</v>
      </c>
      <c r="DB111" s="97">
        <f t="shared" si="359"/>
        <v>0</v>
      </c>
      <c r="DC111" s="97">
        <f t="shared" si="359"/>
        <v>0</v>
      </c>
      <c r="DD111" s="97">
        <f t="shared" si="359"/>
        <v>0</v>
      </c>
      <c r="DE111" s="97">
        <f t="shared" si="359"/>
        <v>0</v>
      </c>
      <c r="DF111" s="97">
        <f t="shared" si="359"/>
        <v>0</v>
      </c>
      <c r="DG111" s="97">
        <f t="shared" si="359"/>
        <v>0</v>
      </c>
      <c r="DH111" s="97">
        <f t="shared" si="359"/>
        <v>0</v>
      </c>
      <c r="DI111" s="97">
        <f t="shared" si="359"/>
        <v>0</v>
      </c>
      <c r="DJ111" s="97">
        <f t="shared" si="359"/>
        <v>0</v>
      </c>
      <c r="DK111" s="97">
        <f t="shared" si="359"/>
        <v>0</v>
      </c>
      <c r="DL111" s="97">
        <f t="shared" si="359"/>
        <v>0</v>
      </c>
      <c r="DM111" s="97">
        <f t="shared" si="359"/>
        <v>0</v>
      </c>
      <c r="DN111" s="97">
        <f t="shared" si="359"/>
        <v>0</v>
      </c>
      <c r="DO111" s="97">
        <f t="shared" si="359"/>
        <v>0</v>
      </c>
      <c r="DP111" s="97">
        <f t="shared" si="359"/>
        <v>0</v>
      </c>
      <c r="DQ111" s="97">
        <f t="shared" si="359"/>
        <v>0</v>
      </c>
      <c r="DR111" s="97">
        <f t="shared" si="359"/>
        <v>0</v>
      </c>
      <c r="DS111" s="97">
        <f t="shared" si="359"/>
        <v>0</v>
      </c>
      <c r="DU111" s="93">
        <f t="shared" si="341"/>
        <v>2874359.2265232503</v>
      </c>
      <c r="DW111" s="93">
        <f t="shared" si="342"/>
        <v>-5583913.1865867488</v>
      </c>
      <c r="DX111" s="41">
        <f t="shared" si="343"/>
        <v>109602132.08669932</v>
      </c>
    </row>
    <row r="112" spans="1:128" s="47" customFormat="1" x14ac:dyDescent="0.3">
      <c r="A112" s="47" t="str">
        <f t="shared" si="230"/>
        <v>2110120POWER-1420FLOTACIÓN</v>
      </c>
      <c r="B112" s="52" t="s">
        <v>83</v>
      </c>
      <c r="C112" s="53" t="s">
        <v>84</v>
      </c>
      <c r="D112" s="52" t="s">
        <v>85</v>
      </c>
      <c r="E112" s="53" t="s">
        <v>86</v>
      </c>
      <c r="F112" s="94" t="s">
        <v>87</v>
      </c>
      <c r="G112" s="95" t="s">
        <v>178</v>
      </c>
      <c r="I112" s="41">
        <v>765729.5</v>
      </c>
      <c r="J112" s="41">
        <v>784880.07396026177</v>
      </c>
      <c r="K112" s="41">
        <v>917413.08044425002</v>
      </c>
      <c r="L112" s="41">
        <v>775877.98000000021</v>
      </c>
      <c r="M112" s="41">
        <v>906714.3125</v>
      </c>
      <c r="N112" s="41">
        <v>791413.375</v>
      </c>
      <c r="O112" s="41">
        <v>856579.25</v>
      </c>
      <c r="P112" s="41">
        <v>761907.25031585689</v>
      </c>
      <c r="Q112" s="41">
        <v>806661.75</v>
      </c>
      <c r="R112" s="41">
        <v>769088.47</v>
      </c>
      <c r="S112" s="41">
        <v>768870.14</v>
      </c>
      <c r="T112" s="41">
        <v>896157</v>
      </c>
      <c r="U112" s="41">
        <f t="shared" si="324"/>
        <v>9801292.1822203696</v>
      </c>
      <c r="W112" s="96">
        <v>808160.5</v>
      </c>
      <c r="X112" s="96">
        <v>817710.5</v>
      </c>
      <c r="Y112" s="96">
        <v>883176.81</v>
      </c>
      <c r="Z112" s="96">
        <v>489880.15547500015</v>
      </c>
      <c r="AA112" s="96">
        <v>883921.14999999991</v>
      </c>
      <c r="AB112" s="96">
        <v>834427.69000000006</v>
      </c>
      <c r="AC112" s="96">
        <v>779067.75</v>
      </c>
      <c r="AD112" s="96">
        <v>918973.5</v>
      </c>
      <c r="AE112" s="96">
        <v>825179</v>
      </c>
      <c r="AF112" s="96">
        <v>915794.79590000003</v>
      </c>
      <c r="AG112" s="96">
        <v>851794.55460000003</v>
      </c>
      <c r="AH112" s="96">
        <v>856163.12800000003</v>
      </c>
      <c r="AI112" s="41">
        <f t="shared" si="326"/>
        <v>9864249.5339750014</v>
      </c>
      <c r="AK112" s="97">
        <v>751373.5</v>
      </c>
      <c r="AL112" s="97">
        <v>790745.5</v>
      </c>
      <c r="AM112" s="97">
        <v>862358</v>
      </c>
      <c r="AN112" s="97">
        <v>749453.19195399992</v>
      </c>
      <c r="AO112" s="97">
        <v>901027.09499999997</v>
      </c>
      <c r="AP112" s="97">
        <v>875298.625</v>
      </c>
      <c r="AQ112" s="97">
        <v>922373.75</v>
      </c>
      <c r="AR112" s="97">
        <v>853340.75</v>
      </c>
      <c r="AS112" s="97">
        <v>919326</v>
      </c>
      <c r="AT112" s="97">
        <v>825252.87890625</v>
      </c>
      <c r="AU112" s="97">
        <v>912365.85239999997</v>
      </c>
      <c r="AV112" s="97">
        <v>867889.33370000008</v>
      </c>
      <c r="AW112" s="41">
        <f t="shared" si="329"/>
        <v>10230804.476960249</v>
      </c>
      <c r="AY112" s="97">
        <f t="shared" si="354"/>
        <v>720308.26168234367</v>
      </c>
      <c r="AZ112" s="97">
        <f t="shared" si="354"/>
        <v>803450.27465573023</v>
      </c>
      <c r="BA112" s="97">
        <f t="shared" si="354"/>
        <v>900805.1281886939</v>
      </c>
      <c r="BB112" s="97">
        <f t="shared" si="354"/>
        <v>855017.54751549021</v>
      </c>
      <c r="BC112" s="97">
        <f t="shared" si="354"/>
        <v>852350.04036036576</v>
      </c>
      <c r="BD112" s="97">
        <f t="shared" si="354"/>
        <v>888839.87525597482</v>
      </c>
      <c r="BE112" s="97">
        <f t="shared" si="354"/>
        <v>915582.63713375037</v>
      </c>
      <c r="BF112" s="97">
        <f t="shared" si="354"/>
        <v>935234.53560624726</v>
      </c>
      <c r="BG112" s="97">
        <f t="shared" si="354"/>
        <v>756412.21357615793</v>
      </c>
      <c r="BH112" s="97">
        <f t="shared" si="354"/>
        <v>883699.40664435539</v>
      </c>
      <c r="BI112" s="97">
        <f t="shared" si="354"/>
        <v>880028.87198801991</v>
      </c>
      <c r="BJ112" s="97">
        <f t="shared" si="354"/>
        <v>918684.20733065356</v>
      </c>
      <c r="BK112" s="41">
        <f t="shared" si="331"/>
        <v>10310412.999937782</v>
      </c>
      <c r="BM112" s="50">
        <f>+[9]ENERO!$D$26</f>
        <v>810969</v>
      </c>
      <c r="BN112" s="50">
        <f>+[10]FEBRERO!$D$26</f>
        <v>833248.19909999997</v>
      </c>
      <c r="BO112" s="50">
        <f>+[11]MARZO!D26</f>
        <v>934396.56920000003</v>
      </c>
      <c r="BP112" s="97">
        <f t="shared" si="355"/>
        <v>869965.80142265488</v>
      </c>
      <c r="BQ112" s="97">
        <f t="shared" si="355"/>
        <v>920378.43242885708</v>
      </c>
      <c r="BR112" s="97">
        <f t="shared" si="355"/>
        <v>885613.32750439888</v>
      </c>
      <c r="BS112" s="97">
        <f t="shared" si="355"/>
        <v>913071.28977062297</v>
      </c>
      <c r="BT112" s="97">
        <f t="shared" si="355"/>
        <v>916705.84587279556</v>
      </c>
      <c r="BU112" s="97">
        <f t="shared" si="355"/>
        <v>887019.30926498666</v>
      </c>
      <c r="BV112" s="97">
        <f t="shared" si="355"/>
        <v>798883.39460224856</v>
      </c>
      <c r="BW112" s="97">
        <f t="shared" si="355"/>
        <v>905703.36006368638</v>
      </c>
      <c r="BX112" s="97">
        <f t="shared" si="355"/>
        <v>920856.05261070933</v>
      </c>
      <c r="BY112" s="41">
        <f t="shared" si="333"/>
        <v>10596810.581840962</v>
      </c>
      <c r="CA112" s="97">
        <f t="shared" si="356"/>
        <v>0</v>
      </c>
      <c r="CB112" s="97">
        <f t="shared" si="356"/>
        <v>0</v>
      </c>
      <c r="CC112" s="97">
        <f t="shared" si="356"/>
        <v>0</v>
      </c>
      <c r="CD112" s="97">
        <f t="shared" si="356"/>
        <v>0</v>
      </c>
      <c r="CE112" s="97">
        <f t="shared" si="356"/>
        <v>0</v>
      </c>
      <c r="CF112" s="97">
        <f t="shared" si="356"/>
        <v>0</v>
      </c>
      <c r="CG112" s="97">
        <f t="shared" si="356"/>
        <v>0</v>
      </c>
      <c r="CH112" s="97">
        <f t="shared" si="356"/>
        <v>0</v>
      </c>
      <c r="CI112" s="97">
        <f t="shared" si="356"/>
        <v>0</v>
      </c>
      <c r="CJ112" s="97">
        <f t="shared" si="356"/>
        <v>0</v>
      </c>
      <c r="CK112" s="97">
        <f t="shared" si="356"/>
        <v>0</v>
      </c>
      <c r="CL112" s="97">
        <f t="shared" si="356"/>
        <v>0</v>
      </c>
      <c r="CM112" s="41">
        <f t="shared" si="335"/>
        <v>0</v>
      </c>
      <c r="CO112" s="97">
        <f t="shared" si="357"/>
        <v>0</v>
      </c>
      <c r="CP112" s="97">
        <f t="shared" si="357"/>
        <v>0</v>
      </c>
      <c r="CQ112" s="97">
        <f t="shared" si="357"/>
        <v>0</v>
      </c>
      <c r="CR112" s="97">
        <f t="shared" si="357"/>
        <v>0</v>
      </c>
      <c r="CS112" s="41">
        <f t="shared" si="337"/>
        <v>0</v>
      </c>
      <c r="CU112" s="97">
        <f t="shared" si="358"/>
        <v>0</v>
      </c>
      <c r="CV112" s="97">
        <f t="shared" si="358"/>
        <v>0</v>
      </c>
      <c r="CW112" s="97">
        <f t="shared" si="358"/>
        <v>0</v>
      </c>
      <c r="CX112" s="97">
        <f t="shared" si="358"/>
        <v>0</v>
      </c>
      <c r="CY112" s="41">
        <f t="shared" si="339"/>
        <v>0</v>
      </c>
      <c r="DA112" s="97">
        <f t="shared" si="359"/>
        <v>0</v>
      </c>
      <c r="DB112" s="97">
        <f t="shared" si="359"/>
        <v>0</v>
      </c>
      <c r="DC112" s="97">
        <f t="shared" si="359"/>
        <v>0</v>
      </c>
      <c r="DD112" s="97">
        <f t="shared" si="359"/>
        <v>0</v>
      </c>
      <c r="DE112" s="97">
        <f t="shared" si="359"/>
        <v>0</v>
      </c>
      <c r="DF112" s="97">
        <f t="shared" si="359"/>
        <v>0</v>
      </c>
      <c r="DG112" s="97">
        <f t="shared" si="359"/>
        <v>0</v>
      </c>
      <c r="DH112" s="97">
        <f t="shared" si="359"/>
        <v>0</v>
      </c>
      <c r="DI112" s="97">
        <f t="shared" si="359"/>
        <v>0</v>
      </c>
      <c r="DJ112" s="97">
        <f t="shared" si="359"/>
        <v>0</v>
      </c>
      <c r="DK112" s="97">
        <f t="shared" si="359"/>
        <v>0</v>
      </c>
      <c r="DL112" s="97">
        <f t="shared" si="359"/>
        <v>0</v>
      </c>
      <c r="DM112" s="97">
        <f t="shared" si="359"/>
        <v>0</v>
      </c>
      <c r="DN112" s="97">
        <f t="shared" si="359"/>
        <v>0</v>
      </c>
      <c r="DO112" s="97">
        <f t="shared" si="359"/>
        <v>0</v>
      </c>
      <c r="DP112" s="97">
        <f t="shared" si="359"/>
        <v>0</v>
      </c>
      <c r="DQ112" s="97">
        <f t="shared" si="359"/>
        <v>0</v>
      </c>
      <c r="DR112" s="97">
        <f t="shared" si="359"/>
        <v>0</v>
      </c>
      <c r="DS112" s="97">
        <f t="shared" si="359"/>
        <v>0</v>
      </c>
      <c r="DU112" s="93">
        <f t="shared" si="341"/>
        <v>286397.58190318011</v>
      </c>
      <c r="DW112" s="93">
        <f t="shared" si="342"/>
        <v>-524571.41809681989</v>
      </c>
      <c r="DX112" s="41">
        <f t="shared" si="343"/>
        <v>10596810.581840962</v>
      </c>
    </row>
    <row r="113" spans="1:128" s="47" customFormat="1" x14ac:dyDescent="0.3">
      <c r="A113" s="47" t="str">
        <f t="shared" si="230"/>
        <v>2110130POWER-1337REMOLIENDA</v>
      </c>
      <c r="B113" s="52" t="s">
        <v>88</v>
      </c>
      <c r="C113" s="53" t="s">
        <v>89</v>
      </c>
      <c r="D113" s="52" t="s">
        <v>203</v>
      </c>
      <c r="E113" s="53"/>
      <c r="F113" s="94" t="s">
        <v>90</v>
      </c>
      <c r="G113" s="95" t="s">
        <v>178</v>
      </c>
      <c r="I113" s="41">
        <v>0</v>
      </c>
      <c r="J113" s="41">
        <v>0</v>
      </c>
      <c r="K113" s="41">
        <v>0</v>
      </c>
      <c r="L113" s="41">
        <v>0</v>
      </c>
      <c r="M113" s="41">
        <v>0</v>
      </c>
      <c r="N113" s="41"/>
      <c r="O113" s="41"/>
      <c r="P113" s="41">
        <v>0</v>
      </c>
      <c r="Q113" s="41">
        <v>0</v>
      </c>
      <c r="R113" s="41">
        <v>0</v>
      </c>
      <c r="S113" s="41">
        <v>0</v>
      </c>
      <c r="T113" s="41">
        <v>0</v>
      </c>
      <c r="U113" s="41">
        <f t="shared" si="324"/>
        <v>0</v>
      </c>
      <c r="W113" s="96">
        <v>0</v>
      </c>
      <c r="X113" s="96">
        <v>0</v>
      </c>
      <c r="Y113" s="96">
        <v>0</v>
      </c>
      <c r="Z113" s="96">
        <v>0</v>
      </c>
      <c r="AA113" s="96">
        <v>0</v>
      </c>
      <c r="AB113" s="96">
        <v>0</v>
      </c>
      <c r="AC113" s="96">
        <v>0</v>
      </c>
      <c r="AD113" s="96">
        <v>0</v>
      </c>
      <c r="AE113" s="96">
        <v>0</v>
      </c>
      <c r="AF113" s="96">
        <v>0</v>
      </c>
      <c r="AG113" s="96">
        <v>0</v>
      </c>
      <c r="AH113" s="96">
        <v>0</v>
      </c>
      <c r="AI113" s="41">
        <f t="shared" si="326"/>
        <v>0</v>
      </c>
      <c r="AK113" s="97">
        <v>0</v>
      </c>
      <c r="AL113" s="97">
        <v>0</v>
      </c>
      <c r="AM113" s="97">
        <v>0</v>
      </c>
      <c r="AN113" s="97">
        <v>0</v>
      </c>
      <c r="AO113" s="97">
        <v>0</v>
      </c>
      <c r="AP113" s="97">
        <v>0</v>
      </c>
      <c r="AQ113" s="97">
        <v>0</v>
      </c>
      <c r="AR113" s="97">
        <v>0</v>
      </c>
      <c r="AS113" s="97">
        <v>0</v>
      </c>
      <c r="AT113" s="97">
        <v>0</v>
      </c>
      <c r="AU113" s="97">
        <v>0</v>
      </c>
      <c r="AV113" s="97">
        <v>0</v>
      </c>
      <c r="AW113" s="41">
        <f t="shared" si="329"/>
        <v>0</v>
      </c>
      <c r="AY113" s="97">
        <f t="shared" si="354"/>
        <v>0</v>
      </c>
      <c r="AZ113" s="97">
        <f t="shared" si="354"/>
        <v>0</v>
      </c>
      <c r="BA113" s="97">
        <f t="shared" si="354"/>
        <v>0</v>
      </c>
      <c r="BB113" s="97">
        <f t="shared" si="354"/>
        <v>0</v>
      </c>
      <c r="BC113" s="97">
        <f t="shared" si="354"/>
        <v>0</v>
      </c>
      <c r="BD113" s="97">
        <f t="shared" si="354"/>
        <v>0</v>
      </c>
      <c r="BE113" s="97">
        <f t="shared" si="354"/>
        <v>0</v>
      </c>
      <c r="BF113" s="97">
        <f t="shared" si="354"/>
        <v>0</v>
      </c>
      <c r="BG113" s="97">
        <f t="shared" si="354"/>
        <v>0</v>
      </c>
      <c r="BH113" s="97">
        <f t="shared" si="354"/>
        <v>0</v>
      </c>
      <c r="BI113" s="97">
        <f t="shared" si="354"/>
        <v>0</v>
      </c>
      <c r="BJ113" s="97">
        <f t="shared" si="354"/>
        <v>0</v>
      </c>
      <c r="BK113" s="41">
        <f t="shared" si="331"/>
        <v>0</v>
      </c>
      <c r="BM113" s="50">
        <f>+[9]ENERO!$D$27</f>
        <v>0</v>
      </c>
      <c r="BN113" s="50">
        <f>+[10]FEBRERO!$D$27</f>
        <v>0</v>
      </c>
      <c r="BO113" s="50">
        <f>+[11]MARZO!D27</f>
        <v>0</v>
      </c>
      <c r="BP113" s="97">
        <f t="shared" si="355"/>
        <v>0</v>
      </c>
      <c r="BQ113" s="97">
        <f t="shared" si="355"/>
        <v>0</v>
      </c>
      <c r="BR113" s="97">
        <f t="shared" si="355"/>
        <v>0</v>
      </c>
      <c r="BS113" s="97">
        <f t="shared" si="355"/>
        <v>0</v>
      </c>
      <c r="BT113" s="97">
        <f t="shared" si="355"/>
        <v>0</v>
      </c>
      <c r="BU113" s="97">
        <f t="shared" si="355"/>
        <v>0</v>
      </c>
      <c r="BV113" s="97">
        <f t="shared" si="355"/>
        <v>0</v>
      </c>
      <c r="BW113" s="97">
        <f t="shared" si="355"/>
        <v>0</v>
      </c>
      <c r="BX113" s="97">
        <f t="shared" si="355"/>
        <v>0</v>
      </c>
      <c r="BY113" s="41">
        <f t="shared" si="333"/>
        <v>0</v>
      </c>
      <c r="CA113" s="97">
        <f>+CA$11*CA50</f>
        <v>0</v>
      </c>
      <c r="CB113" s="97">
        <f t="shared" ref="CB113:CL113" si="360">+CB$11*CB50</f>
        <v>0</v>
      </c>
      <c r="CC113" s="97">
        <f t="shared" si="360"/>
        <v>0</v>
      </c>
      <c r="CD113" s="97">
        <f t="shared" si="360"/>
        <v>0</v>
      </c>
      <c r="CE113" s="97">
        <f t="shared" si="360"/>
        <v>0</v>
      </c>
      <c r="CF113" s="97">
        <f t="shared" si="360"/>
        <v>0</v>
      </c>
      <c r="CG113" s="97">
        <f t="shared" si="360"/>
        <v>0</v>
      </c>
      <c r="CH113" s="97">
        <f t="shared" si="360"/>
        <v>0</v>
      </c>
      <c r="CI113" s="97">
        <f t="shared" si="360"/>
        <v>0</v>
      </c>
      <c r="CJ113" s="97">
        <f t="shared" si="360"/>
        <v>0</v>
      </c>
      <c r="CK113" s="97">
        <f t="shared" si="360"/>
        <v>0</v>
      </c>
      <c r="CL113" s="97">
        <f t="shared" si="360"/>
        <v>0</v>
      </c>
      <c r="CM113" s="41">
        <f t="shared" si="335"/>
        <v>0</v>
      </c>
      <c r="CO113" s="97">
        <f t="shared" ref="CO113:CR113" si="361">+CO$11*CO50</f>
        <v>0</v>
      </c>
      <c r="CP113" s="97">
        <f t="shared" si="361"/>
        <v>0</v>
      </c>
      <c r="CQ113" s="97">
        <f t="shared" si="361"/>
        <v>0</v>
      </c>
      <c r="CR113" s="97">
        <f t="shared" si="361"/>
        <v>0</v>
      </c>
      <c r="CS113" s="41">
        <f t="shared" si="337"/>
        <v>0</v>
      </c>
      <c r="CU113" s="97">
        <f t="shared" ref="CU113:CX113" si="362">+CU$11*CU50</f>
        <v>0</v>
      </c>
      <c r="CV113" s="97">
        <f t="shared" si="362"/>
        <v>0</v>
      </c>
      <c r="CW113" s="97">
        <f t="shared" si="362"/>
        <v>0</v>
      </c>
      <c r="CX113" s="97">
        <f t="shared" si="362"/>
        <v>0</v>
      </c>
      <c r="CY113" s="41">
        <f t="shared" si="339"/>
        <v>0</v>
      </c>
      <c r="DA113" s="97">
        <f t="shared" ref="DA113:DS113" si="363">+DA$11*DA50</f>
        <v>0</v>
      </c>
      <c r="DB113" s="97">
        <f t="shared" si="363"/>
        <v>0</v>
      </c>
      <c r="DC113" s="97">
        <f t="shared" si="363"/>
        <v>0</v>
      </c>
      <c r="DD113" s="97">
        <f t="shared" si="363"/>
        <v>0</v>
      </c>
      <c r="DE113" s="97">
        <f t="shared" si="363"/>
        <v>0</v>
      </c>
      <c r="DF113" s="97">
        <f t="shared" si="363"/>
        <v>0</v>
      </c>
      <c r="DG113" s="97">
        <f t="shared" si="363"/>
        <v>0</v>
      </c>
      <c r="DH113" s="97">
        <f t="shared" si="363"/>
        <v>0</v>
      </c>
      <c r="DI113" s="97">
        <f t="shared" si="363"/>
        <v>0</v>
      </c>
      <c r="DJ113" s="97">
        <f t="shared" si="363"/>
        <v>0</v>
      </c>
      <c r="DK113" s="97">
        <f t="shared" si="363"/>
        <v>0</v>
      </c>
      <c r="DL113" s="97">
        <f t="shared" si="363"/>
        <v>0</v>
      </c>
      <c r="DM113" s="97">
        <f t="shared" si="363"/>
        <v>0</v>
      </c>
      <c r="DN113" s="97">
        <f t="shared" si="363"/>
        <v>0</v>
      </c>
      <c r="DO113" s="97">
        <f t="shared" si="363"/>
        <v>0</v>
      </c>
      <c r="DP113" s="97">
        <f t="shared" si="363"/>
        <v>0</v>
      </c>
      <c r="DQ113" s="97">
        <f t="shared" si="363"/>
        <v>0</v>
      </c>
      <c r="DR113" s="97">
        <f t="shared" si="363"/>
        <v>0</v>
      </c>
      <c r="DS113" s="97">
        <f t="shared" si="363"/>
        <v>0</v>
      </c>
      <c r="DU113" s="93">
        <f t="shared" si="341"/>
        <v>0</v>
      </c>
      <c r="DW113" s="93">
        <f t="shared" si="342"/>
        <v>0</v>
      </c>
      <c r="DX113" s="41">
        <f t="shared" si="343"/>
        <v>0</v>
      </c>
    </row>
    <row r="114" spans="1:128" s="47" customFormat="1" x14ac:dyDescent="0.3">
      <c r="A114" s="47" t="str">
        <f t="shared" si="230"/>
        <v>2110140POWER-1492ESPESAMIENTO Y CARGA DE CONCENTRADO</v>
      </c>
      <c r="B114" s="52" t="s">
        <v>91</v>
      </c>
      <c r="C114" s="53" t="s">
        <v>92</v>
      </c>
      <c r="D114" s="52" t="s">
        <v>93</v>
      </c>
      <c r="E114" s="53" t="s">
        <v>94</v>
      </c>
      <c r="F114" s="94" t="s">
        <v>95</v>
      </c>
      <c r="G114" s="95" t="s">
        <v>178</v>
      </c>
      <c r="I114" s="41">
        <v>406312.42273704417</v>
      </c>
      <c r="J114" s="41">
        <v>414939.05407937925</v>
      </c>
      <c r="K114" s="41">
        <v>479919.92080370605</v>
      </c>
      <c r="L114" s="41">
        <v>441560.98</v>
      </c>
      <c r="M114" s="41">
        <v>484342.29039005842</v>
      </c>
      <c r="N114" s="41">
        <v>448588.66839827975</v>
      </c>
      <c r="O114" s="41">
        <v>506003.7132140043</v>
      </c>
      <c r="P114" s="41">
        <v>458424.28734856716</v>
      </c>
      <c r="Q114" s="41">
        <v>492833.81000000006</v>
      </c>
      <c r="R114" s="41">
        <v>418317.08000000025</v>
      </c>
      <c r="S114" s="41">
        <v>409100.82000000007</v>
      </c>
      <c r="T114" s="41">
        <v>507233.36999999965</v>
      </c>
      <c r="U114" s="41">
        <f t="shared" si="324"/>
        <v>5467576.416971039</v>
      </c>
      <c r="W114" s="96">
        <v>451320.14999999979</v>
      </c>
      <c r="X114" s="96">
        <v>449741.35403024312</v>
      </c>
      <c r="Y114" s="96">
        <v>491990.72</v>
      </c>
      <c r="Z114" s="96">
        <v>290044.8522673496</v>
      </c>
      <c r="AA114" s="96">
        <v>524070.52000000014</v>
      </c>
      <c r="AB114" s="96">
        <v>449880.37000000005</v>
      </c>
      <c r="AC114" s="96">
        <v>441153.32242660935</v>
      </c>
      <c r="AD114" s="96">
        <v>430095.34830000007</v>
      </c>
      <c r="AE114" s="96">
        <v>488887.39381167444</v>
      </c>
      <c r="AF114" s="96">
        <v>525114.50729999994</v>
      </c>
      <c r="AG114" s="96">
        <v>578955.17356999998</v>
      </c>
      <c r="AH114" s="96">
        <v>594513.38345000008</v>
      </c>
      <c r="AI114" s="41">
        <f t="shared" si="326"/>
        <v>5715767.0951558761</v>
      </c>
      <c r="AK114" s="97">
        <v>453798.05609799986</v>
      </c>
      <c r="AL114" s="97">
        <v>511925.55817217624</v>
      </c>
      <c r="AM114" s="97">
        <v>566403.72388864309</v>
      </c>
      <c r="AN114" s="97">
        <v>417350.02635767107</v>
      </c>
      <c r="AO114" s="97">
        <v>537819.83837682125</v>
      </c>
      <c r="AP114" s="97">
        <v>542405.11639999994</v>
      </c>
      <c r="AQ114" s="97">
        <v>536733.82420000015</v>
      </c>
      <c r="AR114" s="97">
        <v>443100.13815200009</v>
      </c>
      <c r="AS114" s="97">
        <v>443783.93820000009</v>
      </c>
      <c r="AT114" s="97">
        <v>426756.04229760147</v>
      </c>
      <c r="AU114" s="97">
        <v>488816.56609999982</v>
      </c>
      <c r="AV114" s="97">
        <v>509719.56990200002</v>
      </c>
      <c r="AW114" s="41">
        <f t="shared" si="329"/>
        <v>5878612.398144912</v>
      </c>
      <c r="AY114" s="97">
        <f t="shared" si="354"/>
        <v>419150.92216752557</v>
      </c>
      <c r="AZ114" s="97">
        <f t="shared" si="354"/>
        <v>467531.66866523528</v>
      </c>
      <c r="BA114" s="97">
        <f t="shared" si="354"/>
        <v>524182.93702708808</v>
      </c>
      <c r="BB114" s="97">
        <f t="shared" si="354"/>
        <v>497538.918509004</v>
      </c>
      <c r="BC114" s="97">
        <f t="shared" si="354"/>
        <v>495986.68296842108</v>
      </c>
      <c r="BD114" s="97">
        <f t="shared" si="354"/>
        <v>517220.29746357206</v>
      </c>
      <c r="BE114" s="97">
        <f t="shared" si="354"/>
        <v>532782.04220351984</v>
      </c>
      <c r="BF114" s="97">
        <f t="shared" si="354"/>
        <v>544217.57863322995</v>
      </c>
      <c r="BG114" s="97">
        <f t="shared" si="354"/>
        <v>440159.9894449712</v>
      </c>
      <c r="BH114" s="97">
        <f t="shared" si="354"/>
        <v>514229.03348181344</v>
      </c>
      <c r="BI114" s="97">
        <f t="shared" si="354"/>
        <v>512093.13130229729</v>
      </c>
      <c r="BJ114" s="97">
        <f t="shared" si="354"/>
        <v>534586.86116417299</v>
      </c>
      <c r="BK114" s="41">
        <f t="shared" si="331"/>
        <v>5999680.0630308501</v>
      </c>
      <c r="BM114" s="50">
        <f>+[9]ENERO!$D$28</f>
        <v>502592.69205499988</v>
      </c>
      <c r="BN114" s="50">
        <f>+[10]FEBRERO!$D$28</f>
        <v>465724.23301999987</v>
      </c>
      <c r="BO114" s="50">
        <f>+[11]MARZO!D28</f>
        <v>577894.48490000016</v>
      </c>
      <c r="BP114" s="97">
        <f t="shared" si="355"/>
        <v>506237.38101913629</v>
      </c>
      <c r="BQ114" s="97">
        <f t="shared" si="355"/>
        <v>535572.73908623483</v>
      </c>
      <c r="BR114" s="97">
        <f t="shared" si="355"/>
        <v>515342.75344883045</v>
      </c>
      <c r="BS114" s="97">
        <f t="shared" si="355"/>
        <v>531320.67681437475</v>
      </c>
      <c r="BT114" s="97">
        <f t="shared" si="355"/>
        <v>533435.64289617026</v>
      </c>
      <c r="BU114" s="97">
        <f t="shared" si="355"/>
        <v>516160.9011542651</v>
      </c>
      <c r="BV114" s="97">
        <f t="shared" si="355"/>
        <v>464874.17868813226</v>
      </c>
      <c r="BW114" s="97">
        <f t="shared" si="355"/>
        <v>527033.2422597371</v>
      </c>
      <c r="BX114" s="97">
        <f t="shared" si="355"/>
        <v>535850.66862046183</v>
      </c>
      <c r="BY114" s="41">
        <f t="shared" si="333"/>
        <v>6212039.5939623425</v>
      </c>
      <c r="CA114" s="97">
        <f t="shared" si="356"/>
        <v>0</v>
      </c>
      <c r="CB114" s="97">
        <f t="shared" si="356"/>
        <v>0</v>
      </c>
      <c r="CC114" s="97">
        <f t="shared" si="356"/>
        <v>0</v>
      </c>
      <c r="CD114" s="97">
        <f t="shared" si="356"/>
        <v>0</v>
      </c>
      <c r="CE114" s="97">
        <f t="shared" si="356"/>
        <v>0</v>
      </c>
      <c r="CF114" s="97">
        <f t="shared" si="356"/>
        <v>0</v>
      </c>
      <c r="CG114" s="97">
        <f t="shared" si="356"/>
        <v>0</v>
      </c>
      <c r="CH114" s="97">
        <f t="shared" si="356"/>
        <v>0</v>
      </c>
      <c r="CI114" s="97">
        <f t="shared" si="356"/>
        <v>0</v>
      </c>
      <c r="CJ114" s="97">
        <f t="shared" si="356"/>
        <v>0</v>
      </c>
      <c r="CK114" s="97">
        <f t="shared" si="356"/>
        <v>0</v>
      </c>
      <c r="CL114" s="97">
        <f t="shared" si="356"/>
        <v>0</v>
      </c>
      <c r="CM114" s="41">
        <f t="shared" si="335"/>
        <v>0</v>
      </c>
      <c r="CO114" s="97">
        <f t="shared" ref="CO114:CR115" si="364">+CO$9*CO51</f>
        <v>0</v>
      </c>
      <c r="CP114" s="97">
        <f t="shared" si="364"/>
        <v>0</v>
      </c>
      <c r="CQ114" s="97">
        <f t="shared" si="364"/>
        <v>0</v>
      </c>
      <c r="CR114" s="97">
        <f t="shared" si="364"/>
        <v>0</v>
      </c>
      <c r="CS114" s="41">
        <f t="shared" si="337"/>
        <v>0</v>
      </c>
      <c r="CU114" s="97">
        <f t="shared" si="358"/>
        <v>0</v>
      </c>
      <c r="CV114" s="97">
        <f t="shared" si="358"/>
        <v>0</v>
      </c>
      <c r="CW114" s="97">
        <f t="shared" si="358"/>
        <v>0</v>
      </c>
      <c r="CX114" s="97">
        <f t="shared" si="358"/>
        <v>0</v>
      </c>
      <c r="CY114" s="41">
        <f t="shared" si="339"/>
        <v>0</v>
      </c>
      <c r="DA114" s="97">
        <f t="shared" si="359"/>
        <v>0</v>
      </c>
      <c r="DB114" s="97">
        <f t="shared" si="359"/>
        <v>0</v>
      </c>
      <c r="DC114" s="97">
        <f t="shared" si="359"/>
        <v>0</v>
      </c>
      <c r="DD114" s="97">
        <f t="shared" si="359"/>
        <v>0</v>
      </c>
      <c r="DE114" s="97">
        <f t="shared" si="359"/>
        <v>0</v>
      </c>
      <c r="DF114" s="97">
        <f t="shared" si="359"/>
        <v>0</v>
      </c>
      <c r="DG114" s="97">
        <f t="shared" si="359"/>
        <v>0</v>
      </c>
      <c r="DH114" s="97">
        <f t="shared" si="359"/>
        <v>0</v>
      </c>
      <c r="DI114" s="97">
        <f t="shared" si="359"/>
        <v>0</v>
      </c>
      <c r="DJ114" s="97">
        <f t="shared" si="359"/>
        <v>0</v>
      </c>
      <c r="DK114" s="97">
        <f t="shared" si="359"/>
        <v>0</v>
      </c>
      <c r="DL114" s="97">
        <f t="shared" si="359"/>
        <v>0</v>
      </c>
      <c r="DM114" s="97">
        <f t="shared" si="359"/>
        <v>0</v>
      </c>
      <c r="DN114" s="97">
        <f t="shared" si="359"/>
        <v>0</v>
      </c>
      <c r="DO114" s="97">
        <f t="shared" si="359"/>
        <v>0</v>
      </c>
      <c r="DP114" s="97">
        <f t="shared" si="359"/>
        <v>0</v>
      </c>
      <c r="DQ114" s="97">
        <f t="shared" si="359"/>
        <v>0</v>
      </c>
      <c r="DR114" s="97">
        <f t="shared" si="359"/>
        <v>0</v>
      </c>
      <c r="DS114" s="97">
        <f t="shared" si="359"/>
        <v>0</v>
      </c>
      <c r="DU114" s="93">
        <f t="shared" si="341"/>
        <v>212359.53093149234</v>
      </c>
      <c r="DW114" s="93">
        <f t="shared" si="342"/>
        <v>-290233.16112350754</v>
      </c>
      <c r="DX114" s="41">
        <f t="shared" si="343"/>
        <v>6212039.5939623425</v>
      </c>
    </row>
    <row r="115" spans="1:128" s="47" customFormat="1" x14ac:dyDescent="0.3">
      <c r="A115" s="47" t="str">
        <f t="shared" si="230"/>
        <v>2110150POWER-1522ESPESAMIENTO Y BOMBEO DE RELAVES</v>
      </c>
      <c r="B115" s="52" t="s">
        <v>96</v>
      </c>
      <c r="C115" s="53" t="s">
        <v>97</v>
      </c>
      <c r="D115" s="52" t="s">
        <v>98</v>
      </c>
      <c r="E115" s="53" t="s">
        <v>99</v>
      </c>
      <c r="F115" s="94" t="s">
        <v>100</v>
      </c>
      <c r="G115" s="95" t="s">
        <v>178</v>
      </c>
      <c r="I115" s="41">
        <v>389666.42956700001</v>
      </c>
      <c r="J115" s="41">
        <v>364150.53013162129</v>
      </c>
      <c r="K115" s="41">
        <v>395023.52050774998</v>
      </c>
      <c r="L115" s="41">
        <v>335107.27</v>
      </c>
      <c r="M115" s="41">
        <v>439902.73063550005</v>
      </c>
      <c r="N115" s="41">
        <v>382289.59</v>
      </c>
      <c r="O115" s="41">
        <v>403369.875</v>
      </c>
      <c r="P115" s="41">
        <v>341259.72184931178</v>
      </c>
      <c r="Q115" s="41">
        <v>352191.75</v>
      </c>
      <c r="R115" s="41">
        <v>394254.1999999999</v>
      </c>
      <c r="S115" s="41">
        <v>323076.55999999994</v>
      </c>
      <c r="T115" s="41">
        <v>390257.22</v>
      </c>
      <c r="U115" s="41">
        <f t="shared" si="324"/>
        <v>4510549.3976911828</v>
      </c>
      <c r="W115" s="96">
        <v>426072.74</v>
      </c>
      <c r="X115" s="96">
        <v>480256.36015374993</v>
      </c>
      <c r="Y115" s="96">
        <v>514072.59000000008</v>
      </c>
      <c r="Z115" s="96">
        <v>250075.78562525005</v>
      </c>
      <c r="AA115" s="96">
        <v>413901.29999999993</v>
      </c>
      <c r="AB115" s="96">
        <v>424818.77999999997</v>
      </c>
      <c r="AC115" s="96">
        <v>350628.81650650001</v>
      </c>
      <c r="AD115" s="96">
        <v>461582.00449999992</v>
      </c>
      <c r="AE115" s="96">
        <v>359379.01782299997</v>
      </c>
      <c r="AF115" s="96">
        <v>411699.28199999995</v>
      </c>
      <c r="AG115" s="96">
        <v>323632.23473000003</v>
      </c>
      <c r="AH115" s="96">
        <v>323152.67174999992</v>
      </c>
      <c r="AI115" s="41">
        <f t="shared" si="326"/>
        <v>4739271.5830884995</v>
      </c>
      <c r="AK115" s="97">
        <v>271574.30206199997</v>
      </c>
      <c r="AL115" s="97">
        <v>358573.11770574993</v>
      </c>
      <c r="AM115" s="97">
        <v>378917.6395192499</v>
      </c>
      <c r="AN115" s="97">
        <v>349683.5827345</v>
      </c>
      <c r="AO115" s="97">
        <v>411505.35063425009</v>
      </c>
      <c r="AP115" s="97">
        <v>421087.16959999996</v>
      </c>
      <c r="AQ115" s="97">
        <v>427275.51829999988</v>
      </c>
      <c r="AR115" s="97">
        <v>365200.89018799987</v>
      </c>
      <c r="AS115" s="97">
        <v>435640.68469999998</v>
      </c>
      <c r="AT115" s="97">
        <v>374016.9543785</v>
      </c>
      <c r="AU115" s="97">
        <v>439943.73019999999</v>
      </c>
      <c r="AV115" s="97">
        <v>407157.47684800008</v>
      </c>
      <c r="AW115" s="41">
        <f t="shared" si="329"/>
        <v>4640576.4168702494</v>
      </c>
      <c r="AY115" s="97">
        <f t="shared" si="354"/>
        <v>333671.7744256006</v>
      </c>
      <c r="AZ115" s="97">
        <f t="shared" si="354"/>
        <v>372186.03904523997</v>
      </c>
      <c r="BA115" s="97">
        <f t="shared" si="354"/>
        <v>417284.18445789692</v>
      </c>
      <c r="BB115" s="97">
        <f t="shared" si="354"/>
        <v>396073.78871122026</v>
      </c>
      <c r="BC115" s="97">
        <f t="shared" si="354"/>
        <v>394838.10686069628</v>
      </c>
      <c r="BD115" s="97">
        <f t="shared" si="354"/>
        <v>411741.46422283142</v>
      </c>
      <c r="BE115" s="97">
        <f t="shared" si="354"/>
        <v>424129.63923550938</v>
      </c>
      <c r="BF115" s="97">
        <f t="shared" si="354"/>
        <v>433233.08033562201</v>
      </c>
      <c r="BG115" s="97">
        <f t="shared" si="354"/>
        <v>350396.37739495852</v>
      </c>
      <c r="BH115" s="97">
        <f t="shared" si="354"/>
        <v>409360.22083821148</v>
      </c>
      <c r="BI115" s="97">
        <f t="shared" si="354"/>
        <v>407659.90185393445</v>
      </c>
      <c r="BJ115" s="97">
        <f t="shared" si="354"/>
        <v>425566.39414470503</v>
      </c>
      <c r="BK115" s="41">
        <f t="shared" si="331"/>
        <v>4776140.9715264272</v>
      </c>
      <c r="BM115" s="50">
        <f>+[9]ENERO!$D$29</f>
        <v>344633.08429500007</v>
      </c>
      <c r="BN115" s="50">
        <f>+[10]FEBRERO!$D$29</f>
        <v>344387.12718000001</v>
      </c>
      <c r="BO115" s="50">
        <f>+[11]MARZO!D29</f>
        <v>336007.51699999988</v>
      </c>
      <c r="BP115" s="97">
        <f t="shared" si="355"/>
        <v>402998.3384784527</v>
      </c>
      <c r="BQ115" s="97">
        <f t="shared" si="355"/>
        <v>426351.2179831455</v>
      </c>
      <c r="BR115" s="97">
        <f t="shared" si="355"/>
        <v>410246.8153748191</v>
      </c>
      <c r="BS115" s="97">
        <f t="shared" si="355"/>
        <v>422966.29601784772</v>
      </c>
      <c r="BT115" s="97">
        <f t="shared" si="355"/>
        <v>424649.94848773448</v>
      </c>
      <c r="BU115" s="97">
        <f t="shared" si="355"/>
        <v>410898.11490006628</v>
      </c>
      <c r="BV115" s="97">
        <f t="shared" si="355"/>
        <v>370070.50177863264</v>
      </c>
      <c r="BW115" s="97">
        <f t="shared" si="355"/>
        <v>419553.2153828782</v>
      </c>
      <c r="BX115" s="97">
        <f t="shared" si="355"/>
        <v>426572.46822010365</v>
      </c>
      <c r="BY115" s="41">
        <f t="shared" si="333"/>
        <v>4739334.6450986806</v>
      </c>
      <c r="CA115" s="97">
        <f t="shared" si="356"/>
        <v>0</v>
      </c>
      <c r="CB115" s="97">
        <f t="shared" si="356"/>
        <v>0</v>
      </c>
      <c r="CC115" s="97">
        <f t="shared" si="356"/>
        <v>0</v>
      </c>
      <c r="CD115" s="97">
        <f t="shared" si="356"/>
        <v>0</v>
      </c>
      <c r="CE115" s="97">
        <f t="shared" si="356"/>
        <v>0</v>
      </c>
      <c r="CF115" s="97">
        <f t="shared" si="356"/>
        <v>0</v>
      </c>
      <c r="CG115" s="97">
        <f t="shared" si="356"/>
        <v>0</v>
      </c>
      <c r="CH115" s="97">
        <f t="shared" si="356"/>
        <v>0</v>
      </c>
      <c r="CI115" s="97">
        <f t="shared" si="356"/>
        <v>0</v>
      </c>
      <c r="CJ115" s="97">
        <f t="shared" si="356"/>
        <v>0</v>
      </c>
      <c r="CK115" s="97">
        <f t="shared" si="356"/>
        <v>0</v>
      </c>
      <c r="CL115" s="97">
        <f t="shared" si="356"/>
        <v>0</v>
      </c>
      <c r="CM115" s="41">
        <f t="shared" si="335"/>
        <v>0</v>
      </c>
      <c r="CO115" s="97">
        <f t="shared" si="364"/>
        <v>0</v>
      </c>
      <c r="CP115" s="97">
        <f t="shared" si="364"/>
        <v>0</v>
      </c>
      <c r="CQ115" s="97">
        <f t="shared" si="364"/>
        <v>0</v>
      </c>
      <c r="CR115" s="97">
        <f t="shared" si="364"/>
        <v>0</v>
      </c>
      <c r="CS115" s="41">
        <f t="shared" si="337"/>
        <v>0</v>
      </c>
      <c r="CU115" s="97">
        <f t="shared" si="358"/>
        <v>0</v>
      </c>
      <c r="CV115" s="97">
        <f t="shared" si="358"/>
        <v>0</v>
      </c>
      <c r="CW115" s="97">
        <f t="shared" si="358"/>
        <v>0</v>
      </c>
      <c r="CX115" s="97">
        <f t="shared" si="358"/>
        <v>0</v>
      </c>
      <c r="CY115" s="41">
        <f t="shared" si="339"/>
        <v>0</v>
      </c>
      <c r="DA115" s="97">
        <f t="shared" si="359"/>
        <v>0</v>
      </c>
      <c r="DB115" s="97">
        <f t="shared" si="359"/>
        <v>0</v>
      </c>
      <c r="DC115" s="97">
        <f t="shared" si="359"/>
        <v>0</v>
      </c>
      <c r="DD115" s="97">
        <f t="shared" si="359"/>
        <v>0</v>
      </c>
      <c r="DE115" s="97">
        <f t="shared" si="359"/>
        <v>0</v>
      </c>
      <c r="DF115" s="97">
        <f t="shared" si="359"/>
        <v>0</v>
      </c>
      <c r="DG115" s="97">
        <f t="shared" si="359"/>
        <v>0</v>
      </c>
      <c r="DH115" s="97">
        <f t="shared" si="359"/>
        <v>0</v>
      </c>
      <c r="DI115" s="97">
        <f t="shared" si="359"/>
        <v>0</v>
      </c>
      <c r="DJ115" s="97">
        <f t="shared" si="359"/>
        <v>0</v>
      </c>
      <c r="DK115" s="97">
        <f t="shared" si="359"/>
        <v>0</v>
      </c>
      <c r="DL115" s="97">
        <f t="shared" si="359"/>
        <v>0</v>
      </c>
      <c r="DM115" s="97">
        <f t="shared" si="359"/>
        <v>0</v>
      </c>
      <c r="DN115" s="97">
        <f t="shared" si="359"/>
        <v>0</v>
      </c>
      <c r="DO115" s="97">
        <f t="shared" si="359"/>
        <v>0</v>
      </c>
      <c r="DP115" s="97">
        <f t="shared" si="359"/>
        <v>0</v>
      </c>
      <c r="DQ115" s="97">
        <f t="shared" si="359"/>
        <v>0</v>
      </c>
      <c r="DR115" s="97">
        <f t="shared" si="359"/>
        <v>0</v>
      </c>
      <c r="DS115" s="97">
        <f t="shared" si="359"/>
        <v>0</v>
      </c>
      <c r="DU115" s="93">
        <f t="shared" si="341"/>
        <v>-36806.326427746564</v>
      </c>
      <c r="DW115" s="93">
        <f t="shared" si="342"/>
        <v>-381439.41072274663</v>
      </c>
      <c r="DX115" s="41">
        <f t="shared" si="343"/>
        <v>4739334.6450986806</v>
      </c>
    </row>
    <row r="116" spans="1:128" x14ac:dyDescent="0.3">
      <c r="A116" s="12" t="str">
        <f t="shared" si="230"/>
        <v/>
      </c>
      <c r="B116" s="15"/>
      <c r="C116" s="16"/>
      <c r="D116" s="15"/>
      <c r="E116" s="16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33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33"/>
      <c r="AW116" s="33"/>
      <c r="BK116" s="33"/>
      <c r="BY116" s="33"/>
      <c r="CM116" s="33"/>
      <c r="CS116" s="33"/>
      <c r="CY116" s="33"/>
      <c r="DU116" s="33"/>
      <c r="DW116" s="33"/>
      <c r="DX116" s="33"/>
    </row>
    <row r="117" spans="1:128" s="10" customFormat="1" x14ac:dyDescent="0.3">
      <c r="A117" s="21" t="str">
        <f t="shared" si="230"/>
        <v>INFRAESTRUCTURA</v>
      </c>
      <c r="B117" s="136"/>
      <c r="C117" s="137"/>
      <c r="D117" s="136"/>
      <c r="E117" s="137"/>
      <c r="F117" s="138" t="s">
        <v>101</v>
      </c>
      <c r="G117" s="147" t="s">
        <v>178</v>
      </c>
      <c r="I117" s="148">
        <f t="shared" ref="I117:T117" si="365">SUM(I118:I119)</f>
        <v>3852899.7144715274</v>
      </c>
      <c r="J117" s="148">
        <f t="shared" si="365"/>
        <v>3698089.4168908484</v>
      </c>
      <c r="K117" s="148">
        <f t="shared" si="365"/>
        <v>4477151.6792040039</v>
      </c>
      <c r="L117" s="148">
        <f t="shared" si="365"/>
        <v>4022714.4200000009</v>
      </c>
      <c r="M117" s="148">
        <f t="shared" si="365"/>
        <v>4146861.0604729494</v>
      </c>
      <c r="N117" s="148">
        <f t="shared" si="365"/>
        <v>3850837.4929123749</v>
      </c>
      <c r="O117" s="148">
        <f t="shared" si="365"/>
        <v>4464122.5093212938</v>
      </c>
      <c r="P117" s="148">
        <f t="shared" si="365"/>
        <v>4412471.19229367</v>
      </c>
      <c r="Q117" s="148">
        <f t="shared" si="365"/>
        <v>4866569.76</v>
      </c>
      <c r="R117" s="148">
        <f t="shared" si="365"/>
        <v>4521395.0600000005</v>
      </c>
      <c r="S117" s="148">
        <f t="shared" si="365"/>
        <v>4060311.8699999987</v>
      </c>
      <c r="T117" s="148">
        <f t="shared" si="365"/>
        <v>4470521.68</v>
      </c>
      <c r="U117" s="148">
        <f>SUM(I117:T117)</f>
        <v>50843945.855566673</v>
      </c>
      <c r="W117" s="148">
        <f>SUM(W118:W119)</f>
        <v>4465109.0300000012</v>
      </c>
      <c r="X117" s="148">
        <f>SUM(X118:X119)</f>
        <v>4370292.5569761163</v>
      </c>
      <c r="Y117" s="148">
        <f>SUM(Y118:Y119)</f>
        <v>4765883.3699999992</v>
      </c>
      <c r="Z117" s="148">
        <f t="shared" ref="Z117:AH117" si="366">SUM(Z118:Z119)</f>
        <v>3249872.0771502373</v>
      </c>
      <c r="AA117" s="148">
        <f t="shared" si="366"/>
        <v>4608801.040000001</v>
      </c>
      <c r="AB117" s="148">
        <f t="shared" si="366"/>
        <v>4270987.6500000013</v>
      </c>
      <c r="AC117" s="148">
        <f t="shared" si="366"/>
        <v>4050934.2064632303</v>
      </c>
      <c r="AD117" s="148">
        <f t="shared" si="366"/>
        <v>4346420.3933999995</v>
      </c>
      <c r="AE117" s="148">
        <f t="shared" si="366"/>
        <v>4227001.1460951651</v>
      </c>
      <c r="AF117" s="148">
        <f t="shared" si="366"/>
        <v>4360972.5329999998</v>
      </c>
      <c r="AG117" s="148">
        <f t="shared" si="366"/>
        <v>4337877.372200001</v>
      </c>
      <c r="AH117" s="148">
        <f t="shared" si="366"/>
        <v>4397553.0717000002</v>
      </c>
      <c r="AI117" s="148">
        <f>SUM(W117:AH117)</f>
        <v>51451704.446984746</v>
      </c>
      <c r="AK117" s="149">
        <f t="shared" ref="AK117:AR117" si="367">SUM(AK118:AK119)</f>
        <v>4137071.0336999996</v>
      </c>
      <c r="AL117" s="149">
        <f t="shared" si="367"/>
        <v>3940153.8193052425</v>
      </c>
      <c r="AM117" s="149">
        <f t="shared" si="367"/>
        <v>4685889.5569614898</v>
      </c>
      <c r="AN117" s="149">
        <f t="shared" si="367"/>
        <v>4235465.4972645501</v>
      </c>
      <c r="AO117" s="149">
        <f t="shared" si="367"/>
        <v>4494460.3772221282</v>
      </c>
      <c r="AP117" s="149">
        <f t="shared" si="367"/>
        <v>4454419.4413000001</v>
      </c>
      <c r="AQ117" s="149">
        <f t="shared" si="367"/>
        <v>4660321.1298999991</v>
      </c>
      <c r="AR117" s="149">
        <f t="shared" si="367"/>
        <v>4346502.9910999984</v>
      </c>
      <c r="AS117" s="149">
        <v>4620966.9947999986</v>
      </c>
      <c r="AT117" s="149">
        <f t="shared" ref="AT117:AV117" si="368">SUM(AT118:AT119)</f>
        <v>4320108.2632414112</v>
      </c>
      <c r="AU117" s="149">
        <f t="shared" si="368"/>
        <v>4476398.5691999998</v>
      </c>
      <c r="AV117" s="149">
        <f t="shared" si="368"/>
        <v>4687223.6801999994</v>
      </c>
      <c r="AW117" s="148">
        <f t="shared" ref="AW117:AW119" si="369">SUM(AK117:AV117)</f>
        <v>53058981.35419482</v>
      </c>
      <c r="AY117" s="149">
        <f t="shared" ref="AY117:BJ117" si="370">SUM(AY118:AY119)</f>
        <v>4475049.486965416</v>
      </c>
      <c r="AZ117" s="149">
        <f t="shared" si="370"/>
        <v>4212584.2148738597</v>
      </c>
      <c r="BA117" s="149">
        <f t="shared" si="370"/>
        <v>4441007.5312288702</v>
      </c>
      <c r="BB117" s="149">
        <f t="shared" si="370"/>
        <v>4175169.470198574</v>
      </c>
      <c r="BC117" s="149">
        <f t="shared" si="370"/>
        <v>4746104.6701235902</v>
      </c>
      <c r="BD117" s="149">
        <f t="shared" si="370"/>
        <v>4344726.0307725733</v>
      </c>
      <c r="BE117" s="149">
        <f t="shared" si="370"/>
        <v>4316948.5589908846</v>
      </c>
      <c r="BF117" s="149">
        <f t="shared" si="370"/>
        <v>4654965.4312938014</v>
      </c>
      <c r="BG117" s="149">
        <f t="shared" si="370"/>
        <v>4216756.729160334</v>
      </c>
      <c r="BH117" s="149">
        <f t="shared" si="370"/>
        <v>4501309.2102914965</v>
      </c>
      <c r="BI117" s="149">
        <f t="shared" si="370"/>
        <v>4484230.7958964817</v>
      </c>
      <c r="BJ117" s="149">
        <f t="shared" si="370"/>
        <v>4560669.2780489689</v>
      </c>
      <c r="BK117" s="148">
        <f t="shared" ref="BK117:BK119" si="371">SUM(AY117:BJ117)</f>
        <v>53129521.407844849</v>
      </c>
      <c r="BM117" s="149">
        <f t="shared" ref="BM117:BX117" si="372">SUM(BM118:BM119)</f>
        <v>4420180.5924000004</v>
      </c>
      <c r="BN117" s="149">
        <f t="shared" si="372"/>
        <v>4378780.1972000003</v>
      </c>
      <c r="BO117" s="149">
        <f t="shared" si="372"/>
        <v>4907072.2478999998</v>
      </c>
      <c r="BP117" s="149">
        <f t="shared" si="372"/>
        <v>4747111.8275264893</v>
      </c>
      <c r="BQ117" s="149">
        <f t="shared" si="372"/>
        <v>4862211.7796358168</v>
      </c>
      <c r="BR117" s="149">
        <f t="shared" si="372"/>
        <v>4754895.8424069807</v>
      </c>
      <c r="BS117" s="149">
        <f t="shared" si="372"/>
        <v>4735113.6309354315</v>
      </c>
      <c r="BT117" s="149">
        <f t="shared" si="372"/>
        <v>4887523.4719814816</v>
      </c>
      <c r="BU117" s="149">
        <f t="shared" si="372"/>
        <v>4549466.7183736237</v>
      </c>
      <c r="BV117" s="149">
        <f t="shared" si="372"/>
        <v>4527507.0480731307</v>
      </c>
      <c r="BW117" s="149">
        <f t="shared" si="372"/>
        <v>4714228.6615808224</v>
      </c>
      <c r="BX117" s="149">
        <f t="shared" si="372"/>
        <v>4759199.8459987249</v>
      </c>
      <c r="BY117" s="148">
        <f t="shared" ref="BY117:BY119" si="373">SUM(BM117:BX117)</f>
        <v>56243291.864012502</v>
      </c>
      <c r="CA117" s="149">
        <f t="shared" ref="CA117:CL117" si="374">SUM(CA118:CA119)</f>
        <v>0</v>
      </c>
      <c r="CB117" s="149">
        <f t="shared" si="374"/>
        <v>0</v>
      </c>
      <c r="CC117" s="149">
        <f t="shared" si="374"/>
        <v>0</v>
      </c>
      <c r="CD117" s="149">
        <f t="shared" si="374"/>
        <v>0</v>
      </c>
      <c r="CE117" s="149">
        <f t="shared" si="374"/>
        <v>0</v>
      </c>
      <c r="CF117" s="149">
        <f t="shared" si="374"/>
        <v>0</v>
      </c>
      <c r="CG117" s="149">
        <f t="shared" si="374"/>
        <v>0</v>
      </c>
      <c r="CH117" s="149">
        <f t="shared" si="374"/>
        <v>0</v>
      </c>
      <c r="CI117" s="149">
        <f t="shared" si="374"/>
        <v>0</v>
      </c>
      <c r="CJ117" s="149">
        <f t="shared" si="374"/>
        <v>0</v>
      </c>
      <c r="CK117" s="149">
        <f t="shared" si="374"/>
        <v>0</v>
      </c>
      <c r="CL117" s="149">
        <f t="shared" si="374"/>
        <v>0</v>
      </c>
      <c r="CM117" s="148">
        <f t="shared" ref="CM117:CM119" si="375">SUM(CA117:CL117)</f>
        <v>0</v>
      </c>
      <c r="CO117" s="149">
        <f t="shared" ref="CO117:CR117" si="376">SUM(CO118:CO119)</f>
        <v>0</v>
      </c>
      <c r="CP117" s="149">
        <f t="shared" si="376"/>
        <v>0</v>
      </c>
      <c r="CQ117" s="149">
        <f t="shared" si="376"/>
        <v>0</v>
      </c>
      <c r="CR117" s="149">
        <f t="shared" si="376"/>
        <v>0</v>
      </c>
      <c r="CS117" s="148">
        <f>SUM(CO117:CR117)</f>
        <v>0</v>
      </c>
      <c r="CU117" s="149">
        <f t="shared" ref="CU117:CX117" si="377">SUM(CU118:CU119)</f>
        <v>0</v>
      </c>
      <c r="CV117" s="149">
        <f t="shared" si="377"/>
        <v>0</v>
      </c>
      <c r="CW117" s="149">
        <f t="shared" si="377"/>
        <v>0</v>
      </c>
      <c r="CX117" s="149">
        <f t="shared" si="377"/>
        <v>0</v>
      </c>
      <c r="CY117" s="148">
        <f>SUM(CU117:CX117)</f>
        <v>0</v>
      </c>
      <c r="DA117" s="149">
        <f t="shared" ref="DA117:DS117" si="378">SUM(DA118:DA119)</f>
        <v>0</v>
      </c>
      <c r="DB117" s="149">
        <f t="shared" si="378"/>
        <v>0</v>
      </c>
      <c r="DC117" s="149">
        <f t="shared" si="378"/>
        <v>0</v>
      </c>
      <c r="DD117" s="149">
        <f t="shared" si="378"/>
        <v>0</v>
      </c>
      <c r="DE117" s="149">
        <f t="shared" si="378"/>
        <v>0</v>
      </c>
      <c r="DF117" s="149">
        <f t="shared" si="378"/>
        <v>0</v>
      </c>
      <c r="DG117" s="149">
        <f t="shared" si="378"/>
        <v>0</v>
      </c>
      <c r="DH117" s="149">
        <f t="shared" si="378"/>
        <v>0</v>
      </c>
      <c r="DI117" s="149">
        <f t="shared" si="378"/>
        <v>0</v>
      </c>
      <c r="DJ117" s="149">
        <f t="shared" si="378"/>
        <v>0</v>
      </c>
      <c r="DK117" s="149">
        <f t="shared" si="378"/>
        <v>0</v>
      </c>
      <c r="DL117" s="149">
        <f t="shared" si="378"/>
        <v>0</v>
      </c>
      <c r="DM117" s="149">
        <f t="shared" si="378"/>
        <v>0</v>
      </c>
      <c r="DN117" s="149">
        <f t="shared" si="378"/>
        <v>0</v>
      </c>
      <c r="DO117" s="149">
        <f t="shared" si="378"/>
        <v>0</v>
      </c>
      <c r="DP117" s="149">
        <f t="shared" si="378"/>
        <v>0</v>
      </c>
      <c r="DQ117" s="149">
        <f t="shared" si="378"/>
        <v>0</v>
      </c>
      <c r="DR117" s="149">
        <f t="shared" si="378"/>
        <v>0</v>
      </c>
      <c r="DS117" s="149">
        <f t="shared" si="378"/>
        <v>0</v>
      </c>
      <c r="DU117" s="148">
        <f>+BY117-BK117</f>
        <v>3113770.4561676532</v>
      </c>
      <c r="DW117" s="148">
        <f>+DU117-BM117</f>
        <v>-1306410.1362323472</v>
      </c>
      <c r="DX117" s="148">
        <f t="shared" ref="DX117:DX119" si="379">+SUM(BY117,CM117,CS116:CS117,CY117,DA117:DS117)</f>
        <v>56243291.864012502</v>
      </c>
    </row>
    <row r="118" spans="1:128" x14ac:dyDescent="0.3">
      <c r="A118" s="12" t="str">
        <f t="shared" si="230"/>
        <v>2130111POWER-1568AGUA DE MAR</v>
      </c>
      <c r="B118" s="15" t="s">
        <v>103</v>
      </c>
      <c r="C118" s="16" t="s">
        <v>104</v>
      </c>
      <c r="D118" s="15" t="s">
        <v>105</v>
      </c>
      <c r="E118" s="16" t="s">
        <v>106</v>
      </c>
      <c r="F118" s="68" t="s">
        <v>107</v>
      </c>
      <c r="G118" s="39" t="s">
        <v>178</v>
      </c>
      <c r="I118" s="40">
        <v>553384.82122113055</v>
      </c>
      <c r="J118" s="40">
        <v>505451.54379063123</v>
      </c>
      <c r="K118" s="40">
        <v>598403.02911114786</v>
      </c>
      <c r="L118" s="40">
        <v>566863.18000000017</v>
      </c>
      <c r="M118" s="40">
        <v>601255.66772064799</v>
      </c>
      <c r="N118" s="40">
        <v>576168.07085426536</v>
      </c>
      <c r="O118" s="40">
        <v>783560.6918742673</v>
      </c>
      <c r="P118" s="40">
        <v>764510.64583243278</v>
      </c>
      <c r="Q118" s="40">
        <v>786234.10000000009</v>
      </c>
      <c r="R118" s="40">
        <v>753283.54000000015</v>
      </c>
      <c r="S118" s="40">
        <v>680983.7300000001</v>
      </c>
      <c r="T118" s="40">
        <v>768734.09</v>
      </c>
      <c r="U118" s="40">
        <f>SUM(I118:T118)</f>
        <v>7938833.110404524</v>
      </c>
      <c r="W118" s="42">
        <v>721565.75000000012</v>
      </c>
      <c r="X118" s="42">
        <v>706059.12993777276</v>
      </c>
      <c r="Y118" s="42">
        <v>744185.72999999986</v>
      </c>
      <c r="Z118" s="42">
        <v>600632.93037582969</v>
      </c>
      <c r="AA118" s="42">
        <v>730383.37000000023</v>
      </c>
      <c r="AB118" s="42">
        <v>732252.41</v>
      </c>
      <c r="AC118" s="42">
        <v>684603.414773928</v>
      </c>
      <c r="AD118" s="42">
        <v>700928.37939999998</v>
      </c>
      <c r="AE118" s="42">
        <v>689775.61140604806</v>
      </c>
      <c r="AF118" s="42">
        <v>672020.68319999997</v>
      </c>
      <c r="AG118" s="42">
        <v>682255.22910000011</v>
      </c>
      <c r="AH118" s="42">
        <v>705122.62160000007</v>
      </c>
      <c r="AI118" s="40">
        <f>SUM(W118:AH118)</f>
        <v>8369785.2597935786</v>
      </c>
      <c r="AK118" s="92">
        <v>658309.77500000014</v>
      </c>
      <c r="AL118" s="92">
        <v>617485.33126476745</v>
      </c>
      <c r="AM118" s="92">
        <v>723103.0511154508</v>
      </c>
      <c r="AN118" s="92">
        <v>682111.51285957871</v>
      </c>
      <c r="AO118" s="92">
        <v>733170.67601949617</v>
      </c>
      <c r="AP118" s="92">
        <v>730346.34429999988</v>
      </c>
      <c r="AQ118" s="92">
        <v>764392.61780000012</v>
      </c>
      <c r="AR118" s="92">
        <v>756266.59949999989</v>
      </c>
      <c r="AS118" s="92">
        <v>772485.72579999967</v>
      </c>
      <c r="AT118" s="92">
        <v>736004.66772267467</v>
      </c>
      <c r="AU118" s="92">
        <v>746596.6017</v>
      </c>
      <c r="AV118" s="92">
        <v>753823.39160000009</v>
      </c>
      <c r="AW118" s="40">
        <f t="shared" si="369"/>
        <v>8674096.2946819663</v>
      </c>
      <c r="AY118" s="92">
        <f t="shared" ref="AY118:BJ119" si="380">AY55*AY$15</f>
        <v>743260.43871165428</v>
      </c>
      <c r="AZ118" s="92">
        <f t="shared" si="380"/>
        <v>699667.61278882192</v>
      </c>
      <c r="BA118" s="92">
        <f t="shared" si="380"/>
        <v>737606.41431951174</v>
      </c>
      <c r="BB118" s="92">
        <f t="shared" si="380"/>
        <v>693453.40228173428</v>
      </c>
      <c r="BC118" s="92">
        <f t="shared" si="380"/>
        <v>788279.96194508963</v>
      </c>
      <c r="BD118" s="92">
        <f t="shared" si="380"/>
        <v>721615.0313242164</v>
      </c>
      <c r="BE118" s="92">
        <f t="shared" si="380"/>
        <v>717001.47432939569</v>
      </c>
      <c r="BF118" s="92">
        <f t="shared" si="380"/>
        <v>776583.70296117163</v>
      </c>
      <c r="BG118" s="92">
        <f t="shared" si="380"/>
        <v>701048.18124322698</v>
      </c>
      <c r="BH118" s="92">
        <f t="shared" si="380"/>
        <v>747587.48760654812</v>
      </c>
      <c r="BI118" s="92">
        <f t="shared" si="380"/>
        <v>746380.48567519349</v>
      </c>
      <c r="BJ118" s="92">
        <f t="shared" si="380"/>
        <v>758375.03642760101</v>
      </c>
      <c r="BK118" s="40">
        <f t="shared" si="371"/>
        <v>8830859.2296141647</v>
      </c>
      <c r="BM118" s="51">
        <f>+[9]ENERO!$D$31</f>
        <v>756490.42629999982</v>
      </c>
      <c r="BN118" s="51">
        <f>+[10]FEBRERO!$D$31</f>
        <v>699782.94030000002</v>
      </c>
      <c r="BO118" s="51">
        <f>+[11]MARZO!$D$31</f>
        <v>782610.17220000003</v>
      </c>
      <c r="BP118" s="92">
        <f t="shared" ref="BP118:BX119" si="381">BP55*BP$15</f>
        <v>788447.24059872492</v>
      </c>
      <c r="BQ118" s="92">
        <f t="shared" si="381"/>
        <v>807564.17799788667</v>
      </c>
      <c r="BR118" s="92">
        <f t="shared" si="381"/>
        <v>789740.08670732414</v>
      </c>
      <c r="BS118" s="92">
        <f t="shared" si="381"/>
        <v>786454.46154946659</v>
      </c>
      <c r="BT118" s="92">
        <f t="shared" si="381"/>
        <v>815381.15206283715</v>
      </c>
      <c r="BU118" s="92">
        <f t="shared" si="381"/>
        <v>756362.19336217514</v>
      </c>
      <c r="BV118" s="92">
        <f t="shared" si="381"/>
        <v>751938.4830198643</v>
      </c>
      <c r="BW118" s="92">
        <f t="shared" si="381"/>
        <v>784662.61844383413</v>
      </c>
      <c r="BX118" s="92">
        <f t="shared" si="381"/>
        <v>791387.87237813883</v>
      </c>
      <c r="BY118" s="40">
        <f t="shared" si="373"/>
        <v>9310821.824920252</v>
      </c>
      <c r="CA118" s="92">
        <f t="shared" ref="CA118:CL119" si="382">CA55*CA$15</f>
        <v>0</v>
      </c>
      <c r="CB118" s="92">
        <f t="shared" si="382"/>
        <v>0</v>
      </c>
      <c r="CC118" s="92">
        <f t="shared" si="382"/>
        <v>0</v>
      </c>
      <c r="CD118" s="92">
        <f t="shared" si="382"/>
        <v>0</v>
      </c>
      <c r="CE118" s="92">
        <f t="shared" si="382"/>
        <v>0</v>
      </c>
      <c r="CF118" s="92">
        <f t="shared" si="382"/>
        <v>0</v>
      </c>
      <c r="CG118" s="92">
        <f t="shared" si="382"/>
        <v>0</v>
      </c>
      <c r="CH118" s="92">
        <f t="shared" si="382"/>
        <v>0</v>
      </c>
      <c r="CI118" s="92">
        <f t="shared" si="382"/>
        <v>0</v>
      </c>
      <c r="CJ118" s="92">
        <f t="shared" si="382"/>
        <v>0</v>
      </c>
      <c r="CK118" s="92">
        <f t="shared" si="382"/>
        <v>0</v>
      </c>
      <c r="CL118" s="92">
        <f t="shared" si="382"/>
        <v>0</v>
      </c>
      <c r="CM118" s="40">
        <f t="shared" si="375"/>
        <v>0</v>
      </c>
      <c r="CO118" s="92">
        <f t="shared" ref="CO118:CR119" si="383">CO55*CO$15</f>
        <v>0</v>
      </c>
      <c r="CP118" s="92">
        <f t="shared" si="383"/>
        <v>0</v>
      </c>
      <c r="CQ118" s="92">
        <f t="shared" si="383"/>
        <v>0</v>
      </c>
      <c r="CR118" s="92">
        <f t="shared" si="383"/>
        <v>0</v>
      </c>
      <c r="CS118" s="40">
        <f>SUM(CO118:CR118)</f>
        <v>0</v>
      </c>
      <c r="CU118" s="92">
        <f t="shared" ref="CU118:CX119" si="384">CU55*CU$15</f>
        <v>0</v>
      </c>
      <c r="CV118" s="92">
        <f t="shared" si="384"/>
        <v>0</v>
      </c>
      <c r="CW118" s="92">
        <f t="shared" si="384"/>
        <v>0</v>
      </c>
      <c r="CX118" s="92">
        <f t="shared" si="384"/>
        <v>0</v>
      </c>
      <c r="CY118" s="40">
        <f>SUM(CU118:CX118)</f>
        <v>0</v>
      </c>
      <c r="DA118" s="92">
        <f t="shared" ref="DA118:DS119" si="385">DA55*DA$15</f>
        <v>0</v>
      </c>
      <c r="DB118" s="92">
        <f t="shared" si="385"/>
        <v>0</v>
      </c>
      <c r="DC118" s="92">
        <f t="shared" si="385"/>
        <v>0</v>
      </c>
      <c r="DD118" s="92">
        <f t="shared" si="385"/>
        <v>0</v>
      </c>
      <c r="DE118" s="92">
        <f t="shared" si="385"/>
        <v>0</v>
      </c>
      <c r="DF118" s="92">
        <f t="shared" si="385"/>
        <v>0</v>
      </c>
      <c r="DG118" s="92">
        <f t="shared" si="385"/>
        <v>0</v>
      </c>
      <c r="DH118" s="92">
        <f t="shared" si="385"/>
        <v>0</v>
      </c>
      <c r="DI118" s="92">
        <f t="shared" si="385"/>
        <v>0</v>
      </c>
      <c r="DJ118" s="92">
        <f t="shared" si="385"/>
        <v>0</v>
      </c>
      <c r="DK118" s="92">
        <f t="shared" si="385"/>
        <v>0</v>
      </c>
      <c r="DL118" s="92">
        <f t="shared" si="385"/>
        <v>0</v>
      </c>
      <c r="DM118" s="92">
        <f t="shared" si="385"/>
        <v>0</v>
      </c>
      <c r="DN118" s="92">
        <f t="shared" si="385"/>
        <v>0</v>
      </c>
      <c r="DO118" s="92">
        <f t="shared" si="385"/>
        <v>0</v>
      </c>
      <c r="DP118" s="92">
        <f t="shared" si="385"/>
        <v>0</v>
      </c>
      <c r="DQ118" s="92">
        <f t="shared" si="385"/>
        <v>0</v>
      </c>
      <c r="DR118" s="92">
        <f t="shared" si="385"/>
        <v>0</v>
      </c>
      <c r="DS118" s="92">
        <f t="shared" si="385"/>
        <v>0</v>
      </c>
      <c r="DU118" s="93">
        <f>+BY118-BK118</f>
        <v>479962.59530608729</v>
      </c>
      <c r="DW118" s="93">
        <f>+DU118-BM118</f>
        <v>-276527.83099391253</v>
      </c>
      <c r="DX118" s="40">
        <f t="shared" si="379"/>
        <v>9310821.824920252</v>
      </c>
    </row>
    <row r="119" spans="1:128" x14ac:dyDescent="0.3">
      <c r="A119" s="12" t="str">
        <f t="shared" si="230"/>
        <v>2130140POWER-1615ESTACION DE BOMBEO DE AGUA DE MAR</v>
      </c>
      <c r="B119" s="15" t="s">
        <v>108</v>
      </c>
      <c r="C119" s="16" t="s">
        <v>109</v>
      </c>
      <c r="D119" s="15" t="s">
        <v>110</v>
      </c>
      <c r="E119" s="16" t="s">
        <v>111</v>
      </c>
      <c r="F119" s="68" t="s">
        <v>112</v>
      </c>
      <c r="G119" s="39" t="s">
        <v>178</v>
      </c>
      <c r="I119" s="40">
        <v>3299514.8932503969</v>
      </c>
      <c r="J119" s="40">
        <v>3192637.873100217</v>
      </c>
      <c r="K119" s="40">
        <v>3878748.650092856</v>
      </c>
      <c r="L119" s="40">
        <v>3455851.2400000007</v>
      </c>
      <c r="M119" s="40">
        <v>3545605.3927523014</v>
      </c>
      <c r="N119" s="40">
        <v>3274669.4220581097</v>
      </c>
      <c r="O119" s="40">
        <v>3680561.8174470267</v>
      </c>
      <c r="P119" s="40">
        <v>3647960.5464612376</v>
      </c>
      <c r="Q119" s="40">
        <v>4080335.6599999997</v>
      </c>
      <c r="R119" s="40">
        <v>3768111.52</v>
      </c>
      <c r="S119" s="40">
        <v>3379328.1399999987</v>
      </c>
      <c r="T119" s="40">
        <v>3701787.59</v>
      </c>
      <c r="U119" s="40">
        <f>SUM(I119:T119)</f>
        <v>42905112.745162144</v>
      </c>
      <c r="W119" s="42">
        <v>3743543.2800000007</v>
      </c>
      <c r="X119" s="42">
        <v>3664233.4270383432</v>
      </c>
      <c r="Y119" s="42">
        <v>4021697.6399999997</v>
      </c>
      <c r="Z119" s="42">
        <v>2649239.1467744075</v>
      </c>
      <c r="AA119" s="42">
        <v>3878417.6700000004</v>
      </c>
      <c r="AB119" s="42">
        <v>3538735.2400000012</v>
      </c>
      <c r="AC119" s="42">
        <v>3366330.7916893023</v>
      </c>
      <c r="AD119" s="42">
        <v>3645492.0139999995</v>
      </c>
      <c r="AE119" s="42">
        <v>3537225.5346891168</v>
      </c>
      <c r="AF119" s="42">
        <v>3688951.8498</v>
      </c>
      <c r="AG119" s="42">
        <v>3655622.1431000005</v>
      </c>
      <c r="AH119" s="42">
        <v>3692430.4501</v>
      </c>
      <c r="AI119" s="40">
        <f>SUM(W119:AH119)</f>
        <v>43081919.187191173</v>
      </c>
      <c r="AK119" s="92">
        <v>3478761.2586999992</v>
      </c>
      <c r="AL119" s="92">
        <v>3322668.4880404752</v>
      </c>
      <c r="AM119" s="92">
        <v>3962786.5058460389</v>
      </c>
      <c r="AN119" s="92">
        <v>3553353.9844049714</v>
      </c>
      <c r="AO119" s="92">
        <v>3761289.7012026324</v>
      </c>
      <c r="AP119" s="92">
        <v>3724073.0970000001</v>
      </c>
      <c r="AQ119" s="92">
        <v>3895928.5120999985</v>
      </c>
      <c r="AR119" s="92">
        <v>3590236.3915999988</v>
      </c>
      <c r="AS119" s="92">
        <v>3848481.2689999989</v>
      </c>
      <c r="AT119" s="92">
        <v>3584103.5955187366</v>
      </c>
      <c r="AU119" s="92">
        <v>3729801.9675000003</v>
      </c>
      <c r="AV119" s="92">
        <v>3933400.2885999996</v>
      </c>
      <c r="AW119" s="40">
        <f t="shared" si="369"/>
        <v>44384885.059512846</v>
      </c>
      <c r="AY119" s="92">
        <f t="shared" si="380"/>
        <v>3731789.0482537621</v>
      </c>
      <c r="AZ119" s="92">
        <f t="shared" si="380"/>
        <v>3512916.6020850381</v>
      </c>
      <c r="BA119" s="92">
        <f t="shared" si="380"/>
        <v>3703401.1169093587</v>
      </c>
      <c r="BB119" s="92">
        <f t="shared" si="380"/>
        <v>3481716.0679168398</v>
      </c>
      <c r="BC119" s="92">
        <f t="shared" si="380"/>
        <v>3957824.7081785002</v>
      </c>
      <c r="BD119" s="92">
        <f t="shared" si="380"/>
        <v>3623110.9994483567</v>
      </c>
      <c r="BE119" s="92">
        <f t="shared" si="380"/>
        <v>3599947.0846614894</v>
      </c>
      <c r="BF119" s="92">
        <f t="shared" si="380"/>
        <v>3878381.7283326294</v>
      </c>
      <c r="BG119" s="92">
        <f t="shared" si="380"/>
        <v>3515708.5479171067</v>
      </c>
      <c r="BH119" s="92">
        <f t="shared" si="380"/>
        <v>3753721.7226849482</v>
      </c>
      <c r="BI119" s="92">
        <f t="shared" si="380"/>
        <v>3737850.3102212879</v>
      </c>
      <c r="BJ119" s="92">
        <f t="shared" si="380"/>
        <v>3802294.2416213681</v>
      </c>
      <c r="BK119" s="40">
        <f t="shared" si="371"/>
        <v>44298662.178230681</v>
      </c>
      <c r="BM119" s="51">
        <f>+[9]ENERO!$D$32</f>
        <v>3663690.1661000005</v>
      </c>
      <c r="BN119" s="51">
        <f>+[10]FEBRERO!$D$32</f>
        <v>3678997.2569000004</v>
      </c>
      <c r="BO119" s="51">
        <f>+[11]MARZO!$D$32</f>
        <v>4124462.0756999999</v>
      </c>
      <c r="BP119" s="92">
        <f t="shared" si="381"/>
        <v>3958664.5869277646</v>
      </c>
      <c r="BQ119" s="92">
        <f t="shared" si="381"/>
        <v>4054647.6016379301</v>
      </c>
      <c r="BR119" s="92">
        <f t="shared" si="381"/>
        <v>3965155.7556996569</v>
      </c>
      <c r="BS119" s="92">
        <f t="shared" si="381"/>
        <v>3948659.169385965</v>
      </c>
      <c r="BT119" s="92">
        <f t="shared" si="381"/>
        <v>4072142.3199186441</v>
      </c>
      <c r="BU119" s="92">
        <f t="shared" si="381"/>
        <v>3793104.5250114487</v>
      </c>
      <c r="BV119" s="92">
        <f t="shared" si="381"/>
        <v>3775568.5650532665</v>
      </c>
      <c r="BW119" s="92">
        <f t="shared" si="381"/>
        <v>3929566.0431369883</v>
      </c>
      <c r="BX119" s="92">
        <f t="shared" si="381"/>
        <v>3967811.9736205861</v>
      </c>
      <c r="BY119" s="40">
        <f t="shared" si="373"/>
        <v>46932470.039092258</v>
      </c>
      <c r="CA119" s="92">
        <f t="shared" si="382"/>
        <v>0</v>
      </c>
      <c r="CB119" s="92">
        <f t="shared" si="382"/>
        <v>0</v>
      </c>
      <c r="CC119" s="92">
        <f t="shared" si="382"/>
        <v>0</v>
      </c>
      <c r="CD119" s="92">
        <f t="shared" si="382"/>
        <v>0</v>
      </c>
      <c r="CE119" s="92">
        <f t="shared" si="382"/>
        <v>0</v>
      </c>
      <c r="CF119" s="92">
        <f t="shared" si="382"/>
        <v>0</v>
      </c>
      <c r="CG119" s="92">
        <f t="shared" si="382"/>
        <v>0</v>
      </c>
      <c r="CH119" s="92">
        <f t="shared" si="382"/>
        <v>0</v>
      </c>
      <c r="CI119" s="92">
        <f t="shared" si="382"/>
        <v>0</v>
      </c>
      <c r="CJ119" s="92">
        <f t="shared" si="382"/>
        <v>0</v>
      </c>
      <c r="CK119" s="92">
        <f t="shared" si="382"/>
        <v>0</v>
      </c>
      <c r="CL119" s="92">
        <f t="shared" si="382"/>
        <v>0</v>
      </c>
      <c r="CM119" s="40">
        <f t="shared" si="375"/>
        <v>0</v>
      </c>
      <c r="CO119" s="92">
        <f t="shared" si="383"/>
        <v>0</v>
      </c>
      <c r="CP119" s="92">
        <f t="shared" si="383"/>
        <v>0</v>
      </c>
      <c r="CQ119" s="92">
        <f t="shared" si="383"/>
        <v>0</v>
      </c>
      <c r="CR119" s="92">
        <f t="shared" si="383"/>
        <v>0</v>
      </c>
      <c r="CS119" s="40">
        <f>SUM(CO119:CR119)</f>
        <v>0</v>
      </c>
      <c r="CU119" s="92">
        <f t="shared" si="384"/>
        <v>0</v>
      </c>
      <c r="CV119" s="92">
        <f t="shared" si="384"/>
        <v>0</v>
      </c>
      <c r="CW119" s="92">
        <f t="shared" si="384"/>
        <v>0</v>
      </c>
      <c r="CX119" s="92">
        <f t="shared" si="384"/>
        <v>0</v>
      </c>
      <c r="CY119" s="40">
        <f>SUM(CU119:CX119)</f>
        <v>0</v>
      </c>
      <c r="DA119" s="92">
        <f t="shared" si="385"/>
        <v>0</v>
      </c>
      <c r="DB119" s="92">
        <f t="shared" si="385"/>
        <v>0</v>
      </c>
      <c r="DC119" s="92">
        <f t="shared" si="385"/>
        <v>0</v>
      </c>
      <c r="DD119" s="92">
        <f t="shared" si="385"/>
        <v>0</v>
      </c>
      <c r="DE119" s="92">
        <f t="shared" si="385"/>
        <v>0</v>
      </c>
      <c r="DF119" s="92">
        <f t="shared" si="385"/>
        <v>0</v>
      </c>
      <c r="DG119" s="92">
        <f t="shared" si="385"/>
        <v>0</v>
      </c>
      <c r="DH119" s="92">
        <f t="shared" si="385"/>
        <v>0</v>
      </c>
      <c r="DI119" s="92">
        <f t="shared" si="385"/>
        <v>0</v>
      </c>
      <c r="DJ119" s="92">
        <f t="shared" si="385"/>
        <v>0</v>
      </c>
      <c r="DK119" s="92">
        <f t="shared" si="385"/>
        <v>0</v>
      </c>
      <c r="DL119" s="92">
        <f t="shared" si="385"/>
        <v>0</v>
      </c>
      <c r="DM119" s="92">
        <f t="shared" si="385"/>
        <v>0</v>
      </c>
      <c r="DN119" s="92">
        <f t="shared" si="385"/>
        <v>0</v>
      </c>
      <c r="DO119" s="92">
        <f t="shared" si="385"/>
        <v>0</v>
      </c>
      <c r="DP119" s="92">
        <f t="shared" si="385"/>
        <v>0</v>
      </c>
      <c r="DQ119" s="92">
        <f t="shared" si="385"/>
        <v>0</v>
      </c>
      <c r="DR119" s="92">
        <f t="shared" si="385"/>
        <v>0</v>
      </c>
      <c r="DS119" s="92">
        <f t="shared" si="385"/>
        <v>0</v>
      </c>
      <c r="DU119" s="93">
        <f>+BY119-BK119</f>
        <v>2633807.8608615771</v>
      </c>
      <c r="DW119" s="93">
        <f>+DU119-BM119</f>
        <v>-1029882.3052384234</v>
      </c>
      <c r="DX119" s="40">
        <f t="shared" si="379"/>
        <v>46932470.039092258</v>
      </c>
    </row>
    <row r="120" spans="1:128" x14ac:dyDescent="0.3">
      <c r="A120" s="12" t="str">
        <f t="shared" si="230"/>
        <v/>
      </c>
      <c r="B120" s="15"/>
      <c r="C120" s="16"/>
      <c r="D120" s="15"/>
      <c r="E120" s="16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33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33"/>
      <c r="AW120" s="33"/>
      <c r="BK120" s="33"/>
      <c r="BY120" s="33"/>
      <c r="CM120" s="33"/>
      <c r="CS120" s="33"/>
      <c r="CY120" s="33"/>
      <c r="DU120" s="33"/>
      <c r="DW120" s="33"/>
      <c r="DX120" s="33"/>
    </row>
    <row r="121" spans="1:128" s="10" customFormat="1" x14ac:dyDescent="0.3">
      <c r="A121" s="21" t="str">
        <f t="shared" si="230"/>
        <v>PLANTA  OXIDOS</v>
      </c>
      <c r="B121" s="136"/>
      <c r="C121" s="137"/>
      <c r="D121" s="136"/>
      <c r="E121" s="137"/>
      <c r="F121" s="138" t="s">
        <v>113</v>
      </c>
      <c r="G121" s="147" t="s">
        <v>178</v>
      </c>
      <c r="I121" s="148">
        <f>SUM(I123:I133)</f>
        <v>12256189.429237701</v>
      </c>
      <c r="J121" s="148">
        <f t="shared" ref="J121:T121" si="386">SUM(J123:J133)</f>
        <v>9702965.0489876568</v>
      </c>
      <c r="K121" s="148">
        <f t="shared" si="386"/>
        <v>11461597.003454421</v>
      </c>
      <c r="L121" s="148">
        <f t="shared" si="386"/>
        <v>10641015.2668413</v>
      </c>
      <c r="M121" s="148">
        <f t="shared" si="386"/>
        <v>10637880.12065801</v>
      </c>
      <c r="N121" s="148">
        <f t="shared" si="386"/>
        <v>9360100.7952498309</v>
      </c>
      <c r="O121" s="148">
        <f t="shared" si="386"/>
        <v>12516884.98190403</v>
      </c>
      <c r="P121" s="148">
        <f t="shared" si="386"/>
        <v>11385024.228570517</v>
      </c>
      <c r="Q121" s="148">
        <f t="shared" si="386"/>
        <v>12842166.393376991</v>
      </c>
      <c r="R121" s="148">
        <f t="shared" si="386"/>
        <v>11144476.577999199</v>
      </c>
      <c r="S121" s="148">
        <f t="shared" si="386"/>
        <v>11216538.998868067</v>
      </c>
      <c r="T121" s="148">
        <f t="shared" si="386"/>
        <v>11927577.599475872</v>
      </c>
      <c r="U121" s="148">
        <f t="shared" ref="U121:U133" si="387">SUM(I121:T121)</f>
        <v>135092416.44462359</v>
      </c>
      <c r="W121" s="148">
        <f>SUM(W123:W133)</f>
        <v>10351249.464764919</v>
      </c>
      <c r="X121" s="148">
        <f>SUM(X123:X133)</f>
        <v>10943335.210165957</v>
      </c>
      <c r="Y121" s="148">
        <f>SUM(Y123:Y133)</f>
        <v>8591807.2574200109</v>
      </c>
      <c r="Z121" s="148">
        <f t="shared" ref="Z121:AH121" si="388">SUM(Z123:Z133)</f>
        <v>10583795.667698476</v>
      </c>
      <c r="AA121" s="148">
        <f t="shared" si="388"/>
        <v>9605401.381641537</v>
      </c>
      <c r="AB121" s="148">
        <f t="shared" si="388"/>
        <v>9885141.2295044474</v>
      </c>
      <c r="AC121" s="148">
        <f t="shared" si="388"/>
        <v>10700861.506445415</v>
      </c>
      <c r="AD121" s="148">
        <f t="shared" si="388"/>
        <v>9686268.3284200523</v>
      </c>
      <c r="AE121" s="148">
        <f t="shared" si="388"/>
        <v>10263726.614758017</v>
      </c>
      <c r="AF121" s="148">
        <f t="shared" si="388"/>
        <v>9406805.4405846074</v>
      </c>
      <c r="AG121" s="148">
        <f t="shared" si="388"/>
        <v>10335885.519631604</v>
      </c>
      <c r="AH121" s="148">
        <f t="shared" si="388"/>
        <v>10976427.601455849</v>
      </c>
      <c r="AI121" s="148">
        <f t="shared" ref="AI121:AI133" si="389">SUM(W121:AH121)</f>
        <v>121330705.22249091</v>
      </c>
      <c r="AK121" s="149">
        <f t="shared" ref="AK121:AR121" si="390">SUM(AK123:AK133)</f>
        <v>10982475.903043067</v>
      </c>
      <c r="AL121" s="149">
        <f t="shared" si="390"/>
        <v>7605282.5450912397</v>
      </c>
      <c r="AM121" s="149">
        <f t="shared" si="390"/>
        <v>10695210.695019282</v>
      </c>
      <c r="AN121" s="149">
        <f t="shared" si="390"/>
        <v>10913603.078012913</v>
      </c>
      <c r="AO121" s="149">
        <f t="shared" si="390"/>
        <v>10435604.743917707</v>
      </c>
      <c r="AP121" s="149">
        <f t="shared" si="390"/>
        <v>10924833.356965348</v>
      </c>
      <c r="AQ121" s="149">
        <f t="shared" si="390"/>
        <v>12002117.854718469</v>
      </c>
      <c r="AR121" s="149">
        <f t="shared" si="390"/>
        <v>12512224.277311418</v>
      </c>
      <c r="AS121" s="149">
        <v>12922358.2595105</v>
      </c>
      <c r="AT121" s="149">
        <f t="shared" ref="AT121:AV121" si="391">SUM(AT123:AT133)</f>
        <v>11141256.460867673</v>
      </c>
      <c r="AU121" s="149">
        <f t="shared" si="391"/>
        <v>12731856.797291055</v>
      </c>
      <c r="AV121" s="149">
        <f t="shared" si="391"/>
        <v>12709810.045709316</v>
      </c>
      <c r="AW121" s="148">
        <f t="shared" ref="AW121:AW133" si="392">SUM(AK121:AV121)</f>
        <v>135576634.01745799</v>
      </c>
      <c r="AY121" s="149">
        <f t="shared" ref="AY121:BJ121" si="393">SUM(AY123:AY133)</f>
        <v>11817712.964026876</v>
      </c>
      <c r="AZ121" s="149">
        <f t="shared" si="393"/>
        <v>8917510.7549457643</v>
      </c>
      <c r="BA121" s="149">
        <f t="shared" si="393"/>
        <v>12105532.490405146</v>
      </c>
      <c r="BB121" s="149">
        <f t="shared" si="393"/>
        <v>11779801.539068867</v>
      </c>
      <c r="BC121" s="149">
        <f t="shared" si="393"/>
        <v>10071367.200625099</v>
      </c>
      <c r="BD121" s="149">
        <f t="shared" si="393"/>
        <v>11742653.018301956</v>
      </c>
      <c r="BE121" s="149">
        <f t="shared" si="393"/>
        <v>12166506.713667899</v>
      </c>
      <c r="BF121" s="149">
        <f t="shared" si="393"/>
        <v>11948387.945465066</v>
      </c>
      <c r="BG121" s="149">
        <f t="shared" si="393"/>
        <v>9304431.828498181</v>
      </c>
      <c r="BH121" s="149">
        <f t="shared" si="393"/>
        <v>12031276.083491823</v>
      </c>
      <c r="BI121" s="149">
        <f t="shared" si="393"/>
        <v>11552075.407337764</v>
      </c>
      <c r="BJ121" s="149">
        <f t="shared" si="393"/>
        <v>12333922.45774946</v>
      </c>
      <c r="BK121" s="148">
        <f t="shared" ref="BK121:BK133" si="394">SUM(AY121:BJ121)</f>
        <v>135771178.40358388</v>
      </c>
      <c r="BM121" s="149">
        <f t="shared" ref="BM121:BX121" si="395">SUM(BM123:BM133)</f>
        <v>12608613.217346122</v>
      </c>
      <c r="BN121" s="149">
        <f t="shared" si="395"/>
        <v>11385965.749162197</v>
      </c>
      <c r="BO121" s="149">
        <f t="shared" si="395"/>
        <v>10847639.675508352</v>
      </c>
      <c r="BP121" s="149">
        <f t="shared" si="395"/>
        <v>12372968.652265519</v>
      </c>
      <c r="BQ121" s="149">
        <f t="shared" si="395"/>
        <v>12246637.846536191</v>
      </c>
      <c r="BR121" s="149">
        <f t="shared" si="395"/>
        <v>12424165.937651392</v>
      </c>
      <c r="BS121" s="149">
        <f t="shared" si="395"/>
        <v>10108725.671821602</v>
      </c>
      <c r="BT121" s="149">
        <f t="shared" si="395"/>
        <v>12421381.556342144</v>
      </c>
      <c r="BU121" s="149">
        <f t="shared" si="395"/>
        <v>10788191.039087351</v>
      </c>
      <c r="BV121" s="149">
        <f t="shared" si="395"/>
        <v>12388512.857058588</v>
      </c>
      <c r="BW121" s="149">
        <f t="shared" si="395"/>
        <v>12222393.150978191</v>
      </c>
      <c r="BX121" s="149">
        <f t="shared" si="395"/>
        <v>11990495.172041295</v>
      </c>
      <c r="BY121" s="148">
        <f t="shared" ref="BY121:BY133" si="396">SUM(BM121:BX121)</f>
        <v>141805690.52579895</v>
      </c>
      <c r="CA121" s="149">
        <f t="shared" ref="CA121:CL121" si="397">SUM(CA123:CA133)</f>
        <v>0</v>
      </c>
      <c r="CB121" s="149">
        <f t="shared" si="397"/>
        <v>0</v>
      </c>
      <c r="CC121" s="149">
        <f t="shared" si="397"/>
        <v>0</v>
      </c>
      <c r="CD121" s="149">
        <f t="shared" si="397"/>
        <v>0</v>
      </c>
      <c r="CE121" s="149">
        <f t="shared" si="397"/>
        <v>0</v>
      </c>
      <c r="CF121" s="149">
        <f t="shared" si="397"/>
        <v>0</v>
      </c>
      <c r="CG121" s="149">
        <f t="shared" si="397"/>
        <v>0</v>
      </c>
      <c r="CH121" s="149">
        <f t="shared" si="397"/>
        <v>0</v>
      </c>
      <c r="CI121" s="149">
        <f t="shared" si="397"/>
        <v>0</v>
      </c>
      <c r="CJ121" s="149">
        <f t="shared" si="397"/>
        <v>0</v>
      </c>
      <c r="CK121" s="149">
        <f t="shared" si="397"/>
        <v>0</v>
      </c>
      <c r="CL121" s="149">
        <f t="shared" si="397"/>
        <v>0</v>
      </c>
      <c r="CM121" s="148">
        <f t="shared" ref="CM121:CM133" si="398">SUM(CA121:CL121)</f>
        <v>0</v>
      </c>
      <c r="CO121" s="149">
        <f t="shared" ref="CO121:CR121" si="399">SUM(CO123:CO133)</f>
        <v>0</v>
      </c>
      <c r="CP121" s="149">
        <f t="shared" si="399"/>
        <v>0</v>
      </c>
      <c r="CQ121" s="149">
        <f t="shared" si="399"/>
        <v>0</v>
      </c>
      <c r="CR121" s="149">
        <f t="shared" si="399"/>
        <v>0</v>
      </c>
      <c r="CS121" s="148">
        <f t="shared" ref="CS121:CS133" si="400">SUM(CO121:CR121)</f>
        <v>0</v>
      </c>
      <c r="CU121" s="149">
        <f t="shared" ref="CU121:CX121" si="401">SUM(CU123:CU133)</f>
        <v>0</v>
      </c>
      <c r="CV121" s="149">
        <f t="shared" si="401"/>
        <v>0</v>
      </c>
      <c r="CW121" s="149">
        <f t="shared" si="401"/>
        <v>0</v>
      </c>
      <c r="CX121" s="149">
        <f t="shared" si="401"/>
        <v>0</v>
      </c>
      <c r="CY121" s="148">
        <f t="shared" ref="CY121:CY133" si="402">SUM(CU121:CX121)</f>
        <v>0</v>
      </c>
      <c r="DA121" s="149">
        <f t="shared" ref="DA121:DS121" si="403">SUM(DA123:DA133)</f>
        <v>0</v>
      </c>
      <c r="DB121" s="149">
        <f t="shared" si="403"/>
        <v>0</v>
      </c>
      <c r="DC121" s="149">
        <f t="shared" si="403"/>
        <v>0</v>
      </c>
      <c r="DD121" s="149">
        <f t="shared" si="403"/>
        <v>0</v>
      </c>
      <c r="DE121" s="149">
        <f t="shared" si="403"/>
        <v>0</v>
      </c>
      <c r="DF121" s="149">
        <f t="shared" si="403"/>
        <v>0</v>
      </c>
      <c r="DG121" s="149">
        <f t="shared" si="403"/>
        <v>0</v>
      </c>
      <c r="DH121" s="149">
        <f t="shared" si="403"/>
        <v>0</v>
      </c>
      <c r="DI121" s="149">
        <f t="shared" si="403"/>
        <v>0</v>
      </c>
      <c r="DJ121" s="149">
        <f t="shared" si="403"/>
        <v>0</v>
      </c>
      <c r="DK121" s="149">
        <f t="shared" si="403"/>
        <v>0</v>
      </c>
      <c r="DL121" s="149">
        <f t="shared" si="403"/>
        <v>0</v>
      </c>
      <c r="DM121" s="149">
        <f t="shared" si="403"/>
        <v>0</v>
      </c>
      <c r="DN121" s="149">
        <f t="shared" si="403"/>
        <v>0</v>
      </c>
      <c r="DO121" s="149">
        <f t="shared" si="403"/>
        <v>0</v>
      </c>
      <c r="DP121" s="149">
        <f t="shared" si="403"/>
        <v>0</v>
      </c>
      <c r="DQ121" s="149">
        <f t="shared" si="403"/>
        <v>0</v>
      </c>
      <c r="DR121" s="149">
        <f t="shared" si="403"/>
        <v>0</v>
      </c>
      <c r="DS121" s="149">
        <f t="shared" si="403"/>
        <v>0</v>
      </c>
      <c r="DU121" s="148">
        <f t="shared" ref="DU121:DU133" si="404">+BY121-BK121</f>
        <v>6034512.1222150624</v>
      </c>
      <c r="DW121" s="148">
        <f t="shared" ref="DW121:DW133" si="405">+DU121-BM121</f>
        <v>-6574101.0951310601</v>
      </c>
      <c r="DX121" s="148">
        <f t="shared" ref="DX121:DX137" si="406">+SUM(BY121,CM121,CS120:CS121,CY121,DA121:DS121)</f>
        <v>141805690.52579895</v>
      </c>
    </row>
    <row r="122" spans="1:128" s="70" customFormat="1" x14ac:dyDescent="0.3">
      <c r="A122" s="10" t="str">
        <f t="shared" si="230"/>
        <v>INSTALACIONES PLANTA OXIDOS</v>
      </c>
      <c r="B122" s="71"/>
      <c r="C122" s="72"/>
      <c r="D122" s="71"/>
      <c r="E122" s="72"/>
      <c r="F122" s="73" t="s">
        <v>115</v>
      </c>
      <c r="G122" s="98" t="s">
        <v>178</v>
      </c>
      <c r="I122" s="99">
        <f t="shared" ref="I122:T122" si="407">SUM(I123:I132)</f>
        <v>5641469.2540068151</v>
      </c>
      <c r="J122" s="99">
        <f t="shared" si="407"/>
        <v>4584123.5980449431</v>
      </c>
      <c r="K122" s="99">
        <f t="shared" si="407"/>
        <v>5536279.050496513</v>
      </c>
      <c r="L122" s="99">
        <f t="shared" si="407"/>
        <v>4900362.1968413014</v>
      </c>
      <c r="M122" s="99">
        <f t="shared" si="407"/>
        <v>5078276.8360734908</v>
      </c>
      <c r="N122" s="99">
        <f t="shared" si="407"/>
        <v>4547337.3604610311</v>
      </c>
      <c r="O122" s="99">
        <f t="shared" si="407"/>
        <v>6001635.5597910788</v>
      </c>
      <c r="P122" s="99">
        <f t="shared" si="407"/>
        <v>5699290.143351418</v>
      </c>
      <c r="Q122" s="99">
        <f t="shared" si="407"/>
        <v>6148037.4533769917</v>
      </c>
      <c r="R122" s="99">
        <f t="shared" si="407"/>
        <v>5566305.8279991997</v>
      </c>
      <c r="S122" s="99">
        <f t="shared" si="407"/>
        <v>5603191.7788680689</v>
      </c>
      <c r="T122" s="99">
        <f t="shared" si="407"/>
        <v>5815425.9794758707</v>
      </c>
      <c r="U122" s="99">
        <f t="shared" si="387"/>
        <v>65121735.038786724</v>
      </c>
      <c r="W122" s="99">
        <f>SUM(W123:W132)</f>
        <v>5231112.2547649182</v>
      </c>
      <c r="X122" s="99">
        <f>SUM(X123:X132)</f>
        <v>5578318.4031083994</v>
      </c>
      <c r="Y122" s="99">
        <f>SUM(Y123:Y132)</f>
        <v>4520146.58742001</v>
      </c>
      <c r="Z122" s="99">
        <f t="shared" ref="Z122:AH122" si="408">SUM(Z123:Z132)</f>
        <v>5537290.2426267918</v>
      </c>
      <c r="AA122" s="99">
        <f t="shared" si="408"/>
        <v>5018161.8516415358</v>
      </c>
      <c r="AB122" s="99">
        <f t="shared" si="408"/>
        <v>5263802.9295044458</v>
      </c>
      <c r="AC122" s="99">
        <f t="shared" si="408"/>
        <v>5437633.4504401442</v>
      </c>
      <c r="AD122" s="99">
        <f t="shared" si="408"/>
        <v>4906510.5789800528</v>
      </c>
      <c r="AE122" s="99">
        <f t="shared" si="408"/>
        <v>5241561.5918796044</v>
      </c>
      <c r="AF122" s="99">
        <f t="shared" si="408"/>
        <v>5035425.7604646077</v>
      </c>
      <c r="AG122" s="99">
        <f t="shared" si="408"/>
        <v>5384796.2836316032</v>
      </c>
      <c r="AH122" s="99">
        <f t="shared" si="408"/>
        <v>5614942.9273558501</v>
      </c>
      <c r="AI122" s="99">
        <f t="shared" si="389"/>
        <v>62769702.861817963</v>
      </c>
      <c r="AK122" s="33">
        <f t="shared" ref="AK122:AR122" si="409">SUM(AK123:AK132)</f>
        <v>5723991.2945430679</v>
      </c>
      <c r="AL122" s="33">
        <f t="shared" si="409"/>
        <v>4154023.6894859034</v>
      </c>
      <c r="AM122" s="33">
        <f t="shared" si="409"/>
        <v>5489010.1130082328</v>
      </c>
      <c r="AN122" s="33">
        <f t="shared" si="409"/>
        <v>5475476.8690744117</v>
      </c>
      <c r="AO122" s="33">
        <f t="shared" si="409"/>
        <v>4900151.0913496222</v>
      </c>
      <c r="AP122" s="33">
        <f t="shared" si="409"/>
        <v>5357958.2811353486</v>
      </c>
      <c r="AQ122" s="33">
        <f t="shared" si="409"/>
        <v>5710983.8373184679</v>
      </c>
      <c r="AR122" s="33">
        <f t="shared" si="409"/>
        <v>5585659.7327114176</v>
      </c>
      <c r="AS122" s="33">
        <v>5616994.5589105003</v>
      </c>
      <c r="AT122" s="33">
        <f t="shared" ref="AT122:AV122" si="410">SUM(AT123:AT132)</f>
        <v>4868344.0451850714</v>
      </c>
      <c r="AU122" s="33">
        <f t="shared" si="410"/>
        <v>5564918.2458910542</v>
      </c>
      <c r="AV122" s="33">
        <f t="shared" si="410"/>
        <v>5587174.1296093175</v>
      </c>
      <c r="AW122" s="99">
        <f t="shared" si="392"/>
        <v>64034685.888222419</v>
      </c>
      <c r="AY122" s="33">
        <f t="shared" ref="AY122:BJ122" si="411">SUM(AY123:AY132)</f>
        <v>5121555.1818601936</v>
      </c>
      <c r="AZ122" s="33">
        <f t="shared" si="411"/>
        <v>3841963.8013732876</v>
      </c>
      <c r="BA122" s="33">
        <f t="shared" si="411"/>
        <v>5202300.9069721848</v>
      </c>
      <c r="BB122" s="33">
        <f t="shared" si="411"/>
        <v>5026424.842445231</v>
      </c>
      <c r="BC122" s="33">
        <f t="shared" si="411"/>
        <v>4272072.9110551383</v>
      </c>
      <c r="BD122" s="33">
        <f t="shared" si="411"/>
        <v>4995613.4740656726</v>
      </c>
      <c r="BE122" s="33">
        <f t="shared" si="411"/>
        <v>5188047.1965055298</v>
      </c>
      <c r="BF122" s="33">
        <f t="shared" si="411"/>
        <v>5108035.6722457707</v>
      </c>
      <c r="BG122" s="33">
        <f t="shared" si="411"/>
        <v>3999164.4863614468</v>
      </c>
      <c r="BH122" s="33">
        <f t="shared" si="411"/>
        <v>5157032.4908493636</v>
      </c>
      <c r="BI122" s="33">
        <f t="shared" si="411"/>
        <v>4956926.3535888297</v>
      </c>
      <c r="BJ122" s="33">
        <f t="shared" si="411"/>
        <v>5233914.6804170646</v>
      </c>
      <c r="BK122" s="99">
        <f t="shared" si="394"/>
        <v>58103051.997739702</v>
      </c>
      <c r="BM122" s="33">
        <f t="shared" ref="BM122:BX122" si="412">SUM(BM123:BM132)</f>
        <v>5777090.1252461225</v>
      </c>
      <c r="BN122" s="33">
        <f t="shared" si="412"/>
        <v>5152522.6265621958</v>
      </c>
      <c r="BO122" s="33">
        <f t="shared" si="412"/>
        <v>4967566.1999583514</v>
      </c>
      <c r="BP122" s="33">
        <f t="shared" si="412"/>
        <v>5362212.7718014158</v>
      </c>
      <c r="BQ122" s="33">
        <f t="shared" si="412"/>
        <v>5322039.0568804694</v>
      </c>
      <c r="BR122" s="33">
        <f t="shared" si="412"/>
        <v>5383436.3404554939</v>
      </c>
      <c r="BS122" s="33">
        <f t="shared" si="412"/>
        <v>4273255.4457056923</v>
      </c>
      <c r="BT122" s="33">
        <f t="shared" si="412"/>
        <v>5151879.2868694169</v>
      </c>
      <c r="BU122" s="33">
        <f t="shared" si="412"/>
        <v>4503411.1692876769</v>
      </c>
      <c r="BV122" s="33">
        <f t="shared" si="412"/>
        <v>5164197.5376689043</v>
      </c>
      <c r="BW122" s="33">
        <f t="shared" si="412"/>
        <v>5017693.5759304343</v>
      </c>
      <c r="BX122" s="33">
        <f t="shared" si="412"/>
        <v>4926269.2127994848</v>
      </c>
      <c r="BY122" s="99">
        <f t="shared" si="396"/>
        <v>61001573.349165648</v>
      </c>
      <c r="CA122" s="33">
        <f t="shared" ref="CA122:CL122" si="413">SUM(CA123:CA132)</f>
        <v>0</v>
      </c>
      <c r="CB122" s="33">
        <f t="shared" si="413"/>
        <v>0</v>
      </c>
      <c r="CC122" s="33">
        <f t="shared" si="413"/>
        <v>0</v>
      </c>
      <c r="CD122" s="33">
        <f t="shared" si="413"/>
        <v>0</v>
      </c>
      <c r="CE122" s="33">
        <f t="shared" si="413"/>
        <v>0</v>
      </c>
      <c r="CF122" s="33">
        <f t="shared" si="413"/>
        <v>0</v>
      </c>
      <c r="CG122" s="33">
        <f t="shared" si="413"/>
        <v>0</v>
      </c>
      <c r="CH122" s="33">
        <f t="shared" si="413"/>
        <v>0</v>
      </c>
      <c r="CI122" s="33">
        <f t="shared" si="413"/>
        <v>0</v>
      </c>
      <c r="CJ122" s="33">
        <f t="shared" si="413"/>
        <v>0</v>
      </c>
      <c r="CK122" s="33">
        <f t="shared" si="413"/>
        <v>0</v>
      </c>
      <c r="CL122" s="33">
        <f t="shared" si="413"/>
        <v>0</v>
      </c>
      <c r="CM122" s="99">
        <f t="shared" si="398"/>
        <v>0</v>
      </c>
      <c r="CO122" s="33">
        <f t="shared" ref="CO122:CR122" si="414">SUM(CO123:CO132)</f>
        <v>0</v>
      </c>
      <c r="CP122" s="33">
        <f t="shared" si="414"/>
        <v>0</v>
      </c>
      <c r="CQ122" s="33">
        <f t="shared" si="414"/>
        <v>0</v>
      </c>
      <c r="CR122" s="33">
        <f t="shared" si="414"/>
        <v>0</v>
      </c>
      <c r="CS122" s="99">
        <f t="shared" si="400"/>
        <v>0</v>
      </c>
      <c r="CU122" s="33">
        <f t="shared" ref="CU122:CX122" si="415">SUM(CU123:CU132)</f>
        <v>0</v>
      </c>
      <c r="CV122" s="33">
        <f t="shared" si="415"/>
        <v>0</v>
      </c>
      <c r="CW122" s="33">
        <f t="shared" si="415"/>
        <v>0</v>
      </c>
      <c r="CX122" s="33">
        <f t="shared" si="415"/>
        <v>0</v>
      </c>
      <c r="CY122" s="99">
        <f t="shared" si="402"/>
        <v>0</v>
      </c>
      <c r="DA122" s="33">
        <f t="shared" ref="DA122:DS122" si="416">SUM(DA123:DA132)</f>
        <v>0</v>
      </c>
      <c r="DB122" s="33">
        <f t="shared" si="416"/>
        <v>0</v>
      </c>
      <c r="DC122" s="33">
        <f t="shared" si="416"/>
        <v>0</v>
      </c>
      <c r="DD122" s="33">
        <f t="shared" si="416"/>
        <v>0</v>
      </c>
      <c r="DE122" s="33">
        <f t="shared" si="416"/>
        <v>0</v>
      </c>
      <c r="DF122" s="33">
        <f t="shared" si="416"/>
        <v>0</v>
      </c>
      <c r="DG122" s="33">
        <f t="shared" si="416"/>
        <v>0</v>
      </c>
      <c r="DH122" s="33">
        <f t="shared" si="416"/>
        <v>0</v>
      </c>
      <c r="DI122" s="33">
        <f t="shared" si="416"/>
        <v>0</v>
      </c>
      <c r="DJ122" s="33">
        <f t="shared" si="416"/>
        <v>0</v>
      </c>
      <c r="DK122" s="33">
        <f t="shared" si="416"/>
        <v>0</v>
      </c>
      <c r="DL122" s="33">
        <f t="shared" si="416"/>
        <v>0</v>
      </c>
      <c r="DM122" s="33">
        <f t="shared" si="416"/>
        <v>0</v>
      </c>
      <c r="DN122" s="33">
        <f t="shared" si="416"/>
        <v>0</v>
      </c>
      <c r="DO122" s="33">
        <f t="shared" si="416"/>
        <v>0</v>
      </c>
      <c r="DP122" s="33">
        <f t="shared" si="416"/>
        <v>0</v>
      </c>
      <c r="DQ122" s="33">
        <f t="shared" si="416"/>
        <v>0</v>
      </c>
      <c r="DR122" s="33">
        <f t="shared" si="416"/>
        <v>0</v>
      </c>
      <c r="DS122" s="33">
        <f t="shared" si="416"/>
        <v>0</v>
      </c>
      <c r="DU122" s="93">
        <f t="shared" si="404"/>
        <v>2898521.3514259458</v>
      </c>
      <c r="DW122" s="93">
        <f t="shared" si="405"/>
        <v>-2878568.7738201767</v>
      </c>
      <c r="DX122" s="99">
        <f t="shared" si="406"/>
        <v>61001573.349165648</v>
      </c>
    </row>
    <row r="123" spans="1:128" x14ac:dyDescent="0.3">
      <c r="A123" s="12" t="str">
        <f t="shared" si="230"/>
        <v>2120101POWER-1001CHANCADO PRIMARIO OXIDOS</v>
      </c>
      <c r="B123" s="15" t="s">
        <v>116</v>
      </c>
      <c r="C123" s="16" t="s">
        <v>64</v>
      </c>
      <c r="D123" s="15" t="s">
        <v>117</v>
      </c>
      <c r="E123" s="16" t="s">
        <v>118</v>
      </c>
      <c r="F123" s="77" t="s">
        <v>119</v>
      </c>
      <c r="G123" s="39" t="s">
        <v>178</v>
      </c>
      <c r="I123" s="40">
        <v>170252.04964881431</v>
      </c>
      <c r="J123" s="40">
        <v>154279.84579052517</v>
      </c>
      <c r="K123" s="40">
        <v>180876.99337154248</v>
      </c>
      <c r="L123" s="40">
        <v>157399.51684130204</v>
      </c>
      <c r="M123" s="40">
        <v>158016.55679528578</v>
      </c>
      <c r="N123" s="40">
        <v>130630.29944866299</v>
      </c>
      <c r="O123" s="40">
        <v>170332.8934046565</v>
      </c>
      <c r="P123" s="40">
        <v>158809.02334296246</v>
      </c>
      <c r="Q123" s="40">
        <v>180130.23337699007</v>
      </c>
      <c r="R123" s="40">
        <v>182145.57799919948</v>
      </c>
      <c r="S123" s="40">
        <v>151010.54886806916</v>
      </c>
      <c r="T123" s="40">
        <v>174556.66947587172</v>
      </c>
      <c r="U123" s="40">
        <f t="shared" si="387"/>
        <v>1968440.2083638823</v>
      </c>
      <c r="W123" s="42">
        <v>163190.01476491868</v>
      </c>
      <c r="X123" s="42">
        <v>163096.34093017463</v>
      </c>
      <c r="Y123" s="42">
        <v>147649.5874200103</v>
      </c>
      <c r="Z123" s="42">
        <v>138291.06771337119</v>
      </c>
      <c r="AA123" s="42">
        <v>147077.13164153666</v>
      </c>
      <c r="AB123" s="42">
        <v>123569.70950444516</v>
      </c>
      <c r="AC123" s="42">
        <v>137574.44557510799</v>
      </c>
      <c r="AD123" s="42">
        <v>164317.38019214224</v>
      </c>
      <c r="AE123" s="42">
        <v>156951.84751960862</v>
      </c>
      <c r="AF123" s="42">
        <v>163730.61219682812</v>
      </c>
      <c r="AG123" s="42">
        <v>182906.74218160281</v>
      </c>
      <c r="AH123" s="42">
        <v>199948.19819155024</v>
      </c>
      <c r="AI123" s="40">
        <f t="shared" si="389"/>
        <v>1888303.0778312969</v>
      </c>
      <c r="AK123" s="92">
        <v>186766.95364206861</v>
      </c>
      <c r="AL123" s="92">
        <v>154452.18216471723</v>
      </c>
      <c r="AM123" s="92">
        <v>188436.00251137832</v>
      </c>
      <c r="AN123" s="92">
        <v>166547.39933611249</v>
      </c>
      <c r="AO123" s="92">
        <v>155105.89245089324</v>
      </c>
      <c r="AP123" s="92">
        <v>157658.15111134766</v>
      </c>
      <c r="AQ123" s="92">
        <v>177130.16123846802</v>
      </c>
      <c r="AR123" s="92">
        <v>172812.16541141801</v>
      </c>
      <c r="AS123" s="92">
        <v>177858.77300050046</v>
      </c>
      <c r="AT123" s="92">
        <v>159030.48498708097</v>
      </c>
      <c r="AU123" s="92">
        <v>179361.29683105365</v>
      </c>
      <c r="AV123" s="92">
        <v>175869.98975331796</v>
      </c>
      <c r="AW123" s="40">
        <f t="shared" si="392"/>
        <v>2051029.4524383568</v>
      </c>
      <c r="AY123" s="92">
        <f t="shared" ref="AY123:BJ132" si="417">AY60*AY$8</f>
        <v>119849.40451665179</v>
      </c>
      <c r="AZ123" s="92">
        <f t="shared" si="417"/>
        <v>89905.713678531218</v>
      </c>
      <c r="BA123" s="92">
        <f t="shared" si="417"/>
        <v>121738.93352264847</v>
      </c>
      <c r="BB123" s="92">
        <f t="shared" si="417"/>
        <v>117623.2614555105</v>
      </c>
      <c r="BC123" s="92">
        <f t="shared" si="417"/>
        <v>99970.687859641999</v>
      </c>
      <c r="BD123" s="92">
        <f t="shared" si="417"/>
        <v>116902.2452755595</v>
      </c>
      <c r="BE123" s="92">
        <f t="shared" si="417"/>
        <v>121405.38274540957</v>
      </c>
      <c r="BF123" s="92">
        <f t="shared" si="417"/>
        <v>119533.0347580315</v>
      </c>
      <c r="BG123" s="92">
        <f t="shared" si="417"/>
        <v>93584.363583968283</v>
      </c>
      <c r="BH123" s="92">
        <f t="shared" si="417"/>
        <v>120679.60827414814</v>
      </c>
      <c r="BI123" s="92">
        <f t="shared" si="417"/>
        <v>115996.9287873108</v>
      </c>
      <c r="BJ123" s="92">
        <f t="shared" si="417"/>
        <v>122478.72676656641</v>
      </c>
      <c r="BK123" s="40">
        <f t="shared" si="394"/>
        <v>1359668.2912239784</v>
      </c>
      <c r="BM123" s="51">
        <f>+[9]ENERO!$D$34</f>
        <v>186301.7313861227</v>
      </c>
      <c r="BN123" s="51">
        <f>+[10]FEBRERO!$D$34</f>
        <v>172707.11027219624</v>
      </c>
      <c r="BO123" s="51">
        <f>+[11]MARZO!$D34</f>
        <v>171363.83185885171</v>
      </c>
      <c r="BP123" s="92">
        <f t="shared" ref="BP123:BX132" si="418">BP60*BP$8</f>
        <v>165442.14039740618</v>
      </c>
      <c r="BQ123" s="92">
        <f t="shared" si="418"/>
        <v>164202.64736214493</v>
      </c>
      <c r="BR123" s="92">
        <f t="shared" si="418"/>
        <v>166096.9582448939</v>
      </c>
      <c r="BS123" s="92">
        <f t="shared" si="418"/>
        <v>99998.360327995222</v>
      </c>
      <c r="BT123" s="92">
        <f t="shared" si="418"/>
        <v>120559.0182567767</v>
      </c>
      <c r="BU123" s="92">
        <f t="shared" si="418"/>
        <v>105384.22954894954</v>
      </c>
      <c r="BV123" s="92">
        <f t="shared" si="418"/>
        <v>120847.27738326904</v>
      </c>
      <c r="BW123" s="92">
        <f t="shared" si="418"/>
        <v>117418.94127241831</v>
      </c>
      <c r="BX123" s="92">
        <f t="shared" si="418"/>
        <v>115279.52168393724</v>
      </c>
      <c r="BY123" s="40">
        <f t="shared" si="396"/>
        <v>1705601.7679949615</v>
      </c>
      <c r="CA123" s="92">
        <f t="shared" ref="CA123:CL132" si="419">CA60*CA$8</f>
        <v>0</v>
      </c>
      <c r="CB123" s="92">
        <f t="shared" si="419"/>
        <v>0</v>
      </c>
      <c r="CC123" s="92">
        <f t="shared" si="419"/>
        <v>0</v>
      </c>
      <c r="CD123" s="92">
        <f t="shared" si="419"/>
        <v>0</v>
      </c>
      <c r="CE123" s="92">
        <f t="shared" si="419"/>
        <v>0</v>
      </c>
      <c r="CF123" s="92">
        <f t="shared" si="419"/>
        <v>0</v>
      </c>
      <c r="CG123" s="92">
        <f t="shared" si="419"/>
        <v>0</v>
      </c>
      <c r="CH123" s="92">
        <f t="shared" si="419"/>
        <v>0</v>
      </c>
      <c r="CI123" s="92">
        <f t="shared" si="419"/>
        <v>0</v>
      </c>
      <c r="CJ123" s="92">
        <f t="shared" si="419"/>
        <v>0</v>
      </c>
      <c r="CK123" s="92">
        <f t="shared" si="419"/>
        <v>0</v>
      </c>
      <c r="CL123" s="92">
        <f t="shared" si="419"/>
        <v>0</v>
      </c>
      <c r="CM123" s="40">
        <f t="shared" si="398"/>
        <v>0</v>
      </c>
      <c r="CO123" s="92">
        <f t="shared" ref="CO123:CR132" si="420">CO60*CO$8</f>
        <v>0</v>
      </c>
      <c r="CP123" s="92">
        <f t="shared" si="420"/>
        <v>0</v>
      </c>
      <c r="CQ123" s="92">
        <f t="shared" si="420"/>
        <v>0</v>
      </c>
      <c r="CR123" s="92">
        <f t="shared" si="420"/>
        <v>0</v>
      </c>
      <c r="CS123" s="40">
        <f t="shared" si="400"/>
        <v>0</v>
      </c>
      <c r="CU123" s="92">
        <f t="shared" ref="CU123:CX132" si="421">CU60*CU$8</f>
        <v>0</v>
      </c>
      <c r="CV123" s="92">
        <f t="shared" si="421"/>
        <v>0</v>
      </c>
      <c r="CW123" s="92">
        <f t="shared" si="421"/>
        <v>0</v>
      </c>
      <c r="CX123" s="92">
        <f t="shared" si="421"/>
        <v>0</v>
      </c>
      <c r="CY123" s="40">
        <f t="shared" si="402"/>
        <v>0</v>
      </c>
      <c r="DA123" s="92">
        <f t="shared" ref="DA123:DS132" si="422">DA60*DA$8</f>
        <v>0</v>
      </c>
      <c r="DB123" s="92">
        <f t="shared" si="422"/>
        <v>0</v>
      </c>
      <c r="DC123" s="92">
        <f t="shared" si="422"/>
        <v>0</v>
      </c>
      <c r="DD123" s="92">
        <f t="shared" si="422"/>
        <v>0</v>
      </c>
      <c r="DE123" s="92">
        <f t="shared" si="422"/>
        <v>0</v>
      </c>
      <c r="DF123" s="92">
        <f t="shared" si="422"/>
        <v>0</v>
      </c>
      <c r="DG123" s="92">
        <f t="shared" si="422"/>
        <v>0</v>
      </c>
      <c r="DH123" s="92">
        <f t="shared" si="422"/>
        <v>0</v>
      </c>
      <c r="DI123" s="92">
        <f t="shared" si="422"/>
        <v>0</v>
      </c>
      <c r="DJ123" s="92">
        <f t="shared" si="422"/>
        <v>0</v>
      </c>
      <c r="DK123" s="92">
        <f t="shared" si="422"/>
        <v>0</v>
      </c>
      <c r="DL123" s="92">
        <f t="shared" si="422"/>
        <v>0</v>
      </c>
      <c r="DM123" s="92">
        <f t="shared" si="422"/>
        <v>0</v>
      </c>
      <c r="DN123" s="92">
        <f t="shared" si="422"/>
        <v>0</v>
      </c>
      <c r="DO123" s="92">
        <f t="shared" si="422"/>
        <v>0</v>
      </c>
      <c r="DP123" s="92">
        <f t="shared" si="422"/>
        <v>0</v>
      </c>
      <c r="DQ123" s="92">
        <f t="shared" si="422"/>
        <v>0</v>
      </c>
      <c r="DR123" s="92">
        <f t="shared" si="422"/>
        <v>0</v>
      </c>
      <c r="DS123" s="92">
        <f t="shared" si="422"/>
        <v>0</v>
      </c>
      <c r="DU123" s="93">
        <f t="shared" si="404"/>
        <v>345933.47677098308</v>
      </c>
      <c r="DW123" s="93">
        <f t="shared" si="405"/>
        <v>159631.74538486038</v>
      </c>
      <c r="DX123" s="40">
        <f t="shared" si="406"/>
        <v>1705601.7679949615</v>
      </c>
    </row>
    <row r="124" spans="1:128" x14ac:dyDescent="0.3">
      <c r="A124" s="12" t="str">
        <f t="shared" si="230"/>
        <v>2120102POWER-1056ZARANDEOS Y CHANCADO SECUNDARIO</v>
      </c>
      <c r="B124" s="15" t="s">
        <v>120</v>
      </c>
      <c r="C124" s="16" t="s">
        <v>121</v>
      </c>
      <c r="D124" s="15" t="s">
        <v>122</v>
      </c>
      <c r="E124" s="16" t="s">
        <v>123</v>
      </c>
      <c r="F124" s="77" t="s">
        <v>124</v>
      </c>
      <c r="G124" s="39" t="s">
        <v>178</v>
      </c>
      <c r="I124" s="40">
        <v>662690.2335816659</v>
      </c>
      <c r="J124" s="40">
        <v>527647.50986742927</v>
      </c>
      <c r="K124" s="40">
        <v>660918.24402385775</v>
      </c>
      <c r="L124" s="40">
        <v>584850.90599999996</v>
      </c>
      <c r="M124" s="40">
        <v>599215.10410854488</v>
      </c>
      <c r="N124" s="40">
        <v>539220.53011053009</v>
      </c>
      <c r="O124" s="40">
        <v>731356.39169571176</v>
      </c>
      <c r="P124" s="40">
        <v>693984.42975726782</v>
      </c>
      <c r="Q124" s="40">
        <v>757843.45000000019</v>
      </c>
      <c r="R124" s="40">
        <v>669882.94600000011</v>
      </c>
      <c r="S124" s="40">
        <v>699123.32799999986</v>
      </c>
      <c r="T124" s="40">
        <v>699784.21</v>
      </c>
      <c r="U124" s="40">
        <f t="shared" si="387"/>
        <v>7826517.2831450077</v>
      </c>
      <c r="W124" s="42">
        <v>614176.34</v>
      </c>
      <c r="X124" s="42">
        <v>664705.49069252925</v>
      </c>
      <c r="Y124" s="42">
        <v>513601.05800000002</v>
      </c>
      <c r="Z124" s="42">
        <v>668785.58944933908</v>
      </c>
      <c r="AA124" s="42">
        <v>589869.35600000003</v>
      </c>
      <c r="AB124" s="42">
        <v>631534.77600000007</v>
      </c>
      <c r="AC124" s="42">
        <v>639107.91866085841</v>
      </c>
      <c r="AD124" s="42">
        <v>570497.15793040011</v>
      </c>
      <c r="AE124" s="42">
        <v>610767.15379177022</v>
      </c>
      <c r="AF124" s="42">
        <v>571654.10051960009</v>
      </c>
      <c r="AG124" s="42">
        <v>629818.30687000009</v>
      </c>
      <c r="AH124" s="42">
        <v>661274.83719600004</v>
      </c>
      <c r="AI124" s="40">
        <f t="shared" si="389"/>
        <v>7365792.0851104986</v>
      </c>
      <c r="AK124" s="92">
        <v>671049.06410000008</v>
      </c>
      <c r="AL124" s="92">
        <v>468031.11662676244</v>
      </c>
      <c r="AM124" s="92">
        <v>644169.75317172543</v>
      </c>
      <c r="AN124" s="92">
        <v>646483.86453862942</v>
      </c>
      <c r="AO124" s="92">
        <v>556065.26348729245</v>
      </c>
      <c r="AP124" s="92">
        <v>632999.64048000006</v>
      </c>
      <c r="AQ124" s="92">
        <v>667168.28295999998</v>
      </c>
      <c r="AR124" s="92">
        <v>643304.26731999998</v>
      </c>
      <c r="AS124" s="92">
        <v>650452.02159999998</v>
      </c>
      <c r="AT124" s="92">
        <v>554709.74437164329</v>
      </c>
      <c r="AU124" s="92">
        <v>631422.20571200002</v>
      </c>
      <c r="AV124" s="92">
        <v>627343.34080519993</v>
      </c>
      <c r="AW124" s="40">
        <f t="shared" si="392"/>
        <v>7393198.5651732516</v>
      </c>
      <c r="AY124" s="92">
        <f t="shared" si="417"/>
        <v>298641.78465243813</v>
      </c>
      <c r="AZ124" s="92">
        <f t="shared" si="417"/>
        <v>224027.83636423678</v>
      </c>
      <c r="BA124" s="92">
        <f t="shared" si="417"/>
        <v>303350.12940207764</v>
      </c>
      <c r="BB124" s="92">
        <f t="shared" si="417"/>
        <v>293094.66208347696</v>
      </c>
      <c r="BC124" s="92">
        <f t="shared" si="417"/>
        <v>249107.82624028163</v>
      </c>
      <c r="BD124" s="92">
        <f t="shared" si="417"/>
        <v>291298.02771877358</v>
      </c>
      <c r="BE124" s="92">
        <f t="shared" si="417"/>
        <v>302518.98468518426</v>
      </c>
      <c r="BF124" s="92">
        <f t="shared" si="417"/>
        <v>297853.45174660964</v>
      </c>
      <c r="BG124" s="92">
        <f t="shared" si="417"/>
        <v>233194.32807357691</v>
      </c>
      <c r="BH124" s="92">
        <f t="shared" si="417"/>
        <v>300710.49356896366</v>
      </c>
      <c r="BI124" s="92">
        <f t="shared" si="417"/>
        <v>289042.15224891831</v>
      </c>
      <c r="BJ124" s="92">
        <f t="shared" si="417"/>
        <v>305193.55261747434</v>
      </c>
      <c r="BK124" s="40">
        <f t="shared" si="394"/>
        <v>3388033.2294020122</v>
      </c>
      <c r="BM124" s="51">
        <f>+[9]ENERO!$D$35</f>
        <v>632198.99030800001</v>
      </c>
      <c r="BN124" s="51">
        <f>+[10]FEBRERO!$D$35</f>
        <v>556002.66979999992</v>
      </c>
      <c r="BO124" s="51">
        <f>+[11]MARZO!$D35</f>
        <v>551152.75393600005</v>
      </c>
      <c r="BP124" s="92">
        <f t="shared" si="418"/>
        <v>577316.52641892876</v>
      </c>
      <c r="BQ124" s="92">
        <f t="shared" si="418"/>
        <v>572991.26919051888</v>
      </c>
      <c r="BR124" s="92">
        <f t="shared" si="418"/>
        <v>579601.5377482106</v>
      </c>
      <c r="BS124" s="92">
        <f t="shared" si="418"/>
        <v>249176.78073670215</v>
      </c>
      <c r="BT124" s="92">
        <f t="shared" si="418"/>
        <v>300410.00631878234</v>
      </c>
      <c r="BU124" s="92">
        <f t="shared" si="418"/>
        <v>262597.33632925799</v>
      </c>
      <c r="BV124" s="92">
        <f t="shared" si="418"/>
        <v>301128.29290789983</v>
      </c>
      <c r="BW124" s="92">
        <f t="shared" si="418"/>
        <v>292585.5352808428</v>
      </c>
      <c r="BX124" s="92">
        <f t="shared" si="418"/>
        <v>287254.51101250283</v>
      </c>
      <c r="BY124" s="40">
        <f t="shared" si="396"/>
        <v>5162416.2099876469</v>
      </c>
      <c r="CA124" s="92">
        <f t="shared" si="419"/>
        <v>0</v>
      </c>
      <c r="CB124" s="92">
        <f t="shared" si="419"/>
        <v>0</v>
      </c>
      <c r="CC124" s="92">
        <f t="shared" si="419"/>
        <v>0</v>
      </c>
      <c r="CD124" s="92">
        <f t="shared" si="419"/>
        <v>0</v>
      </c>
      <c r="CE124" s="92">
        <f t="shared" si="419"/>
        <v>0</v>
      </c>
      <c r="CF124" s="92">
        <f t="shared" si="419"/>
        <v>0</v>
      </c>
      <c r="CG124" s="92">
        <f t="shared" si="419"/>
        <v>0</v>
      </c>
      <c r="CH124" s="92">
        <f t="shared" si="419"/>
        <v>0</v>
      </c>
      <c r="CI124" s="92">
        <f t="shared" si="419"/>
        <v>0</v>
      </c>
      <c r="CJ124" s="92">
        <f t="shared" si="419"/>
        <v>0</v>
      </c>
      <c r="CK124" s="92">
        <f t="shared" si="419"/>
        <v>0</v>
      </c>
      <c r="CL124" s="92">
        <f t="shared" si="419"/>
        <v>0</v>
      </c>
      <c r="CM124" s="40">
        <f t="shared" si="398"/>
        <v>0</v>
      </c>
      <c r="CO124" s="92">
        <f t="shared" si="420"/>
        <v>0</v>
      </c>
      <c r="CP124" s="92">
        <f t="shared" si="420"/>
        <v>0</v>
      </c>
      <c r="CQ124" s="92">
        <f t="shared" si="420"/>
        <v>0</v>
      </c>
      <c r="CR124" s="92">
        <f t="shared" si="420"/>
        <v>0</v>
      </c>
      <c r="CS124" s="40">
        <f t="shared" si="400"/>
        <v>0</v>
      </c>
      <c r="CU124" s="92">
        <f t="shared" si="421"/>
        <v>0</v>
      </c>
      <c r="CV124" s="92">
        <f t="shared" si="421"/>
        <v>0</v>
      </c>
      <c r="CW124" s="92">
        <f t="shared" si="421"/>
        <v>0</v>
      </c>
      <c r="CX124" s="92">
        <f t="shared" si="421"/>
        <v>0</v>
      </c>
      <c r="CY124" s="40">
        <f t="shared" si="402"/>
        <v>0</v>
      </c>
      <c r="DA124" s="92">
        <f t="shared" si="422"/>
        <v>0</v>
      </c>
      <c r="DB124" s="92">
        <f t="shared" si="422"/>
        <v>0</v>
      </c>
      <c r="DC124" s="92">
        <f t="shared" si="422"/>
        <v>0</v>
      </c>
      <c r="DD124" s="92">
        <f t="shared" si="422"/>
        <v>0</v>
      </c>
      <c r="DE124" s="92">
        <f t="shared" si="422"/>
        <v>0</v>
      </c>
      <c r="DF124" s="92">
        <f t="shared" si="422"/>
        <v>0</v>
      </c>
      <c r="DG124" s="92">
        <f t="shared" si="422"/>
        <v>0</v>
      </c>
      <c r="DH124" s="92">
        <f t="shared" si="422"/>
        <v>0</v>
      </c>
      <c r="DI124" s="92">
        <f t="shared" si="422"/>
        <v>0</v>
      </c>
      <c r="DJ124" s="92">
        <f t="shared" si="422"/>
        <v>0</v>
      </c>
      <c r="DK124" s="92">
        <f t="shared" si="422"/>
        <v>0</v>
      </c>
      <c r="DL124" s="92">
        <f t="shared" si="422"/>
        <v>0</v>
      </c>
      <c r="DM124" s="92">
        <f t="shared" si="422"/>
        <v>0</v>
      </c>
      <c r="DN124" s="92">
        <f t="shared" si="422"/>
        <v>0</v>
      </c>
      <c r="DO124" s="92">
        <f t="shared" si="422"/>
        <v>0</v>
      </c>
      <c r="DP124" s="92">
        <f t="shared" si="422"/>
        <v>0</v>
      </c>
      <c r="DQ124" s="92">
        <f t="shared" si="422"/>
        <v>0</v>
      </c>
      <c r="DR124" s="92">
        <f t="shared" si="422"/>
        <v>0</v>
      </c>
      <c r="DS124" s="92">
        <f t="shared" si="422"/>
        <v>0</v>
      </c>
      <c r="DU124" s="93">
        <f t="shared" si="404"/>
        <v>1774382.9805856347</v>
      </c>
      <c r="DW124" s="93">
        <f t="shared" si="405"/>
        <v>1142183.9902776347</v>
      </c>
      <c r="DX124" s="40">
        <f t="shared" si="406"/>
        <v>5162416.2099876469</v>
      </c>
    </row>
    <row r="125" spans="1:128" x14ac:dyDescent="0.3">
      <c r="A125" s="12" t="str">
        <f t="shared" si="230"/>
        <v>2120103POWER-1058ZARANDEO Y CHANCADO TERCIARIO</v>
      </c>
      <c r="B125" s="15" t="s">
        <v>125</v>
      </c>
      <c r="C125" s="16" t="s">
        <v>126</v>
      </c>
      <c r="D125" s="15" t="s">
        <v>127</v>
      </c>
      <c r="E125" s="16" t="s">
        <v>128</v>
      </c>
      <c r="F125" s="77" t="s">
        <v>129</v>
      </c>
      <c r="G125" s="39" t="s">
        <v>178</v>
      </c>
      <c r="I125" s="40">
        <v>2650760.9343266636</v>
      </c>
      <c r="J125" s="40">
        <v>2110590.0394697171</v>
      </c>
      <c r="K125" s="40">
        <v>2643672.976095431</v>
      </c>
      <c r="L125" s="40">
        <v>2339403.6239999998</v>
      </c>
      <c r="M125" s="40">
        <v>2396860.4164341795</v>
      </c>
      <c r="N125" s="40">
        <v>2156882.1204421204</v>
      </c>
      <c r="O125" s="40">
        <v>2925425.566782847</v>
      </c>
      <c r="P125" s="40">
        <v>2775937.7190290713</v>
      </c>
      <c r="Q125" s="40">
        <v>3031373.8000000007</v>
      </c>
      <c r="R125" s="40">
        <v>2679531.7840000005</v>
      </c>
      <c r="S125" s="40">
        <v>2796493.3119999995</v>
      </c>
      <c r="T125" s="40">
        <v>2799136.84</v>
      </c>
      <c r="U125" s="40">
        <f t="shared" si="387"/>
        <v>31306069.132580031</v>
      </c>
      <c r="W125" s="42">
        <v>2456705.36</v>
      </c>
      <c r="X125" s="42">
        <v>2658821.962770117</v>
      </c>
      <c r="Y125" s="42">
        <v>2054404.2320000001</v>
      </c>
      <c r="Z125" s="42">
        <v>2675142.3577973563</v>
      </c>
      <c r="AA125" s="42">
        <v>2359477.4240000001</v>
      </c>
      <c r="AB125" s="42">
        <v>2526139.1040000003</v>
      </c>
      <c r="AC125" s="42">
        <v>2556431.6746434337</v>
      </c>
      <c r="AD125" s="42">
        <v>2281988.6317216004</v>
      </c>
      <c r="AE125" s="42">
        <v>2443068.6151670809</v>
      </c>
      <c r="AF125" s="42">
        <v>2286616.4020784004</v>
      </c>
      <c r="AG125" s="42">
        <v>2519273.2274800004</v>
      </c>
      <c r="AH125" s="42">
        <v>2645099.3487840001</v>
      </c>
      <c r="AI125" s="40">
        <f t="shared" si="389"/>
        <v>29463168.340441994</v>
      </c>
      <c r="AK125" s="92">
        <v>2684196.2564000003</v>
      </c>
      <c r="AL125" s="92">
        <v>1872124.4665070497</v>
      </c>
      <c r="AM125" s="92">
        <v>2576679.0126869017</v>
      </c>
      <c r="AN125" s="92">
        <v>2585935.4581545177</v>
      </c>
      <c r="AO125" s="92">
        <v>2224261.0539491698</v>
      </c>
      <c r="AP125" s="92">
        <v>2531998.5619200002</v>
      </c>
      <c r="AQ125" s="92">
        <v>2668673.1318399999</v>
      </c>
      <c r="AR125" s="92">
        <v>2573217.0692799999</v>
      </c>
      <c r="AS125" s="92">
        <v>2601808.0863999999</v>
      </c>
      <c r="AT125" s="92">
        <v>2218838.9774865732</v>
      </c>
      <c r="AU125" s="92">
        <v>2525688.8228480001</v>
      </c>
      <c r="AV125" s="92">
        <v>2509373.3632207997</v>
      </c>
      <c r="AW125" s="40">
        <f t="shared" si="392"/>
        <v>29572794.260693006</v>
      </c>
      <c r="AY125" s="92">
        <f t="shared" si="417"/>
        <v>1194567.1386097525</v>
      </c>
      <c r="AZ125" s="92">
        <f t="shared" si="417"/>
        <v>896111.34545694711</v>
      </c>
      <c r="BA125" s="92">
        <f t="shared" si="417"/>
        <v>1213400.5176083106</v>
      </c>
      <c r="BB125" s="92">
        <f t="shared" si="417"/>
        <v>1172378.6483339078</v>
      </c>
      <c r="BC125" s="92">
        <f t="shared" si="417"/>
        <v>996431.30496112653</v>
      </c>
      <c r="BD125" s="92">
        <f t="shared" si="417"/>
        <v>1165192.1108750943</v>
      </c>
      <c r="BE125" s="92">
        <f t="shared" si="417"/>
        <v>1210075.938740737</v>
      </c>
      <c r="BF125" s="92">
        <f t="shared" si="417"/>
        <v>1191413.8069864386</v>
      </c>
      <c r="BG125" s="92">
        <f t="shared" si="417"/>
        <v>932777.31229430763</v>
      </c>
      <c r="BH125" s="92">
        <f t="shared" si="417"/>
        <v>1202841.9742758546</v>
      </c>
      <c r="BI125" s="92">
        <f t="shared" si="417"/>
        <v>1156168.6089956732</v>
      </c>
      <c r="BJ125" s="92">
        <f t="shared" si="417"/>
        <v>1220774.2104698974</v>
      </c>
      <c r="BK125" s="40">
        <f t="shared" si="394"/>
        <v>13552132.917608049</v>
      </c>
      <c r="BM125" s="51">
        <f>+[9]ENERO!$D$36</f>
        <v>2528795.961232</v>
      </c>
      <c r="BN125" s="51">
        <f>+[10]FEBRERO!$D$36</f>
        <v>2224010.6791999997</v>
      </c>
      <c r="BO125" s="51">
        <f>+[11]MARZO!$D36</f>
        <v>2204611.0157440002</v>
      </c>
      <c r="BP125" s="92">
        <f t="shared" si="418"/>
        <v>2309266.105675715</v>
      </c>
      <c r="BQ125" s="92">
        <f t="shared" si="418"/>
        <v>2291965.0767620755</v>
      </c>
      <c r="BR125" s="92">
        <f t="shared" si="418"/>
        <v>2318406.1509928424</v>
      </c>
      <c r="BS125" s="92">
        <f t="shared" si="418"/>
        <v>996707.12294680858</v>
      </c>
      <c r="BT125" s="92">
        <f t="shared" si="418"/>
        <v>1201640.0252751294</v>
      </c>
      <c r="BU125" s="92">
        <f t="shared" si="418"/>
        <v>1050389.345317032</v>
      </c>
      <c r="BV125" s="92">
        <f t="shared" si="418"/>
        <v>1204513.1716315993</v>
      </c>
      <c r="BW125" s="92">
        <f t="shared" si="418"/>
        <v>1170342.1411233712</v>
      </c>
      <c r="BX125" s="92">
        <f t="shared" si="418"/>
        <v>1149018.0440500113</v>
      </c>
      <c r="BY125" s="40">
        <f t="shared" si="396"/>
        <v>20649664.839950588</v>
      </c>
      <c r="CA125" s="92">
        <f t="shared" si="419"/>
        <v>0</v>
      </c>
      <c r="CB125" s="92">
        <f t="shared" si="419"/>
        <v>0</v>
      </c>
      <c r="CC125" s="92">
        <f t="shared" si="419"/>
        <v>0</v>
      </c>
      <c r="CD125" s="92">
        <f t="shared" si="419"/>
        <v>0</v>
      </c>
      <c r="CE125" s="92">
        <f t="shared" si="419"/>
        <v>0</v>
      </c>
      <c r="CF125" s="92">
        <f t="shared" si="419"/>
        <v>0</v>
      </c>
      <c r="CG125" s="92">
        <f t="shared" si="419"/>
        <v>0</v>
      </c>
      <c r="CH125" s="92">
        <f t="shared" si="419"/>
        <v>0</v>
      </c>
      <c r="CI125" s="92">
        <f t="shared" si="419"/>
        <v>0</v>
      </c>
      <c r="CJ125" s="92">
        <f t="shared" si="419"/>
        <v>0</v>
      </c>
      <c r="CK125" s="92">
        <f t="shared" si="419"/>
        <v>0</v>
      </c>
      <c r="CL125" s="92">
        <f t="shared" si="419"/>
        <v>0</v>
      </c>
      <c r="CM125" s="40">
        <f t="shared" si="398"/>
        <v>0</v>
      </c>
      <c r="CO125" s="92">
        <f t="shared" si="420"/>
        <v>0</v>
      </c>
      <c r="CP125" s="92">
        <f t="shared" si="420"/>
        <v>0</v>
      </c>
      <c r="CQ125" s="92">
        <f t="shared" si="420"/>
        <v>0</v>
      </c>
      <c r="CR125" s="92">
        <f t="shared" si="420"/>
        <v>0</v>
      </c>
      <c r="CS125" s="40">
        <f t="shared" si="400"/>
        <v>0</v>
      </c>
      <c r="CU125" s="92">
        <f t="shared" si="421"/>
        <v>0</v>
      </c>
      <c r="CV125" s="92">
        <f t="shared" si="421"/>
        <v>0</v>
      </c>
      <c r="CW125" s="92">
        <f t="shared" si="421"/>
        <v>0</v>
      </c>
      <c r="CX125" s="92">
        <f t="shared" si="421"/>
        <v>0</v>
      </c>
      <c r="CY125" s="40">
        <f t="shared" si="402"/>
        <v>0</v>
      </c>
      <c r="DA125" s="92">
        <f t="shared" si="422"/>
        <v>0</v>
      </c>
      <c r="DB125" s="92">
        <f t="shared" si="422"/>
        <v>0</v>
      </c>
      <c r="DC125" s="92">
        <f t="shared" si="422"/>
        <v>0</v>
      </c>
      <c r="DD125" s="92">
        <f t="shared" si="422"/>
        <v>0</v>
      </c>
      <c r="DE125" s="92">
        <f t="shared" si="422"/>
        <v>0</v>
      </c>
      <c r="DF125" s="92">
        <f t="shared" si="422"/>
        <v>0</v>
      </c>
      <c r="DG125" s="92">
        <f t="shared" si="422"/>
        <v>0</v>
      </c>
      <c r="DH125" s="92">
        <f t="shared" si="422"/>
        <v>0</v>
      </c>
      <c r="DI125" s="92">
        <f t="shared" si="422"/>
        <v>0</v>
      </c>
      <c r="DJ125" s="92">
        <f t="shared" si="422"/>
        <v>0</v>
      </c>
      <c r="DK125" s="92">
        <f t="shared" si="422"/>
        <v>0</v>
      </c>
      <c r="DL125" s="92">
        <f t="shared" si="422"/>
        <v>0</v>
      </c>
      <c r="DM125" s="92">
        <f t="shared" si="422"/>
        <v>0</v>
      </c>
      <c r="DN125" s="92">
        <f t="shared" si="422"/>
        <v>0</v>
      </c>
      <c r="DO125" s="92">
        <f t="shared" si="422"/>
        <v>0</v>
      </c>
      <c r="DP125" s="92">
        <f t="shared" si="422"/>
        <v>0</v>
      </c>
      <c r="DQ125" s="92">
        <f t="shared" si="422"/>
        <v>0</v>
      </c>
      <c r="DR125" s="92">
        <f t="shared" si="422"/>
        <v>0</v>
      </c>
      <c r="DS125" s="92">
        <f t="shared" si="422"/>
        <v>0</v>
      </c>
      <c r="DU125" s="93">
        <f t="shared" si="404"/>
        <v>7097531.9223425388</v>
      </c>
      <c r="DW125" s="93">
        <f t="shared" si="405"/>
        <v>4568735.9611105388</v>
      </c>
      <c r="DX125" s="40">
        <f t="shared" si="406"/>
        <v>20649664.839950588</v>
      </c>
    </row>
    <row r="126" spans="1:128" x14ac:dyDescent="0.3">
      <c r="A126" s="12" t="str">
        <f t="shared" si="230"/>
        <v>2120104POWER-1120PRODUCTO DE MINERAL FINO</v>
      </c>
      <c r="B126" s="15" t="s">
        <v>130</v>
      </c>
      <c r="C126" s="16" t="s">
        <v>131</v>
      </c>
      <c r="D126" s="15" t="s">
        <v>132</v>
      </c>
      <c r="E126" s="16" t="s">
        <v>133</v>
      </c>
      <c r="F126" s="77" t="s">
        <v>134</v>
      </c>
      <c r="G126" s="39" t="s">
        <v>178</v>
      </c>
      <c r="I126" s="40">
        <v>482354.4158660582</v>
      </c>
      <c r="J126" s="40">
        <v>414507.64736944018</v>
      </c>
      <c r="K126" s="40">
        <v>475431.91284130467</v>
      </c>
      <c r="L126" s="40">
        <v>438940.9</v>
      </c>
      <c r="M126" s="40">
        <v>462542.28926585929</v>
      </c>
      <c r="N126" s="40">
        <v>404760.81049393769</v>
      </c>
      <c r="O126" s="40">
        <v>539686.72570132383</v>
      </c>
      <c r="P126" s="40">
        <v>403981.26027297403</v>
      </c>
      <c r="Q126" s="40">
        <v>537289.85000000009</v>
      </c>
      <c r="R126" s="40">
        <v>479702.74000000005</v>
      </c>
      <c r="S126" s="40">
        <v>457246.86</v>
      </c>
      <c r="T126" s="40">
        <v>527814.61</v>
      </c>
      <c r="U126" s="40">
        <f t="shared" si="387"/>
        <v>5624260.0218108986</v>
      </c>
      <c r="W126" s="42">
        <v>476423.94000000006</v>
      </c>
      <c r="X126" s="42">
        <v>486762.78782122204</v>
      </c>
      <c r="Y126" s="42">
        <v>409799.63000000006</v>
      </c>
      <c r="Z126" s="42">
        <v>470187.43717651011</v>
      </c>
      <c r="AA126" s="42">
        <v>487653.75</v>
      </c>
      <c r="AB126" s="42">
        <v>488164.58</v>
      </c>
      <c r="AC126" s="42">
        <v>504554.81080062722</v>
      </c>
      <c r="AD126" s="42">
        <v>460534.45296000002</v>
      </c>
      <c r="AE126" s="42">
        <v>484415.04633687891</v>
      </c>
      <c r="AF126" s="42">
        <v>504863.00269999995</v>
      </c>
      <c r="AG126" s="42">
        <v>479936.1100000001</v>
      </c>
      <c r="AH126" s="42">
        <v>475069.49705000001</v>
      </c>
      <c r="AI126" s="40">
        <f t="shared" si="389"/>
        <v>5728365.0448452393</v>
      </c>
      <c r="AK126" s="92">
        <v>480032.81679999997</v>
      </c>
      <c r="AL126" s="92">
        <v>366157.52891200961</v>
      </c>
      <c r="AM126" s="92">
        <v>463859.18102777685</v>
      </c>
      <c r="AN126" s="92">
        <v>485924.95512079692</v>
      </c>
      <c r="AO126" s="92">
        <v>440112.87985926482</v>
      </c>
      <c r="AP126" s="92">
        <v>443761.95050999988</v>
      </c>
      <c r="AQ126" s="92">
        <v>494745.72739999997</v>
      </c>
      <c r="AR126" s="92">
        <v>499784.8403000001</v>
      </c>
      <c r="AS126" s="92">
        <v>473464.98478999996</v>
      </c>
      <c r="AT126" s="92">
        <v>417049.61441938725</v>
      </c>
      <c r="AU126" s="92">
        <v>517191.49949999998</v>
      </c>
      <c r="AV126" s="92">
        <v>525871.43504999997</v>
      </c>
      <c r="AW126" s="40">
        <f t="shared" si="392"/>
        <v>5607957.4136892352</v>
      </c>
      <c r="AY126" s="92">
        <f t="shared" si="417"/>
        <v>2358050.4742690106</v>
      </c>
      <c r="AZ126" s="92">
        <f t="shared" si="417"/>
        <v>1768904.9990206582</v>
      </c>
      <c r="BA126" s="92">
        <f t="shared" si="417"/>
        <v>2395227.1693615289</v>
      </c>
      <c r="BB126" s="92">
        <f t="shared" si="417"/>
        <v>2314250.8598922403</v>
      </c>
      <c r="BC126" s="92">
        <f t="shared" si="417"/>
        <v>1966934.4947615075</v>
      </c>
      <c r="BD126" s="92">
        <f t="shared" si="417"/>
        <v>2300064.7856939919</v>
      </c>
      <c r="BE126" s="92">
        <f t="shared" si="417"/>
        <v>2388664.5204136013</v>
      </c>
      <c r="BF126" s="92">
        <f t="shared" si="417"/>
        <v>2351825.8637891533</v>
      </c>
      <c r="BG126" s="92">
        <f t="shared" si="417"/>
        <v>1841282.8484490237</v>
      </c>
      <c r="BH126" s="92">
        <f t="shared" si="417"/>
        <v>2374384.8263002061</v>
      </c>
      <c r="BI126" s="92">
        <f t="shared" si="417"/>
        <v>2282252.5822617938</v>
      </c>
      <c r="BJ126" s="92">
        <f t="shared" si="417"/>
        <v>2409782.6843990642</v>
      </c>
      <c r="BK126" s="40">
        <f t="shared" si="394"/>
        <v>26751626.108611785</v>
      </c>
      <c r="BM126" s="51">
        <f>+[9]ENERO!$D$37</f>
        <v>569176.86580000003</v>
      </c>
      <c r="BN126" s="51">
        <f>+[10]FEBRERO!$D$37</f>
        <v>505481.36470000003</v>
      </c>
      <c r="BO126" s="51">
        <f>+[11]MARZO!$D37</f>
        <v>461067.06677999988</v>
      </c>
      <c r="BP126" s="92">
        <f t="shared" si="418"/>
        <v>742221.38984310429</v>
      </c>
      <c r="BQ126" s="92">
        <f t="shared" si="418"/>
        <v>736660.6648602034</v>
      </c>
      <c r="BR126" s="92">
        <f t="shared" si="418"/>
        <v>745159.09248457721</v>
      </c>
      <c r="BS126" s="92">
        <f t="shared" si="418"/>
        <v>1967478.9536796613</v>
      </c>
      <c r="BT126" s="92">
        <f t="shared" si="418"/>
        <v>2372012.2041849643</v>
      </c>
      <c r="BU126" s="92">
        <f t="shared" si="418"/>
        <v>2073446.5345954066</v>
      </c>
      <c r="BV126" s="92">
        <f t="shared" si="418"/>
        <v>2377683.7348252619</v>
      </c>
      <c r="BW126" s="92">
        <f t="shared" si="418"/>
        <v>2310230.8373765978</v>
      </c>
      <c r="BX126" s="92">
        <f t="shared" si="418"/>
        <v>2268137.5170499436</v>
      </c>
      <c r="BY126" s="40">
        <f t="shared" si="396"/>
        <v>17128756.226179719</v>
      </c>
      <c r="CA126" s="92">
        <f t="shared" si="419"/>
        <v>0</v>
      </c>
      <c r="CB126" s="92">
        <f t="shared" si="419"/>
        <v>0</v>
      </c>
      <c r="CC126" s="92">
        <f t="shared" si="419"/>
        <v>0</v>
      </c>
      <c r="CD126" s="92">
        <f t="shared" si="419"/>
        <v>0</v>
      </c>
      <c r="CE126" s="92">
        <f t="shared" si="419"/>
        <v>0</v>
      </c>
      <c r="CF126" s="92">
        <f t="shared" si="419"/>
        <v>0</v>
      </c>
      <c r="CG126" s="92">
        <f t="shared" si="419"/>
        <v>0</v>
      </c>
      <c r="CH126" s="92">
        <f t="shared" si="419"/>
        <v>0</v>
      </c>
      <c r="CI126" s="92">
        <f t="shared" si="419"/>
        <v>0</v>
      </c>
      <c r="CJ126" s="92">
        <f t="shared" si="419"/>
        <v>0</v>
      </c>
      <c r="CK126" s="92">
        <f t="shared" si="419"/>
        <v>0</v>
      </c>
      <c r="CL126" s="92">
        <f t="shared" si="419"/>
        <v>0</v>
      </c>
      <c r="CM126" s="40">
        <f t="shared" si="398"/>
        <v>0</v>
      </c>
      <c r="CO126" s="92">
        <f t="shared" si="420"/>
        <v>0</v>
      </c>
      <c r="CP126" s="92">
        <f t="shared" si="420"/>
        <v>0</v>
      </c>
      <c r="CQ126" s="92">
        <f t="shared" si="420"/>
        <v>0</v>
      </c>
      <c r="CR126" s="92">
        <f t="shared" si="420"/>
        <v>0</v>
      </c>
      <c r="CS126" s="40">
        <f t="shared" si="400"/>
        <v>0</v>
      </c>
      <c r="CU126" s="92">
        <f t="shared" si="421"/>
        <v>0</v>
      </c>
      <c r="CV126" s="92">
        <f t="shared" si="421"/>
        <v>0</v>
      </c>
      <c r="CW126" s="92">
        <f t="shared" si="421"/>
        <v>0</v>
      </c>
      <c r="CX126" s="92">
        <f t="shared" si="421"/>
        <v>0</v>
      </c>
      <c r="CY126" s="40">
        <f t="shared" si="402"/>
        <v>0</v>
      </c>
      <c r="DA126" s="92">
        <f t="shared" si="422"/>
        <v>0</v>
      </c>
      <c r="DB126" s="92">
        <f t="shared" si="422"/>
        <v>0</v>
      </c>
      <c r="DC126" s="92">
        <f t="shared" si="422"/>
        <v>0</v>
      </c>
      <c r="DD126" s="92">
        <f t="shared" si="422"/>
        <v>0</v>
      </c>
      <c r="DE126" s="92">
        <f t="shared" si="422"/>
        <v>0</v>
      </c>
      <c r="DF126" s="92">
        <f t="shared" si="422"/>
        <v>0</v>
      </c>
      <c r="DG126" s="92">
        <f t="shared" si="422"/>
        <v>0</v>
      </c>
      <c r="DH126" s="92">
        <f t="shared" si="422"/>
        <v>0</v>
      </c>
      <c r="DI126" s="92">
        <f t="shared" si="422"/>
        <v>0</v>
      </c>
      <c r="DJ126" s="92">
        <f t="shared" si="422"/>
        <v>0</v>
      </c>
      <c r="DK126" s="92">
        <f t="shared" si="422"/>
        <v>0</v>
      </c>
      <c r="DL126" s="92">
        <f t="shared" si="422"/>
        <v>0</v>
      </c>
      <c r="DM126" s="92">
        <f t="shared" si="422"/>
        <v>0</v>
      </c>
      <c r="DN126" s="92">
        <f t="shared" si="422"/>
        <v>0</v>
      </c>
      <c r="DO126" s="92">
        <f t="shared" si="422"/>
        <v>0</v>
      </c>
      <c r="DP126" s="92">
        <f t="shared" si="422"/>
        <v>0</v>
      </c>
      <c r="DQ126" s="92">
        <f t="shared" si="422"/>
        <v>0</v>
      </c>
      <c r="DR126" s="92">
        <f t="shared" si="422"/>
        <v>0</v>
      </c>
      <c r="DS126" s="92">
        <f t="shared" si="422"/>
        <v>0</v>
      </c>
      <c r="DU126" s="93">
        <f t="shared" si="404"/>
        <v>-9622869.8824320659</v>
      </c>
      <c r="DW126" s="93">
        <f t="shared" si="405"/>
        <v>-10192046.748232067</v>
      </c>
      <c r="DX126" s="40">
        <f t="shared" si="406"/>
        <v>17128756.226179719</v>
      </c>
    </row>
    <row r="127" spans="1:128" x14ac:dyDescent="0.3">
      <c r="A127" s="12" t="str">
        <f t="shared" si="230"/>
        <v>2120110POWER-1154PRETRATAMIENTO VATEAS Y POZAS</v>
      </c>
      <c r="B127" s="15" t="s">
        <v>135</v>
      </c>
      <c r="C127" s="16" t="s">
        <v>136</v>
      </c>
      <c r="D127" s="15" t="s">
        <v>137</v>
      </c>
      <c r="E127" s="16" t="s">
        <v>138</v>
      </c>
      <c r="F127" s="77" t="s">
        <v>139</v>
      </c>
      <c r="G127" s="39" t="s">
        <v>178</v>
      </c>
      <c r="I127" s="40">
        <v>116129.06260234422</v>
      </c>
      <c r="J127" s="40">
        <v>97900.430260937603</v>
      </c>
      <c r="K127" s="40">
        <v>118810.73252672159</v>
      </c>
      <c r="L127" s="40">
        <v>110541.90000000002</v>
      </c>
      <c r="M127" s="40">
        <v>106904.84321389765</v>
      </c>
      <c r="N127" s="40">
        <v>98000.991345537186</v>
      </c>
      <c r="O127" s="40">
        <v>127044.58008697438</v>
      </c>
      <c r="P127" s="40">
        <v>120306.13204455186</v>
      </c>
      <c r="Q127" s="40">
        <v>129994.39999999997</v>
      </c>
      <c r="R127" s="40">
        <v>120265.73000000001</v>
      </c>
      <c r="S127" s="40">
        <v>126946.14</v>
      </c>
      <c r="T127" s="40">
        <v>128155.94999999998</v>
      </c>
      <c r="U127" s="40">
        <f t="shared" si="387"/>
        <v>1401000.8920809643</v>
      </c>
      <c r="W127" s="42">
        <v>118630.01</v>
      </c>
      <c r="X127" s="42">
        <v>131650.57338248045</v>
      </c>
      <c r="Y127" s="42">
        <v>105843.49</v>
      </c>
      <c r="Z127" s="42">
        <v>132921.42401880375</v>
      </c>
      <c r="AA127" s="42">
        <v>119050.09</v>
      </c>
      <c r="AB127" s="42">
        <v>119640.1</v>
      </c>
      <c r="AC127" s="42">
        <v>125281.96097885695</v>
      </c>
      <c r="AD127" s="42">
        <v>105986.21161899999</v>
      </c>
      <c r="AE127" s="42">
        <v>117189.25607147771</v>
      </c>
      <c r="AF127" s="42">
        <v>110581.74665799999</v>
      </c>
      <c r="AG127" s="42">
        <v>120860.55722000002</v>
      </c>
      <c r="AH127" s="42">
        <v>121949.586985</v>
      </c>
      <c r="AI127" s="40">
        <f t="shared" si="389"/>
        <v>1429585.0069336186</v>
      </c>
      <c r="AK127" s="92">
        <v>125478.11238999999</v>
      </c>
      <c r="AL127" s="92">
        <v>93980.719989841818</v>
      </c>
      <c r="AM127" s="92">
        <v>123145.51249673449</v>
      </c>
      <c r="AN127" s="92">
        <v>123681.59118176211</v>
      </c>
      <c r="AO127" s="92">
        <v>115037.6413338799</v>
      </c>
      <c r="AP127" s="92">
        <v>126658.54357999998</v>
      </c>
      <c r="AQ127" s="92">
        <v>129202.81521999999</v>
      </c>
      <c r="AR127" s="92">
        <v>129266.42686999998</v>
      </c>
      <c r="AS127" s="92">
        <v>126104.75827999999</v>
      </c>
      <c r="AT127" s="92">
        <v>112477.10808984273</v>
      </c>
      <c r="AU127" s="92">
        <v>123367.51995</v>
      </c>
      <c r="AV127" s="92">
        <v>124433.74728099999</v>
      </c>
      <c r="AW127" s="40">
        <f t="shared" si="392"/>
        <v>1452834.4966630612</v>
      </c>
      <c r="AY127" s="92">
        <f t="shared" si="417"/>
        <v>250230.12327947107</v>
      </c>
      <c r="AZ127" s="92">
        <f t="shared" si="417"/>
        <v>187711.55274436058</v>
      </c>
      <c r="BA127" s="92">
        <f t="shared" si="417"/>
        <v>254175.21652392673</v>
      </c>
      <c r="BB127" s="92">
        <f t="shared" si="417"/>
        <v>245582.22323462996</v>
      </c>
      <c r="BC127" s="92">
        <f t="shared" si="417"/>
        <v>208725.92273894922</v>
      </c>
      <c r="BD127" s="92">
        <f t="shared" si="417"/>
        <v>244076.83429821208</v>
      </c>
      <c r="BE127" s="92">
        <f t="shared" si="417"/>
        <v>253478.80545334143</v>
      </c>
      <c r="BF127" s="92">
        <f t="shared" si="417"/>
        <v>249569.58396331235</v>
      </c>
      <c r="BG127" s="92">
        <f t="shared" si="417"/>
        <v>195392.10003662214</v>
      </c>
      <c r="BH127" s="92">
        <f t="shared" si="417"/>
        <v>251963.48181740625</v>
      </c>
      <c r="BI127" s="92">
        <f t="shared" si="417"/>
        <v>242186.65005094756</v>
      </c>
      <c r="BJ127" s="92">
        <f t="shared" si="417"/>
        <v>255719.80955193125</v>
      </c>
      <c r="BK127" s="40">
        <f t="shared" si="394"/>
        <v>2838812.3036931106</v>
      </c>
      <c r="BM127" s="51">
        <f>+[9]ENERO!$D$38</f>
        <v>127281.91244999996</v>
      </c>
      <c r="BN127" s="51">
        <f>+[10]FEBRERO!$D$38</f>
        <v>115214.29947</v>
      </c>
      <c r="BO127" s="51">
        <f>+[11]MARZO!$D38</f>
        <v>109160.54151200004</v>
      </c>
      <c r="BP127" s="92">
        <f t="shared" si="418"/>
        <v>140794.32602127662</v>
      </c>
      <c r="BQ127" s="92">
        <f t="shared" si="418"/>
        <v>139739.49448870288</v>
      </c>
      <c r="BR127" s="92">
        <f t="shared" si="418"/>
        <v>141351.58813891048</v>
      </c>
      <c r="BS127" s="92">
        <f t="shared" si="418"/>
        <v>208783.6992894077</v>
      </c>
      <c r="BT127" s="92">
        <f t="shared" si="418"/>
        <v>251711.70538985683</v>
      </c>
      <c r="BU127" s="92">
        <f t="shared" si="418"/>
        <v>220028.7006689453</v>
      </c>
      <c r="BV127" s="92">
        <f t="shared" si="418"/>
        <v>252313.553326019</v>
      </c>
      <c r="BW127" s="92">
        <f t="shared" si="418"/>
        <v>245155.62900322897</v>
      </c>
      <c r="BX127" s="92">
        <f t="shared" si="418"/>
        <v>240688.79640167233</v>
      </c>
      <c r="BY127" s="40">
        <f t="shared" si="396"/>
        <v>2192224.2461600201</v>
      </c>
      <c r="CA127" s="92">
        <f t="shared" si="419"/>
        <v>0</v>
      </c>
      <c r="CB127" s="92">
        <f t="shared" si="419"/>
        <v>0</v>
      </c>
      <c r="CC127" s="92">
        <f t="shared" si="419"/>
        <v>0</v>
      </c>
      <c r="CD127" s="92">
        <f t="shared" si="419"/>
        <v>0</v>
      </c>
      <c r="CE127" s="92">
        <f t="shared" si="419"/>
        <v>0</v>
      </c>
      <c r="CF127" s="92">
        <f t="shared" si="419"/>
        <v>0</v>
      </c>
      <c r="CG127" s="92">
        <f t="shared" si="419"/>
        <v>0</v>
      </c>
      <c r="CH127" s="92">
        <f t="shared" si="419"/>
        <v>0</v>
      </c>
      <c r="CI127" s="92">
        <f t="shared" si="419"/>
        <v>0</v>
      </c>
      <c r="CJ127" s="92">
        <f t="shared" si="419"/>
        <v>0</v>
      </c>
      <c r="CK127" s="92">
        <f t="shared" si="419"/>
        <v>0</v>
      </c>
      <c r="CL127" s="92">
        <f t="shared" si="419"/>
        <v>0</v>
      </c>
      <c r="CM127" s="40">
        <f t="shared" si="398"/>
        <v>0</v>
      </c>
      <c r="CO127" s="92">
        <f t="shared" si="420"/>
        <v>0</v>
      </c>
      <c r="CP127" s="92">
        <f t="shared" si="420"/>
        <v>0</v>
      </c>
      <c r="CQ127" s="92">
        <f t="shared" si="420"/>
        <v>0</v>
      </c>
      <c r="CR127" s="92">
        <f t="shared" si="420"/>
        <v>0</v>
      </c>
      <c r="CS127" s="40">
        <f t="shared" si="400"/>
        <v>0</v>
      </c>
      <c r="CU127" s="92">
        <f t="shared" si="421"/>
        <v>0</v>
      </c>
      <c r="CV127" s="92">
        <f t="shared" si="421"/>
        <v>0</v>
      </c>
      <c r="CW127" s="92">
        <f t="shared" si="421"/>
        <v>0</v>
      </c>
      <c r="CX127" s="92">
        <f t="shared" si="421"/>
        <v>0</v>
      </c>
      <c r="CY127" s="40">
        <f t="shared" si="402"/>
        <v>0</v>
      </c>
      <c r="DA127" s="92">
        <f t="shared" si="422"/>
        <v>0</v>
      </c>
      <c r="DB127" s="92">
        <f t="shared" si="422"/>
        <v>0</v>
      </c>
      <c r="DC127" s="92">
        <f t="shared" si="422"/>
        <v>0</v>
      </c>
      <c r="DD127" s="92">
        <f t="shared" si="422"/>
        <v>0</v>
      </c>
      <c r="DE127" s="92">
        <f t="shared" si="422"/>
        <v>0</v>
      </c>
      <c r="DF127" s="92">
        <f t="shared" si="422"/>
        <v>0</v>
      </c>
      <c r="DG127" s="92">
        <f t="shared" si="422"/>
        <v>0</v>
      </c>
      <c r="DH127" s="92">
        <f t="shared" si="422"/>
        <v>0</v>
      </c>
      <c r="DI127" s="92">
        <f t="shared" si="422"/>
        <v>0</v>
      </c>
      <c r="DJ127" s="92">
        <f t="shared" si="422"/>
        <v>0</v>
      </c>
      <c r="DK127" s="92">
        <f t="shared" si="422"/>
        <v>0</v>
      </c>
      <c r="DL127" s="92">
        <f t="shared" si="422"/>
        <v>0</v>
      </c>
      <c r="DM127" s="92">
        <f t="shared" si="422"/>
        <v>0</v>
      </c>
      <c r="DN127" s="92">
        <f t="shared" si="422"/>
        <v>0</v>
      </c>
      <c r="DO127" s="92">
        <f t="shared" si="422"/>
        <v>0</v>
      </c>
      <c r="DP127" s="92">
        <f t="shared" si="422"/>
        <v>0</v>
      </c>
      <c r="DQ127" s="92">
        <f t="shared" si="422"/>
        <v>0</v>
      </c>
      <c r="DR127" s="92">
        <f t="shared" si="422"/>
        <v>0</v>
      </c>
      <c r="DS127" s="92">
        <f t="shared" si="422"/>
        <v>0</v>
      </c>
      <c r="DU127" s="93">
        <f t="shared" si="404"/>
        <v>-646588.05753309047</v>
      </c>
      <c r="DW127" s="93">
        <f t="shared" si="405"/>
        <v>-773869.96998309041</v>
      </c>
      <c r="DX127" s="40">
        <f t="shared" si="406"/>
        <v>2192224.2461600201</v>
      </c>
    </row>
    <row r="128" spans="1:128" x14ac:dyDescent="0.3">
      <c r="A128" s="12" t="str">
        <f t="shared" si="230"/>
        <v>2120113POWER-1043DISPOSICION DE RIPIOS</v>
      </c>
      <c r="B128" s="15" t="s">
        <v>140</v>
      </c>
      <c r="C128" s="16" t="s">
        <v>141</v>
      </c>
      <c r="D128" s="15" t="s">
        <v>142</v>
      </c>
      <c r="E128" s="16" t="s">
        <v>143</v>
      </c>
      <c r="F128" s="77" t="s">
        <v>144</v>
      </c>
      <c r="G128" s="39" t="s">
        <v>178</v>
      </c>
      <c r="I128" s="40">
        <v>301576.56850317662</v>
      </c>
      <c r="J128" s="40">
        <v>242086.17046554066</v>
      </c>
      <c r="K128" s="40">
        <v>289381.629470577</v>
      </c>
      <c r="L128" s="40">
        <v>219452.48999999996</v>
      </c>
      <c r="M128" s="40">
        <v>224877.08395307339</v>
      </c>
      <c r="N128" s="40">
        <v>191629.55485992663</v>
      </c>
      <c r="O128" s="40">
        <v>248190.51247608167</v>
      </c>
      <c r="P128" s="40">
        <v>232847.15238287247</v>
      </c>
      <c r="Q128" s="40">
        <v>254150.40000000002</v>
      </c>
      <c r="R128" s="40">
        <v>247288.55</v>
      </c>
      <c r="S128" s="40">
        <v>231204.65000000002</v>
      </c>
      <c r="T128" s="40">
        <v>250640.80999999997</v>
      </c>
      <c r="U128" s="40">
        <f t="shared" si="387"/>
        <v>2933325.5721112485</v>
      </c>
      <c r="W128" s="42">
        <v>248967.75</v>
      </c>
      <c r="X128" s="42">
        <v>261112.04814486124</v>
      </c>
      <c r="Y128" s="42">
        <v>210465.79</v>
      </c>
      <c r="Z128" s="42">
        <v>243939.42104927864</v>
      </c>
      <c r="AA128" s="42">
        <v>216617.95</v>
      </c>
      <c r="AB128" s="42">
        <v>237698.34999999992</v>
      </c>
      <c r="AC128" s="42">
        <v>250489.43157533175</v>
      </c>
      <c r="AD128" s="42">
        <v>228953.96659299996</v>
      </c>
      <c r="AE128" s="42">
        <v>247147.1030073794</v>
      </c>
      <c r="AF128" s="42">
        <v>233712.01627500003</v>
      </c>
      <c r="AG128" s="42">
        <v>254634.32557999995</v>
      </c>
      <c r="AH128" s="42">
        <v>249320.75417199999</v>
      </c>
      <c r="AI128" s="40">
        <f t="shared" si="389"/>
        <v>2883058.9063968505</v>
      </c>
      <c r="AK128" s="92">
        <v>264542.65478999994</v>
      </c>
      <c r="AL128" s="92">
        <v>200228.213098743</v>
      </c>
      <c r="AM128" s="92">
        <v>253899.8759621777</v>
      </c>
      <c r="AN128" s="92">
        <v>257980.09991360837</v>
      </c>
      <c r="AO128" s="92">
        <v>246804.89951833364</v>
      </c>
      <c r="AP128" s="92">
        <v>244827.33035000003</v>
      </c>
      <c r="AQ128" s="92">
        <v>264798.92685999995</v>
      </c>
      <c r="AR128" s="92">
        <v>260405.26910000009</v>
      </c>
      <c r="AS128" s="92">
        <v>257298.95920999997</v>
      </c>
      <c r="AT128" s="92">
        <v>224529.07168488862</v>
      </c>
      <c r="AU128" s="92">
        <v>252039.30133000002</v>
      </c>
      <c r="AV128" s="92">
        <v>261881.33660000001</v>
      </c>
      <c r="AW128" s="40">
        <f t="shared" si="392"/>
        <v>2989235.9384177513</v>
      </c>
      <c r="AY128" s="92">
        <f t="shared" si="417"/>
        <v>75793.547288359288</v>
      </c>
      <c r="AZ128" s="92">
        <f t="shared" si="417"/>
        <v>56856.961356371823</v>
      </c>
      <c r="BA128" s="92">
        <f t="shared" si="417"/>
        <v>76988.497790168723</v>
      </c>
      <c r="BB128" s="92">
        <f t="shared" si="417"/>
        <v>74385.719856460593</v>
      </c>
      <c r="BC128" s="92">
        <f t="shared" si="417"/>
        <v>63222.116858217851</v>
      </c>
      <c r="BD128" s="92">
        <f t="shared" si="417"/>
        <v>73929.744508471311</v>
      </c>
      <c r="BE128" s="92">
        <f t="shared" si="417"/>
        <v>76777.558097062341</v>
      </c>
      <c r="BF128" s="92">
        <f t="shared" si="417"/>
        <v>75593.472983799322</v>
      </c>
      <c r="BG128" s="92">
        <f t="shared" si="417"/>
        <v>59183.363616687799</v>
      </c>
      <c r="BH128" s="92">
        <f t="shared" si="417"/>
        <v>76318.573574526861</v>
      </c>
      <c r="BI128" s="92">
        <f t="shared" si="417"/>
        <v>73357.216440103017</v>
      </c>
      <c r="BJ128" s="92">
        <f t="shared" si="417"/>
        <v>77456.347876221625</v>
      </c>
      <c r="BK128" s="40">
        <f t="shared" si="394"/>
        <v>859863.12024645053</v>
      </c>
      <c r="BM128" s="51">
        <f>+[9]ENERO!$D$39</f>
        <v>273260.22788000002</v>
      </c>
      <c r="BN128" s="51">
        <f>+[10]FEBRERO!$D$39</f>
        <v>252642.00177000003</v>
      </c>
      <c r="BO128" s="51">
        <f>+[11]MARZO!$D39</f>
        <v>240799.72865400004</v>
      </c>
      <c r="BP128" s="92">
        <f t="shared" si="418"/>
        <v>227004.08721607315</v>
      </c>
      <c r="BQ128" s="92">
        <f t="shared" si="418"/>
        <v>225303.37188197338</v>
      </c>
      <c r="BR128" s="92">
        <f t="shared" si="418"/>
        <v>227902.56645119839</v>
      </c>
      <c r="BS128" s="92">
        <f t="shared" si="418"/>
        <v>63239.617108195518</v>
      </c>
      <c r="BT128" s="92">
        <f t="shared" si="418"/>
        <v>76242.311658825172</v>
      </c>
      <c r="BU128" s="92">
        <f t="shared" si="418"/>
        <v>66645.676029669776</v>
      </c>
      <c r="BV128" s="92">
        <f t="shared" si="418"/>
        <v>76424.608615770543</v>
      </c>
      <c r="BW128" s="92">
        <f t="shared" si="418"/>
        <v>74256.506436322059</v>
      </c>
      <c r="BX128" s="92">
        <f t="shared" si="418"/>
        <v>72903.523495746398</v>
      </c>
      <c r="BY128" s="40">
        <f t="shared" si="396"/>
        <v>1876624.2271977747</v>
      </c>
      <c r="CA128" s="92">
        <f t="shared" si="419"/>
        <v>0</v>
      </c>
      <c r="CB128" s="92">
        <f t="shared" si="419"/>
        <v>0</v>
      </c>
      <c r="CC128" s="92">
        <f t="shared" si="419"/>
        <v>0</v>
      </c>
      <c r="CD128" s="92">
        <f t="shared" si="419"/>
        <v>0</v>
      </c>
      <c r="CE128" s="92">
        <f t="shared" si="419"/>
        <v>0</v>
      </c>
      <c r="CF128" s="92">
        <f t="shared" si="419"/>
        <v>0</v>
      </c>
      <c r="CG128" s="92">
        <f t="shared" si="419"/>
        <v>0</v>
      </c>
      <c r="CH128" s="92">
        <f t="shared" si="419"/>
        <v>0</v>
      </c>
      <c r="CI128" s="92">
        <f t="shared" si="419"/>
        <v>0</v>
      </c>
      <c r="CJ128" s="92">
        <f t="shared" si="419"/>
        <v>0</v>
      </c>
      <c r="CK128" s="92">
        <f t="shared" si="419"/>
        <v>0</v>
      </c>
      <c r="CL128" s="92">
        <f t="shared" si="419"/>
        <v>0</v>
      </c>
      <c r="CM128" s="40">
        <f t="shared" si="398"/>
        <v>0</v>
      </c>
      <c r="CO128" s="92">
        <f t="shared" si="420"/>
        <v>0</v>
      </c>
      <c r="CP128" s="92">
        <f t="shared" si="420"/>
        <v>0</v>
      </c>
      <c r="CQ128" s="92">
        <f t="shared" si="420"/>
        <v>0</v>
      </c>
      <c r="CR128" s="92">
        <f t="shared" si="420"/>
        <v>0</v>
      </c>
      <c r="CS128" s="40">
        <f t="shared" si="400"/>
        <v>0</v>
      </c>
      <c r="CU128" s="92">
        <f t="shared" si="421"/>
        <v>0</v>
      </c>
      <c r="CV128" s="92">
        <f t="shared" si="421"/>
        <v>0</v>
      </c>
      <c r="CW128" s="92">
        <f t="shared" si="421"/>
        <v>0</v>
      </c>
      <c r="CX128" s="92">
        <f t="shared" si="421"/>
        <v>0</v>
      </c>
      <c r="CY128" s="40">
        <f t="shared" si="402"/>
        <v>0</v>
      </c>
      <c r="DA128" s="92">
        <f t="shared" si="422"/>
        <v>0</v>
      </c>
      <c r="DB128" s="92">
        <f t="shared" si="422"/>
        <v>0</v>
      </c>
      <c r="DC128" s="92">
        <f t="shared" si="422"/>
        <v>0</v>
      </c>
      <c r="DD128" s="92">
        <f t="shared" si="422"/>
        <v>0</v>
      </c>
      <c r="DE128" s="92">
        <f t="shared" si="422"/>
        <v>0</v>
      </c>
      <c r="DF128" s="92">
        <f t="shared" si="422"/>
        <v>0</v>
      </c>
      <c r="DG128" s="92">
        <f t="shared" si="422"/>
        <v>0</v>
      </c>
      <c r="DH128" s="92">
        <f t="shared" si="422"/>
        <v>0</v>
      </c>
      <c r="DI128" s="92">
        <f t="shared" si="422"/>
        <v>0</v>
      </c>
      <c r="DJ128" s="92">
        <f t="shared" si="422"/>
        <v>0</v>
      </c>
      <c r="DK128" s="92">
        <f t="shared" si="422"/>
        <v>0</v>
      </c>
      <c r="DL128" s="92">
        <f t="shared" si="422"/>
        <v>0</v>
      </c>
      <c r="DM128" s="92">
        <f t="shared" si="422"/>
        <v>0</v>
      </c>
      <c r="DN128" s="92">
        <f t="shared" si="422"/>
        <v>0</v>
      </c>
      <c r="DO128" s="92">
        <f t="shared" si="422"/>
        <v>0</v>
      </c>
      <c r="DP128" s="92">
        <f t="shared" si="422"/>
        <v>0</v>
      </c>
      <c r="DQ128" s="92">
        <f t="shared" si="422"/>
        <v>0</v>
      </c>
      <c r="DR128" s="92">
        <f t="shared" si="422"/>
        <v>0</v>
      </c>
      <c r="DS128" s="92">
        <f t="shared" si="422"/>
        <v>0</v>
      </c>
      <c r="DU128" s="93">
        <f t="shared" si="404"/>
        <v>1016761.1069513242</v>
      </c>
      <c r="DW128" s="93">
        <f t="shared" si="405"/>
        <v>743500.87907132413</v>
      </c>
      <c r="DX128" s="40">
        <f t="shared" si="406"/>
        <v>1876624.2271977747</v>
      </c>
    </row>
    <row r="129" spans="1:128" x14ac:dyDescent="0.3">
      <c r="A129" s="12" t="str">
        <f t="shared" si="230"/>
        <v>2120120POWER-1042ALIMENTADOR DE BATEAS</v>
      </c>
      <c r="B129" s="15" t="s">
        <v>145</v>
      </c>
      <c r="C129" s="16" t="s">
        <v>146</v>
      </c>
      <c r="D129" s="15" t="s">
        <v>147</v>
      </c>
      <c r="E129" s="16" t="s">
        <v>148</v>
      </c>
      <c r="F129" s="77" t="s">
        <v>149</v>
      </c>
      <c r="G129" s="39" t="s">
        <v>178</v>
      </c>
      <c r="I129" s="40">
        <v>147101.54985530686</v>
      </c>
      <c r="J129" s="40">
        <v>121028.29803439556</v>
      </c>
      <c r="K129" s="40">
        <v>153032.63170799974</v>
      </c>
      <c r="L129" s="40">
        <v>128161.51999999979</v>
      </c>
      <c r="M129" s="40">
        <v>135829.52866009483</v>
      </c>
      <c r="N129" s="40">
        <v>115092.24846495129</v>
      </c>
      <c r="O129" s="40">
        <v>145645.16222066991</v>
      </c>
      <c r="P129" s="40">
        <v>212004.24863338319</v>
      </c>
      <c r="Q129" s="40">
        <v>149739.1799999997</v>
      </c>
      <c r="R129" s="40">
        <v>142184.68000000011</v>
      </c>
      <c r="S129" s="40">
        <v>135733.75</v>
      </c>
      <c r="T129" s="40">
        <v>146188.99</v>
      </c>
      <c r="U129" s="40">
        <f t="shared" si="387"/>
        <v>1731741.7875768009</v>
      </c>
      <c r="W129" s="42">
        <v>139445.30999999994</v>
      </c>
      <c r="X129" s="42">
        <v>147037.1058161839</v>
      </c>
      <c r="Y129" s="42">
        <v>117418.74999999994</v>
      </c>
      <c r="Z129" s="42">
        <v>140348.61054236675</v>
      </c>
      <c r="AA129" s="42">
        <v>126804.95999999996</v>
      </c>
      <c r="AB129" s="42">
        <v>136037.23000000004</v>
      </c>
      <c r="AC129" s="42">
        <v>141695.50660632504</v>
      </c>
      <c r="AD129" s="42">
        <v>130054.64978000021</v>
      </c>
      <c r="AE129" s="42">
        <v>136250.24276006757</v>
      </c>
      <c r="AF129" s="42">
        <v>130026.59708999994</v>
      </c>
      <c r="AG129" s="42">
        <v>148399.66959999991</v>
      </c>
      <c r="AH129" s="42">
        <v>144605.68183999974</v>
      </c>
      <c r="AI129" s="40">
        <f t="shared" si="389"/>
        <v>1638124.3140349432</v>
      </c>
      <c r="AK129" s="92">
        <v>152188.42030000006</v>
      </c>
      <c r="AL129" s="92">
        <v>115403.88120367785</v>
      </c>
      <c r="AM129" s="92">
        <v>141103.08091594541</v>
      </c>
      <c r="AN129" s="92">
        <v>146480.73134656926</v>
      </c>
      <c r="AO129" s="92">
        <v>140391.91507993569</v>
      </c>
      <c r="AP129" s="92">
        <v>140842.52792999998</v>
      </c>
      <c r="AQ129" s="92">
        <v>155056.77860000008</v>
      </c>
      <c r="AR129" s="92">
        <v>150956.92459999997</v>
      </c>
      <c r="AS129" s="92">
        <v>151301.82091000018</v>
      </c>
      <c r="AT129" s="92">
        <v>128003.63688897138</v>
      </c>
      <c r="AU129" s="92">
        <v>145728.07250000007</v>
      </c>
      <c r="AV129" s="92">
        <v>152033.20179999992</v>
      </c>
      <c r="AW129" s="40">
        <f t="shared" si="392"/>
        <v>1719490.9920750998</v>
      </c>
      <c r="AY129" s="92">
        <f t="shared" si="417"/>
        <v>173144.91984440674</v>
      </c>
      <c r="AZ129" s="92">
        <f t="shared" si="417"/>
        <v>129885.64816991347</v>
      </c>
      <c r="BA129" s="92">
        <f t="shared" si="417"/>
        <v>175874.69851628595</v>
      </c>
      <c r="BB129" s="92">
        <f t="shared" si="417"/>
        <v>169928.83910176158</v>
      </c>
      <c r="BC129" s="92">
        <f t="shared" si="417"/>
        <v>144426.38915108639</v>
      </c>
      <c r="BD129" s="92">
        <f t="shared" si="417"/>
        <v>168887.19614001631</v>
      </c>
      <c r="BE129" s="92">
        <f t="shared" si="417"/>
        <v>175392.82192439144</v>
      </c>
      <c r="BF129" s="92">
        <f t="shared" si="417"/>
        <v>172687.8644529476</v>
      </c>
      <c r="BG129" s="92">
        <f t="shared" si="417"/>
        <v>135200.14719125853</v>
      </c>
      <c r="BH129" s="92">
        <f t="shared" si="417"/>
        <v>174344.30471933333</v>
      </c>
      <c r="BI129" s="92">
        <f t="shared" si="417"/>
        <v>167579.29685237436</v>
      </c>
      <c r="BJ129" s="92">
        <f t="shared" si="417"/>
        <v>176943.46846500778</v>
      </c>
      <c r="BK129" s="40">
        <f t="shared" si="394"/>
        <v>1964295.5945287836</v>
      </c>
      <c r="BM129" s="51">
        <f>+[9]ENERO!$D$40</f>
        <v>156158.82010000001</v>
      </c>
      <c r="BN129" s="51">
        <f>+[10]FEBRERO!$D$40</f>
        <v>143658.7821999999</v>
      </c>
      <c r="BO129" s="51">
        <f>+[11]MARZO!$D40</f>
        <v>132990.07429000002</v>
      </c>
      <c r="BP129" s="92">
        <f t="shared" si="418"/>
        <v>149073.89702159911</v>
      </c>
      <c r="BQ129" s="92">
        <f t="shared" si="418"/>
        <v>147957.03491709733</v>
      </c>
      <c r="BR129" s="92">
        <f t="shared" si="418"/>
        <v>149663.92957394524</v>
      </c>
      <c r="BS129" s="92">
        <f t="shared" si="418"/>
        <v>144466.36721634452</v>
      </c>
      <c r="BT129" s="92">
        <f t="shared" si="418"/>
        <v>174170.08984545877</v>
      </c>
      <c r="BU129" s="92">
        <f t="shared" si="418"/>
        <v>152247.26440407339</v>
      </c>
      <c r="BV129" s="92">
        <f t="shared" si="418"/>
        <v>174586.53416199269</v>
      </c>
      <c r="BW129" s="92">
        <f t="shared" si="418"/>
        <v>169633.66031579464</v>
      </c>
      <c r="BX129" s="92">
        <f t="shared" si="418"/>
        <v>166542.86787794283</v>
      </c>
      <c r="BY129" s="40">
        <f t="shared" si="396"/>
        <v>1861149.3219242482</v>
      </c>
      <c r="CA129" s="92">
        <f t="shared" si="419"/>
        <v>0</v>
      </c>
      <c r="CB129" s="92">
        <f t="shared" si="419"/>
        <v>0</v>
      </c>
      <c r="CC129" s="92">
        <f t="shared" si="419"/>
        <v>0</v>
      </c>
      <c r="CD129" s="92">
        <f t="shared" si="419"/>
        <v>0</v>
      </c>
      <c r="CE129" s="92">
        <f t="shared" si="419"/>
        <v>0</v>
      </c>
      <c r="CF129" s="92">
        <f t="shared" si="419"/>
        <v>0</v>
      </c>
      <c r="CG129" s="92">
        <f t="shared" si="419"/>
        <v>0</v>
      </c>
      <c r="CH129" s="92">
        <f t="shared" si="419"/>
        <v>0</v>
      </c>
      <c r="CI129" s="92">
        <f t="shared" si="419"/>
        <v>0</v>
      </c>
      <c r="CJ129" s="92">
        <f t="shared" si="419"/>
        <v>0</v>
      </c>
      <c r="CK129" s="92">
        <f t="shared" si="419"/>
        <v>0</v>
      </c>
      <c r="CL129" s="92">
        <f t="shared" si="419"/>
        <v>0</v>
      </c>
      <c r="CM129" s="40">
        <f t="shared" si="398"/>
        <v>0</v>
      </c>
      <c r="CO129" s="92">
        <f t="shared" si="420"/>
        <v>0</v>
      </c>
      <c r="CP129" s="92">
        <f t="shared" si="420"/>
        <v>0</v>
      </c>
      <c r="CQ129" s="92">
        <f t="shared" si="420"/>
        <v>0</v>
      </c>
      <c r="CR129" s="92">
        <f t="shared" si="420"/>
        <v>0</v>
      </c>
      <c r="CS129" s="40">
        <f t="shared" si="400"/>
        <v>0</v>
      </c>
      <c r="CU129" s="92">
        <f t="shared" si="421"/>
        <v>0</v>
      </c>
      <c r="CV129" s="92">
        <f t="shared" si="421"/>
        <v>0</v>
      </c>
      <c r="CW129" s="92">
        <f t="shared" si="421"/>
        <v>0</v>
      </c>
      <c r="CX129" s="92">
        <f t="shared" si="421"/>
        <v>0</v>
      </c>
      <c r="CY129" s="40">
        <f t="shared" si="402"/>
        <v>0</v>
      </c>
      <c r="DA129" s="92">
        <f t="shared" si="422"/>
        <v>0</v>
      </c>
      <c r="DB129" s="92">
        <f t="shared" si="422"/>
        <v>0</v>
      </c>
      <c r="DC129" s="92">
        <f t="shared" si="422"/>
        <v>0</v>
      </c>
      <c r="DD129" s="92">
        <f t="shared" si="422"/>
        <v>0</v>
      </c>
      <c r="DE129" s="92">
        <f t="shared" si="422"/>
        <v>0</v>
      </c>
      <c r="DF129" s="92">
        <f t="shared" si="422"/>
        <v>0</v>
      </c>
      <c r="DG129" s="92">
        <f t="shared" si="422"/>
        <v>0</v>
      </c>
      <c r="DH129" s="92">
        <f t="shared" si="422"/>
        <v>0</v>
      </c>
      <c r="DI129" s="92">
        <f t="shared" si="422"/>
        <v>0</v>
      </c>
      <c r="DJ129" s="92">
        <f t="shared" si="422"/>
        <v>0</v>
      </c>
      <c r="DK129" s="92">
        <f t="shared" si="422"/>
        <v>0</v>
      </c>
      <c r="DL129" s="92">
        <f t="shared" si="422"/>
        <v>0</v>
      </c>
      <c r="DM129" s="92">
        <f t="shared" si="422"/>
        <v>0</v>
      </c>
      <c r="DN129" s="92">
        <f t="shared" si="422"/>
        <v>0</v>
      </c>
      <c r="DO129" s="92">
        <f t="shared" si="422"/>
        <v>0</v>
      </c>
      <c r="DP129" s="92">
        <f t="shared" si="422"/>
        <v>0</v>
      </c>
      <c r="DQ129" s="92">
        <f t="shared" si="422"/>
        <v>0</v>
      </c>
      <c r="DR129" s="92">
        <f t="shared" si="422"/>
        <v>0</v>
      </c>
      <c r="DS129" s="92">
        <f t="shared" si="422"/>
        <v>0</v>
      </c>
      <c r="DU129" s="93">
        <f t="shared" si="404"/>
        <v>-103146.27260453533</v>
      </c>
      <c r="DW129" s="93">
        <f t="shared" si="405"/>
        <v>-259305.09270453535</v>
      </c>
      <c r="DX129" s="40">
        <f t="shared" si="406"/>
        <v>1861149.3219242482</v>
      </c>
    </row>
    <row r="130" spans="1:128" x14ac:dyDescent="0.3">
      <c r="A130" s="12" t="str">
        <f t="shared" si="230"/>
        <v>2120123POWER-1126VAT LEACHING</v>
      </c>
      <c r="B130" s="15" t="s">
        <v>150</v>
      </c>
      <c r="C130" s="16" t="s">
        <v>151</v>
      </c>
      <c r="D130" s="15" t="s">
        <v>152</v>
      </c>
      <c r="E130" s="16" t="s">
        <v>153</v>
      </c>
      <c r="F130" s="77" t="s">
        <v>154</v>
      </c>
      <c r="G130" s="39" t="s">
        <v>178</v>
      </c>
      <c r="I130" s="40">
        <v>513069.57583772892</v>
      </c>
      <c r="J130" s="40">
        <v>428033.44024698297</v>
      </c>
      <c r="K130" s="40">
        <v>488854.02012119227</v>
      </c>
      <c r="L130" s="40">
        <v>425961.03</v>
      </c>
      <c r="M130" s="40">
        <v>449833.13776979817</v>
      </c>
      <c r="N130" s="40">
        <v>407662.38602032524</v>
      </c>
      <c r="O130" s="40">
        <v>545799.12006723951</v>
      </c>
      <c r="P130" s="40">
        <v>542117.94680783059</v>
      </c>
      <c r="Q130" s="40">
        <v>535437.49</v>
      </c>
      <c r="R130" s="40">
        <v>506130</v>
      </c>
      <c r="S130" s="40">
        <v>490944.24000000005</v>
      </c>
      <c r="T130" s="40">
        <v>538541.23</v>
      </c>
      <c r="U130" s="40">
        <f t="shared" si="387"/>
        <v>5872383.6168710981</v>
      </c>
      <c r="W130" s="42">
        <v>488236.94</v>
      </c>
      <c r="X130" s="42">
        <v>542945.32219629188</v>
      </c>
      <c r="Y130" s="42">
        <v>492406.02999999997</v>
      </c>
      <c r="Z130" s="42">
        <v>539633.22466272232</v>
      </c>
      <c r="AA130" s="42">
        <v>487054.33</v>
      </c>
      <c r="AB130" s="42">
        <v>506838.94999999995</v>
      </c>
      <c r="AC130" s="42">
        <v>534796.64517966018</v>
      </c>
      <c r="AD130" s="42">
        <v>466579.54096900008</v>
      </c>
      <c r="AE130" s="42">
        <v>505399.8681416476</v>
      </c>
      <c r="AF130" s="42">
        <v>507668.26582999999</v>
      </c>
      <c r="AG130" s="42">
        <v>527346.14240000001</v>
      </c>
      <c r="AH130" s="42">
        <v>571210.71490000002</v>
      </c>
      <c r="AI130" s="40">
        <f t="shared" si="389"/>
        <v>6170115.9742793217</v>
      </c>
      <c r="AK130" s="92">
        <v>610751.8483999999</v>
      </c>
      <c r="AL130" s="92">
        <v>447695.80106412678</v>
      </c>
      <c r="AM130" s="92">
        <v>554524.23890217848</v>
      </c>
      <c r="AN130" s="92">
        <v>547575.20395357523</v>
      </c>
      <c r="AO130" s="92">
        <v>502731.83154457371</v>
      </c>
      <c r="AP130" s="92">
        <v>532368.87488000002</v>
      </c>
      <c r="AQ130" s="92">
        <v>581682.16409999994</v>
      </c>
      <c r="AR130" s="92">
        <v>556785.04350000003</v>
      </c>
      <c r="AS130" s="92">
        <v>562834.51439999987</v>
      </c>
      <c r="AT130" s="92">
        <v>495067.63968206022</v>
      </c>
      <c r="AU130" s="92">
        <v>583700.4129</v>
      </c>
      <c r="AV130" s="92">
        <v>595621.14531999989</v>
      </c>
      <c r="AW130" s="40">
        <f t="shared" si="392"/>
        <v>6571338.7186465142</v>
      </c>
      <c r="AY130" s="92">
        <f t="shared" si="417"/>
        <v>302428.54799901106</v>
      </c>
      <c r="AZ130" s="92">
        <f t="shared" si="417"/>
        <v>226868.49846496529</v>
      </c>
      <c r="BA130" s="92">
        <f t="shared" si="417"/>
        <v>307196.5943317418</v>
      </c>
      <c r="BB130" s="92">
        <f t="shared" si="417"/>
        <v>296811.08818488655</v>
      </c>
      <c r="BC130" s="92">
        <f t="shared" si="417"/>
        <v>252266.50139636864</v>
      </c>
      <c r="BD130" s="92">
        <f t="shared" si="417"/>
        <v>294991.67258356768</v>
      </c>
      <c r="BE130" s="92">
        <f t="shared" si="417"/>
        <v>306354.91074014513</v>
      </c>
      <c r="BF130" s="92">
        <f t="shared" si="417"/>
        <v>301630.21907016728</v>
      </c>
      <c r="BG130" s="92">
        <f t="shared" si="417"/>
        <v>236151.22084464514</v>
      </c>
      <c r="BH130" s="92">
        <f t="shared" si="417"/>
        <v>304523.4880442748</v>
      </c>
      <c r="BI130" s="92">
        <f t="shared" si="417"/>
        <v>292707.19272215484</v>
      </c>
      <c r="BJ130" s="92">
        <f t="shared" si="417"/>
        <v>309063.39206411189</v>
      </c>
      <c r="BK130" s="40">
        <f t="shared" si="394"/>
        <v>3430993.3264460401</v>
      </c>
      <c r="BM130" s="51">
        <f>+[9]ENERO!$D$41</f>
        <v>664804.01779999991</v>
      </c>
      <c r="BN130" s="51">
        <f>+[10]FEBRERO!$D$41</f>
        <v>602869.2818</v>
      </c>
      <c r="BO130" s="51">
        <f>+[11]MARZO!$D41</f>
        <v>550784.20789000008</v>
      </c>
      <c r="BP130" s="92">
        <f t="shared" si="418"/>
        <v>518419.75993114826</v>
      </c>
      <c r="BQ130" s="92">
        <f t="shared" si="418"/>
        <v>514535.75746217062</v>
      </c>
      <c r="BR130" s="92">
        <f t="shared" si="418"/>
        <v>520471.65862200031</v>
      </c>
      <c r="BS130" s="92">
        <f t="shared" si="418"/>
        <v>252336.33023245979</v>
      </c>
      <c r="BT130" s="92">
        <f t="shared" si="418"/>
        <v>304219.19063033344</v>
      </c>
      <c r="BU130" s="92">
        <f t="shared" si="418"/>
        <v>265927.05781909096</v>
      </c>
      <c r="BV130" s="92">
        <f t="shared" si="418"/>
        <v>304946.58505856723</v>
      </c>
      <c r="BW130" s="92">
        <f t="shared" si="418"/>
        <v>296295.5056790855</v>
      </c>
      <c r="BX130" s="92">
        <f t="shared" si="418"/>
        <v>290896.88428155432</v>
      </c>
      <c r="BY130" s="40">
        <f t="shared" si="396"/>
        <v>5086506.2372064106</v>
      </c>
      <c r="CA130" s="92">
        <f t="shared" si="419"/>
        <v>0</v>
      </c>
      <c r="CB130" s="92">
        <f t="shared" si="419"/>
        <v>0</v>
      </c>
      <c r="CC130" s="92">
        <f t="shared" si="419"/>
        <v>0</v>
      </c>
      <c r="CD130" s="92">
        <f t="shared" si="419"/>
        <v>0</v>
      </c>
      <c r="CE130" s="92">
        <f t="shared" si="419"/>
        <v>0</v>
      </c>
      <c r="CF130" s="92">
        <f t="shared" si="419"/>
        <v>0</v>
      </c>
      <c r="CG130" s="92">
        <f t="shared" si="419"/>
        <v>0</v>
      </c>
      <c r="CH130" s="92">
        <f t="shared" si="419"/>
        <v>0</v>
      </c>
      <c r="CI130" s="92">
        <f t="shared" si="419"/>
        <v>0</v>
      </c>
      <c r="CJ130" s="92">
        <f t="shared" si="419"/>
        <v>0</v>
      </c>
      <c r="CK130" s="92">
        <f t="shared" si="419"/>
        <v>0</v>
      </c>
      <c r="CL130" s="92">
        <f t="shared" si="419"/>
        <v>0</v>
      </c>
      <c r="CM130" s="40">
        <f t="shared" si="398"/>
        <v>0</v>
      </c>
      <c r="CO130" s="92">
        <f t="shared" si="420"/>
        <v>0</v>
      </c>
      <c r="CP130" s="92">
        <f t="shared" si="420"/>
        <v>0</v>
      </c>
      <c r="CQ130" s="92">
        <f t="shared" si="420"/>
        <v>0</v>
      </c>
      <c r="CR130" s="92">
        <f t="shared" si="420"/>
        <v>0</v>
      </c>
      <c r="CS130" s="40">
        <f t="shared" si="400"/>
        <v>0</v>
      </c>
      <c r="CU130" s="92">
        <f t="shared" si="421"/>
        <v>0</v>
      </c>
      <c r="CV130" s="92">
        <f t="shared" si="421"/>
        <v>0</v>
      </c>
      <c r="CW130" s="92">
        <f t="shared" si="421"/>
        <v>0</v>
      </c>
      <c r="CX130" s="92">
        <f t="shared" si="421"/>
        <v>0</v>
      </c>
      <c r="CY130" s="40">
        <f t="shared" si="402"/>
        <v>0</v>
      </c>
      <c r="DA130" s="92">
        <f t="shared" si="422"/>
        <v>0</v>
      </c>
      <c r="DB130" s="92">
        <f t="shared" si="422"/>
        <v>0</v>
      </c>
      <c r="DC130" s="92">
        <f t="shared" si="422"/>
        <v>0</v>
      </c>
      <c r="DD130" s="92">
        <f t="shared" si="422"/>
        <v>0</v>
      </c>
      <c r="DE130" s="92">
        <f t="shared" si="422"/>
        <v>0</v>
      </c>
      <c r="DF130" s="92">
        <f t="shared" si="422"/>
        <v>0</v>
      </c>
      <c r="DG130" s="92">
        <f t="shared" si="422"/>
        <v>0</v>
      </c>
      <c r="DH130" s="92">
        <f t="shared" si="422"/>
        <v>0</v>
      </c>
      <c r="DI130" s="92">
        <f t="shared" si="422"/>
        <v>0</v>
      </c>
      <c r="DJ130" s="92">
        <f t="shared" si="422"/>
        <v>0</v>
      </c>
      <c r="DK130" s="92">
        <f t="shared" si="422"/>
        <v>0</v>
      </c>
      <c r="DL130" s="92">
        <f t="shared" si="422"/>
        <v>0</v>
      </c>
      <c r="DM130" s="92">
        <f t="shared" si="422"/>
        <v>0</v>
      </c>
      <c r="DN130" s="92">
        <f t="shared" si="422"/>
        <v>0</v>
      </c>
      <c r="DO130" s="92">
        <f t="shared" si="422"/>
        <v>0</v>
      </c>
      <c r="DP130" s="92">
        <f t="shared" si="422"/>
        <v>0</v>
      </c>
      <c r="DQ130" s="92">
        <f t="shared" si="422"/>
        <v>0</v>
      </c>
      <c r="DR130" s="92">
        <f t="shared" si="422"/>
        <v>0</v>
      </c>
      <c r="DS130" s="92">
        <f t="shared" si="422"/>
        <v>0</v>
      </c>
      <c r="DU130" s="93">
        <f t="shared" si="404"/>
        <v>1655512.9107603705</v>
      </c>
      <c r="DW130" s="93">
        <f t="shared" si="405"/>
        <v>990708.89296037063</v>
      </c>
      <c r="DX130" s="40">
        <f t="shared" si="406"/>
        <v>5086506.2372064106</v>
      </c>
    </row>
    <row r="131" spans="1:128" x14ac:dyDescent="0.3">
      <c r="A131" s="12" t="str">
        <f t="shared" si="230"/>
        <v>2120130POWER-1139CLARIFICACIÓN</v>
      </c>
      <c r="B131" s="15" t="s">
        <v>155</v>
      </c>
      <c r="C131" s="16" t="s">
        <v>156</v>
      </c>
      <c r="D131" s="15" t="s">
        <v>157</v>
      </c>
      <c r="E131" s="16" t="s">
        <v>158</v>
      </c>
      <c r="F131" s="77" t="s">
        <v>159</v>
      </c>
      <c r="G131" s="39" t="s">
        <v>178</v>
      </c>
      <c r="I131" s="40">
        <v>378308.90327648172</v>
      </c>
      <c r="J131" s="40">
        <v>332844.58161896066</v>
      </c>
      <c r="K131" s="40">
        <v>375095.66575195658</v>
      </c>
      <c r="L131" s="40">
        <v>348880.8</v>
      </c>
      <c r="M131" s="40">
        <v>360072.83520782483</v>
      </c>
      <c r="N131" s="40">
        <v>330949.96858450648</v>
      </c>
      <c r="O131" s="40">
        <v>377880.50830884348</v>
      </c>
      <c r="P131" s="40">
        <v>368011.95450501569</v>
      </c>
      <c r="Q131" s="40">
        <v>358422.56999999995</v>
      </c>
      <c r="R131" s="40">
        <v>356825.72999999986</v>
      </c>
      <c r="S131" s="40">
        <v>344599.46</v>
      </c>
      <c r="T131" s="40">
        <v>371796.02999999997</v>
      </c>
      <c r="U131" s="40">
        <f t="shared" si="387"/>
        <v>4303689.0072535891</v>
      </c>
      <c r="W131" s="42">
        <v>347943.82999999996</v>
      </c>
      <c r="X131" s="42">
        <v>358650.75518094678</v>
      </c>
      <c r="Y131" s="42">
        <v>339372.84000000008</v>
      </c>
      <c r="Z131" s="42">
        <v>359735.81279084377</v>
      </c>
      <c r="AA131" s="42">
        <v>336210.79999999993</v>
      </c>
      <c r="AB131" s="42">
        <v>356220.57</v>
      </c>
      <c r="AC131" s="42">
        <v>372060.98738343501</v>
      </c>
      <c r="AD131" s="42">
        <v>347977.10305000003</v>
      </c>
      <c r="AE131" s="42">
        <v>362940.51374719053</v>
      </c>
      <c r="AF131" s="42">
        <v>368629.35502000002</v>
      </c>
      <c r="AG131" s="42">
        <v>373530.5514</v>
      </c>
      <c r="AH131" s="42">
        <v>384035.82819999993</v>
      </c>
      <c r="AI131" s="40">
        <f t="shared" si="389"/>
        <v>4307308.9467724161</v>
      </c>
      <c r="AK131" s="92">
        <v>400078.07649999991</v>
      </c>
      <c r="AL131" s="92">
        <v>322635.88436560583</v>
      </c>
      <c r="AM131" s="92">
        <v>380470.9746320722</v>
      </c>
      <c r="AN131" s="92">
        <v>366658.10974705603</v>
      </c>
      <c r="AO131" s="92">
        <v>347258.28373742884</v>
      </c>
      <c r="AP131" s="92">
        <v>361749.82136000006</v>
      </c>
      <c r="AQ131" s="92">
        <v>382851.23170000006</v>
      </c>
      <c r="AR131" s="92">
        <v>384178.6606</v>
      </c>
      <c r="AS131" s="92">
        <v>375064.4313</v>
      </c>
      <c r="AT131" s="92">
        <v>331857.66246355866</v>
      </c>
      <c r="AU131" s="92">
        <v>371582.57100000005</v>
      </c>
      <c r="AV131" s="92">
        <v>374770.04256000003</v>
      </c>
      <c r="AW131" s="40">
        <f t="shared" si="392"/>
        <v>4399155.7499657217</v>
      </c>
      <c r="AY131" s="92">
        <f t="shared" si="417"/>
        <v>206201.31854419323</v>
      </c>
      <c r="AZ131" s="92">
        <f t="shared" si="417"/>
        <v>154683.09400397641</v>
      </c>
      <c r="BA131" s="92">
        <f t="shared" si="417"/>
        <v>209452.25979029576</v>
      </c>
      <c r="BB131" s="92">
        <f t="shared" si="417"/>
        <v>202371.23164199622</v>
      </c>
      <c r="BC131" s="92">
        <f t="shared" si="417"/>
        <v>171999.91719244665</v>
      </c>
      <c r="BD131" s="92">
        <f t="shared" si="417"/>
        <v>201130.720789254</v>
      </c>
      <c r="BE131" s="92">
        <f t="shared" si="417"/>
        <v>208878.38451452379</v>
      </c>
      <c r="BF131" s="92">
        <f t="shared" si="417"/>
        <v>205657.00327088745</v>
      </c>
      <c r="BG131" s="92">
        <f t="shared" si="417"/>
        <v>161012.22399859564</v>
      </c>
      <c r="BH131" s="92">
        <f t="shared" si="417"/>
        <v>207629.68700498357</v>
      </c>
      <c r="BI131" s="92">
        <f t="shared" si="417"/>
        <v>199573.12061318685</v>
      </c>
      <c r="BJ131" s="92">
        <f t="shared" si="417"/>
        <v>210725.07664709352</v>
      </c>
      <c r="BK131" s="40">
        <f t="shared" si="394"/>
        <v>2339314.0380114331</v>
      </c>
      <c r="BM131" s="51">
        <f>+[9]ENERO!$D$42</f>
        <v>396345.61900000006</v>
      </c>
      <c r="BN131" s="51">
        <f>+[10]FEBRERO!$D$42</f>
        <v>351762.89857000008</v>
      </c>
      <c r="BO131" s="51">
        <f>+[11]MARZO!$D42</f>
        <v>356575.72672000004</v>
      </c>
      <c r="BP131" s="92">
        <f t="shared" si="418"/>
        <v>347588.1808042592</v>
      </c>
      <c r="BQ131" s="92">
        <f t="shared" si="418"/>
        <v>344984.04906242422</v>
      </c>
      <c r="BR131" s="92">
        <f t="shared" si="418"/>
        <v>348963.93031898187</v>
      </c>
      <c r="BS131" s="92">
        <f t="shared" si="418"/>
        <v>172047.52777077883</v>
      </c>
      <c r="BT131" s="92">
        <f t="shared" si="418"/>
        <v>207422.21145943925</v>
      </c>
      <c r="BU131" s="92">
        <f t="shared" si="418"/>
        <v>181313.93455307593</v>
      </c>
      <c r="BV131" s="92">
        <f t="shared" si="418"/>
        <v>207918.16229210989</v>
      </c>
      <c r="BW131" s="92">
        <f t="shared" si="418"/>
        <v>202019.69805425152</v>
      </c>
      <c r="BX131" s="92">
        <f t="shared" si="418"/>
        <v>198338.8191892858</v>
      </c>
      <c r="BY131" s="40">
        <f t="shared" si="396"/>
        <v>3315280.757794607</v>
      </c>
      <c r="CA131" s="92">
        <f t="shared" si="419"/>
        <v>0</v>
      </c>
      <c r="CB131" s="92">
        <f t="shared" si="419"/>
        <v>0</v>
      </c>
      <c r="CC131" s="92">
        <f t="shared" si="419"/>
        <v>0</v>
      </c>
      <c r="CD131" s="92">
        <f t="shared" si="419"/>
        <v>0</v>
      </c>
      <c r="CE131" s="92">
        <f t="shared" si="419"/>
        <v>0</v>
      </c>
      <c r="CF131" s="92">
        <f t="shared" si="419"/>
        <v>0</v>
      </c>
      <c r="CG131" s="92">
        <f t="shared" si="419"/>
        <v>0</v>
      </c>
      <c r="CH131" s="92">
        <f t="shared" si="419"/>
        <v>0</v>
      </c>
      <c r="CI131" s="92">
        <f t="shared" si="419"/>
        <v>0</v>
      </c>
      <c r="CJ131" s="92">
        <f t="shared" si="419"/>
        <v>0</v>
      </c>
      <c r="CK131" s="92">
        <f t="shared" si="419"/>
        <v>0</v>
      </c>
      <c r="CL131" s="92">
        <f t="shared" si="419"/>
        <v>0</v>
      </c>
      <c r="CM131" s="40">
        <f t="shared" si="398"/>
        <v>0</v>
      </c>
      <c r="CO131" s="92">
        <f t="shared" si="420"/>
        <v>0</v>
      </c>
      <c r="CP131" s="92">
        <f t="shared" si="420"/>
        <v>0</v>
      </c>
      <c r="CQ131" s="92">
        <f t="shared" si="420"/>
        <v>0</v>
      </c>
      <c r="CR131" s="92">
        <f t="shared" si="420"/>
        <v>0</v>
      </c>
      <c r="CS131" s="40">
        <f t="shared" si="400"/>
        <v>0</v>
      </c>
      <c r="CU131" s="92">
        <f t="shared" si="421"/>
        <v>0</v>
      </c>
      <c r="CV131" s="92">
        <f t="shared" si="421"/>
        <v>0</v>
      </c>
      <c r="CW131" s="92">
        <f t="shared" si="421"/>
        <v>0</v>
      </c>
      <c r="CX131" s="92">
        <f t="shared" si="421"/>
        <v>0</v>
      </c>
      <c r="CY131" s="40">
        <f t="shared" si="402"/>
        <v>0</v>
      </c>
      <c r="DA131" s="92">
        <f t="shared" si="422"/>
        <v>0</v>
      </c>
      <c r="DB131" s="92">
        <f t="shared" si="422"/>
        <v>0</v>
      </c>
      <c r="DC131" s="92">
        <f t="shared" si="422"/>
        <v>0</v>
      </c>
      <c r="DD131" s="92">
        <f t="shared" si="422"/>
        <v>0</v>
      </c>
      <c r="DE131" s="92">
        <f t="shared" si="422"/>
        <v>0</v>
      </c>
      <c r="DF131" s="92">
        <f t="shared" si="422"/>
        <v>0</v>
      </c>
      <c r="DG131" s="92">
        <f t="shared" si="422"/>
        <v>0</v>
      </c>
      <c r="DH131" s="92">
        <f t="shared" si="422"/>
        <v>0</v>
      </c>
      <c r="DI131" s="92">
        <f t="shared" si="422"/>
        <v>0</v>
      </c>
      <c r="DJ131" s="92">
        <f t="shared" si="422"/>
        <v>0</v>
      </c>
      <c r="DK131" s="92">
        <f t="shared" si="422"/>
        <v>0</v>
      </c>
      <c r="DL131" s="92">
        <f t="shared" si="422"/>
        <v>0</v>
      </c>
      <c r="DM131" s="92">
        <f t="shared" si="422"/>
        <v>0</v>
      </c>
      <c r="DN131" s="92">
        <f t="shared" si="422"/>
        <v>0</v>
      </c>
      <c r="DO131" s="92">
        <f t="shared" si="422"/>
        <v>0</v>
      </c>
      <c r="DP131" s="92">
        <f t="shared" si="422"/>
        <v>0</v>
      </c>
      <c r="DQ131" s="92">
        <f t="shared" si="422"/>
        <v>0</v>
      </c>
      <c r="DR131" s="92">
        <f t="shared" si="422"/>
        <v>0</v>
      </c>
      <c r="DS131" s="92">
        <f t="shared" si="422"/>
        <v>0</v>
      </c>
      <c r="DU131" s="93">
        <f t="shared" si="404"/>
        <v>975966.71978317387</v>
      </c>
      <c r="DW131" s="93">
        <f t="shared" si="405"/>
        <v>579621.10078317381</v>
      </c>
      <c r="DX131" s="40">
        <f t="shared" si="406"/>
        <v>3315280.757794607</v>
      </c>
    </row>
    <row r="132" spans="1:128" x14ac:dyDescent="0.3">
      <c r="A132" s="12" t="str">
        <f t="shared" si="230"/>
        <v>2120132POWER-1174EXTRACCION POR SOLVENTE</v>
      </c>
      <c r="B132" s="15" t="s">
        <v>160</v>
      </c>
      <c r="C132" s="16" t="s">
        <v>161</v>
      </c>
      <c r="D132" s="15" t="s">
        <v>162</v>
      </c>
      <c r="E132" s="16" t="s">
        <v>163</v>
      </c>
      <c r="F132" s="77" t="s">
        <v>164</v>
      </c>
      <c r="G132" s="39" t="s">
        <v>178</v>
      </c>
      <c r="I132" s="40">
        <v>219225.96050857438</v>
      </c>
      <c r="J132" s="40">
        <v>155205.63492101297</v>
      </c>
      <c r="K132" s="40">
        <v>150204.24458592982</v>
      </c>
      <c r="L132" s="40">
        <v>146769.51000000004</v>
      </c>
      <c r="M132" s="40">
        <v>184125.04066493228</v>
      </c>
      <c r="N132" s="40">
        <v>172508.45069053269</v>
      </c>
      <c r="O132" s="40">
        <v>190274.09904672953</v>
      </c>
      <c r="P132" s="40">
        <v>191290.27657548932</v>
      </c>
      <c r="Q132" s="40">
        <v>213656.08</v>
      </c>
      <c r="R132" s="40">
        <v>182348.09000000003</v>
      </c>
      <c r="S132" s="40">
        <v>169889.49</v>
      </c>
      <c r="T132" s="40">
        <v>178810.64</v>
      </c>
      <c r="U132" s="40">
        <f t="shared" si="387"/>
        <v>2154307.5169932013</v>
      </c>
      <c r="W132" s="42">
        <v>177392.76</v>
      </c>
      <c r="X132" s="42">
        <v>163536.0161735928</v>
      </c>
      <c r="Y132" s="42">
        <v>129185.18</v>
      </c>
      <c r="Z132" s="42">
        <v>168305.29742620169</v>
      </c>
      <c r="AA132" s="42">
        <v>148346.05999999997</v>
      </c>
      <c r="AB132" s="42">
        <v>137959.55999999997</v>
      </c>
      <c r="AC132" s="42">
        <v>175640.06903650839</v>
      </c>
      <c r="AD132" s="42">
        <v>149621.48416491004</v>
      </c>
      <c r="AE132" s="42">
        <v>177431.94533650277</v>
      </c>
      <c r="AF132" s="42">
        <v>157943.66209677994</v>
      </c>
      <c r="AG132" s="42">
        <v>148090.65090000004</v>
      </c>
      <c r="AH132" s="42">
        <v>162428.48003729997</v>
      </c>
      <c r="AI132" s="40">
        <f t="shared" si="389"/>
        <v>1895881.1651717953</v>
      </c>
      <c r="AK132" s="92">
        <v>148907.09122100001</v>
      </c>
      <c r="AL132" s="92">
        <v>113313.89555336919</v>
      </c>
      <c r="AM132" s="92">
        <v>162722.48070134202</v>
      </c>
      <c r="AN132" s="92">
        <v>148209.45578178504</v>
      </c>
      <c r="AO132" s="92">
        <v>172381.43038885033</v>
      </c>
      <c r="AP132" s="92">
        <v>185092.87901399998</v>
      </c>
      <c r="AQ132" s="92">
        <v>189674.61740000002</v>
      </c>
      <c r="AR132" s="92">
        <v>214949.06573000003</v>
      </c>
      <c r="AS132" s="92">
        <v>240806.20902000001</v>
      </c>
      <c r="AT132" s="92">
        <v>226780.10511106465</v>
      </c>
      <c r="AU132" s="92">
        <v>234836.54332</v>
      </c>
      <c r="AV132" s="92">
        <v>239976.52721899998</v>
      </c>
      <c r="AW132" s="40">
        <f t="shared" si="392"/>
        <v>2277650.3004604108</v>
      </c>
      <c r="AY132" s="92">
        <f t="shared" si="417"/>
        <v>142647.92285689901</v>
      </c>
      <c r="AZ132" s="92">
        <f t="shared" si="417"/>
        <v>107008.15211332729</v>
      </c>
      <c r="BA132" s="92">
        <f t="shared" si="417"/>
        <v>144896.89012519977</v>
      </c>
      <c r="BB132" s="92">
        <f t="shared" si="417"/>
        <v>139998.3086603597</v>
      </c>
      <c r="BC132" s="92">
        <f t="shared" si="417"/>
        <v>118987.74989551143</v>
      </c>
      <c r="BD132" s="92">
        <f t="shared" si="417"/>
        <v>139140.13618273224</v>
      </c>
      <c r="BE132" s="92">
        <f t="shared" si="417"/>
        <v>144499.88919113323</v>
      </c>
      <c r="BF132" s="92">
        <f t="shared" si="417"/>
        <v>142271.37122442384</v>
      </c>
      <c r="BG132" s="92">
        <f t="shared" si="417"/>
        <v>111386.57827276153</v>
      </c>
      <c r="BH132" s="92">
        <f t="shared" si="417"/>
        <v>143636.05326966543</v>
      </c>
      <c r="BI132" s="92">
        <f t="shared" si="417"/>
        <v>138062.60461636694</v>
      </c>
      <c r="BJ132" s="92">
        <f t="shared" si="417"/>
        <v>145777.41155969549</v>
      </c>
      <c r="BK132" s="40">
        <f t="shared" si="394"/>
        <v>1618313.0679680761</v>
      </c>
      <c r="BM132" s="51">
        <f>+[9]ENERO!$D$43</f>
        <v>242765.97928999996</v>
      </c>
      <c r="BN132" s="51">
        <f>+[10]FEBRERO!$D$43</f>
        <v>228173.53878</v>
      </c>
      <c r="BO132" s="51">
        <f>+[11]MARZO!$D43</f>
        <v>189061.25257350004</v>
      </c>
      <c r="BP132" s="92">
        <f t="shared" si="418"/>
        <v>185086.35847190575</v>
      </c>
      <c r="BQ132" s="92">
        <f t="shared" si="418"/>
        <v>183699.69089315753</v>
      </c>
      <c r="BR132" s="92">
        <f t="shared" si="418"/>
        <v>185818.92787993434</v>
      </c>
      <c r="BS132" s="92">
        <f t="shared" si="418"/>
        <v>119020.68639733914</v>
      </c>
      <c r="BT132" s="92">
        <f t="shared" si="418"/>
        <v>143492.52384985157</v>
      </c>
      <c r="BU132" s="92">
        <f t="shared" si="418"/>
        <v>125431.0900221756</v>
      </c>
      <c r="BV132" s="92">
        <f t="shared" si="418"/>
        <v>143835.61746641572</v>
      </c>
      <c r="BW132" s="92">
        <f t="shared" si="418"/>
        <v>139755.12138852145</v>
      </c>
      <c r="BX132" s="92">
        <f t="shared" si="418"/>
        <v>137208.72775688863</v>
      </c>
      <c r="BY132" s="40">
        <f t="shared" si="396"/>
        <v>2023349.5147696896</v>
      </c>
      <c r="CA132" s="92">
        <f t="shared" si="419"/>
        <v>0</v>
      </c>
      <c r="CB132" s="92">
        <f t="shared" si="419"/>
        <v>0</v>
      </c>
      <c r="CC132" s="92">
        <f t="shared" si="419"/>
        <v>0</v>
      </c>
      <c r="CD132" s="92">
        <f t="shared" si="419"/>
        <v>0</v>
      </c>
      <c r="CE132" s="92">
        <f t="shared" si="419"/>
        <v>0</v>
      </c>
      <c r="CF132" s="92">
        <f t="shared" si="419"/>
        <v>0</v>
      </c>
      <c r="CG132" s="92">
        <f t="shared" si="419"/>
        <v>0</v>
      </c>
      <c r="CH132" s="92">
        <f t="shared" si="419"/>
        <v>0</v>
      </c>
      <c r="CI132" s="92">
        <f t="shared" si="419"/>
        <v>0</v>
      </c>
      <c r="CJ132" s="92">
        <f t="shared" si="419"/>
        <v>0</v>
      </c>
      <c r="CK132" s="92">
        <f t="shared" si="419"/>
        <v>0</v>
      </c>
      <c r="CL132" s="92">
        <f t="shared" si="419"/>
        <v>0</v>
      </c>
      <c r="CM132" s="40">
        <f t="shared" si="398"/>
        <v>0</v>
      </c>
      <c r="CO132" s="92">
        <f t="shared" si="420"/>
        <v>0</v>
      </c>
      <c r="CP132" s="92">
        <f t="shared" si="420"/>
        <v>0</v>
      </c>
      <c r="CQ132" s="92">
        <f t="shared" si="420"/>
        <v>0</v>
      </c>
      <c r="CR132" s="92">
        <f t="shared" si="420"/>
        <v>0</v>
      </c>
      <c r="CS132" s="40">
        <f t="shared" si="400"/>
        <v>0</v>
      </c>
      <c r="CU132" s="92">
        <f t="shared" si="421"/>
        <v>0</v>
      </c>
      <c r="CV132" s="92">
        <f t="shared" si="421"/>
        <v>0</v>
      </c>
      <c r="CW132" s="92">
        <f t="shared" si="421"/>
        <v>0</v>
      </c>
      <c r="CX132" s="92">
        <f t="shared" si="421"/>
        <v>0</v>
      </c>
      <c r="CY132" s="40">
        <f t="shared" si="402"/>
        <v>0</v>
      </c>
      <c r="DA132" s="92">
        <f t="shared" si="422"/>
        <v>0</v>
      </c>
      <c r="DB132" s="92">
        <f t="shared" si="422"/>
        <v>0</v>
      </c>
      <c r="DC132" s="92">
        <f t="shared" si="422"/>
        <v>0</v>
      </c>
      <c r="DD132" s="92">
        <f t="shared" si="422"/>
        <v>0</v>
      </c>
      <c r="DE132" s="92">
        <f t="shared" si="422"/>
        <v>0</v>
      </c>
      <c r="DF132" s="92">
        <f t="shared" si="422"/>
        <v>0</v>
      </c>
      <c r="DG132" s="92">
        <f t="shared" si="422"/>
        <v>0</v>
      </c>
      <c r="DH132" s="92">
        <f t="shared" si="422"/>
        <v>0</v>
      </c>
      <c r="DI132" s="92">
        <f t="shared" si="422"/>
        <v>0</v>
      </c>
      <c r="DJ132" s="92">
        <f t="shared" si="422"/>
        <v>0</v>
      </c>
      <c r="DK132" s="92">
        <f t="shared" si="422"/>
        <v>0</v>
      </c>
      <c r="DL132" s="92">
        <f t="shared" si="422"/>
        <v>0</v>
      </c>
      <c r="DM132" s="92">
        <f t="shared" si="422"/>
        <v>0</v>
      </c>
      <c r="DN132" s="92">
        <f t="shared" si="422"/>
        <v>0</v>
      </c>
      <c r="DO132" s="92">
        <f t="shared" si="422"/>
        <v>0</v>
      </c>
      <c r="DP132" s="92">
        <f t="shared" si="422"/>
        <v>0</v>
      </c>
      <c r="DQ132" s="92">
        <f t="shared" si="422"/>
        <v>0</v>
      </c>
      <c r="DR132" s="92">
        <f t="shared" si="422"/>
        <v>0</v>
      </c>
      <c r="DS132" s="92">
        <f t="shared" si="422"/>
        <v>0</v>
      </c>
      <c r="DU132" s="93">
        <f t="shared" si="404"/>
        <v>405036.44680161355</v>
      </c>
      <c r="DW132" s="93">
        <f t="shared" si="405"/>
        <v>162270.46751161359</v>
      </c>
      <c r="DX132" s="40">
        <f t="shared" si="406"/>
        <v>2023349.5147696896</v>
      </c>
    </row>
    <row r="133" spans="1:128" s="10" customFormat="1" x14ac:dyDescent="0.3">
      <c r="A133" s="10" t="str">
        <f t="shared" si="230"/>
        <v>2120140POWER-1172ELECTRODEPOSICIÓN</v>
      </c>
      <c r="B133" s="31" t="s">
        <v>165</v>
      </c>
      <c r="C133" s="30" t="s">
        <v>166</v>
      </c>
      <c r="D133" s="31" t="s">
        <v>167</v>
      </c>
      <c r="E133" s="30" t="s">
        <v>168</v>
      </c>
      <c r="F133" s="100" t="s">
        <v>169</v>
      </c>
      <c r="G133" s="32" t="s">
        <v>178</v>
      </c>
      <c r="I133" s="33">
        <v>6614720.1752308868</v>
      </c>
      <c r="J133" s="33">
        <v>5118841.4509427138</v>
      </c>
      <c r="K133" s="33">
        <v>5925317.9529579086</v>
      </c>
      <c r="L133" s="33">
        <v>5740653.0699999994</v>
      </c>
      <c r="M133" s="33">
        <v>5559603.2845845204</v>
      </c>
      <c r="N133" s="33">
        <v>4812763.4347887998</v>
      </c>
      <c r="O133" s="33">
        <v>6515249.4221129511</v>
      </c>
      <c r="P133" s="33">
        <v>5685734.0852190983</v>
      </c>
      <c r="Q133" s="33">
        <v>6694128.9399999995</v>
      </c>
      <c r="R133" s="33">
        <v>5578170.7499999991</v>
      </c>
      <c r="S133" s="33">
        <v>5613347.2199999988</v>
      </c>
      <c r="T133" s="33">
        <v>6112151.620000001</v>
      </c>
      <c r="U133" s="33">
        <f t="shared" si="387"/>
        <v>69970681.40583688</v>
      </c>
      <c r="W133" s="35">
        <v>5120137.21</v>
      </c>
      <c r="X133" s="35">
        <v>5365016.8070575576</v>
      </c>
      <c r="Y133" s="35">
        <v>4071660.67</v>
      </c>
      <c r="Z133" s="35">
        <v>5046505.4250716837</v>
      </c>
      <c r="AA133" s="35">
        <v>4587239.53</v>
      </c>
      <c r="AB133" s="35">
        <v>4621338.3000000007</v>
      </c>
      <c r="AC133" s="35">
        <v>5263228.0560052702</v>
      </c>
      <c r="AD133" s="35">
        <v>4779757.7494399995</v>
      </c>
      <c r="AE133" s="35">
        <v>5022165.0228784122</v>
      </c>
      <c r="AF133" s="35">
        <v>4371379.6801200006</v>
      </c>
      <c r="AG133" s="35">
        <v>4951089.2360000005</v>
      </c>
      <c r="AH133" s="35">
        <v>5361484.6740999985</v>
      </c>
      <c r="AI133" s="33">
        <f t="shared" si="389"/>
        <v>58561002.360672928</v>
      </c>
      <c r="AK133" s="99">
        <v>5258484.6084999992</v>
      </c>
      <c r="AL133" s="99">
        <v>3451258.8556053359</v>
      </c>
      <c r="AM133" s="99">
        <v>5206200.5820110496</v>
      </c>
      <c r="AN133" s="99">
        <v>5438126.2089385008</v>
      </c>
      <c r="AO133" s="99">
        <v>5535453.6525680842</v>
      </c>
      <c r="AP133" s="99">
        <v>5566875.0758299995</v>
      </c>
      <c r="AQ133" s="99">
        <v>6291134.0174000002</v>
      </c>
      <c r="AR133" s="99">
        <v>6926564.5445999997</v>
      </c>
      <c r="AS133" s="99">
        <v>7305363.7006000001</v>
      </c>
      <c r="AT133" s="99">
        <v>6272912.4156826008</v>
      </c>
      <c r="AU133" s="99">
        <v>7166938.5514000002</v>
      </c>
      <c r="AV133" s="99">
        <v>7122635.9160999991</v>
      </c>
      <c r="AW133" s="33">
        <f t="shared" si="392"/>
        <v>71541948.129235566</v>
      </c>
      <c r="AY133" s="99">
        <f t="shared" ref="AY133:BJ133" si="423">+AY137</f>
        <v>6696157.7821666813</v>
      </c>
      <c r="AZ133" s="99">
        <f t="shared" si="423"/>
        <v>5075546.9535724772</v>
      </c>
      <c r="BA133" s="99">
        <f t="shared" si="423"/>
        <v>6903231.5834329613</v>
      </c>
      <c r="BB133" s="99">
        <f t="shared" si="423"/>
        <v>6753376.6966236355</v>
      </c>
      <c r="BC133" s="99">
        <f t="shared" si="423"/>
        <v>5799294.2895699609</v>
      </c>
      <c r="BD133" s="99">
        <f t="shared" si="423"/>
        <v>6747039.5442362847</v>
      </c>
      <c r="BE133" s="99">
        <f t="shared" si="423"/>
        <v>6978459.5171623705</v>
      </c>
      <c r="BF133" s="99">
        <f t="shared" si="423"/>
        <v>6840352.2732192939</v>
      </c>
      <c r="BG133" s="99">
        <f t="shared" si="423"/>
        <v>5305267.3421367342</v>
      </c>
      <c r="BH133" s="99">
        <f t="shared" si="423"/>
        <v>6874243.5926424591</v>
      </c>
      <c r="BI133" s="99">
        <f t="shared" si="423"/>
        <v>6595149.0537489345</v>
      </c>
      <c r="BJ133" s="99">
        <f t="shared" si="423"/>
        <v>7100007.7773323944</v>
      </c>
      <c r="BK133" s="33">
        <f t="shared" si="394"/>
        <v>77668126.405844182</v>
      </c>
      <c r="BM133" s="48">
        <f>+[9]ENERO!$D$44</f>
        <v>6831523.0921</v>
      </c>
      <c r="BN133" s="48">
        <f>+[10]FEBRERO!$D$44</f>
        <v>6233443.1226000004</v>
      </c>
      <c r="BO133" s="48">
        <f>+[11]MARZO!$D44</f>
        <v>5880073.4755500006</v>
      </c>
      <c r="BP133" s="99">
        <f t="shared" ref="BP133:BX133" si="424">+BP137</f>
        <v>7010755.8804641021</v>
      </c>
      <c r="BQ133" s="99">
        <f t="shared" si="424"/>
        <v>6924598.7896557217</v>
      </c>
      <c r="BR133" s="99">
        <f t="shared" si="424"/>
        <v>7040729.5971958991</v>
      </c>
      <c r="BS133" s="99">
        <f t="shared" si="424"/>
        <v>5835470.2261159103</v>
      </c>
      <c r="BT133" s="99">
        <f t="shared" si="424"/>
        <v>7269502.2694727276</v>
      </c>
      <c r="BU133" s="99">
        <f t="shared" si="424"/>
        <v>6284779.8697996745</v>
      </c>
      <c r="BV133" s="99">
        <f t="shared" si="424"/>
        <v>7224315.3193896841</v>
      </c>
      <c r="BW133" s="99">
        <f t="shared" si="424"/>
        <v>7204699.5750477565</v>
      </c>
      <c r="BX133" s="99">
        <f t="shared" si="424"/>
        <v>7064225.9592418103</v>
      </c>
      <c r="BY133" s="33">
        <f t="shared" si="396"/>
        <v>80804117.176633283</v>
      </c>
      <c r="CA133" s="99">
        <f t="shared" ref="CA133:CL133" si="425">+CA137</f>
        <v>0</v>
      </c>
      <c r="CB133" s="99">
        <f t="shared" si="425"/>
        <v>0</v>
      </c>
      <c r="CC133" s="99">
        <f t="shared" si="425"/>
        <v>0</v>
      </c>
      <c r="CD133" s="99">
        <f t="shared" si="425"/>
        <v>0</v>
      </c>
      <c r="CE133" s="99">
        <f t="shared" si="425"/>
        <v>0</v>
      </c>
      <c r="CF133" s="99">
        <f t="shared" si="425"/>
        <v>0</v>
      </c>
      <c r="CG133" s="99">
        <f t="shared" si="425"/>
        <v>0</v>
      </c>
      <c r="CH133" s="99">
        <f t="shared" si="425"/>
        <v>0</v>
      </c>
      <c r="CI133" s="99">
        <f t="shared" si="425"/>
        <v>0</v>
      </c>
      <c r="CJ133" s="99">
        <f t="shared" si="425"/>
        <v>0</v>
      </c>
      <c r="CK133" s="99">
        <f t="shared" si="425"/>
        <v>0</v>
      </c>
      <c r="CL133" s="99">
        <f t="shared" si="425"/>
        <v>0</v>
      </c>
      <c r="CM133" s="33">
        <f t="shared" si="398"/>
        <v>0</v>
      </c>
      <c r="CO133" s="99">
        <f t="shared" ref="CO133:CR133" si="426">+CO137</f>
        <v>0</v>
      </c>
      <c r="CP133" s="99">
        <f t="shared" si="426"/>
        <v>0</v>
      </c>
      <c r="CQ133" s="99">
        <f t="shared" si="426"/>
        <v>0</v>
      </c>
      <c r="CR133" s="99">
        <f t="shared" si="426"/>
        <v>0</v>
      </c>
      <c r="CS133" s="33">
        <f t="shared" si="400"/>
        <v>0</v>
      </c>
      <c r="CU133" s="99">
        <f t="shared" ref="CU133:CX133" si="427">+CU137</f>
        <v>0</v>
      </c>
      <c r="CV133" s="99">
        <f t="shared" si="427"/>
        <v>0</v>
      </c>
      <c r="CW133" s="99">
        <f t="shared" si="427"/>
        <v>0</v>
      </c>
      <c r="CX133" s="99">
        <f t="shared" si="427"/>
        <v>0</v>
      </c>
      <c r="CY133" s="33">
        <f t="shared" si="402"/>
        <v>0</v>
      </c>
      <c r="DA133" s="99">
        <f t="shared" ref="DA133:DS133" si="428">+DA137</f>
        <v>0</v>
      </c>
      <c r="DB133" s="99">
        <f t="shared" si="428"/>
        <v>0</v>
      </c>
      <c r="DC133" s="99">
        <f t="shared" si="428"/>
        <v>0</v>
      </c>
      <c r="DD133" s="99">
        <f t="shared" si="428"/>
        <v>0</v>
      </c>
      <c r="DE133" s="99">
        <f t="shared" si="428"/>
        <v>0</v>
      </c>
      <c r="DF133" s="99">
        <f t="shared" si="428"/>
        <v>0</v>
      </c>
      <c r="DG133" s="99">
        <f t="shared" si="428"/>
        <v>0</v>
      </c>
      <c r="DH133" s="99">
        <f t="shared" si="428"/>
        <v>0</v>
      </c>
      <c r="DI133" s="99">
        <f t="shared" si="428"/>
        <v>0</v>
      </c>
      <c r="DJ133" s="99">
        <f t="shared" si="428"/>
        <v>0</v>
      </c>
      <c r="DK133" s="99">
        <f t="shared" si="428"/>
        <v>0</v>
      </c>
      <c r="DL133" s="99">
        <f t="shared" si="428"/>
        <v>0</v>
      </c>
      <c r="DM133" s="99">
        <f t="shared" si="428"/>
        <v>0</v>
      </c>
      <c r="DN133" s="99">
        <f t="shared" si="428"/>
        <v>0</v>
      </c>
      <c r="DO133" s="99">
        <f t="shared" si="428"/>
        <v>0</v>
      </c>
      <c r="DP133" s="99">
        <f t="shared" si="428"/>
        <v>0</v>
      </c>
      <c r="DQ133" s="99">
        <f t="shared" si="428"/>
        <v>0</v>
      </c>
      <c r="DR133" s="99">
        <f t="shared" si="428"/>
        <v>0</v>
      </c>
      <c r="DS133" s="99">
        <f t="shared" si="428"/>
        <v>0</v>
      </c>
      <c r="DU133" s="93">
        <f t="shared" si="404"/>
        <v>3135990.7707891017</v>
      </c>
      <c r="DW133" s="93">
        <f t="shared" si="405"/>
        <v>-3695532.3213108983</v>
      </c>
      <c r="DX133" s="33">
        <f t="shared" si="406"/>
        <v>80804117.176633283</v>
      </c>
    </row>
    <row r="134" spans="1:128" x14ac:dyDescent="0.3">
      <c r="A134" s="12" t="str">
        <f t="shared" si="230"/>
        <v/>
      </c>
      <c r="B134" s="15"/>
      <c r="C134" s="16"/>
      <c r="D134" s="15"/>
      <c r="E134" s="16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33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33"/>
      <c r="AW134" s="33"/>
      <c r="BK134" s="33"/>
      <c r="BY134" s="33"/>
      <c r="CM134" s="33"/>
      <c r="CS134" s="33"/>
      <c r="CY134" s="33"/>
      <c r="DU134" s="33"/>
      <c r="DW134" s="33"/>
      <c r="DX134" s="33"/>
    </row>
    <row r="135" spans="1:128" s="10" customFormat="1" x14ac:dyDescent="0.3">
      <c r="A135" s="21" t="str">
        <f>B135&amp;D135&amp;F135</f>
        <v>TOTAL</v>
      </c>
      <c r="B135" s="127"/>
      <c r="C135" s="128"/>
      <c r="D135" s="127"/>
      <c r="E135" s="128"/>
      <c r="F135" s="129" t="s">
        <v>170</v>
      </c>
      <c r="G135" s="143" t="s">
        <v>178</v>
      </c>
      <c r="I135" s="144">
        <f t="shared" ref="I135:T135" si="429">I87+I97+I102+I106</f>
        <v>30283509.218994152</v>
      </c>
      <c r="J135" s="144">
        <f t="shared" si="429"/>
        <v>28100393.870000001</v>
      </c>
      <c r="K135" s="144">
        <f t="shared" si="429"/>
        <v>32774878.574218754</v>
      </c>
      <c r="L135" s="144">
        <f t="shared" si="429"/>
        <v>29507992.219999999</v>
      </c>
      <c r="M135" s="144">
        <f t="shared" si="429"/>
        <v>31505238.86425782</v>
      </c>
      <c r="N135" s="144">
        <f t="shared" si="429"/>
        <v>28244696.236328147</v>
      </c>
      <c r="O135" s="144">
        <f t="shared" si="429"/>
        <v>33505451.810546875</v>
      </c>
      <c r="P135" s="144">
        <f t="shared" si="429"/>
        <v>30790972.570000093</v>
      </c>
      <c r="Q135" s="144">
        <f t="shared" si="429"/>
        <v>33807316.240000002</v>
      </c>
      <c r="R135" s="144">
        <f t="shared" si="429"/>
        <v>31211757.229999997</v>
      </c>
      <c r="S135" s="144">
        <f t="shared" si="429"/>
        <v>29368959.489999998</v>
      </c>
      <c r="T135" s="144">
        <f t="shared" si="429"/>
        <v>32737172.770000003</v>
      </c>
      <c r="U135" s="144">
        <f>SUM(I135:T135)</f>
        <v>371838339.09434587</v>
      </c>
      <c r="W135" s="144">
        <f t="shared" ref="W135:AH135" si="430">W87+W97+W102+W106</f>
        <v>30157256.420000006</v>
      </c>
      <c r="X135" s="144">
        <f t="shared" si="430"/>
        <v>31268252.773437507</v>
      </c>
      <c r="Y135" s="144">
        <f t="shared" si="430"/>
        <v>30609027.720000003</v>
      </c>
      <c r="Z135" s="144">
        <f t="shared" si="430"/>
        <v>24059151.802604709</v>
      </c>
      <c r="AA135" s="144">
        <f t="shared" si="430"/>
        <v>31304519.289999999</v>
      </c>
      <c r="AB135" s="144">
        <f t="shared" si="430"/>
        <v>30313698</v>
      </c>
      <c r="AC135" s="144">
        <f t="shared" si="430"/>
        <v>29113873.523097586</v>
      </c>
      <c r="AD135" s="144">
        <f t="shared" si="430"/>
        <v>31396255.130085789</v>
      </c>
      <c r="AE135" s="144">
        <f t="shared" si="430"/>
        <v>30539978.386718757</v>
      </c>
      <c r="AF135" s="144">
        <f t="shared" si="430"/>
        <v>31406664.301982377</v>
      </c>
      <c r="AG135" s="144">
        <f t="shared" si="430"/>
        <v>31423448.45116362</v>
      </c>
      <c r="AH135" s="144">
        <f t="shared" si="430"/>
        <v>32561540.796394397</v>
      </c>
      <c r="AI135" s="144">
        <f>SUM(W135:AH135)</f>
        <v>364153666.59548479</v>
      </c>
      <c r="AK135" s="144">
        <f t="shared" ref="AK135:AR135" si="431">AK87+AK97+AK102+AK106</f>
        <v>30393304.969994396</v>
      </c>
      <c r="AL135" s="144">
        <f t="shared" si="431"/>
        <v>27658978.057617199</v>
      </c>
      <c r="AM135" s="144">
        <f t="shared" si="431"/>
        <v>32689400.471801762</v>
      </c>
      <c r="AN135" s="144">
        <f t="shared" si="431"/>
        <v>30520936.280666362</v>
      </c>
      <c r="AO135" s="144">
        <f t="shared" si="431"/>
        <v>33169601.132324226</v>
      </c>
      <c r="AP135" s="144">
        <f t="shared" si="431"/>
        <v>32828365.566711634</v>
      </c>
      <c r="AQ135" s="144">
        <f t="shared" si="431"/>
        <v>34567286.808893107</v>
      </c>
      <c r="AR135" s="144">
        <f t="shared" si="431"/>
        <v>33819731.490035929</v>
      </c>
      <c r="AS135" s="144">
        <v>35577562.878326803</v>
      </c>
      <c r="AT135" s="144">
        <f t="shared" ref="AT135:AV135" si="432">AT87+AT97+AT102+AT106</f>
        <v>31904283.952056888</v>
      </c>
      <c r="AU135" s="144">
        <f t="shared" si="432"/>
        <v>34701935.614395499</v>
      </c>
      <c r="AV135" s="144">
        <f t="shared" si="432"/>
        <v>34282998.364514902</v>
      </c>
      <c r="AW135" s="144">
        <f t="shared" ref="AW135" si="433">SUM(AK135:AV135)</f>
        <v>392114385.58733869</v>
      </c>
      <c r="AY135" s="34">
        <f t="shared" ref="AY135:BJ135" si="434">AY87+AY97+AY102+AY106</f>
        <v>31015113.807057716</v>
      </c>
      <c r="AZ135" s="34">
        <f t="shared" si="434"/>
        <v>27920582.585544072</v>
      </c>
      <c r="BA135" s="34">
        <f t="shared" si="434"/>
        <v>34160669.386421055</v>
      </c>
      <c r="BB135" s="34">
        <f t="shared" si="434"/>
        <v>32655856.085632589</v>
      </c>
      <c r="BC135" s="34">
        <f t="shared" si="434"/>
        <v>30771474.538202818</v>
      </c>
      <c r="BD135" s="34">
        <f t="shared" si="434"/>
        <v>33481906.887679689</v>
      </c>
      <c r="BE135" s="33">
        <f t="shared" si="434"/>
        <v>34506823.298499465</v>
      </c>
      <c r="BF135" s="33">
        <f t="shared" si="434"/>
        <v>35062733.075254522</v>
      </c>
      <c r="BG135" s="33">
        <f t="shared" si="434"/>
        <v>28863606.574364524</v>
      </c>
      <c r="BH135" s="33">
        <f t="shared" si="434"/>
        <v>34089672.93043799</v>
      </c>
      <c r="BI135" s="33">
        <f t="shared" si="434"/>
        <v>33255830.527975764</v>
      </c>
      <c r="BJ135" s="33">
        <f t="shared" si="434"/>
        <v>34937040.188536018</v>
      </c>
      <c r="BK135" s="144">
        <f t="shared" ref="BK135" si="435">SUM(AY135:BJ135)</f>
        <v>390721309.88560617</v>
      </c>
      <c r="BM135" s="144">
        <f t="shared" ref="BM135:BN135" si="436">BM87+BM97+BM102+BM106</f>
        <v>33366131.813897904</v>
      </c>
      <c r="BN135" s="144">
        <f t="shared" si="436"/>
        <v>31938756.569197297</v>
      </c>
      <c r="BO135" s="144">
        <f>BO87+BO97+BO102+BO106</f>
        <v>33663218.419642106</v>
      </c>
      <c r="BP135" s="144">
        <f t="shared" ref="BP135:BX135" si="437">BP87+BP97+BP102+BP106</f>
        <v>34003181.250731453</v>
      </c>
      <c r="BQ135" s="144">
        <f t="shared" si="437"/>
        <v>34813179.691469818</v>
      </c>
      <c r="BR135" s="144">
        <f t="shared" si="437"/>
        <v>33940874.182660192</v>
      </c>
      <c r="BS135" s="144">
        <f t="shared" si="437"/>
        <v>32745920.780154034</v>
      </c>
      <c r="BT135" s="144">
        <f t="shared" si="437"/>
        <v>35363019.959551774</v>
      </c>
      <c r="BU135" s="144">
        <f t="shared" si="437"/>
        <v>32700257.429101408</v>
      </c>
      <c r="BV135" s="144">
        <f t="shared" si="437"/>
        <v>33031882.244358122</v>
      </c>
      <c r="BW135" s="144">
        <f t="shared" si="437"/>
        <v>34603865.377897583</v>
      </c>
      <c r="BX135" s="144">
        <f t="shared" si="437"/>
        <v>34730554.889719114</v>
      </c>
      <c r="BY135" s="144">
        <f t="shared" ref="BY135" si="438">SUM(BM135:BX135)</f>
        <v>404900842.60838079</v>
      </c>
      <c r="CA135" s="144">
        <f t="shared" ref="CA135:CL135" si="439">CA87+CA97+CA102+CA106</f>
        <v>0</v>
      </c>
      <c r="CB135" s="144">
        <f t="shared" si="439"/>
        <v>0</v>
      </c>
      <c r="CC135" s="144">
        <f t="shared" si="439"/>
        <v>0</v>
      </c>
      <c r="CD135" s="144">
        <f t="shared" si="439"/>
        <v>0</v>
      </c>
      <c r="CE135" s="144">
        <f t="shared" si="439"/>
        <v>0</v>
      </c>
      <c r="CF135" s="144">
        <f t="shared" si="439"/>
        <v>0</v>
      </c>
      <c r="CG135" s="144">
        <f t="shared" si="439"/>
        <v>0</v>
      </c>
      <c r="CH135" s="144">
        <f t="shared" si="439"/>
        <v>0</v>
      </c>
      <c r="CI135" s="144">
        <f t="shared" si="439"/>
        <v>0</v>
      </c>
      <c r="CJ135" s="144">
        <f t="shared" si="439"/>
        <v>0</v>
      </c>
      <c r="CK135" s="144">
        <f t="shared" si="439"/>
        <v>0</v>
      </c>
      <c r="CL135" s="144">
        <f t="shared" si="439"/>
        <v>0</v>
      </c>
      <c r="CM135" s="144">
        <f t="shared" ref="CM135" si="440">SUM(CA135:CL135)</f>
        <v>0</v>
      </c>
      <c r="CO135" s="144">
        <f t="shared" ref="CO135:CR135" si="441">CO87+CO97+CO102+CO106</f>
        <v>0</v>
      </c>
      <c r="CP135" s="144">
        <f t="shared" si="441"/>
        <v>0</v>
      </c>
      <c r="CQ135" s="144">
        <f t="shared" si="441"/>
        <v>0</v>
      </c>
      <c r="CR135" s="144">
        <f t="shared" si="441"/>
        <v>0</v>
      </c>
      <c r="CS135" s="144">
        <f>SUM(CO135:CR135)</f>
        <v>0</v>
      </c>
      <c r="CU135" s="144">
        <f t="shared" ref="CU135:CX135" si="442">CU87+CU97+CU102+CU106</f>
        <v>0</v>
      </c>
      <c r="CV135" s="144">
        <f t="shared" si="442"/>
        <v>0</v>
      </c>
      <c r="CW135" s="144">
        <f t="shared" si="442"/>
        <v>0</v>
      </c>
      <c r="CX135" s="144">
        <f t="shared" si="442"/>
        <v>0</v>
      </c>
      <c r="CY135" s="144">
        <f>SUM(CU135:CX135)</f>
        <v>0</v>
      </c>
      <c r="DA135" s="144">
        <f t="shared" ref="DA135:DS135" si="443">DA87+DA97+DA102+DA106</f>
        <v>0</v>
      </c>
      <c r="DB135" s="144">
        <f t="shared" si="443"/>
        <v>0</v>
      </c>
      <c r="DC135" s="144">
        <f t="shared" si="443"/>
        <v>0</v>
      </c>
      <c r="DD135" s="144">
        <f t="shared" si="443"/>
        <v>0</v>
      </c>
      <c r="DE135" s="144">
        <f t="shared" si="443"/>
        <v>0</v>
      </c>
      <c r="DF135" s="144">
        <f t="shared" si="443"/>
        <v>0</v>
      </c>
      <c r="DG135" s="144">
        <f t="shared" si="443"/>
        <v>0</v>
      </c>
      <c r="DH135" s="144">
        <f t="shared" si="443"/>
        <v>0</v>
      </c>
      <c r="DI135" s="144">
        <f t="shared" si="443"/>
        <v>0</v>
      </c>
      <c r="DJ135" s="144">
        <f t="shared" si="443"/>
        <v>0</v>
      </c>
      <c r="DK135" s="144">
        <f t="shared" si="443"/>
        <v>0</v>
      </c>
      <c r="DL135" s="144">
        <f t="shared" si="443"/>
        <v>0</v>
      </c>
      <c r="DM135" s="144">
        <f t="shared" si="443"/>
        <v>0</v>
      </c>
      <c r="DN135" s="144">
        <f t="shared" si="443"/>
        <v>0</v>
      </c>
      <c r="DO135" s="144">
        <f t="shared" si="443"/>
        <v>0</v>
      </c>
      <c r="DP135" s="144">
        <f t="shared" si="443"/>
        <v>0</v>
      </c>
      <c r="DQ135" s="144">
        <f t="shared" si="443"/>
        <v>0</v>
      </c>
      <c r="DR135" s="144">
        <f t="shared" si="443"/>
        <v>0</v>
      </c>
      <c r="DS135" s="144">
        <f t="shared" si="443"/>
        <v>0</v>
      </c>
      <c r="DU135" s="144">
        <f>+BY135-BK135</f>
        <v>14179532.722774625</v>
      </c>
      <c r="DW135" s="144">
        <f>+DU135-BM135</f>
        <v>-19186599.091123279</v>
      </c>
      <c r="DX135" s="144">
        <f t="shared" si="406"/>
        <v>404900842.60838079</v>
      </c>
    </row>
    <row r="136" spans="1:128" x14ac:dyDescent="0.3">
      <c r="B136" s="15"/>
      <c r="C136" s="15"/>
      <c r="D136" s="15"/>
      <c r="E136" s="15"/>
      <c r="N136" s="101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K136" s="99"/>
      <c r="AL136" s="99"/>
      <c r="AM136" s="99"/>
      <c r="AN136" s="99"/>
      <c r="AO136" s="99"/>
      <c r="AP136" s="99"/>
      <c r="AQ136" s="99"/>
      <c r="AR136" s="99"/>
      <c r="AS136" s="99"/>
      <c r="AT136" s="99"/>
      <c r="AU136" s="99"/>
      <c r="AV136" s="99"/>
      <c r="AY136" s="99"/>
      <c r="AZ136" s="99"/>
      <c r="BA136" s="99"/>
      <c r="BB136" s="99"/>
      <c r="BC136" s="99"/>
      <c r="BD136" s="99"/>
      <c r="BE136" s="99"/>
      <c r="BF136" s="99"/>
      <c r="BG136" s="99"/>
      <c r="BH136" s="99"/>
      <c r="BI136" s="99"/>
      <c r="BJ136" s="99"/>
      <c r="BM136" s="99"/>
      <c r="BN136" s="99"/>
      <c r="BO136" s="99"/>
      <c r="BP136" s="99"/>
      <c r="BQ136" s="99"/>
      <c r="BR136" s="99"/>
      <c r="BS136" s="99"/>
      <c r="BT136" s="99"/>
      <c r="BU136" s="99"/>
      <c r="BV136" s="99"/>
      <c r="BW136" s="99"/>
      <c r="BX136" s="99"/>
      <c r="CA136" s="99"/>
      <c r="CB136" s="99"/>
      <c r="CC136" s="99"/>
      <c r="CD136" s="99"/>
      <c r="CE136" s="99"/>
      <c r="CF136" s="99"/>
      <c r="CG136" s="99"/>
      <c r="CH136" s="99"/>
      <c r="CI136" s="99"/>
      <c r="CJ136" s="99"/>
      <c r="CK136" s="99"/>
      <c r="CL136" s="99"/>
      <c r="CO136" s="99"/>
      <c r="CP136" s="99"/>
      <c r="CQ136" s="99"/>
      <c r="CR136" s="99"/>
      <c r="CU136" s="99"/>
      <c r="CV136" s="99"/>
      <c r="CW136" s="99"/>
      <c r="CX136" s="99"/>
      <c r="DA136" s="99"/>
      <c r="DB136" s="99"/>
      <c r="DC136" s="99"/>
      <c r="DD136" s="99"/>
      <c r="DE136" s="99"/>
      <c r="DF136" s="99"/>
      <c r="DG136" s="99"/>
      <c r="DH136" s="99"/>
      <c r="DI136" s="99"/>
      <c r="DJ136" s="99"/>
      <c r="DK136" s="99"/>
      <c r="DL136" s="99"/>
      <c r="DM136" s="99"/>
      <c r="DN136" s="99"/>
      <c r="DO136" s="99"/>
      <c r="DP136" s="99"/>
      <c r="DQ136" s="99"/>
      <c r="DR136" s="99"/>
      <c r="DS136" s="99"/>
    </row>
    <row r="137" spans="1:128" s="10" customFormat="1" x14ac:dyDescent="0.3">
      <c r="A137" s="12"/>
      <c r="B137" s="15"/>
      <c r="C137" s="15"/>
      <c r="D137" s="15"/>
      <c r="E137" s="30" t="s">
        <v>168</v>
      </c>
      <c r="F137" s="100" t="s">
        <v>169</v>
      </c>
      <c r="G137" s="32" t="s">
        <v>178</v>
      </c>
      <c r="I137" s="33">
        <f t="shared" ref="I137:U137" si="444">+I12*I75</f>
        <v>6614720.1752308868</v>
      </c>
      <c r="J137" s="33">
        <f t="shared" si="444"/>
        <v>5118841.4509427138</v>
      </c>
      <c r="K137" s="33">
        <f t="shared" si="444"/>
        <v>5925317.9529579086</v>
      </c>
      <c r="L137" s="33">
        <f t="shared" si="444"/>
        <v>5740653.0699999994</v>
      </c>
      <c r="M137" s="33">
        <f t="shared" si="444"/>
        <v>5559603.2845845204</v>
      </c>
      <c r="N137" s="33">
        <f t="shared" si="444"/>
        <v>4812763.4347887998</v>
      </c>
      <c r="O137" s="33">
        <f t="shared" si="444"/>
        <v>6515249.4221129511</v>
      </c>
      <c r="P137" s="33">
        <f t="shared" si="444"/>
        <v>5685734.0852190983</v>
      </c>
      <c r="Q137" s="33">
        <f t="shared" si="444"/>
        <v>6694128.9399999995</v>
      </c>
      <c r="R137" s="33">
        <f t="shared" si="444"/>
        <v>5578170.7499999991</v>
      </c>
      <c r="S137" s="33">
        <f t="shared" si="444"/>
        <v>5613347.2199999988</v>
      </c>
      <c r="T137" s="33">
        <f t="shared" si="444"/>
        <v>6112151.620000001</v>
      </c>
      <c r="U137" s="33">
        <f t="shared" si="444"/>
        <v>69970681.40583688</v>
      </c>
      <c r="W137" s="35">
        <f t="shared" ref="W137:AI137" si="445">+W12*W75</f>
        <v>5120137.21</v>
      </c>
      <c r="X137" s="35">
        <f t="shared" si="445"/>
        <v>5365016.8070575576</v>
      </c>
      <c r="Y137" s="35">
        <f t="shared" si="445"/>
        <v>4071660.67</v>
      </c>
      <c r="Z137" s="35">
        <f t="shared" si="445"/>
        <v>5046505.4250716837</v>
      </c>
      <c r="AA137" s="35">
        <f t="shared" si="445"/>
        <v>4587239.53</v>
      </c>
      <c r="AB137" s="35">
        <f t="shared" si="445"/>
        <v>4621338.3000000007</v>
      </c>
      <c r="AC137" s="35">
        <f t="shared" si="445"/>
        <v>5263228.0560052702</v>
      </c>
      <c r="AD137" s="35">
        <f t="shared" si="445"/>
        <v>4779757.7494399995</v>
      </c>
      <c r="AE137" s="35">
        <f t="shared" si="445"/>
        <v>5022165.0228784122</v>
      </c>
      <c r="AF137" s="35">
        <f t="shared" si="445"/>
        <v>4371379.6801200006</v>
      </c>
      <c r="AG137" s="35">
        <f t="shared" si="445"/>
        <v>4951089.2360000005</v>
      </c>
      <c r="AH137" s="35">
        <f t="shared" si="445"/>
        <v>5361484.6740999985</v>
      </c>
      <c r="AI137" s="33">
        <f t="shared" si="445"/>
        <v>58561002.360672928</v>
      </c>
      <c r="AK137" s="99">
        <f t="shared" ref="AK137:AR137" si="446">+AK12*AK75</f>
        <v>5258484.6084999992</v>
      </c>
      <c r="AL137" s="99">
        <f t="shared" si="446"/>
        <v>3451258.8556053359</v>
      </c>
      <c r="AM137" s="99">
        <f t="shared" si="446"/>
        <v>5206200.5820110496</v>
      </c>
      <c r="AN137" s="99">
        <f t="shared" si="446"/>
        <v>5438126.2089385008</v>
      </c>
      <c r="AO137" s="99">
        <f t="shared" si="446"/>
        <v>5535453.6525680842</v>
      </c>
      <c r="AP137" s="99">
        <f t="shared" si="446"/>
        <v>5566875.0758299995</v>
      </c>
      <c r="AQ137" s="99">
        <f t="shared" si="446"/>
        <v>6291134.0174000002</v>
      </c>
      <c r="AR137" s="99">
        <f t="shared" si="446"/>
        <v>6926564.5445999997</v>
      </c>
      <c r="AS137" s="99">
        <v>7305363.7006000001</v>
      </c>
      <c r="AT137" s="99">
        <f>+AT12*AT75</f>
        <v>6272912.4156826008</v>
      </c>
      <c r="AU137" s="99">
        <f>+AU12*AU75</f>
        <v>7166938.5514000002</v>
      </c>
      <c r="AV137" s="99">
        <f>+AV12*AV75</f>
        <v>7122635.9160999991</v>
      </c>
      <c r="AW137" s="33">
        <f>+AW12*AW75</f>
        <v>71541948.129235566</v>
      </c>
      <c r="AY137" s="99">
        <f t="shared" ref="AY137:BK137" si="447">+AY12*AY75</f>
        <v>6696157.7821666813</v>
      </c>
      <c r="AZ137" s="99">
        <f t="shared" si="447"/>
        <v>5075546.9535724772</v>
      </c>
      <c r="BA137" s="99">
        <f t="shared" si="447"/>
        <v>6903231.5834329613</v>
      </c>
      <c r="BB137" s="99">
        <f t="shared" si="447"/>
        <v>6753376.6966236355</v>
      </c>
      <c r="BC137" s="99">
        <f t="shared" si="447"/>
        <v>5799294.2895699609</v>
      </c>
      <c r="BD137" s="99">
        <f t="shared" si="447"/>
        <v>6747039.5442362847</v>
      </c>
      <c r="BE137" s="99">
        <f t="shared" si="447"/>
        <v>6978459.5171623705</v>
      </c>
      <c r="BF137" s="99">
        <f t="shared" si="447"/>
        <v>6840352.2732192939</v>
      </c>
      <c r="BG137" s="99">
        <f t="shared" si="447"/>
        <v>5305267.3421367342</v>
      </c>
      <c r="BH137" s="99">
        <f t="shared" si="447"/>
        <v>6874243.5926424591</v>
      </c>
      <c r="BI137" s="99">
        <f t="shared" si="447"/>
        <v>6595149.0537489345</v>
      </c>
      <c r="BJ137" s="99">
        <f t="shared" si="447"/>
        <v>7100007.7773323944</v>
      </c>
      <c r="BK137" s="33">
        <f t="shared" si="447"/>
        <v>77668126.405844182</v>
      </c>
      <c r="BM137" s="99">
        <f t="shared" ref="BM137:BY137" si="448">+BM12*BM75</f>
        <v>6831523.0921</v>
      </c>
      <c r="BN137" s="99">
        <f t="shared" si="448"/>
        <v>6233443.1226000004</v>
      </c>
      <c r="BO137" s="99">
        <f t="shared" si="448"/>
        <v>5880073.4755500006</v>
      </c>
      <c r="BP137" s="99">
        <f t="shared" si="448"/>
        <v>7010755.8804641021</v>
      </c>
      <c r="BQ137" s="99">
        <f t="shared" si="448"/>
        <v>6924598.7896557217</v>
      </c>
      <c r="BR137" s="99">
        <f t="shared" si="448"/>
        <v>7040729.5971958991</v>
      </c>
      <c r="BS137" s="99">
        <f t="shared" si="448"/>
        <v>5835470.2261159103</v>
      </c>
      <c r="BT137" s="99">
        <f t="shared" si="448"/>
        <v>7269502.2694727276</v>
      </c>
      <c r="BU137" s="99">
        <f t="shared" si="448"/>
        <v>6284779.8697996745</v>
      </c>
      <c r="BV137" s="99">
        <f t="shared" si="448"/>
        <v>7224315.3193896841</v>
      </c>
      <c r="BW137" s="99">
        <f t="shared" si="448"/>
        <v>7204699.5750477565</v>
      </c>
      <c r="BX137" s="99">
        <f t="shared" si="448"/>
        <v>7064225.9592418103</v>
      </c>
      <c r="BY137" s="33">
        <f t="shared" si="448"/>
        <v>80804117.176633283</v>
      </c>
      <c r="CA137" s="99">
        <f t="shared" ref="CA137:CC137" si="449">+CA12*CA75</f>
        <v>0</v>
      </c>
      <c r="CB137" s="99">
        <f t="shared" si="449"/>
        <v>0</v>
      </c>
      <c r="CC137" s="99">
        <f t="shared" si="449"/>
        <v>0</v>
      </c>
      <c r="CD137" s="99">
        <f t="shared" ref="CD137:CM137" si="450">+CD12*CD75</f>
        <v>0</v>
      </c>
      <c r="CE137" s="99">
        <f t="shared" si="450"/>
        <v>0</v>
      </c>
      <c r="CF137" s="99">
        <f t="shared" si="450"/>
        <v>0</v>
      </c>
      <c r="CG137" s="99">
        <f t="shared" si="450"/>
        <v>0</v>
      </c>
      <c r="CH137" s="99">
        <f t="shared" si="450"/>
        <v>0</v>
      </c>
      <c r="CI137" s="99">
        <f t="shared" si="450"/>
        <v>0</v>
      </c>
      <c r="CJ137" s="99">
        <f t="shared" si="450"/>
        <v>0</v>
      </c>
      <c r="CK137" s="99">
        <f t="shared" si="450"/>
        <v>0</v>
      </c>
      <c r="CL137" s="99">
        <f t="shared" si="450"/>
        <v>0</v>
      </c>
      <c r="CM137" s="33">
        <f t="shared" si="450"/>
        <v>0</v>
      </c>
      <c r="CO137" s="99">
        <f t="shared" ref="CO137:CQ137" si="451">+CO12*CO75</f>
        <v>0</v>
      </c>
      <c r="CP137" s="99">
        <f t="shared" si="451"/>
        <v>0</v>
      </c>
      <c r="CQ137" s="99">
        <f t="shared" si="451"/>
        <v>0</v>
      </c>
      <c r="CR137" s="99">
        <f>+CR12*CR75</f>
        <v>0</v>
      </c>
      <c r="CS137" s="33">
        <f>+CS12*CS75</f>
        <v>0</v>
      </c>
      <c r="CU137" s="99">
        <f t="shared" ref="CU137:CW137" si="452">+CU12*CU75</f>
        <v>0</v>
      </c>
      <c r="CV137" s="99">
        <f t="shared" si="452"/>
        <v>0</v>
      </c>
      <c r="CW137" s="99">
        <f t="shared" si="452"/>
        <v>0</v>
      </c>
      <c r="CX137" s="99">
        <f>+CX12*CX75</f>
        <v>0</v>
      </c>
      <c r="CY137" s="33">
        <f>+CY12*CY75</f>
        <v>0</v>
      </c>
      <c r="DA137" s="99">
        <f t="shared" ref="DA137:DS137" si="453">+DA12*DA75</f>
        <v>0</v>
      </c>
      <c r="DB137" s="99">
        <f t="shared" si="453"/>
        <v>0</v>
      </c>
      <c r="DC137" s="99">
        <f t="shared" si="453"/>
        <v>0</v>
      </c>
      <c r="DD137" s="99">
        <f t="shared" si="453"/>
        <v>0</v>
      </c>
      <c r="DE137" s="99">
        <f t="shared" si="453"/>
        <v>0</v>
      </c>
      <c r="DF137" s="99">
        <f t="shared" si="453"/>
        <v>0</v>
      </c>
      <c r="DG137" s="99">
        <f t="shared" si="453"/>
        <v>0</v>
      </c>
      <c r="DH137" s="99">
        <f t="shared" si="453"/>
        <v>0</v>
      </c>
      <c r="DI137" s="99">
        <f t="shared" si="453"/>
        <v>0</v>
      </c>
      <c r="DJ137" s="99">
        <f t="shared" si="453"/>
        <v>0</v>
      </c>
      <c r="DK137" s="99">
        <f t="shared" si="453"/>
        <v>0</v>
      </c>
      <c r="DL137" s="99">
        <f t="shared" si="453"/>
        <v>0</v>
      </c>
      <c r="DM137" s="99">
        <f t="shared" si="453"/>
        <v>0</v>
      </c>
      <c r="DN137" s="99">
        <f t="shared" si="453"/>
        <v>0</v>
      </c>
      <c r="DO137" s="99">
        <f t="shared" si="453"/>
        <v>0</v>
      </c>
      <c r="DP137" s="99">
        <f t="shared" si="453"/>
        <v>0</v>
      </c>
      <c r="DQ137" s="99">
        <f t="shared" si="453"/>
        <v>0</v>
      </c>
      <c r="DR137" s="99">
        <f t="shared" si="453"/>
        <v>0</v>
      </c>
      <c r="DS137" s="99">
        <f t="shared" si="453"/>
        <v>0</v>
      </c>
      <c r="DU137" s="93">
        <f>+BY137-BK137</f>
        <v>3135990.7707891017</v>
      </c>
      <c r="DW137" s="93">
        <f>+DU137-BM137</f>
        <v>-3695532.3213108983</v>
      </c>
      <c r="DX137" s="33">
        <f t="shared" si="406"/>
        <v>80804117.176633283</v>
      </c>
    </row>
    <row r="138" spans="1:128" x14ac:dyDescent="0.3">
      <c r="B138" s="15"/>
      <c r="C138" s="15"/>
      <c r="D138" s="15"/>
      <c r="E138" s="15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spans="1:128" x14ac:dyDescent="0.3">
      <c r="B139" s="15"/>
      <c r="C139" s="16"/>
      <c r="D139" s="15"/>
      <c r="E139" s="16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8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8"/>
      <c r="AW139" s="18"/>
      <c r="BK139" s="18"/>
      <c r="BY139" s="18"/>
      <c r="CM139" s="18"/>
      <c r="CS139" s="18"/>
      <c r="CY139" s="18"/>
      <c r="DU139" s="18"/>
      <c r="DW139" s="18"/>
      <c r="DX139" s="18"/>
    </row>
    <row r="140" spans="1:128" x14ac:dyDescent="0.3">
      <c r="B140" s="15"/>
      <c r="C140" s="16"/>
      <c r="D140" s="15"/>
      <c r="E140" s="16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8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8"/>
      <c r="AW140" s="18"/>
      <c r="BK140" s="18"/>
      <c r="BY140" s="18"/>
      <c r="CM140" s="18"/>
      <c r="CS140" s="18"/>
      <c r="CY140" s="18"/>
      <c r="DU140" s="18"/>
      <c r="DW140" s="18"/>
      <c r="DX140" s="18"/>
    </row>
    <row r="141" spans="1:128" hidden="1" x14ac:dyDescent="0.3">
      <c r="A141" s="47"/>
      <c r="B141" s="52"/>
      <c r="C141" s="53"/>
      <c r="D141" s="52"/>
      <c r="E141" s="53"/>
      <c r="F141" s="54" t="s">
        <v>182</v>
      </c>
      <c r="G141" s="55"/>
      <c r="H141" s="56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8"/>
      <c r="V141" s="56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8"/>
      <c r="AJ141" s="56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6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6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56"/>
      <c r="CA141" s="58"/>
      <c r="CB141" s="58"/>
      <c r="CC141" s="58"/>
      <c r="CD141" s="58"/>
      <c r="CE141" s="58"/>
      <c r="CF141" s="58"/>
      <c r="CG141" s="58"/>
      <c r="CH141" s="58"/>
      <c r="CI141" s="58"/>
      <c r="CJ141" s="58"/>
      <c r="CK141" s="58"/>
      <c r="CL141" s="58"/>
      <c r="CM141" s="58"/>
      <c r="CN141" s="56"/>
      <c r="CO141" s="58"/>
      <c r="CP141" s="58"/>
      <c r="CQ141" s="58"/>
      <c r="CR141" s="58"/>
      <c r="CS141" s="58"/>
      <c r="CT141" s="56"/>
      <c r="CU141" s="58"/>
      <c r="CV141" s="58"/>
      <c r="CW141" s="58"/>
      <c r="CX141" s="58"/>
      <c r="CY141" s="58"/>
      <c r="CZ141" s="56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6"/>
      <c r="DU141" s="58"/>
      <c r="DV141" s="56"/>
      <c r="DW141" s="58"/>
      <c r="DX141" s="58"/>
    </row>
    <row r="142" spans="1:128" s="103" customFormat="1" hidden="1" x14ac:dyDescent="0.3">
      <c r="A142" s="102"/>
      <c r="B142" s="150"/>
      <c r="C142" s="151"/>
      <c r="D142" s="150"/>
      <c r="E142" s="151"/>
      <c r="F142" s="152" t="s">
        <v>196</v>
      </c>
      <c r="G142" s="153" t="s">
        <v>195</v>
      </c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/>
      <c r="AH142" s="154"/>
      <c r="AI142" s="154"/>
      <c r="AK142" s="154">
        <f>SUM(AK143:AK146)</f>
        <v>0</v>
      </c>
      <c r="AL142" s="154">
        <f>SUM(AL143:AL146)</f>
        <v>298715.13865833101</v>
      </c>
      <c r="AM142" s="154">
        <f t="shared" ref="AM142:AR142" si="454">SUM(AM143:AM146)</f>
        <v>0</v>
      </c>
      <c r="AN142" s="154">
        <f t="shared" si="454"/>
        <v>0</v>
      </c>
      <c r="AO142" s="154" t="e">
        <f t="shared" si="454"/>
        <v>#REF!</v>
      </c>
      <c r="AP142" s="154">
        <f t="shared" si="454"/>
        <v>0</v>
      </c>
      <c r="AQ142" s="154">
        <f t="shared" si="454"/>
        <v>0</v>
      </c>
      <c r="AR142" s="154">
        <f t="shared" si="454"/>
        <v>0</v>
      </c>
      <c r="AS142" s="154">
        <v>150000</v>
      </c>
      <c r="AT142" s="154">
        <f t="shared" ref="AT142:AV142" si="455">SUM(AT143:AT146)</f>
        <v>0</v>
      </c>
      <c r="AU142" s="154" t="e">
        <f t="shared" si="455"/>
        <v>#REF!</v>
      </c>
      <c r="AV142" s="154">
        <f t="shared" si="455"/>
        <v>0</v>
      </c>
      <c r="AW142" s="154" t="e">
        <f t="shared" ref="AW142:AW146" si="456">SUM(AK142:AV142)</f>
        <v>#REF!</v>
      </c>
      <c r="AY142" s="154" t="e">
        <f t="shared" ref="AY142:BJ142" si="457">SUM(AY143:AY146)</f>
        <v>#REF!</v>
      </c>
      <c r="AZ142" s="154" t="e">
        <f t="shared" si="457"/>
        <v>#REF!</v>
      </c>
      <c r="BA142" s="154" t="e">
        <f t="shared" si="457"/>
        <v>#REF!</v>
      </c>
      <c r="BB142" s="154" t="e">
        <f t="shared" si="457"/>
        <v>#REF!</v>
      </c>
      <c r="BC142" s="154" t="e">
        <f t="shared" si="457"/>
        <v>#REF!</v>
      </c>
      <c r="BD142" s="154" t="e">
        <f t="shared" si="457"/>
        <v>#REF!</v>
      </c>
      <c r="BE142" s="154" t="e">
        <f t="shared" si="457"/>
        <v>#REF!</v>
      </c>
      <c r="BF142" s="154" t="e">
        <f t="shared" si="457"/>
        <v>#REF!</v>
      </c>
      <c r="BG142" s="154" t="e">
        <f t="shared" si="457"/>
        <v>#REF!</v>
      </c>
      <c r="BH142" s="154">
        <f t="shared" si="457"/>
        <v>0</v>
      </c>
      <c r="BI142" s="154" t="e">
        <f t="shared" si="457"/>
        <v>#REF!</v>
      </c>
      <c r="BJ142" s="154">
        <f t="shared" si="457"/>
        <v>0</v>
      </c>
      <c r="BK142" s="154" t="e">
        <f t="shared" ref="BK142:BK146" si="458">SUM(AY142:BJ142)</f>
        <v>#REF!</v>
      </c>
      <c r="BM142" s="154" t="e">
        <f t="shared" ref="BM142:BX142" si="459">SUM(BM143:BM146)</f>
        <v>#REF!</v>
      </c>
      <c r="BN142" s="154" t="e">
        <f t="shared" si="459"/>
        <v>#REF!</v>
      </c>
      <c r="BO142" s="154" t="e">
        <f t="shared" si="459"/>
        <v>#REF!</v>
      </c>
      <c r="BP142" s="154" t="e">
        <f t="shared" si="459"/>
        <v>#REF!</v>
      </c>
      <c r="BQ142" s="154" t="e">
        <f t="shared" si="459"/>
        <v>#REF!</v>
      </c>
      <c r="BR142" s="154" t="e">
        <f t="shared" si="459"/>
        <v>#REF!</v>
      </c>
      <c r="BS142" s="154" t="e">
        <f t="shared" si="459"/>
        <v>#REF!</v>
      </c>
      <c r="BT142" s="154" t="e">
        <f t="shared" si="459"/>
        <v>#REF!</v>
      </c>
      <c r="BU142" s="154" t="e">
        <f t="shared" si="459"/>
        <v>#REF!</v>
      </c>
      <c r="BV142" s="154">
        <f t="shared" si="459"/>
        <v>0</v>
      </c>
      <c r="BW142" s="154" t="e">
        <f t="shared" si="459"/>
        <v>#REF!</v>
      </c>
      <c r="BX142" s="154">
        <f t="shared" si="459"/>
        <v>0</v>
      </c>
      <c r="BY142" s="154" t="e">
        <f t="shared" ref="BY142:BY146" si="460">SUM(BM142:BX142)</f>
        <v>#REF!</v>
      </c>
      <c r="CA142" s="154" t="e">
        <f t="shared" ref="CA142:CL142" si="461">SUM(CA143:CA146)</f>
        <v>#REF!</v>
      </c>
      <c r="CB142" s="154" t="e">
        <f t="shared" si="461"/>
        <v>#REF!</v>
      </c>
      <c r="CC142" s="154" t="e">
        <f t="shared" si="461"/>
        <v>#REF!</v>
      </c>
      <c r="CD142" s="154" t="e">
        <f t="shared" si="461"/>
        <v>#REF!</v>
      </c>
      <c r="CE142" s="154" t="e">
        <f t="shared" si="461"/>
        <v>#REF!</v>
      </c>
      <c r="CF142" s="154" t="e">
        <f t="shared" si="461"/>
        <v>#REF!</v>
      </c>
      <c r="CG142" s="154" t="e">
        <f t="shared" si="461"/>
        <v>#REF!</v>
      </c>
      <c r="CH142" s="154" t="e">
        <f t="shared" si="461"/>
        <v>#REF!</v>
      </c>
      <c r="CI142" s="154" t="e">
        <f t="shared" si="461"/>
        <v>#REF!</v>
      </c>
      <c r="CJ142" s="154">
        <f t="shared" si="461"/>
        <v>0</v>
      </c>
      <c r="CK142" s="154" t="e">
        <f t="shared" si="461"/>
        <v>#REF!</v>
      </c>
      <c r="CL142" s="154">
        <f t="shared" si="461"/>
        <v>0</v>
      </c>
      <c r="CM142" s="154" t="e">
        <f t="shared" ref="CM142:CM146" si="462">SUM(CA142:CL142)</f>
        <v>#REF!</v>
      </c>
      <c r="CO142" s="154" t="e">
        <f t="shared" ref="CO142:CR142" si="463">SUM(CO143:CO146)</f>
        <v>#REF!</v>
      </c>
      <c r="CP142" s="154" t="e">
        <f t="shared" si="463"/>
        <v>#REF!</v>
      </c>
      <c r="CQ142" s="154" t="e">
        <f t="shared" si="463"/>
        <v>#REF!</v>
      </c>
      <c r="CR142" s="154" t="e">
        <f t="shared" si="463"/>
        <v>#REF!</v>
      </c>
      <c r="CS142" s="154" t="e">
        <f>SUM(CO142:CR142)</f>
        <v>#REF!</v>
      </c>
      <c r="CU142" s="154" t="e">
        <f t="shared" ref="CU142:CX142" si="464">SUM(CU143:CU146)</f>
        <v>#REF!</v>
      </c>
      <c r="CV142" s="154" t="e">
        <f t="shared" si="464"/>
        <v>#REF!</v>
      </c>
      <c r="CW142" s="154" t="e">
        <f t="shared" si="464"/>
        <v>#REF!</v>
      </c>
      <c r="CX142" s="154" t="e">
        <f t="shared" si="464"/>
        <v>#REF!</v>
      </c>
      <c r="CY142" s="154" t="e">
        <f>SUM(CU142:CX142)</f>
        <v>#REF!</v>
      </c>
      <c r="DA142" s="154" t="e">
        <f t="shared" ref="DA142:DS142" si="465">SUM(DA143:DA146)</f>
        <v>#REF!</v>
      </c>
      <c r="DB142" s="154" t="e">
        <f t="shared" si="465"/>
        <v>#REF!</v>
      </c>
      <c r="DC142" s="154" t="e">
        <f t="shared" si="465"/>
        <v>#REF!</v>
      </c>
      <c r="DD142" s="154" t="e">
        <f t="shared" si="465"/>
        <v>#REF!</v>
      </c>
      <c r="DE142" s="154" t="e">
        <f t="shared" si="465"/>
        <v>#REF!</v>
      </c>
      <c r="DF142" s="154" t="e">
        <f t="shared" si="465"/>
        <v>#REF!</v>
      </c>
      <c r="DG142" s="154" t="e">
        <f t="shared" si="465"/>
        <v>#REF!</v>
      </c>
      <c r="DH142" s="154" t="e">
        <f t="shared" si="465"/>
        <v>#REF!</v>
      </c>
      <c r="DI142" s="154" t="e">
        <f t="shared" si="465"/>
        <v>#REF!</v>
      </c>
      <c r="DJ142" s="154" t="e">
        <f t="shared" si="465"/>
        <v>#REF!</v>
      </c>
      <c r="DK142" s="154" t="e">
        <f t="shared" si="465"/>
        <v>#REF!</v>
      </c>
      <c r="DL142" s="154" t="e">
        <f t="shared" si="465"/>
        <v>#REF!</v>
      </c>
      <c r="DM142" s="154" t="e">
        <f t="shared" si="465"/>
        <v>#REF!</v>
      </c>
      <c r="DN142" s="154" t="e">
        <f t="shared" si="465"/>
        <v>#REF!</v>
      </c>
      <c r="DO142" s="154" t="e">
        <f t="shared" si="465"/>
        <v>#REF!</v>
      </c>
      <c r="DP142" s="154" t="e">
        <f t="shared" si="465"/>
        <v>#REF!</v>
      </c>
      <c r="DQ142" s="154" t="e">
        <f t="shared" si="465"/>
        <v>#REF!</v>
      </c>
      <c r="DR142" s="154" t="e">
        <f t="shared" si="465"/>
        <v>#REF!</v>
      </c>
      <c r="DS142" s="154" t="e">
        <f t="shared" si="465"/>
        <v>#REF!</v>
      </c>
      <c r="DU142" s="154" t="e">
        <f>SUM(BO142:BZ142)</f>
        <v>#REF!</v>
      </c>
      <c r="DW142" s="154" t="e">
        <f>SUM(BQ142:DV142)</f>
        <v>#REF!</v>
      </c>
      <c r="DX142" s="154" t="e">
        <f t="shared" ref="DX142:DX146" si="466">SUM(DL142:DW142)</f>
        <v>#REF!</v>
      </c>
    </row>
    <row r="143" spans="1:128" s="104" customFormat="1" hidden="1" x14ac:dyDescent="0.3">
      <c r="B143" s="105"/>
      <c r="C143" s="106"/>
      <c r="D143" s="105"/>
      <c r="E143" s="106"/>
      <c r="F143" s="107" t="s">
        <v>7</v>
      </c>
      <c r="G143" s="108" t="s">
        <v>195</v>
      </c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10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10"/>
      <c r="AK143" s="109"/>
      <c r="AL143" s="109"/>
      <c r="AM143" s="109"/>
      <c r="AN143" s="109"/>
      <c r="AO143" s="109" t="e">
        <f>#REF!</f>
        <v>#REF!</v>
      </c>
      <c r="AP143" s="109"/>
      <c r="AQ143" s="109">
        <f>$AO$211</f>
        <v>0</v>
      </c>
      <c r="AR143" s="109"/>
      <c r="AS143" s="109">
        <v>30000</v>
      </c>
      <c r="AT143" s="109"/>
      <c r="AU143" s="109" t="e">
        <f>#REF!</f>
        <v>#REF!</v>
      </c>
      <c r="AV143" s="109"/>
      <c r="AW143" s="110" t="e">
        <f t="shared" si="456"/>
        <v>#REF!</v>
      </c>
      <c r="AY143" s="109" t="e">
        <f>#REF!</f>
        <v>#REF!</v>
      </c>
      <c r="AZ143" s="109" t="e">
        <f>#REF!</f>
        <v>#REF!</v>
      </c>
      <c r="BA143" s="109" t="e">
        <f>#REF!</f>
        <v>#REF!</v>
      </c>
      <c r="BB143" s="109" t="e">
        <f>#REF!</f>
        <v>#REF!</v>
      </c>
      <c r="BC143" s="109" t="e">
        <f>#REF!</f>
        <v>#REF!</v>
      </c>
      <c r="BD143" s="109" t="e">
        <f>#REF!</f>
        <v>#REF!</v>
      </c>
      <c r="BE143" s="109" t="e">
        <f>#REF!</f>
        <v>#REF!</v>
      </c>
      <c r="BF143" s="109"/>
      <c r="BG143" s="109" t="e">
        <f>#REF!</f>
        <v>#REF!</v>
      </c>
      <c r="BH143" s="109"/>
      <c r="BI143" s="109" t="e">
        <f>#REF!</f>
        <v>#REF!</v>
      </c>
      <c r="BJ143" s="109"/>
      <c r="BK143" s="110" t="e">
        <f t="shared" si="458"/>
        <v>#REF!</v>
      </c>
      <c r="BM143" s="109" t="e">
        <f>#REF!</f>
        <v>#REF!</v>
      </c>
      <c r="BN143" s="109" t="e">
        <f>#REF!</f>
        <v>#REF!</v>
      </c>
      <c r="BO143" s="109" t="e">
        <f>#REF!</f>
        <v>#REF!</v>
      </c>
      <c r="BP143" s="109" t="e">
        <f>#REF!</f>
        <v>#REF!</v>
      </c>
      <c r="BQ143" s="109" t="e">
        <f>#REF!</f>
        <v>#REF!</v>
      </c>
      <c r="BR143" s="109" t="e">
        <f>#REF!</f>
        <v>#REF!</v>
      </c>
      <c r="BS143" s="109" t="e">
        <f>#REF!</f>
        <v>#REF!</v>
      </c>
      <c r="BT143" s="109"/>
      <c r="BU143" s="109" t="e">
        <f>#REF!</f>
        <v>#REF!</v>
      </c>
      <c r="BV143" s="109"/>
      <c r="BW143" s="109" t="e">
        <f>#REF!</f>
        <v>#REF!</v>
      </c>
      <c r="BX143" s="109"/>
      <c r="BY143" s="110" t="e">
        <f t="shared" si="460"/>
        <v>#REF!</v>
      </c>
      <c r="CA143" s="109" t="e">
        <f>#REF!</f>
        <v>#REF!</v>
      </c>
      <c r="CB143" s="109" t="e">
        <f>#REF!</f>
        <v>#REF!</v>
      </c>
      <c r="CC143" s="109" t="e">
        <f>#REF!</f>
        <v>#REF!</v>
      </c>
      <c r="CD143" s="109" t="e">
        <f>#REF!</f>
        <v>#REF!</v>
      </c>
      <c r="CE143" s="109" t="e">
        <f>#REF!</f>
        <v>#REF!</v>
      </c>
      <c r="CF143" s="109" t="e">
        <f>#REF!</f>
        <v>#REF!</v>
      </c>
      <c r="CG143" s="109" t="e">
        <f>#REF!</f>
        <v>#REF!</v>
      </c>
      <c r="CH143" s="109"/>
      <c r="CI143" s="109" t="e">
        <f>#REF!</f>
        <v>#REF!</v>
      </c>
      <c r="CJ143" s="109"/>
      <c r="CK143" s="109" t="e">
        <f>#REF!</f>
        <v>#REF!</v>
      </c>
      <c r="CL143" s="109"/>
      <c r="CM143" s="110" t="e">
        <f t="shared" si="462"/>
        <v>#REF!</v>
      </c>
      <c r="CO143" s="109" t="e">
        <f>#REF!</f>
        <v>#REF!</v>
      </c>
      <c r="CP143" s="109" t="e">
        <f>#REF!</f>
        <v>#REF!</v>
      </c>
      <c r="CQ143" s="109" t="e">
        <f>#REF!</f>
        <v>#REF!</v>
      </c>
      <c r="CR143" s="109" t="e">
        <f>#REF!</f>
        <v>#REF!</v>
      </c>
      <c r="CS143" s="110" t="e">
        <f>SUM(CO143:CR143)</f>
        <v>#REF!</v>
      </c>
      <c r="CU143" s="109" t="e">
        <f>#REF!</f>
        <v>#REF!</v>
      </c>
      <c r="CV143" s="109" t="e">
        <f>#REF!</f>
        <v>#REF!</v>
      </c>
      <c r="CW143" s="109" t="e">
        <f>#REF!</f>
        <v>#REF!</v>
      </c>
      <c r="CX143" s="109" t="e">
        <f>#REF!</f>
        <v>#REF!</v>
      </c>
      <c r="CY143" s="110" t="e">
        <f>SUM(CU143:CX143)</f>
        <v>#REF!</v>
      </c>
      <c r="DA143" s="109" t="e">
        <f>#REF!</f>
        <v>#REF!</v>
      </c>
      <c r="DB143" s="109" t="e">
        <f>#REF!</f>
        <v>#REF!</v>
      </c>
      <c r="DC143" s="109" t="e">
        <f>#REF!</f>
        <v>#REF!</v>
      </c>
      <c r="DD143" s="109" t="e">
        <f>#REF!</f>
        <v>#REF!</v>
      </c>
      <c r="DE143" s="109" t="e">
        <f>#REF!</f>
        <v>#REF!</v>
      </c>
      <c r="DF143" s="109" t="e">
        <f>#REF!</f>
        <v>#REF!</v>
      </c>
      <c r="DG143" s="109" t="e">
        <f>#REF!</f>
        <v>#REF!</v>
      </c>
      <c r="DH143" s="109" t="e">
        <f>#REF!</f>
        <v>#REF!</v>
      </c>
      <c r="DI143" s="109" t="e">
        <f>#REF!</f>
        <v>#REF!</v>
      </c>
      <c r="DJ143" s="109" t="e">
        <f>#REF!</f>
        <v>#REF!</v>
      </c>
      <c r="DK143" s="109" t="e">
        <f>#REF!</f>
        <v>#REF!</v>
      </c>
      <c r="DL143" s="109" t="e">
        <f>#REF!</f>
        <v>#REF!</v>
      </c>
      <c r="DM143" s="109" t="e">
        <f>#REF!</f>
        <v>#REF!</v>
      </c>
      <c r="DN143" s="109" t="e">
        <f>#REF!</f>
        <v>#REF!</v>
      </c>
      <c r="DO143" s="109" t="e">
        <f>#REF!</f>
        <v>#REF!</v>
      </c>
      <c r="DP143" s="109" t="e">
        <f>#REF!</f>
        <v>#REF!</v>
      </c>
      <c r="DQ143" s="109" t="e">
        <f>#REF!</f>
        <v>#REF!</v>
      </c>
      <c r="DR143" s="109" t="e">
        <f>#REF!</f>
        <v>#REF!</v>
      </c>
      <c r="DS143" s="109" t="e">
        <f>#REF!</f>
        <v>#REF!</v>
      </c>
      <c r="DU143" s="110" t="e">
        <f>SUM(BO143:BZ143)</f>
        <v>#REF!</v>
      </c>
      <c r="DW143" s="110" t="e">
        <f>SUM(BQ143:DV143)</f>
        <v>#REF!</v>
      </c>
      <c r="DX143" s="110" t="e">
        <f t="shared" si="466"/>
        <v>#REF!</v>
      </c>
    </row>
    <row r="144" spans="1:128" s="104" customFormat="1" hidden="1" x14ac:dyDescent="0.3">
      <c r="B144" s="105"/>
      <c r="C144" s="106"/>
      <c r="D144" s="105"/>
      <c r="E144" s="106"/>
      <c r="F144" s="107" t="s">
        <v>9</v>
      </c>
      <c r="G144" s="108" t="s">
        <v>195</v>
      </c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10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10"/>
      <c r="AK144" s="109"/>
      <c r="AL144" s="109">
        <v>13875.138658331</v>
      </c>
      <c r="AM144" s="109"/>
      <c r="AN144" s="109"/>
      <c r="AO144" s="109" t="e">
        <f>#REF!</f>
        <v>#REF!</v>
      </c>
      <c r="AP144" s="109"/>
      <c r="AQ144" s="109">
        <f>$AO$212</f>
        <v>0</v>
      </c>
      <c r="AR144" s="109"/>
      <c r="AS144" s="109">
        <v>30000</v>
      </c>
      <c r="AT144" s="109"/>
      <c r="AU144" s="109" t="e">
        <f>#REF!</f>
        <v>#REF!</v>
      </c>
      <c r="AV144" s="109"/>
      <c r="AW144" s="110" t="e">
        <f t="shared" si="456"/>
        <v>#REF!</v>
      </c>
      <c r="AY144" s="109" t="e">
        <f>#REF!</f>
        <v>#REF!</v>
      </c>
      <c r="AZ144" s="109" t="e">
        <f>#REF!</f>
        <v>#REF!</v>
      </c>
      <c r="BA144" s="109" t="e">
        <f>#REF!</f>
        <v>#REF!</v>
      </c>
      <c r="BB144" s="109" t="e">
        <f>#REF!</f>
        <v>#REF!</v>
      </c>
      <c r="BC144" s="109" t="e">
        <f>#REF!</f>
        <v>#REF!</v>
      </c>
      <c r="BD144" s="109" t="e">
        <f>#REF!</f>
        <v>#REF!</v>
      </c>
      <c r="BE144" s="109" t="e">
        <f>#REF!</f>
        <v>#REF!</v>
      </c>
      <c r="BF144" s="109"/>
      <c r="BG144" s="109" t="e">
        <f>#REF!</f>
        <v>#REF!</v>
      </c>
      <c r="BH144" s="109"/>
      <c r="BI144" s="109" t="e">
        <f>#REF!</f>
        <v>#REF!</v>
      </c>
      <c r="BJ144" s="109"/>
      <c r="BK144" s="110" t="e">
        <f t="shared" si="458"/>
        <v>#REF!</v>
      </c>
      <c r="BM144" s="109" t="e">
        <f>#REF!</f>
        <v>#REF!</v>
      </c>
      <c r="BN144" s="109" t="e">
        <f>#REF!</f>
        <v>#REF!</v>
      </c>
      <c r="BO144" s="109" t="e">
        <f>#REF!</f>
        <v>#REF!</v>
      </c>
      <c r="BP144" s="109" t="e">
        <f>#REF!</f>
        <v>#REF!</v>
      </c>
      <c r="BQ144" s="109" t="e">
        <f>#REF!</f>
        <v>#REF!</v>
      </c>
      <c r="BR144" s="109" t="e">
        <f>#REF!</f>
        <v>#REF!</v>
      </c>
      <c r="BS144" s="109" t="e">
        <f>#REF!</f>
        <v>#REF!</v>
      </c>
      <c r="BT144" s="109"/>
      <c r="BU144" s="109" t="e">
        <f>#REF!</f>
        <v>#REF!</v>
      </c>
      <c r="BV144" s="109"/>
      <c r="BW144" s="109" t="e">
        <f>#REF!</f>
        <v>#REF!</v>
      </c>
      <c r="BX144" s="109"/>
      <c r="BY144" s="110" t="e">
        <f t="shared" si="460"/>
        <v>#REF!</v>
      </c>
      <c r="CA144" s="109" t="e">
        <f>#REF!</f>
        <v>#REF!</v>
      </c>
      <c r="CB144" s="109" t="e">
        <f>#REF!</f>
        <v>#REF!</v>
      </c>
      <c r="CC144" s="109" t="e">
        <f>#REF!</f>
        <v>#REF!</v>
      </c>
      <c r="CD144" s="109" t="e">
        <f>#REF!</f>
        <v>#REF!</v>
      </c>
      <c r="CE144" s="109" t="e">
        <f>#REF!</f>
        <v>#REF!</v>
      </c>
      <c r="CF144" s="109" t="e">
        <f>#REF!</f>
        <v>#REF!</v>
      </c>
      <c r="CG144" s="109" t="e">
        <f>#REF!</f>
        <v>#REF!</v>
      </c>
      <c r="CH144" s="109"/>
      <c r="CI144" s="109" t="e">
        <f>#REF!</f>
        <v>#REF!</v>
      </c>
      <c r="CJ144" s="109"/>
      <c r="CK144" s="109" t="e">
        <f>#REF!</f>
        <v>#REF!</v>
      </c>
      <c r="CL144" s="109"/>
      <c r="CM144" s="110" t="e">
        <f t="shared" si="462"/>
        <v>#REF!</v>
      </c>
      <c r="CO144" s="109" t="e">
        <f>#REF!</f>
        <v>#REF!</v>
      </c>
      <c r="CP144" s="109" t="e">
        <f>#REF!</f>
        <v>#REF!</v>
      </c>
      <c r="CQ144" s="109" t="e">
        <f>#REF!</f>
        <v>#REF!</v>
      </c>
      <c r="CR144" s="109" t="e">
        <f>#REF!</f>
        <v>#REF!</v>
      </c>
      <c r="CS144" s="110" t="e">
        <f>SUM(CO144:CR144)</f>
        <v>#REF!</v>
      </c>
      <c r="CU144" s="109" t="e">
        <f>#REF!</f>
        <v>#REF!</v>
      </c>
      <c r="CV144" s="109" t="e">
        <f>#REF!</f>
        <v>#REF!</v>
      </c>
      <c r="CW144" s="109" t="e">
        <f>#REF!</f>
        <v>#REF!</v>
      </c>
      <c r="CX144" s="109" t="e">
        <f>#REF!</f>
        <v>#REF!</v>
      </c>
      <c r="CY144" s="110" t="e">
        <f>SUM(CU144:CX144)</f>
        <v>#REF!</v>
      </c>
      <c r="DA144" s="109" t="e">
        <f>#REF!</f>
        <v>#REF!</v>
      </c>
      <c r="DB144" s="109" t="e">
        <f>#REF!</f>
        <v>#REF!</v>
      </c>
      <c r="DC144" s="109" t="e">
        <f>#REF!</f>
        <v>#REF!</v>
      </c>
      <c r="DD144" s="109" t="e">
        <f>#REF!</f>
        <v>#REF!</v>
      </c>
      <c r="DE144" s="109" t="e">
        <f>#REF!</f>
        <v>#REF!</v>
      </c>
      <c r="DF144" s="109" t="e">
        <f>#REF!</f>
        <v>#REF!</v>
      </c>
      <c r="DG144" s="109" t="e">
        <f>#REF!</f>
        <v>#REF!</v>
      </c>
      <c r="DH144" s="109" t="e">
        <f>#REF!</f>
        <v>#REF!</v>
      </c>
      <c r="DI144" s="109" t="e">
        <f>#REF!</f>
        <v>#REF!</v>
      </c>
      <c r="DJ144" s="109" t="e">
        <f>#REF!</f>
        <v>#REF!</v>
      </c>
      <c r="DK144" s="109" t="e">
        <f>#REF!</f>
        <v>#REF!</v>
      </c>
      <c r="DL144" s="109" t="e">
        <f>#REF!</f>
        <v>#REF!</v>
      </c>
      <c r="DM144" s="109" t="e">
        <f>#REF!</f>
        <v>#REF!</v>
      </c>
      <c r="DN144" s="109" t="e">
        <f>#REF!</f>
        <v>#REF!</v>
      </c>
      <c r="DO144" s="109" t="e">
        <f>#REF!</f>
        <v>#REF!</v>
      </c>
      <c r="DP144" s="109" t="e">
        <f>#REF!</f>
        <v>#REF!</v>
      </c>
      <c r="DQ144" s="109" t="e">
        <f>#REF!</f>
        <v>#REF!</v>
      </c>
      <c r="DR144" s="109" t="e">
        <f>#REF!</f>
        <v>#REF!</v>
      </c>
      <c r="DS144" s="109" t="e">
        <f>#REF!</f>
        <v>#REF!</v>
      </c>
      <c r="DU144" s="110" t="e">
        <f>SUM(BO144:BZ144)</f>
        <v>#REF!</v>
      </c>
      <c r="DW144" s="110" t="e">
        <f>SUM(BQ144:DV144)</f>
        <v>#REF!</v>
      </c>
      <c r="DX144" s="110" t="e">
        <f t="shared" si="466"/>
        <v>#REF!</v>
      </c>
    </row>
    <row r="145" spans="1:128" s="104" customFormat="1" hidden="1" x14ac:dyDescent="0.3">
      <c r="B145" s="105"/>
      <c r="C145" s="106"/>
      <c r="D145" s="105"/>
      <c r="E145" s="106"/>
      <c r="F145" s="107" t="s">
        <v>197</v>
      </c>
      <c r="G145" s="108" t="s">
        <v>195</v>
      </c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10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10"/>
      <c r="AK145" s="109"/>
      <c r="AL145" s="109">
        <v>284840</v>
      </c>
      <c r="AM145" s="109"/>
      <c r="AN145" s="109"/>
      <c r="AO145" s="109"/>
      <c r="AP145" s="109"/>
      <c r="AQ145" s="109"/>
      <c r="AR145" s="109">
        <f>$AO$214</f>
        <v>0</v>
      </c>
      <c r="AS145" s="109"/>
      <c r="AT145" s="109"/>
      <c r="AU145" s="109"/>
      <c r="AV145" s="109"/>
      <c r="AW145" s="110">
        <f t="shared" si="456"/>
        <v>284840</v>
      </c>
      <c r="AY145" s="109"/>
      <c r="AZ145" s="109"/>
      <c r="BA145" s="109"/>
      <c r="BB145" s="109"/>
      <c r="BC145" s="109"/>
      <c r="BD145" s="109"/>
      <c r="BE145" s="109"/>
      <c r="BF145" s="109" t="e">
        <f>#REF!</f>
        <v>#REF!</v>
      </c>
      <c r="BG145" s="109"/>
      <c r="BH145" s="109"/>
      <c r="BI145" s="109"/>
      <c r="BJ145" s="109"/>
      <c r="BK145" s="110" t="e">
        <f t="shared" si="458"/>
        <v>#REF!</v>
      </c>
      <c r="BM145" s="109"/>
      <c r="BN145" s="109"/>
      <c r="BO145" s="109"/>
      <c r="BP145" s="109"/>
      <c r="BQ145" s="109"/>
      <c r="BR145" s="109"/>
      <c r="BS145" s="109"/>
      <c r="BT145" s="109" t="e">
        <f>#REF!</f>
        <v>#REF!</v>
      </c>
      <c r="BU145" s="109"/>
      <c r="BV145" s="109"/>
      <c r="BW145" s="109"/>
      <c r="BX145" s="109"/>
      <c r="BY145" s="110" t="e">
        <f t="shared" si="460"/>
        <v>#REF!</v>
      </c>
      <c r="CA145" s="109"/>
      <c r="CB145" s="109"/>
      <c r="CC145" s="109"/>
      <c r="CD145" s="109"/>
      <c r="CE145" s="109"/>
      <c r="CF145" s="109"/>
      <c r="CG145" s="109"/>
      <c r="CH145" s="109" t="e">
        <f>#REF!</f>
        <v>#REF!</v>
      </c>
      <c r="CI145" s="109"/>
      <c r="CJ145" s="109"/>
      <c r="CK145" s="109"/>
      <c r="CL145" s="109"/>
      <c r="CM145" s="110" t="e">
        <f t="shared" si="462"/>
        <v>#REF!</v>
      </c>
      <c r="CO145" s="109"/>
      <c r="CP145" s="109"/>
      <c r="CQ145" s="109"/>
      <c r="CR145" s="109"/>
      <c r="CS145" s="110">
        <f>SUM(CO145:CR145)</f>
        <v>0</v>
      </c>
      <c r="CU145" s="109"/>
      <c r="CV145" s="109"/>
      <c r="CW145" s="109"/>
      <c r="CX145" s="109"/>
      <c r="CY145" s="110">
        <f>SUM(CU145:CX145)</f>
        <v>0</v>
      </c>
      <c r="DA145" s="109"/>
      <c r="DB145" s="109"/>
      <c r="DC145" s="109"/>
      <c r="DD145" s="109"/>
      <c r="DE145" s="109"/>
      <c r="DF145" s="109"/>
      <c r="DG145" s="109"/>
      <c r="DH145" s="109"/>
      <c r="DI145" s="109"/>
      <c r="DJ145" s="109"/>
      <c r="DK145" s="109"/>
      <c r="DL145" s="109"/>
      <c r="DM145" s="109"/>
      <c r="DN145" s="109"/>
      <c r="DO145" s="109"/>
      <c r="DP145" s="109"/>
      <c r="DQ145" s="109"/>
      <c r="DR145" s="109"/>
      <c r="DS145" s="109"/>
      <c r="DU145" s="110" t="e">
        <f>SUM(BO145:BZ145)</f>
        <v>#REF!</v>
      </c>
      <c r="DW145" s="110" t="e">
        <f>SUM(BQ145:DV145)</f>
        <v>#REF!</v>
      </c>
      <c r="DX145" s="110" t="e">
        <f t="shared" si="466"/>
        <v>#REF!</v>
      </c>
    </row>
    <row r="146" spans="1:128" s="104" customFormat="1" hidden="1" x14ac:dyDescent="0.3">
      <c r="B146" s="105"/>
      <c r="C146" s="106"/>
      <c r="D146" s="105"/>
      <c r="E146" s="106"/>
      <c r="F146" s="107" t="s">
        <v>198</v>
      </c>
      <c r="G146" s="108" t="s">
        <v>195</v>
      </c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10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10"/>
      <c r="AK146" s="109"/>
      <c r="AL146" s="109"/>
      <c r="AM146" s="109"/>
      <c r="AN146" s="109"/>
      <c r="AO146" s="109" t="e">
        <f>#REF!</f>
        <v>#REF!</v>
      </c>
      <c r="AP146" s="109"/>
      <c r="AQ146" s="109">
        <f>$AO$213</f>
        <v>0</v>
      </c>
      <c r="AR146" s="109"/>
      <c r="AS146" s="109">
        <v>90000</v>
      </c>
      <c r="AT146" s="109"/>
      <c r="AU146" s="109" t="e">
        <f>#REF!</f>
        <v>#REF!</v>
      </c>
      <c r="AV146" s="109"/>
      <c r="AW146" s="110" t="e">
        <f t="shared" si="456"/>
        <v>#REF!</v>
      </c>
      <c r="AY146" s="109" t="e">
        <f>#REF!</f>
        <v>#REF!</v>
      </c>
      <c r="AZ146" s="109" t="e">
        <f>#REF!</f>
        <v>#REF!</v>
      </c>
      <c r="BA146" s="109" t="e">
        <f>#REF!</f>
        <v>#REF!</v>
      </c>
      <c r="BB146" s="109" t="e">
        <f>#REF!</f>
        <v>#REF!</v>
      </c>
      <c r="BC146" s="109" t="e">
        <f>#REF!</f>
        <v>#REF!</v>
      </c>
      <c r="BD146" s="109" t="e">
        <f>#REF!</f>
        <v>#REF!</v>
      </c>
      <c r="BE146" s="109" t="e">
        <f>#REF!</f>
        <v>#REF!</v>
      </c>
      <c r="BF146" s="109"/>
      <c r="BG146" s="109" t="e">
        <f>#REF!</f>
        <v>#REF!</v>
      </c>
      <c r="BH146" s="109"/>
      <c r="BI146" s="109" t="e">
        <f>#REF!</f>
        <v>#REF!</v>
      </c>
      <c r="BJ146" s="109"/>
      <c r="BK146" s="110" t="e">
        <f t="shared" si="458"/>
        <v>#REF!</v>
      </c>
      <c r="BM146" s="109" t="e">
        <f>#REF!</f>
        <v>#REF!</v>
      </c>
      <c r="BN146" s="109" t="e">
        <f>#REF!</f>
        <v>#REF!</v>
      </c>
      <c r="BO146" s="109" t="e">
        <f>#REF!</f>
        <v>#REF!</v>
      </c>
      <c r="BP146" s="109" t="e">
        <f>#REF!</f>
        <v>#REF!</v>
      </c>
      <c r="BQ146" s="109" t="e">
        <f>#REF!</f>
        <v>#REF!</v>
      </c>
      <c r="BR146" s="109" t="e">
        <f>#REF!</f>
        <v>#REF!</v>
      </c>
      <c r="BS146" s="109" t="e">
        <f>#REF!</f>
        <v>#REF!</v>
      </c>
      <c r="BT146" s="109"/>
      <c r="BU146" s="109" t="e">
        <f>#REF!</f>
        <v>#REF!</v>
      </c>
      <c r="BV146" s="109"/>
      <c r="BW146" s="109" t="e">
        <f>#REF!</f>
        <v>#REF!</v>
      </c>
      <c r="BX146" s="109"/>
      <c r="BY146" s="110" t="e">
        <f t="shared" si="460"/>
        <v>#REF!</v>
      </c>
      <c r="CA146" s="109" t="e">
        <f>#REF!</f>
        <v>#REF!</v>
      </c>
      <c r="CB146" s="109" t="e">
        <f>#REF!</f>
        <v>#REF!</v>
      </c>
      <c r="CC146" s="109" t="e">
        <f>#REF!</f>
        <v>#REF!</v>
      </c>
      <c r="CD146" s="109" t="e">
        <f>#REF!</f>
        <v>#REF!</v>
      </c>
      <c r="CE146" s="109" t="e">
        <f>#REF!</f>
        <v>#REF!</v>
      </c>
      <c r="CF146" s="109" t="e">
        <f>#REF!</f>
        <v>#REF!</v>
      </c>
      <c r="CG146" s="109" t="e">
        <f>#REF!</f>
        <v>#REF!</v>
      </c>
      <c r="CH146" s="109"/>
      <c r="CI146" s="109" t="e">
        <f>#REF!</f>
        <v>#REF!</v>
      </c>
      <c r="CJ146" s="109"/>
      <c r="CK146" s="109" t="e">
        <f>#REF!</f>
        <v>#REF!</v>
      </c>
      <c r="CL146" s="109"/>
      <c r="CM146" s="110" t="e">
        <f t="shared" si="462"/>
        <v>#REF!</v>
      </c>
      <c r="CO146" s="109" t="e">
        <f>#REF!</f>
        <v>#REF!</v>
      </c>
      <c r="CP146" s="109" t="e">
        <f>#REF!</f>
        <v>#REF!</v>
      </c>
      <c r="CQ146" s="109" t="e">
        <f>#REF!</f>
        <v>#REF!</v>
      </c>
      <c r="CR146" s="109" t="e">
        <f>#REF!</f>
        <v>#REF!</v>
      </c>
      <c r="CS146" s="110" t="e">
        <f>SUM(CO146:CR146)</f>
        <v>#REF!</v>
      </c>
      <c r="CU146" s="109" t="e">
        <f>#REF!</f>
        <v>#REF!</v>
      </c>
      <c r="CV146" s="109" t="e">
        <f>#REF!</f>
        <v>#REF!</v>
      </c>
      <c r="CW146" s="109" t="e">
        <f>#REF!</f>
        <v>#REF!</v>
      </c>
      <c r="CX146" s="109" t="e">
        <f>#REF!</f>
        <v>#REF!</v>
      </c>
      <c r="CY146" s="110" t="e">
        <f>SUM(CU146:CX146)</f>
        <v>#REF!</v>
      </c>
      <c r="DA146" s="109" t="e">
        <f>#REF!</f>
        <v>#REF!</v>
      </c>
      <c r="DB146" s="109" t="e">
        <f>#REF!</f>
        <v>#REF!</v>
      </c>
      <c r="DC146" s="109" t="e">
        <f>#REF!</f>
        <v>#REF!</v>
      </c>
      <c r="DD146" s="109" t="e">
        <f>#REF!</f>
        <v>#REF!</v>
      </c>
      <c r="DE146" s="109" t="e">
        <f>#REF!</f>
        <v>#REF!</v>
      </c>
      <c r="DF146" s="109" t="e">
        <f>#REF!</f>
        <v>#REF!</v>
      </c>
      <c r="DG146" s="109" t="e">
        <f>#REF!</f>
        <v>#REF!</v>
      </c>
      <c r="DH146" s="109" t="e">
        <f>#REF!</f>
        <v>#REF!</v>
      </c>
      <c r="DI146" s="109" t="e">
        <f>#REF!</f>
        <v>#REF!</v>
      </c>
      <c r="DJ146" s="109" t="e">
        <f>#REF!</f>
        <v>#REF!</v>
      </c>
      <c r="DK146" s="109" t="e">
        <f>#REF!</f>
        <v>#REF!</v>
      </c>
      <c r="DL146" s="109" t="e">
        <f>#REF!</f>
        <v>#REF!</v>
      </c>
      <c r="DM146" s="109" t="e">
        <f>#REF!</f>
        <v>#REF!</v>
      </c>
      <c r="DN146" s="109" t="e">
        <f>#REF!</f>
        <v>#REF!</v>
      </c>
      <c r="DO146" s="109" t="e">
        <f>#REF!</f>
        <v>#REF!</v>
      </c>
      <c r="DP146" s="109" t="e">
        <f>#REF!</f>
        <v>#REF!</v>
      </c>
      <c r="DQ146" s="109" t="e">
        <f>#REF!</f>
        <v>#REF!</v>
      </c>
      <c r="DR146" s="109" t="e">
        <f>#REF!</f>
        <v>#REF!</v>
      </c>
      <c r="DS146" s="109" t="e">
        <f>#REF!</f>
        <v>#REF!</v>
      </c>
      <c r="DU146" s="110" t="e">
        <f>SUM(BO146:BZ146)</f>
        <v>#REF!</v>
      </c>
      <c r="DW146" s="110" t="e">
        <f>SUM(BQ146:DV146)</f>
        <v>#REF!</v>
      </c>
      <c r="DX146" s="110" t="e">
        <f t="shared" si="466"/>
        <v>#REF!</v>
      </c>
    </row>
    <row r="147" spans="1:128" hidden="1" x14ac:dyDescent="0.3">
      <c r="B147" s="15"/>
      <c r="C147" s="16"/>
      <c r="D147" s="15"/>
      <c r="E147" s="16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8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8"/>
      <c r="AK147" s="111"/>
      <c r="AM147" s="111"/>
      <c r="AO147" s="111"/>
      <c r="AQ147" s="111"/>
      <c r="AS147" s="111"/>
      <c r="AU147" s="111"/>
      <c r="AW147" s="18"/>
      <c r="AY147" s="111"/>
      <c r="BA147" s="111"/>
      <c r="BC147" s="111"/>
      <c r="BE147" s="111"/>
      <c r="BG147" s="111"/>
      <c r="BI147" s="111"/>
      <c r="BK147" s="18"/>
      <c r="BM147" s="111"/>
      <c r="BO147" s="111"/>
      <c r="BQ147" s="111"/>
      <c r="BS147" s="111"/>
      <c r="BU147" s="111"/>
      <c r="BW147" s="111"/>
      <c r="BY147" s="18"/>
      <c r="CA147" s="111"/>
      <c r="CC147" s="111"/>
      <c r="CE147" s="111"/>
      <c r="CG147" s="111"/>
      <c r="CI147" s="111"/>
      <c r="CK147" s="111"/>
      <c r="CM147" s="18"/>
      <c r="CO147" s="111"/>
      <c r="CQ147" s="111"/>
      <c r="CS147" s="18"/>
      <c r="CU147" s="111"/>
      <c r="CW147" s="111"/>
      <c r="CY147" s="18"/>
      <c r="DA147" s="111"/>
      <c r="DB147" s="111"/>
      <c r="DC147" s="111"/>
      <c r="DD147" s="111"/>
      <c r="DE147" s="111"/>
      <c r="DF147" s="111"/>
      <c r="DG147" s="111"/>
      <c r="DH147" s="111"/>
      <c r="DI147" s="111"/>
      <c r="DJ147" s="111"/>
      <c r="DK147" s="111"/>
      <c r="DL147" s="111"/>
      <c r="DM147" s="111"/>
      <c r="DN147" s="111"/>
      <c r="DO147" s="111"/>
      <c r="DP147" s="111"/>
      <c r="DQ147" s="111"/>
      <c r="DR147" s="111"/>
      <c r="DS147" s="111"/>
      <c r="DU147" s="18"/>
      <c r="DW147" s="18"/>
      <c r="DX147" s="18"/>
    </row>
    <row r="148" spans="1:128" s="10" customFormat="1" hidden="1" x14ac:dyDescent="0.3">
      <c r="A148" s="21"/>
      <c r="B148" s="127"/>
      <c r="C148" s="128"/>
      <c r="D148" s="127"/>
      <c r="E148" s="128"/>
      <c r="F148" s="129" t="s">
        <v>170</v>
      </c>
      <c r="G148" s="143" t="s">
        <v>179</v>
      </c>
      <c r="I148" s="144">
        <f t="shared" ref="I148:T148" si="467">I150+I160+I165+I169</f>
        <v>0</v>
      </c>
      <c r="J148" s="144">
        <f t="shared" si="467"/>
        <v>0</v>
      </c>
      <c r="K148" s="144">
        <f t="shared" si="467"/>
        <v>0</v>
      </c>
      <c r="L148" s="144">
        <f t="shared" si="467"/>
        <v>0</v>
      </c>
      <c r="M148" s="144">
        <f t="shared" si="467"/>
        <v>0</v>
      </c>
      <c r="N148" s="144">
        <f t="shared" si="467"/>
        <v>0</v>
      </c>
      <c r="O148" s="144">
        <f t="shared" si="467"/>
        <v>0</v>
      </c>
      <c r="P148" s="144">
        <f t="shared" si="467"/>
        <v>0</v>
      </c>
      <c r="Q148" s="144">
        <f t="shared" si="467"/>
        <v>0</v>
      </c>
      <c r="R148" s="144">
        <f t="shared" si="467"/>
        <v>0</v>
      </c>
      <c r="S148" s="144">
        <f t="shared" si="467"/>
        <v>0</v>
      </c>
      <c r="T148" s="144">
        <f t="shared" si="467"/>
        <v>0</v>
      </c>
      <c r="U148" s="144">
        <f>SUM(I148:T148)</f>
        <v>0</v>
      </c>
      <c r="W148" s="144">
        <f t="shared" ref="W148:AH148" si="468">W150+W160+W165+W169</f>
        <v>0</v>
      </c>
      <c r="X148" s="144">
        <f t="shared" si="468"/>
        <v>0</v>
      </c>
      <c r="Y148" s="144">
        <f t="shared" si="468"/>
        <v>0</v>
      </c>
      <c r="Z148" s="144">
        <f t="shared" si="468"/>
        <v>0</v>
      </c>
      <c r="AA148" s="144">
        <f t="shared" si="468"/>
        <v>0</v>
      </c>
      <c r="AB148" s="144">
        <f t="shared" si="468"/>
        <v>0</v>
      </c>
      <c r="AC148" s="144">
        <f t="shared" si="468"/>
        <v>0</v>
      </c>
      <c r="AD148" s="144">
        <f t="shared" si="468"/>
        <v>0</v>
      </c>
      <c r="AE148" s="144">
        <f t="shared" si="468"/>
        <v>0</v>
      </c>
      <c r="AF148" s="144">
        <f t="shared" si="468"/>
        <v>0</v>
      </c>
      <c r="AG148" s="144">
        <f t="shared" si="468"/>
        <v>0</v>
      </c>
      <c r="AH148" s="144">
        <f t="shared" si="468"/>
        <v>0</v>
      </c>
      <c r="AI148" s="144">
        <f>SUM(W148:AH148)</f>
        <v>0</v>
      </c>
      <c r="AK148" s="144">
        <f t="shared" ref="AK148:AR148" si="469">AK150+AK160+AK165+AK169</f>
        <v>2583509.0804295167</v>
      </c>
      <c r="AL148" s="144">
        <f t="shared" si="469"/>
        <v>1983971.8104760151</v>
      </c>
      <c r="AM148" s="144">
        <f t="shared" si="469"/>
        <v>2687910.8330255989</v>
      </c>
      <c r="AN148" s="144">
        <f t="shared" si="469"/>
        <v>2593389.6760319523</v>
      </c>
      <c r="AO148" s="144" t="e">
        <f t="shared" si="469"/>
        <v>#REF!</v>
      </c>
      <c r="AP148" s="144">
        <f t="shared" si="469"/>
        <v>2578396.9377822694</v>
      </c>
      <c r="AQ148" s="144">
        <f t="shared" si="469"/>
        <v>2659834.0308852242</v>
      </c>
      <c r="AR148" s="144">
        <f t="shared" si="469"/>
        <v>2564804.2187524829</v>
      </c>
      <c r="AS148" s="144">
        <v>2494357.2504461338</v>
      </c>
      <c r="AT148" s="144">
        <f t="shared" ref="AT148:AV148" si="470">AT150+AT160+AT165+AT169</f>
        <v>2340538.7139460137</v>
      </c>
      <c r="AU148" s="144" t="e">
        <f t="shared" si="470"/>
        <v>#REF!</v>
      </c>
      <c r="AV148" s="144">
        <f t="shared" si="470"/>
        <v>2508596.1750038294</v>
      </c>
      <c r="AW148" s="144" t="e">
        <f t="shared" ref="AW148" si="471">SUM(AK148:AV148)</f>
        <v>#REF!</v>
      </c>
      <c r="AY148" s="144" t="e">
        <f t="shared" ref="AY148:BJ148" si="472">AY150+AY160+AY165+AY169</f>
        <v>#REF!</v>
      </c>
      <c r="AZ148" s="144" t="e">
        <f t="shared" si="472"/>
        <v>#REF!</v>
      </c>
      <c r="BA148" s="144" t="e">
        <f t="shared" si="472"/>
        <v>#REF!</v>
      </c>
      <c r="BB148" s="144" t="e">
        <f t="shared" si="472"/>
        <v>#REF!</v>
      </c>
      <c r="BC148" s="144" t="e">
        <f t="shared" si="472"/>
        <v>#REF!</v>
      </c>
      <c r="BD148" s="144" t="e">
        <f t="shared" si="472"/>
        <v>#REF!</v>
      </c>
      <c r="BE148" s="144" t="e">
        <f t="shared" si="472"/>
        <v>#REF!</v>
      </c>
      <c r="BF148" s="144" t="e">
        <f t="shared" si="472"/>
        <v>#REF!</v>
      </c>
      <c r="BG148" s="144" t="e">
        <f t="shared" si="472"/>
        <v>#REF!</v>
      </c>
      <c r="BH148" s="144">
        <f t="shared" si="472"/>
        <v>2500861.6196917836</v>
      </c>
      <c r="BI148" s="144" t="e">
        <f t="shared" si="472"/>
        <v>#REF!</v>
      </c>
      <c r="BJ148" s="144">
        <f t="shared" si="472"/>
        <v>2556454.4982632715</v>
      </c>
      <c r="BK148" s="144" t="e">
        <f t="shared" ref="BK148" si="473">SUM(AY148:BJ148)</f>
        <v>#REF!</v>
      </c>
      <c r="BM148" s="144" t="e">
        <f t="shared" ref="BM148:BX148" si="474">BM150+BM160+BM165+BM169</f>
        <v>#REF!</v>
      </c>
      <c r="BN148" s="144" t="e">
        <f t="shared" si="474"/>
        <v>#REF!</v>
      </c>
      <c r="BO148" s="144" t="e">
        <f t="shared" si="474"/>
        <v>#REF!</v>
      </c>
      <c r="BP148" s="144" t="e">
        <f t="shared" si="474"/>
        <v>#REF!</v>
      </c>
      <c r="BQ148" s="144" t="e">
        <f t="shared" si="474"/>
        <v>#REF!</v>
      </c>
      <c r="BR148" s="144" t="e">
        <f t="shared" si="474"/>
        <v>#REF!</v>
      </c>
      <c r="BS148" s="144" t="e">
        <f t="shared" si="474"/>
        <v>#REF!</v>
      </c>
      <c r="BT148" s="144" t="e">
        <f t="shared" si="474"/>
        <v>#REF!</v>
      </c>
      <c r="BU148" s="144" t="e">
        <f t="shared" si="474"/>
        <v>#REF!</v>
      </c>
      <c r="BV148" s="144">
        <f t="shared" si="474"/>
        <v>2423260.7540606391</v>
      </c>
      <c r="BW148" s="144" t="e">
        <f t="shared" si="474"/>
        <v>#REF!</v>
      </c>
      <c r="BX148" s="144">
        <f t="shared" si="474"/>
        <v>2541345.3113333802</v>
      </c>
      <c r="BY148" s="144" t="e">
        <f t="shared" ref="BY148" si="475">SUM(BM148:BX148)</f>
        <v>#REF!</v>
      </c>
      <c r="CA148" s="144" t="e">
        <f t="shared" ref="CA148:CL148" si="476">CA150+CA160+CA165+CA169</f>
        <v>#REF!</v>
      </c>
      <c r="CB148" s="144" t="e">
        <f t="shared" si="476"/>
        <v>#REF!</v>
      </c>
      <c r="CC148" s="144" t="e">
        <f t="shared" si="476"/>
        <v>#REF!</v>
      </c>
      <c r="CD148" s="144" t="e">
        <f t="shared" si="476"/>
        <v>#REF!</v>
      </c>
      <c r="CE148" s="144" t="e">
        <f t="shared" si="476"/>
        <v>#REF!</v>
      </c>
      <c r="CF148" s="144" t="e">
        <f t="shared" si="476"/>
        <v>#REF!</v>
      </c>
      <c r="CG148" s="144" t="e">
        <f t="shared" si="476"/>
        <v>#REF!</v>
      </c>
      <c r="CH148" s="144" t="e">
        <f t="shared" si="476"/>
        <v>#REF!</v>
      </c>
      <c r="CI148" s="144" t="e">
        <f t="shared" si="476"/>
        <v>#REF!</v>
      </c>
      <c r="CJ148" s="144">
        <f t="shared" si="476"/>
        <v>0</v>
      </c>
      <c r="CK148" s="144" t="e">
        <f t="shared" si="476"/>
        <v>#REF!</v>
      </c>
      <c r="CL148" s="144">
        <f t="shared" si="476"/>
        <v>0</v>
      </c>
      <c r="CM148" s="144" t="e">
        <f t="shared" ref="CM148" si="477">SUM(CA148:CL148)</f>
        <v>#REF!</v>
      </c>
      <c r="CO148" s="144" t="e">
        <f t="shared" ref="CO148:CR148" si="478">CO150+CO160+CO165+CO169</f>
        <v>#REF!</v>
      </c>
      <c r="CP148" s="144" t="e">
        <f t="shared" si="478"/>
        <v>#REF!</v>
      </c>
      <c r="CQ148" s="144" t="e">
        <f t="shared" si="478"/>
        <v>#REF!</v>
      </c>
      <c r="CR148" s="144" t="e">
        <f t="shared" si="478"/>
        <v>#REF!</v>
      </c>
      <c r="CS148" s="144" t="e">
        <f>SUM(CO148:CR148)</f>
        <v>#REF!</v>
      </c>
      <c r="CU148" s="144" t="e">
        <f t="shared" ref="CU148:CX148" si="479">CU150+CU160+CU165+CU169</f>
        <v>#REF!</v>
      </c>
      <c r="CV148" s="144" t="e">
        <f t="shared" si="479"/>
        <v>#REF!</v>
      </c>
      <c r="CW148" s="144" t="e">
        <f t="shared" si="479"/>
        <v>#REF!</v>
      </c>
      <c r="CX148" s="144" t="e">
        <f t="shared" si="479"/>
        <v>#REF!</v>
      </c>
      <c r="CY148" s="144" t="e">
        <f>SUM(CU148:CX148)</f>
        <v>#REF!</v>
      </c>
      <c r="DA148" s="144" t="e">
        <f t="shared" ref="DA148:DS148" si="480">DA150+DA160+DA165+DA169</f>
        <v>#REF!</v>
      </c>
      <c r="DB148" s="144" t="e">
        <f t="shared" si="480"/>
        <v>#REF!</v>
      </c>
      <c r="DC148" s="144" t="e">
        <f t="shared" si="480"/>
        <v>#REF!</v>
      </c>
      <c r="DD148" s="144" t="e">
        <f t="shared" si="480"/>
        <v>#REF!</v>
      </c>
      <c r="DE148" s="144" t="e">
        <f t="shared" si="480"/>
        <v>#REF!</v>
      </c>
      <c r="DF148" s="144" t="e">
        <f t="shared" si="480"/>
        <v>#REF!</v>
      </c>
      <c r="DG148" s="144" t="e">
        <f t="shared" si="480"/>
        <v>#REF!</v>
      </c>
      <c r="DH148" s="144" t="e">
        <f t="shared" si="480"/>
        <v>#REF!</v>
      </c>
      <c r="DI148" s="144" t="e">
        <f t="shared" si="480"/>
        <v>#REF!</v>
      </c>
      <c r="DJ148" s="144" t="e">
        <f t="shared" si="480"/>
        <v>#REF!</v>
      </c>
      <c r="DK148" s="144" t="e">
        <f t="shared" si="480"/>
        <v>#REF!</v>
      </c>
      <c r="DL148" s="144" t="e">
        <f t="shared" si="480"/>
        <v>#REF!</v>
      </c>
      <c r="DM148" s="144" t="e">
        <f t="shared" si="480"/>
        <v>#REF!</v>
      </c>
      <c r="DN148" s="144" t="e">
        <f t="shared" si="480"/>
        <v>#REF!</v>
      </c>
      <c r="DO148" s="144" t="e">
        <f t="shared" si="480"/>
        <v>#REF!</v>
      </c>
      <c r="DP148" s="144" t="e">
        <f t="shared" si="480"/>
        <v>#REF!</v>
      </c>
      <c r="DQ148" s="144" t="e">
        <f t="shared" si="480"/>
        <v>#REF!</v>
      </c>
      <c r="DR148" s="144" t="e">
        <f t="shared" si="480"/>
        <v>#REF!</v>
      </c>
      <c r="DS148" s="144" t="e">
        <f t="shared" si="480"/>
        <v>#REF!</v>
      </c>
      <c r="DU148" s="144" t="e">
        <f>SUM(BO148:BZ148)</f>
        <v>#REF!</v>
      </c>
      <c r="DW148" s="144" t="e">
        <f>SUM(BQ148:DV148)</f>
        <v>#REF!</v>
      </c>
      <c r="DX148" s="144" t="e">
        <f t="shared" ref="DX148" si="481">SUM(DL148:DW148)</f>
        <v>#REF!</v>
      </c>
    </row>
    <row r="149" spans="1:128" hidden="1" x14ac:dyDescent="0.3">
      <c r="B149" s="15"/>
      <c r="C149" s="16"/>
      <c r="D149" s="15"/>
      <c r="E149" s="16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33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33"/>
      <c r="AW149" s="33"/>
      <c r="BK149" s="33"/>
      <c r="BY149" s="33"/>
      <c r="CM149" s="33"/>
      <c r="CS149" s="33"/>
      <c r="CY149" s="33"/>
      <c r="DU149" s="33"/>
      <c r="DW149" s="33"/>
      <c r="DX149" s="33"/>
    </row>
    <row r="150" spans="1:128" s="10" customFormat="1" hidden="1" x14ac:dyDescent="0.3">
      <c r="A150" s="21"/>
      <c r="B150" s="131"/>
      <c r="C150" s="132"/>
      <c r="D150" s="131"/>
      <c r="E150" s="132"/>
      <c r="F150" s="133" t="s">
        <v>21</v>
      </c>
      <c r="G150" s="145" t="s">
        <v>179</v>
      </c>
      <c r="I150" s="146">
        <f t="shared" ref="I150:T150" si="482">SUM(I151:I158)</f>
        <v>0</v>
      </c>
      <c r="J150" s="146">
        <f t="shared" si="482"/>
        <v>0</v>
      </c>
      <c r="K150" s="146">
        <f t="shared" si="482"/>
        <v>0</v>
      </c>
      <c r="L150" s="146">
        <f t="shared" si="482"/>
        <v>0</v>
      </c>
      <c r="M150" s="146">
        <f t="shared" si="482"/>
        <v>0</v>
      </c>
      <c r="N150" s="146">
        <f t="shared" si="482"/>
        <v>0</v>
      </c>
      <c r="O150" s="146">
        <f t="shared" si="482"/>
        <v>0</v>
      </c>
      <c r="P150" s="146">
        <f t="shared" si="482"/>
        <v>0</v>
      </c>
      <c r="Q150" s="146">
        <f t="shared" si="482"/>
        <v>0</v>
      </c>
      <c r="R150" s="146">
        <f t="shared" si="482"/>
        <v>0</v>
      </c>
      <c r="S150" s="146">
        <f t="shared" si="482"/>
        <v>0</v>
      </c>
      <c r="T150" s="146">
        <f t="shared" si="482"/>
        <v>0</v>
      </c>
      <c r="U150" s="146">
        <f t="shared" ref="U150:U152" si="483">SUM(I150:T150)</f>
        <v>0</v>
      </c>
      <c r="W150" s="146">
        <f t="shared" ref="W150:AH150" si="484">SUM(W151:W158)</f>
        <v>0</v>
      </c>
      <c r="X150" s="146">
        <f t="shared" si="484"/>
        <v>0</v>
      </c>
      <c r="Y150" s="146">
        <f t="shared" si="484"/>
        <v>0</v>
      </c>
      <c r="Z150" s="146">
        <f t="shared" si="484"/>
        <v>0</v>
      </c>
      <c r="AA150" s="146">
        <f t="shared" si="484"/>
        <v>0</v>
      </c>
      <c r="AB150" s="146">
        <f t="shared" si="484"/>
        <v>0</v>
      </c>
      <c r="AC150" s="146">
        <f t="shared" si="484"/>
        <v>0</v>
      </c>
      <c r="AD150" s="146">
        <f t="shared" si="484"/>
        <v>0</v>
      </c>
      <c r="AE150" s="146">
        <f t="shared" si="484"/>
        <v>0</v>
      </c>
      <c r="AF150" s="146">
        <f t="shared" si="484"/>
        <v>0</v>
      </c>
      <c r="AG150" s="146">
        <f t="shared" si="484"/>
        <v>0</v>
      </c>
      <c r="AH150" s="146">
        <f t="shared" si="484"/>
        <v>0</v>
      </c>
      <c r="AI150" s="146">
        <f t="shared" ref="AI150:AI152" si="485">SUM(W150:AH150)</f>
        <v>0</v>
      </c>
      <c r="AK150" s="146">
        <f t="shared" ref="AK150:AR150" si="486">SUM(AK151:AK158)</f>
        <v>47557.322644566571</v>
      </c>
      <c r="AL150" s="146">
        <f t="shared" si="486"/>
        <v>42995.53241961242</v>
      </c>
      <c r="AM150" s="146">
        <f t="shared" si="486"/>
        <v>48242.545646035331</v>
      </c>
      <c r="AN150" s="146">
        <f t="shared" si="486"/>
        <v>45114.659367697124</v>
      </c>
      <c r="AO150" s="146">
        <f t="shared" si="486"/>
        <v>41858.432900533902</v>
      </c>
      <c r="AP150" s="146">
        <f t="shared" si="486"/>
        <v>38859.437490030934</v>
      </c>
      <c r="AQ150" s="146">
        <f t="shared" si="486"/>
        <v>39738.063995118435</v>
      </c>
      <c r="AR150" s="146">
        <f t="shared" si="486"/>
        <v>39879.189467886572</v>
      </c>
      <c r="AS150" s="146">
        <v>38649.476293221676</v>
      </c>
      <c r="AT150" s="146">
        <f t="shared" ref="AT150:AV150" si="487">SUM(AT151:AT158)</f>
        <v>40953.876959013658</v>
      </c>
      <c r="AU150" s="146">
        <f t="shared" si="487"/>
        <v>38967.783257183029</v>
      </c>
      <c r="AV150" s="146">
        <f t="shared" si="487"/>
        <v>41025.619259127125</v>
      </c>
      <c r="AW150" s="146">
        <f t="shared" ref="AW150:AW158" si="488">SUM(AK150:AV150)</f>
        <v>503841.93970002682</v>
      </c>
      <c r="AY150" s="146">
        <f t="shared" ref="AY150:BJ150" si="489">SUM(AY151:AY158)</f>
        <v>37050.140539288739</v>
      </c>
      <c r="AZ150" s="146">
        <f t="shared" si="489"/>
        <v>33145.796256362628</v>
      </c>
      <c r="BA150" s="146">
        <f t="shared" si="489"/>
        <v>40728.578405887085</v>
      </c>
      <c r="BB150" s="146">
        <f t="shared" si="489"/>
        <v>39960.992361386699</v>
      </c>
      <c r="BC150" s="146">
        <f t="shared" si="489"/>
        <v>35050.168139612266</v>
      </c>
      <c r="BD150" s="146">
        <f t="shared" si="489"/>
        <v>40070.779685631627</v>
      </c>
      <c r="BE150" s="146">
        <f t="shared" si="489"/>
        <v>41371.41105264792</v>
      </c>
      <c r="BF150" s="146">
        <f t="shared" si="489"/>
        <v>46030.019320322579</v>
      </c>
      <c r="BG150" s="146">
        <f t="shared" si="489"/>
        <v>34004.987389052956</v>
      </c>
      <c r="BH150" s="146">
        <f t="shared" si="489"/>
        <v>40009.48957735968</v>
      </c>
      <c r="BI150" s="146">
        <f t="shared" si="489"/>
        <v>41547.154351663688</v>
      </c>
      <c r="BJ150" s="146">
        <f t="shared" si="489"/>
        <v>41610.688278445843</v>
      </c>
      <c r="BK150" s="146">
        <f t="shared" ref="BK150:BK158" si="490">SUM(AY150:BJ150)</f>
        <v>470580.20535766182</v>
      </c>
      <c r="BM150" s="146">
        <f t="shared" ref="BM150:BX150" si="491">SUM(BM151:BM158)</f>
        <v>42272.889533044508</v>
      </c>
      <c r="BN150" s="146">
        <f t="shared" si="491"/>
        <v>40793.719388234938</v>
      </c>
      <c r="BO150" s="146">
        <f t="shared" si="491"/>
        <v>43843.260155300886</v>
      </c>
      <c r="BP150" s="146">
        <f t="shared" si="491"/>
        <v>40047.68325399598</v>
      </c>
      <c r="BQ150" s="146">
        <f t="shared" si="491"/>
        <v>39458.4462062866</v>
      </c>
      <c r="BR150" s="146">
        <f t="shared" si="491"/>
        <v>40034.35881568773</v>
      </c>
      <c r="BS150" s="146">
        <f t="shared" si="491"/>
        <v>36795.985147438383</v>
      </c>
      <c r="BT150" s="146">
        <f t="shared" si="491"/>
        <v>45920.077191057186</v>
      </c>
      <c r="BU150" s="146">
        <f t="shared" si="491"/>
        <v>38916.53414636707</v>
      </c>
      <c r="BV150" s="146">
        <f t="shared" si="491"/>
        <v>38631.367294589974</v>
      </c>
      <c r="BW150" s="146">
        <f t="shared" si="491"/>
        <v>42320.653609996363</v>
      </c>
      <c r="BX150" s="146">
        <f t="shared" si="491"/>
        <v>40115.282179268484</v>
      </c>
      <c r="BY150" s="146">
        <f t="shared" ref="BY150:BY158" si="492">SUM(BM150:BX150)</f>
        <v>489150.25692126813</v>
      </c>
      <c r="CA150" s="146">
        <f t="shared" ref="CA150:CL150" si="493">SUM(CA151:CA158)</f>
        <v>0</v>
      </c>
      <c r="CB150" s="146">
        <f t="shared" si="493"/>
        <v>0</v>
      </c>
      <c r="CC150" s="146">
        <f t="shared" si="493"/>
        <v>0</v>
      </c>
      <c r="CD150" s="146">
        <f t="shared" si="493"/>
        <v>0</v>
      </c>
      <c r="CE150" s="146">
        <f t="shared" si="493"/>
        <v>0</v>
      </c>
      <c r="CF150" s="146">
        <f t="shared" si="493"/>
        <v>0</v>
      </c>
      <c r="CG150" s="146">
        <f t="shared" si="493"/>
        <v>0</v>
      </c>
      <c r="CH150" s="146">
        <f t="shared" si="493"/>
        <v>0</v>
      </c>
      <c r="CI150" s="146">
        <f t="shared" si="493"/>
        <v>0</v>
      </c>
      <c r="CJ150" s="146">
        <f t="shared" si="493"/>
        <v>0</v>
      </c>
      <c r="CK150" s="146">
        <f t="shared" si="493"/>
        <v>0</v>
      </c>
      <c r="CL150" s="146">
        <f t="shared" si="493"/>
        <v>0</v>
      </c>
      <c r="CM150" s="146">
        <f t="shared" ref="CM150:CM158" si="494">SUM(CA150:CL150)</f>
        <v>0</v>
      </c>
      <c r="CO150" s="146">
        <f t="shared" ref="CO150:CR150" si="495">SUM(CO151:CO158)</f>
        <v>0</v>
      </c>
      <c r="CP150" s="146">
        <f t="shared" si="495"/>
        <v>0</v>
      </c>
      <c r="CQ150" s="146">
        <f t="shared" si="495"/>
        <v>0</v>
      </c>
      <c r="CR150" s="146">
        <f t="shared" si="495"/>
        <v>0</v>
      </c>
      <c r="CS150" s="146">
        <f t="shared" ref="CS150:CS158" si="496">SUM(CO150:CR150)</f>
        <v>0</v>
      </c>
      <c r="CU150" s="146">
        <f t="shared" ref="CU150:CX150" si="497">SUM(CU151:CU158)</f>
        <v>0</v>
      </c>
      <c r="CV150" s="146">
        <f t="shared" si="497"/>
        <v>0</v>
      </c>
      <c r="CW150" s="146">
        <f t="shared" si="497"/>
        <v>0</v>
      </c>
      <c r="CX150" s="146">
        <f t="shared" si="497"/>
        <v>0</v>
      </c>
      <c r="CY150" s="146">
        <f t="shared" ref="CY150:CY158" si="498">SUM(CU150:CX150)</f>
        <v>0</v>
      </c>
      <c r="DA150" s="146">
        <f t="shared" ref="DA150:DS150" si="499">SUM(DA151:DA158)</f>
        <v>0</v>
      </c>
      <c r="DB150" s="146">
        <f t="shared" si="499"/>
        <v>0</v>
      </c>
      <c r="DC150" s="146">
        <f t="shared" si="499"/>
        <v>0</v>
      </c>
      <c r="DD150" s="146">
        <f t="shared" si="499"/>
        <v>0</v>
      </c>
      <c r="DE150" s="146">
        <f t="shared" si="499"/>
        <v>0</v>
      </c>
      <c r="DF150" s="146">
        <f t="shared" si="499"/>
        <v>0</v>
      </c>
      <c r="DG150" s="146">
        <f t="shared" si="499"/>
        <v>0</v>
      </c>
      <c r="DH150" s="146">
        <f t="shared" si="499"/>
        <v>0</v>
      </c>
      <c r="DI150" s="146">
        <f t="shared" si="499"/>
        <v>0</v>
      </c>
      <c r="DJ150" s="146">
        <f t="shared" si="499"/>
        <v>0</v>
      </c>
      <c r="DK150" s="146">
        <f t="shared" si="499"/>
        <v>0</v>
      </c>
      <c r="DL150" s="146">
        <f t="shared" si="499"/>
        <v>0</v>
      </c>
      <c r="DM150" s="146">
        <f t="shared" si="499"/>
        <v>0</v>
      </c>
      <c r="DN150" s="146">
        <f t="shared" si="499"/>
        <v>0</v>
      </c>
      <c r="DO150" s="146">
        <f t="shared" si="499"/>
        <v>0</v>
      </c>
      <c r="DP150" s="146">
        <f t="shared" si="499"/>
        <v>0</v>
      </c>
      <c r="DQ150" s="146">
        <f t="shared" si="499"/>
        <v>0</v>
      </c>
      <c r="DR150" s="146">
        <f t="shared" si="499"/>
        <v>0</v>
      </c>
      <c r="DS150" s="146">
        <f t="shared" si="499"/>
        <v>0</v>
      </c>
      <c r="DU150" s="146">
        <f t="shared" ref="DU150:DU158" si="500">SUM(BO150:BZ150)</f>
        <v>895233.90492125682</v>
      </c>
      <c r="DW150" s="146">
        <f t="shared" ref="DW150:DW158" si="501">SUM(BQ150:DV150)</f>
        <v>1706576.8664332167</v>
      </c>
      <c r="DX150" s="146">
        <f t="shared" ref="DX150:DX158" si="502">SUM(DL150:DW150)</f>
        <v>2601810.7713544737</v>
      </c>
    </row>
    <row r="151" spans="1:128" hidden="1" x14ac:dyDescent="0.3">
      <c r="B151" s="15" t="s">
        <v>22</v>
      </c>
      <c r="C151" s="16" t="s">
        <v>23</v>
      </c>
      <c r="D151" s="15" t="s">
        <v>24</v>
      </c>
      <c r="E151" s="16" t="s">
        <v>25</v>
      </c>
      <c r="F151" s="60" t="s">
        <v>26</v>
      </c>
      <c r="G151" s="39" t="s">
        <v>179</v>
      </c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>
        <f t="shared" si="483"/>
        <v>0</v>
      </c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0">
        <f t="shared" si="485"/>
        <v>0</v>
      </c>
      <c r="AK151" s="40">
        <f t="shared" ref="AK151:AR158" si="503">AK88*AK$203</f>
        <v>4010.8371922589622</v>
      </c>
      <c r="AL151" s="40">
        <f t="shared" si="503"/>
        <v>3688.8289621974</v>
      </c>
      <c r="AM151" s="40">
        <f t="shared" si="503"/>
        <v>4138.3274154578967</v>
      </c>
      <c r="AN151" s="40">
        <f t="shared" si="503"/>
        <v>3890.9896032295114</v>
      </c>
      <c r="AO151" s="40">
        <f t="shared" si="503"/>
        <v>3717.2214748438291</v>
      </c>
      <c r="AP151" s="40">
        <f t="shared" si="503"/>
        <v>3410.6736691293218</v>
      </c>
      <c r="AQ151" s="40">
        <f t="shared" si="503"/>
        <v>3456.0384947985954</v>
      </c>
      <c r="AR151" s="40">
        <f t="shared" si="503"/>
        <v>3485.877650848096</v>
      </c>
      <c r="AS151" s="40">
        <v>3398.0552125994554</v>
      </c>
      <c r="AT151" s="40">
        <f t="shared" ref="AT151:AV158" si="504">AT88*AT$203</f>
        <v>3524.6004026247238</v>
      </c>
      <c r="AU151" s="40">
        <f t="shared" si="504"/>
        <v>3373.3824659472284</v>
      </c>
      <c r="AV151" s="40">
        <f t="shared" si="504"/>
        <v>3549.1199261028087</v>
      </c>
      <c r="AW151" s="40">
        <f t="shared" si="488"/>
        <v>43643.952470037832</v>
      </c>
      <c r="AY151" s="40">
        <f t="shared" ref="AY151:BJ158" si="505">AY88*AY$203</f>
        <v>2998.2077370148409</v>
      </c>
      <c r="AZ151" s="40">
        <f t="shared" si="505"/>
        <v>2682.2565674200746</v>
      </c>
      <c r="BA151" s="40">
        <f t="shared" si="505"/>
        <v>3295.8778864726669</v>
      </c>
      <c r="BB151" s="40">
        <f t="shared" si="505"/>
        <v>3233.7625372743219</v>
      </c>
      <c r="BC151" s="40">
        <f t="shared" si="505"/>
        <v>2836.3640129359133</v>
      </c>
      <c r="BD151" s="40">
        <f t="shared" si="505"/>
        <v>3242.6468545855669</v>
      </c>
      <c r="BE151" s="40">
        <f t="shared" si="505"/>
        <v>3347.8978191117958</v>
      </c>
      <c r="BF151" s="40">
        <f t="shared" si="505"/>
        <v>3727.6490172334752</v>
      </c>
      <c r="BG151" s="40">
        <f t="shared" si="505"/>
        <v>2755.8631414202137</v>
      </c>
      <c r="BH151" s="40">
        <f t="shared" si="505"/>
        <v>3244.8781228466105</v>
      </c>
      <c r="BI151" s="40">
        <f t="shared" si="505"/>
        <v>3372.0669942189015</v>
      </c>
      <c r="BJ151" s="40">
        <f t="shared" si="505"/>
        <v>3379.702928716677</v>
      </c>
      <c r="BK151" s="40">
        <f t="shared" si="490"/>
        <v>38117.173619251058</v>
      </c>
      <c r="BM151" s="40">
        <f t="shared" ref="BM151:BX158" si="506">BM88*BM$203</f>
        <v>3573.1095186341113</v>
      </c>
      <c r="BN151" s="40">
        <f t="shared" si="506"/>
        <v>3547.526894276119</v>
      </c>
      <c r="BO151" s="40">
        <f t="shared" si="506"/>
        <v>3785.5874281670153</v>
      </c>
      <c r="BP151" s="40">
        <f t="shared" si="506"/>
        <v>3240.777822538199</v>
      </c>
      <c r="BQ151" s="40">
        <f t="shared" si="506"/>
        <v>3193.0950054243299</v>
      </c>
      <c r="BR151" s="40">
        <f t="shared" si="506"/>
        <v>3239.6995692995961</v>
      </c>
      <c r="BS151" s="40">
        <f t="shared" si="506"/>
        <v>2977.6407256308562</v>
      </c>
      <c r="BT151" s="40">
        <f t="shared" si="506"/>
        <v>3718.7455738684675</v>
      </c>
      <c r="BU151" s="40">
        <f t="shared" si="506"/>
        <v>3153.9091845192138</v>
      </c>
      <c r="BV151" s="40">
        <f t="shared" si="506"/>
        <v>3133.1086678196875</v>
      </c>
      <c r="BW151" s="40">
        <f t="shared" si="506"/>
        <v>3434.8460547774007</v>
      </c>
      <c r="BX151" s="40">
        <f t="shared" si="506"/>
        <v>3258.2430687117062</v>
      </c>
      <c r="BY151" s="40">
        <f t="shared" si="492"/>
        <v>40256.289513666699</v>
      </c>
      <c r="CA151" s="40">
        <f t="shared" ref="CA151:CL158" si="507">CA88*CA$203</f>
        <v>0</v>
      </c>
      <c r="CB151" s="40">
        <f t="shared" si="507"/>
        <v>0</v>
      </c>
      <c r="CC151" s="40">
        <f t="shared" si="507"/>
        <v>0</v>
      </c>
      <c r="CD151" s="40">
        <f t="shared" si="507"/>
        <v>0</v>
      </c>
      <c r="CE151" s="40">
        <f t="shared" si="507"/>
        <v>0</v>
      </c>
      <c r="CF151" s="40">
        <f t="shared" si="507"/>
        <v>0</v>
      </c>
      <c r="CG151" s="40">
        <f t="shared" si="507"/>
        <v>0</v>
      </c>
      <c r="CH151" s="40">
        <f t="shared" si="507"/>
        <v>0</v>
      </c>
      <c r="CI151" s="40">
        <f t="shared" si="507"/>
        <v>0</v>
      </c>
      <c r="CJ151" s="40">
        <f t="shared" si="507"/>
        <v>0</v>
      </c>
      <c r="CK151" s="40">
        <f t="shared" si="507"/>
        <v>0</v>
      </c>
      <c r="CL151" s="40">
        <f t="shared" si="507"/>
        <v>0</v>
      </c>
      <c r="CM151" s="40">
        <f t="shared" si="494"/>
        <v>0</v>
      </c>
      <c r="CO151" s="40">
        <f t="shared" ref="CO151:CR158" si="508">CO88*CO$203</f>
        <v>0</v>
      </c>
      <c r="CP151" s="40">
        <f t="shared" si="508"/>
        <v>0</v>
      </c>
      <c r="CQ151" s="40">
        <f t="shared" si="508"/>
        <v>0</v>
      </c>
      <c r="CR151" s="40">
        <f t="shared" si="508"/>
        <v>0</v>
      </c>
      <c r="CS151" s="40">
        <f t="shared" si="496"/>
        <v>0</v>
      </c>
      <c r="CU151" s="40">
        <f t="shared" ref="CU151:CX158" si="509">CU88*CU$203</f>
        <v>0</v>
      </c>
      <c r="CV151" s="40">
        <f t="shared" si="509"/>
        <v>0</v>
      </c>
      <c r="CW151" s="40">
        <f t="shared" si="509"/>
        <v>0</v>
      </c>
      <c r="CX151" s="40">
        <f t="shared" si="509"/>
        <v>0</v>
      </c>
      <c r="CY151" s="40">
        <f t="shared" si="498"/>
        <v>0</v>
      </c>
      <c r="DA151" s="40">
        <f t="shared" ref="DA151:DS158" si="510">DA88*DA$203</f>
        <v>0</v>
      </c>
      <c r="DB151" s="40">
        <f t="shared" si="510"/>
        <v>0</v>
      </c>
      <c r="DC151" s="40">
        <f t="shared" si="510"/>
        <v>0</v>
      </c>
      <c r="DD151" s="40">
        <f t="shared" si="510"/>
        <v>0</v>
      </c>
      <c r="DE151" s="40">
        <f t="shared" si="510"/>
        <v>0</v>
      </c>
      <c r="DF151" s="40">
        <f t="shared" si="510"/>
        <v>0</v>
      </c>
      <c r="DG151" s="40">
        <f t="shared" si="510"/>
        <v>0</v>
      </c>
      <c r="DH151" s="40">
        <f t="shared" si="510"/>
        <v>0</v>
      </c>
      <c r="DI151" s="40">
        <f t="shared" si="510"/>
        <v>0</v>
      </c>
      <c r="DJ151" s="40">
        <f t="shared" si="510"/>
        <v>0</v>
      </c>
      <c r="DK151" s="40">
        <f t="shared" si="510"/>
        <v>0</v>
      </c>
      <c r="DL151" s="40">
        <f t="shared" si="510"/>
        <v>0</v>
      </c>
      <c r="DM151" s="40">
        <f t="shared" si="510"/>
        <v>0</v>
      </c>
      <c r="DN151" s="40">
        <f t="shared" si="510"/>
        <v>0</v>
      </c>
      <c r="DO151" s="40">
        <f t="shared" si="510"/>
        <v>0</v>
      </c>
      <c r="DP151" s="40">
        <f t="shared" si="510"/>
        <v>0</v>
      </c>
      <c r="DQ151" s="40">
        <f t="shared" si="510"/>
        <v>0</v>
      </c>
      <c r="DR151" s="40">
        <f t="shared" si="510"/>
        <v>0</v>
      </c>
      <c r="DS151" s="40">
        <f t="shared" si="510"/>
        <v>0</v>
      </c>
      <c r="DU151" s="40">
        <f t="shared" si="500"/>
        <v>73391.942614423169</v>
      </c>
      <c r="DW151" s="40">
        <f t="shared" si="501"/>
        <v>139757.51997814112</v>
      </c>
      <c r="DX151" s="40">
        <f t="shared" si="502"/>
        <v>213149.46259256429</v>
      </c>
    </row>
    <row r="152" spans="1:128" hidden="1" x14ac:dyDescent="0.3">
      <c r="B152" s="15" t="s">
        <v>22</v>
      </c>
      <c r="C152" s="16" t="s">
        <v>23</v>
      </c>
      <c r="D152" s="15" t="s">
        <v>24</v>
      </c>
      <c r="E152" s="16" t="s">
        <v>25</v>
      </c>
      <c r="F152" s="60" t="s">
        <v>27</v>
      </c>
      <c r="G152" s="39" t="s">
        <v>179</v>
      </c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>
        <f t="shared" si="483"/>
        <v>0</v>
      </c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0">
        <f t="shared" si="485"/>
        <v>0</v>
      </c>
      <c r="AK152" s="40">
        <f t="shared" si="503"/>
        <v>21200.139444797369</v>
      </c>
      <c r="AL152" s="40">
        <f t="shared" si="503"/>
        <v>19498.095943043401</v>
      </c>
      <c r="AM152" s="40">
        <f t="shared" si="503"/>
        <v>21874.01633884888</v>
      </c>
      <c r="AN152" s="40">
        <f t="shared" si="503"/>
        <v>20566.659331355986</v>
      </c>
      <c r="AO152" s="40">
        <f t="shared" si="503"/>
        <v>19648.17065274595</v>
      </c>
      <c r="AP152" s="40">
        <f t="shared" si="503"/>
        <v>18027.846536826411</v>
      </c>
      <c r="AQ152" s="40">
        <f t="shared" si="503"/>
        <v>18267.632043935431</v>
      </c>
      <c r="AR152" s="40">
        <f t="shared" si="503"/>
        <v>18425.353297339934</v>
      </c>
      <c r="AS152" s="40">
        <v>17961.148980882834</v>
      </c>
      <c r="AT152" s="40">
        <f t="shared" si="504"/>
        <v>18630.030699587824</v>
      </c>
      <c r="AU152" s="40">
        <f t="shared" si="504"/>
        <v>17830.735891435346</v>
      </c>
      <c r="AV152" s="40">
        <f t="shared" si="504"/>
        <v>18759.633895114843</v>
      </c>
      <c r="AW152" s="40">
        <f t="shared" si="488"/>
        <v>230689.46305591424</v>
      </c>
      <c r="AY152" s="40">
        <f t="shared" si="505"/>
        <v>15895.259509420823</v>
      </c>
      <c r="AZ152" s="40">
        <f t="shared" si="505"/>
        <v>14220.216859436166</v>
      </c>
      <c r="BA152" s="40">
        <f t="shared" si="505"/>
        <v>17473.383738581531</v>
      </c>
      <c r="BB152" s="40">
        <f t="shared" si="505"/>
        <v>17144.073803570482</v>
      </c>
      <c r="BC152" s="40">
        <f t="shared" si="505"/>
        <v>15037.23090705086</v>
      </c>
      <c r="BD152" s="40">
        <f t="shared" si="505"/>
        <v>17191.174785761559</v>
      </c>
      <c r="BE152" s="40">
        <f t="shared" si="505"/>
        <v>17749.171943232363</v>
      </c>
      <c r="BF152" s="40">
        <f t="shared" si="505"/>
        <v>19783.761021143011</v>
      </c>
      <c r="BG152" s="40">
        <f t="shared" si="505"/>
        <v>14641.898308198352</v>
      </c>
      <c r="BH152" s="40">
        <f t="shared" si="505"/>
        <v>17258.458189633198</v>
      </c>
      <c r="BI152" s="40">
        <f t="shared" si="505"/>
        <v>17954.01764123009</v>
      </c>
      <c r="BJ152" s="40">
        <f t="shared" si="505"/>
        <v>18013.737300084787</v>
      </c>
      <c r="BK152" s="40">
        <f t="shared" si="490"/>
        <v>202362.38400734321</v>
      </c>
      <c r="BM152" s="40">
        <f t="shared" si="506"/>
        <v>18886.436027066015</v>
      </c>
      <c r="BN152" s="40">
        <f t="shared" si="506"/>
        <v>18751.213584030913</v>
      </c>
      <c r="BO152" s="40">
        <f t="shared" si="506"/>
        <v>20009.533548882795</v>
      </c>
      <c r="BP152" s="40">
        <f t="shared" si="506"/>
        <v>17181.265949539986</v>
      </c>
      <c r="BQ152" s="40">
        <f t="shared" si="506"/>
        <v>16928.471340678145</v>
      </c>
      <c r="BR152" s="40">
        <f t="shared" si="506"/>
        <v>17175.549496062507</v>
      </c>
      <c r="BS152" s="40">
        <f t="shared" si="506"/>
        <v>15786.221706854431</v>
      </c>
      <c r="BT152" s="40">
        <f t="shared" si="506"/>
        <v>19736.507753739275</v>
      </c>
      <c r="BU152" s="40">
        <f t="shared" si="506"/>
        <v>16756.716565113973</v>
      </c>
      <c r="BV152" s="40">
        <f t="shared" si="506"/>
        <v>16663.992575384484</v>
      </c>
      <c r="BW152" s="40">
        <f t="shared" si="506"/>
        <v>18288.274452467685</v>
      </c>
      <c r="BX152" s="40">
        <f t="shared" si="506"/>
        <v>17366.359096502438</v>
      </c>
      <c r="BY152" s="40">
        <f t="shared" si="492"/>
        <v>213530.54209632264</v>
      </c>
      <c r="CA152" s="40">
        <f t="shared" si="507"/>
        <v>0</v>
      </c>
      <c r="CB152" s="40">
        <f t="shared" si="507"/>
        <v>0</v>
      </c>
      <c r="CC152" s="40">
        <f t="shared" si="507"/>
        <v>0</v>
      </c>
      <c r="CD152" s="40">
        <f t="shared" si="507"/>
        <v>0</v>
      </c>
      <c r="CE152" s="40">
        <f t="shared" si="507"/>
        <v>0</v>
      </c>
      <c r="CF152" s="40">
        <f t="shared" si="507"/>
        <v>0</v>
      </c>
      <c r="CG152" s="40">
        <f t="shared" si="507"/>
        <v>0</v>
      </c>
      <c r="CH152" s="40">
        <f t="shared" si="507"/>
        <v>0</v>
      </c>
      <c r="CI152" s="40">
        <f t="shared" si="507"/>
        <v>0</v>
      </c>
      <c r="CJ152" s="40">
        <f t="shared" si="507"/>
        <v>0</v>
      </c>
      <c r="CK152" s="40">
        <f t="shared" si="507"/>
        <v>0</v>
      </c>
      <c r="CL152" s="40">
        <f t="shared" si="507"/>
        <v>0</v>
      </c>
      <c r="CM152" s="40">
        <f t="shared" si="494"/>
        <v>0</v>
      </c>
      <c r="CO152" s="40">
        <f t="shared" si="508"/>
        <v>0</v>
      </c>
      <c r="CP152" s="40">
        <f t="shared" si="508"/>
        <v>0</v>
      </c>
      <c r="CQ152" s="40">
        <f t="shared" si="508"/>
        <v>0</v>
      </c>
      <c r="CR152" s="40">
        <f t="shared" si="508"/>
        <v>0</v>
      </c>
      <c r="CS152" s="40">
        <f t="shared" si="496"/>
        <v>0</v>
      </c>
      <c r="CU152" s="40">
        <f t="shared" si="509"/>
        <v>0</v>
      </c>
      <c r="CV152" s="40">
        <f t="shared" si="509"/>
        <v>0</v>
      </c>
      <c r="CW152" s="40">
        <f t="shared" si="509"/>
        <v>0</v>
      </c>
      <c r="CX152" s="40">
        <f t="shared" si="509"/>
        <v>0</v>
      </c>
      <c r="CY152" s="40">
        <f t="shared" si="498"/>
        <v>0</v>
      </c>
      <c r="DA152" s="40">
        <f t="shared" si="510"/>
        <v>0</v>
      </c>
      <c r="DB152" s="40">
        <f t="shared" si="510"/>
        <v>0</v>
      </c>
      <c r="DC152" s="40">
        <f t="shared" si="510"/>
        <v>0</v>
      </c>
      <c r="DD152" s="40">
        <f t="shared" si="510"/>
        <v>0</v>
      </c>
      <c r="DE152" s="40">
        <f t="shared" si="510"/>
        <v>0</v>
      </c>
      <c r="DF152" s="40">
        <f t="shared" si="510"/>
        <v>0</v>
      </c>
      <c r="DG152" s="40">
        <f t="shared" si="510"/>
        <v>0</v>
      </c>
      <c r="DH152" s="40">
        <f t="shared" si="510"/>
        <v>0</v>
      </c>
      <c r="DI152" s="40">
        <f t="shared" si="510"/>
        <v>0</v>
      </c>
      <c r="DJ152" s="40">
        <f t="shared" si="510"/>
        <v>0</v>
      </c>
      <c r="DK152" s="40">
        <f t="shared" si="510"/>
        <v>0</v>
      </c>
      <c r="DL152" s="40">
        <f t="shared" si="510"/>
        <v>0</v>
      </c>
      <c r="DM152" s="40">
        <f t="shared" si="510"/>
        <v>0</v>
      </c>
      <c r="DN152" s="40">
        <f t="shared" si="510"/>
        <v>0</v>
      </c>
      <c r="DO152" s="40">
        <f t="shared" si="510"/>
        <v>0</v>
      </c>
      <c r="DP152" s="40">
        <f t="shared" si="510"/>
        <v>0</v>
      </c>
      <c r="DQ152" s="40">
        <f t="shared" si="510"/>
        <v>0</v>
      </c>
      <c r="DR152" s="40">
        <f t="shared" si="510"/>
        <v>0</v>
      </c>
      <c r="DS152" s="40">
        <f t="shared" si="510"/>
        <v>0</v>
      </c>
      <c r="DU152" s="40">
        <f t="shared" si="500"/>
        <v>389423.43458154832</v>
      </c>
      <c r="DW152" s="40">
        <f t="shared" si="501"/>
        <v>741656.06966467388</v>
      </c>
      <c r="DX152" s="40">
        <f t="shared" si="502"/>
        <v>1131079.5042462223</v>
      </c>
    </row>
    <row r="153" spans="1:128" hidden="1" x14ac:dyDescent="0.3">
      <c r="B153" s="15" t="s">
        <v>22</v>
      </c>
      <c r="C153" s="16" t="s">
        <v>23</v>
      </c>
      <c r="D153" s="15" t="s">
        <v>24</v>
      </c>
      <c r="E153" s="16" t="s">
        <v>25</v>
      </c>
      <c r="F153" s="60" t="s">
        <v>28</v>
      </c>
      <c r="G153" s="39" t="s">
        <v>179</v>
      </c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>
        <f>SUM(I153:T153)</f>
        <v>0</v>
      </c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0">
        <f>SUM(W153:AH153)</f>
        <v>0</v>
      </c>
      <c r="AK153" s="40">
        <f t="shared" si="503"/>
        <v>3437.8604505076814</v>
      </c>
      <c r="AL153" s="40">
        <f t="shared" si="503"/>
        <v>3161.8533961692001</v>
      </c>
      <c r="AM153" s="40">
        <f t="shared" si="503"/>
        <v>3547.1377846781966</v>
      </c>
      <c r="AN153" s="40">
        <f t="shared" si="503"/>
        <v>3335.1339456252945</v>
      </c>
      <c r="AO153" s="40">
        <f t="shared" si="503"/>
        <v>3186.1898355804242</v>
      </c>
      <c r="AP153" s="40">
        <f t="shared" si="503"/>
        <v>2923.4345735394186</v>
      </c>
      <c r="AQ153" s="40">
        <f t="shared" si="503"/>
        <v>2962.318709827367</v>
      </c>
      <c r="AR153" s="40">
        <f t="shared" si="503"/>
        <v>2987.8951292983675</v>
      </c>
      <c r="AS153" s="40">
        <v>2912.6187536566758</v>
      </c>
      <c r="AT153" s="40">
        <f t="shared" si="504"/>
        <v>3021.0860593926195</v>
      </c>
      <c r="AU153" s="40">
        <f t="shared" si="504"/>
        <v>2891.4706850976236</v>
      </c>
      <c r="AV153" s="40">
        <f t="shared" si="504"/>
        <v>3042.1027938024072</v>
      </c>
      <c r="AW153" s="40">
        <f t="shared" si="488"/>
        <v>37409.10211717528</v>
      </c>
      <c r="AY153" s="40">
        <f t="shared" si="505"/>
        <v>2584.4717339049616</v>
      </c>
      <c r="AZ153" s="40">
        <f t="shared" si="505"/>
        <v>2312.1200695987059</v>
      </c>
      <c r="BA153" s="40">
        <f t="shared" si="505"/>
        <v>2841.065057243854</v>
      </c>
      <c r="BB153" s="40">
        <f t="shared" si="505"/>
        <v>2787.5212809861769</v>
      </c>
      <c r="BC153" s="40">
        <f t="shared" si="505"/>
        <v>2444.961544191302</v>
      </c>
      <c r="BD153" s="40">
        <f t="shared" si="505"/>
        <v>2795.1796118891643</v>
      </c>
      <c r="BE153" s="40">
        <f t="shared" si="505"/>
        <v>2885.9065283152772</v>
      </c>
      <c r="BF153" s="40">
        <f t="shared" si="505"/>
        <v>3217.9669614981503</v>
      </c>
      <c r="BG153" s="40">
        <f t="shared" si="505"/>
        <v>2382.5262142742458</v>
      </c>
      <c r="BH153" s="40">
        <f t="shared" si="505"/>
        <v>2809.3697446232668</v>
      </c>
      <c r="BI153" s="40">
        <f t="shared" si="505"/>
        <v>2923.7093312018324</v>
      </c>
      <c r="BJ153" s="40">
        <f t="shared" si="505"/>
        <v>2934.5469007402617</v>
      </c>
      <c r="BK153" s="40">
        <f t="shared" si="490"/>
        <v>32919.344978467205</v>
      </c>
      <c r="BM153" s="40">
        <f t="shared" si="506"/>
        <v>3062.6653016863802</v>
      </c>
      <c r="BN153" s="40">
        <f t="shared" si="506"/>
        <v>3040.7373379509586</v>
      </c>
      <c r="BO153" s="40">
        <f t="shared" si="506"/>
        <v>3244.7892241431555</v>
      </c>
      <c r="BP153" s="40">
        <f t="shared" si="506"/>
        <v>2793.5684958759039</v>
      </c>
      <c r="BQ153" s="40">
        <f t="shared" si="506"/>
        <v>2752.4656424937516</v>
      </c>
      <c r="BR153" s="40">
        <f t="shared" si="506"/>
        <v>2792.6390355910953</v>
      </c>
      <c r="BS153" s="40">
        <f t="shared" si="506"/>
        <v>2566.7428557766793</v>
      </c>
      <c r="BT153" s="40">
        <f t="shared" si="506"/>
        <v>3210.2808873909294</v>
      </c>
      <c r="BU153" s="40">
        <f t="shared" si="506"/>
        <v>2726.6489386279582</v>
      </c>
      <c r="BV153" s="40">
        <f t="shared" si="506"/>
        <v>2712.6013257680756</v>
      </c>
      <c r="BW153" s="40">
        <f t="shared" si="506"/>
        <v>2978.1411457160889</v>
      </c>
      <c r="BX153" s="40">
        <f t="shared" si="506"/>
        <v>2829.0850707334225</v>
      </c>
      <c r="BY153" s="40">
        <f t="shared" si="492"/>
        <v>34710.365261754407</v>
      </c>
      <c r="CA153" s="40">
        <f t="shared" si="507"/>
        <v>0</v>
      </c>
      <c r="CB153" s="40">
        <f t="shared" si="507"/>
        <v>0</v>
      </c>
      <c r="CC153" s="40">
        <f t="shared" si="507"/>
        <v>0</v>
      </c>
      <c r="CD153" s="40">
        <f t="shared" si="507"/>
        <v>0</v>
      </c>
      <c r="CE153" s="40">
        <f t="shared" si="507"/>
        <v>0</v>
      </c>
      <c r="CF153" s="40">
        <f t="shared" si="507"/>
        <v>0</v>
      </c>
      <c r="CG153" s="40">
        <f t="shared" si="507"/>
        <v>0</v>
      </c>
      <c r="CH153" s="40">
        <f t="shared" si="507"/>
        <v>0</v>
      </c>
      <c r="CI153" s="40">
        <f t="shared" si="507"/>
        <v>0</v>
      </c>
      <c r="CJ153" s="40">
        <f t="shared" si="507"/>
        <v>0</v>
      </c>
      <c r="CK153" s="40">
        <f t="shared" si="507"/>
        <v>0</v>
      </c>
      <c r="CL153" s="40">
        <f t="shared" si="507"/>
        <v>0</v>
      </c>
      <c r="CM153" s="40">
        <f t="shared" si="494"/>
        <v>0</v>
      </c>
      <c r="CO153" s="40">
        <f t="shared" si="508"/>
        <v>0</v>
      </c>
      <c r="CP153" s="40">
        <f t="shared" si="508"/>
        <v>0</v>
      </c>
      <c r="CQ153" s="40">
        <f t="shared" si="508"/>
        <v>0</v>
      </c>
      <c r="CR153" s="40">
        <f t="shared" si="508"/>
        <v>0</v>
      </c>
      <c r="CS153" s="40">
        <f t="shared" si="496"/>
        <v>0</v>
      </c>
      <c r="CU153" s="40">
        <f t="shared" si="509"/>
        <v>0</v>
      </c>
      <c r="CV153" s="40">
        <f t="shared" si="509"/>
        <v>0</v>
      </c>
      <c r="CW153" s="40">
        <f t="shared" si="509"/>
        <v>0</v>
      </c>
      <c r="CX153" s="40">
        <f t="shared" si="509"/>
        <v>0</v>
      </c>
      <c r="CY153" s="40">
        <f t="shared" si="498"/>
        <v>0</v>
      </c>
      <c r="DA153" s="40">
        <f t="shared" si="510"/>
        <v>0</v>
      </c>
      <c r="DB153" s="40">
        <f t="shared" si="510"/>
        <v>0</v>
      </c>
      <c r="DC153" s="40">
        <f t="shared" si="510"/>
        <v>0</v>
      </c>
      <c r="DD153" s="40">
        <f t="shared" si="510"/>
        <v>0</v>
      </c>
      <c r="DE153" s="40">
        <f t="shared" si="510"/>
        <v>0</v>
      </c>
      <c r="DF153" s="40">
        <f t="shared" si="510"/>
        <v>0</v>
      </c>
      <c r="DG153" s="40">
        <f t="shared" si="510"/>
        <v>0</v>
      </c>
      <c r="DH153" s="40">
        <f t="shared" si="510"/>
        <v>0</v>
      </c>
      <c r="DI153" s="40">
        <f t="shared" si="510"/>
        <v>0</v>
      </c>
      <c r="DJ153" s="40">
        <f t="shared" si="510"/>
        <v>0</v>
      </c>
      <c r="DK153" s="40">
        <f t="shared" si="510"/>
        <v>0</v>
      </c>
      <c r="DL153" s="40">
        <f t="shared" si="510"/>
        <v>0</v>
      </c>
      <c r="DM153" s="40">
        <f t="shared" si="510"/>
        <v>0</v>
      </c>
      <c r="DN153" s="40">
        <f t="shared" si="510"/>
        <v>0</v>
      </c>
      <c r="DO153" s="40">
        <f t="shared" si="510"/>
        <v>0</v>
      </c>
      <c r="DP153" s="40">
        <f t="shared" si="510"/>
        <v>0</v>
      </c>
      <c r="DQ153" s="40">
        <f t="shared" si="510"/>
        <v>0</v>
      </c>
      <c r="DR153" s="40">
        <f t="shared" si="510"/>
        <v>0</v>
      </c>
      <c r="DS153" s="40">
        <f t="shared" si="510"/>
        <v>0</v>
      </c>
      <c r="DU153" s="40">
        <f t="shared" si="500"/>
        <v>63317.327883871461</v>
      </c>
      <c r="DW153" s="40">
        <f t="shared" si="501"/>
        <v>120596.29804772386</v>
      </c>
      <c r="DX153" s="40">
        <f t="shared" si="502"/>
        <v>183913.62593159534</v>
      </c>
    </row>
    <row r="154" spans="1:128" hidden="1" x14ac:dyDescent="0.3">
      <c r="B154" s="15" t="s">
        <v>22</v>
      </c>
      <c r="C154" s="16" t="s">
        <v>23</v>
      </c>
      <c r="D154" s="15" t="s">
        <v>24</v>
      </c>
      <c r="E154" s="16" t="s">
        <v>25</v>
      </c>
      <c r="F154" s="60" t="s">
        <v>29</v>
      </c>
      <c r="G154" s="39" t="s">
        <v>179</v>
      </c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>
        <f>SUM(I154:T154)</f>
        <v>0</v>
      </c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0">
        <f>SUM(W154:AH154)</f>
        <v>0</v>
      </c>
      <c r="AK154" s="40">
        <f t="shared" si="503"/>
        <v>4342.631151323425</v>
      </c>
      <c r="AL154" s="40">
        <f t="shared" si="503"/>
        <v>3896.1553087278171</v>
      </c>
      <c r="AM154" s="40">
        <f t="shared" si="503"/>
        <v>4248.215231457265</v>
      </c>
      <c r="AN154" s="40">
        <f t="shared" si="503"/>
        <v>4039.0168692167231</v>
      </c>
      <c r="AO154" s="40">
        <f t="shared" si="503"/>
        <v>3752.4305047814873</v>
      </c>
      <c r="AP154" s="40">
        <f t="shared" si="503"/>
        <v>3353.2482380768597</v>
      </c>
      <c r="AQ154" s="40">
        <f t="shared" si="503"/>
        <v>3403.8699077334368</v>
      </c>
      <c r="AR154" s="40">
        <f t="shared" si="503"/>
        <v>3409.3727192577794</v>
      </c>
      <c r="AS154" s="40">
        <v>3391.9315883223685</v>
      </c>
      <c r="AT154" s="40">
        <f t="shared" si="504"/>
        <v>3557.7265550584757</v>
      </c>
      <c r="AU154" s="40">
        <f t="shared" si="504"/>
        <v>3437.3283862790113</v>
      </c>
      <c r="AV154" s="40">
        <f t="shared" si="504"/>
        <v>3702.3352839929794</v>
      </c>
      <c r="AW154" s="40">
        <f t="shared" si="488"/>
        <v>44534.261744227631</v>
      </c>
      <c r="AY154" s="40">
        <f t="shared" si="505"/>
        <v>2748.5029067994992</v>
      </c>
      <c r="AZ154" s="40">
        <f t="shared" si="505"/>
        <v>2458.8656353999768</v>
      </c>
      <c r="BA154" s="40">
        <f t="shared" si="505"/>
        <v>3021.3816873295177</v>
      </c>
      <c r="BB154" s="40">
        <f t="shared" si="505"/>
        <v>2964.4395963193406</v>
      </c>
      <c r="BC154" s="40">
        <f t="shared" si="505"/>
        <v>2600.1382886356223</v>
      </c>
      <c r="BD154" s="40">
        <f t="shared" si="505"/>
        <v>2972.5839859336502</v>
      </c>
      <c r="BE154" s="40">
        <f t="shared" si="505"/>
        <v>3069.0691555142657</v>
      </c>
      <c r="BF154" s="40">
        <f t="shared" si="505"/>
        <v>3423.4413413266411</v>
      </c>
      <c r="BG154" s="40">
        <f t="shared" si="505"/>
        <v>2535.5656723118182</v>
      </c>
      <c r="BH154" s="40">
        <f t="shared" si="505"/>
        <v>2990.8933165665785</v>
      </c>
      <c r="BI154" s="40">
        <f t="shared" si="505"/>
        <v>3113.7235437576032</v>
      </c>
      <c r="BJ154" s="40">
        <f t="shared" si="505"/>
        <v>3126.3654795173402</v>
      </c>
      <c r="BK154" s="40">
        <f t="shared" si="490"/>
        <v>35024.970609411852</v>
      </c>
      <c r="BM154" s="40">
        <f t="shared" si="506"/>
        <v>3927.5746483068588</v>
      </c>
      <c r="BN154" s="40">
        <f t="shared" si="506"/>
        <v>3644.6998692534989</v>
      </c>
      <c r="BO154" s="40">
        <f t="shared" si="506"/>
        <v>3904.5297047983317</v>
      </c>
      <c r="BP154" s="40">
        <f t="shared" si="506"/>
        <v>2970.8706156585781</v>
      </c>
      <c r="BQ154" s="40">
        <f t="shared" si="506"/>
        <v>2927.1590476361621</v>
      </c>
      <c r="BR154" s="40">
        <f t="shared" si="506"/>
        <v>2969.8821644168652</v>
      </c>
      <c r="BS154" s="40">
        <f t="shared" si="506"/>
        <v>2729.6488127768675</v>
      </c>
      <c r="BT154" s="40">
        <f t="shared" si="506"/>
        <v>3415.2644942160323</v>
      </c>
      <c r="BU154" s="40">
        <f t="shared" si="506"/>
        <v>2901.7928146223953</v>
      </c>
      <c r="BV154" s="40">
        <f t="shared" si="506"/>
        <v>2887.8723390812825</v>
      </c>
      <c r="BW154" s="40">
        <f t="shared" si="506"/>
        <v>3171.6929255199202</v>
      </c>
      <c r="BX154" s="40">
        <f t="shared" si="506"/>
        <v>3014.0100679691604</v>
      </c>
      <c r="BY154" s="40">
        <f t="shared" si="492"/>
        <v>38464.997504255953</v>
      </c>
      <c r="CA154" s="40">
        <f t="shared" si="507"/>
        <v>0</v>
      </c>
      <c r="CB154" s="40">
        <f t="shared" si="507"/>
        <v>0</v>
      </c>
      <c r="CC154" s="40">
        <f t="shared" si="507"/>
        <v>0</v>
      </c>
      <c r="CD154" s="40">
        <f t="shared" si="507"/>
        <v>0</v>
      </c>
      <c r="CE154" s="40">
        <f t="shared" si="507"/>
        <v>0</v>
      </c>
      <c r="CF154" s="40">
        <f t="shared" si="507"/>
        <v>0</v>
      </c>
      <c r="CG154" s="40">
        <f t="shared" si="507"/>
        <v>0</v>
      </c>
      <c r="CH154" s="40">
        <f t="shared" si="507"/>
        <v>0</v>
      </c>
      <c r="CI154" s="40">
        <f t="shared" si="507"/>
        <v>0</v>
      </c>
      <c r="CJ154" s="40">
        <f t="shared" si="507"/>
        <v>0</v>
      </c>
      <c r="CK154" s="40">
        <f t="shared" si="507"/>
        <v>0</v>
      </c>
      <c r="CL154" s="40">
        <f t="shared" si="507"/>
        <v>0</v>
      </c>
      <c r="CM154" s="40">
        <f t="shared" si="494"/>
        <v>0</v>
      </c>
      <c r="CO154" s="40">
        <f t="shared" si="508"/>
        <v>0</v>
      </c>
      <c r="CP154" s="40">
        <f t="shared" si="508"/>
        <v>0</v>
      </c>
      <c r="CQ154" s="40">
        <f t="shared" si="508"/>
        <v>0</v>
      </c>
      <c r="CR154" s="40">
        <f t="shared" si="508"/>
        <v>0</v>
      </c>
      <c r="CS154" s="40">
        <f t="shared" si="496"/>
        <v>0</v>
      </c>
      <c r="CU154" s="40">
        <f t="shared" si="509"/>
        <v>0</v>
      </c>
      <c r="CV154" s="40">
        <f t="shared" si="509"/>
        <v>0</v>
      </c>
      <c r="CW154" s="40">
        <f t="shared" si="509"/>
        <v>0</v>
      </c>
      <c r="CX154" s="40">
        <f t="shared" si="509"/>
        <v>0</v>
      </c>
      <c r="CY154" s="40">
        <f t="shared" si="498"/>
        <v>0</v>
      </c>
      <c r="DA154" s="40">
        <f t="shared" si="510"/>
        <v>0</v>
      </c>
      <c r="DB154" s="40">
        <f t="shared" si="510"/>
        <v>0</v>
      </c>
      <c r="DC154" s="40">
        <f t="shared" si="510"/>
        <v>0</v>
      </c>
      <c r="DD154" s="40">
        <f t="shared" si="510"/>
        <v>0</v>
      </c>
      <c r="DE154" s="40">
        <f t="shared" si="510"/>
        <v>0</v>
      </c>
      <c r="DF154" s="40">
        <f t="shared" si="510"/>
        <v>0</v>
      </c>
      <c r="DG154" s="40">
        <f t="shared" si="510"/>
        <v>0</v>
      </c>
      <c r="DH154" s="40">
        <f t="shared" si="510"/>
        <v>0</v>
      </c>
      <c r="DI154" s="40">
        <f t="shared" si="510"/>
        <v>0</v>
      </c>
      <c r="DJ154" s="40">
        <f t="shared" si="510"/>
        <v>0</v>
      </c>
      <c r="DK154" s="40">
        <f t="shared" si="510"/>
        <v>0</v>
      </c>
      <c r="DL154" s="40">
        <f t="shared" si="510"/>
        <v>0</v>
      </c>
      <c r="DM154" s="40">
        <f t="shared" si="510"/>
        <v>0</v>
      </c>
      <c r="DN154" s="40">
        <f t="shared" si="510"/>
        <v>0</v>
      </c>
      <c r="DO154" s="40">
        <f t="shared" si="510"/>
        <v>0</v>
      </c>
      <c r="DP154" s="40">
        <f t="shared" si="510"/>
        <v>0</v>
      </c>
      <c r="DQ154" s="40">
        <f t="shared" si="510"/>
        <v>0</v>
      </c>
      <c r="DR154" s="40">
        <f t="shared" si="510"/>
        <v>0</v>
      </c>
      <c r="DS154" s="40">
        <f t="shared" si="510"/>
        <v>0</v>
      </c>
      <c r="DU154" s="40">
        <f t="shared" si="500"/>
        <v>69357.720490951557</v>
      </c>
      <c r="DW154" s="40">
        <f t="shared" si="501"/>
        <v>131840.0406614462</v>
      </c>
      <c r="DX154" s="40">
        <f t="shared" si="502"/>
        <v>201197.76115239775</v>
      </c>
    </row>
    <row r="155" spans="1:128" hidden="1" x14ac:dyDescent="0.3">
      <c r="B155" s="15" t="s">
        <v>22</v>
      </c>
      <c r="C155" s="16" t="s">
        <v>23</v>
      </c>
      <c r="D155" s="15" t="s">
        <v>24</v>
      </c>
      <c r="E155" s="16" t="s">
        <v>25</v>
      </c>
      <c r="F155" s="60" t="s">
        <v>30</v>
      </c>
      <c r="G155" s="39" t="s">
        <v>179</v>
      </c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>
        <f>SUM(I155:T155)</f>
        <v>0</v>
      </c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0">
        <f>SUM(W155:AH155)</f>
        <v>0</v>
      </c>
      <c r="AK155" s="40">
        <f t="shared" si="503"/>
        <v>405.29961668994054</v>
      </c>
      <c r="AL155" s="40">
        <f t="shared" si="503"/>
        <v>353.02898219971809</v>
      </c>
      <c r="AM155" s="40">
        <f t="shared" si="503"/>
        <v>389.71131743817648</v>
      </c>
      <c r="AN155" s="40">
        <f t="shared" si="503"/>
        <v>0</v>
      </c>
      <c r="AO155" s="40">
        <f t="shared" si="503"/>
        <v>0</v>
      </c>
      <c r="AP155" s="40">
        <f t="shared" si="503"/>
        <v>0</v>
      </c>
      <c r="AQ155" s="40">
        <f t="shared" si="503"/>
        <v>365.41455048557299</v>
      </c>
      <c r="AR155" s="40">
        <f t="shared" si="503"/>
        <v>361.23648689415188</v>
      </c>
      <c r="AS155" s="40">
        <v>0</v>
      </c>
      <c r="AT155" s="40">
        <f t="shared" si="504"/>
        <v>351.37660702664499</v>
      </c>
      <c r="AU155" s="40">
        <f t="shared" si="504"/>
        <v>333.12839634396204</v>
      </c>
      <c r="AV155" s="40">
        <f t="shared" si="504"/>
        <v>349.17297542696099</v>
      </c>
      <c r="AW155" s="40">
        <f t="shared" si="488"/>
        <v>2908.3689325051282</v>
      </c>
      <c r="AY155" s="40">
        <f t="shared" si="505"/>
        <v>0</v>
      </c>
      <c r="AZ155" s="40">
        <f t="shared" si="505"/>
        <v>0</v>
      </c>
      <c r="BA155" s="40">
        <f t="shared" si="505"/>
        <v>0</v>
      </c>
      <c r="BB155" s="40">
        <f t="shared" si="505"/>
        <v>0</v>
      </c>
      <c r="BC155" s="40">
        <f t="shared" si="505"/>
        <v>0</v>
      </c>
      <c r="BD155" s="40">
        <f t="shared" si="505"/>
        <v>0</v>
      </c>
      <c r="BE155" s="40">
        <f t="shared" si="505"/>
        <v>0</v>
      </c>
      <c r="BF155" s="40">
        <f t="shared" si="505"/>
        <v>0</v>
      </c>
      <c r="BG155" s="40">
        <f t="shared" si="505"/>
        <v>0</v>
      </c>
      <c r="BH155" s="40">
        <f t="shared" si="505"/>
        <v>0</v>
      </c>
      <c r="BI155" s="40">
        <f t="shared" si="505"/>
        <v>0</v>
      </c>
      <c r="BJ155" s="40">
        <f t="shared" si="505"/>
        <v>0</v>
      </c>
      <c r="BK155" s="40">
        <f t="shared" si="490"/>
        <v>0</v>
      </c>
      <c r="BM155" s="40">
        <f t="shared" si="506"/>
        <v>351.06181913022954</v>
      </c>
      <c r="BN155" s="40">
        <f t="shared" si="506"/>
        <v>326.15387157063168</v>
      </c>
      <c r="BO155" s="40">
        <f t="shared" si="506"/>
        <v>351.91594222029556</v>
      </c>
      <c r="BP155" s="40">
        <f t="shared" si="506"/>
        <v>0</v>
      </c>
      <c r="BQ155" s="40">
        <f t="shared" si="506"/>
        <v>0</v>
      </c>
      <c r="BR155" s="40">
        <f t="shared" si="506"/>
        <v>0</v>
      </c>
      <c r="BS155" s="40">
        <f t="shared" si="506"/>
        <v>0</v>
      </c>
      <c r="BT155" s="40">
        <f t="shared" si="506"/>
        <v>0</v>
      </c>
      <c r="BU155" s="40">
        <f t="shared" si="506"/>
        <v>0</v>
      </c>
      <c r="BV155" s="40">
        <f t="shared" si="506"/>
        <v>0</v>
      </c>
      <c r="BW155" s="40">
        <f t="shared" si="506"/>
        <v>0</v>
      </c>
      <c r="BX155" s="40">
        <f t="shared" si="506"/>
        <v>0</v>
      </c>
      <c r="BY155" s="40">
        <f t="shared" si="492"/>
        <v>1029.1316329211568</v>
      </c>
      <c r="CA155" s="40">
        <f t="shared" si="507"/>
        <v>0</v>
      </c>
      <c r="CB155" s="40">
        <f t="shared" si="507"/>
        <v>0</v>
      </c>
      <c r="CC155" s="40">
        <f t="shared" si="507"/>
        <v>0</v>
      </c>
      <c r="CD155" s="40">
        <f t="shared" si="507"/>
        <v>0</v>
      </c>
      <c r="CE155" s="40">
        <f t="shared" si="507"/>
        <v>0</v>
      </c>
      <c r="CF155" s="40">
        <f t="shared" si="507"/>
        <v>0</v>
      </c>
      <c r="CG155" s="40">
        <f t="shared" si="507"/>
        <v>0</v>
      </c>
      <c r="CH155" s="40">
        <f t="shared" si="507"/>
        <v>0</v>
      </c>
      <c r="CI155" s="40">
        <f t="shared" si="507"/>
        <v>0</v>
      </c>
      <c r="CJ155" s="40">
        <f t="shared" si="507"/>
        <v>0</v>
      </c>
      <c r="CK155" s="40">
        <f t="shared" si="507"/>
        <v>0</v>
      </c>
      <c r="CL155" s="40">
        <f t="shared" si="507"/>
        <v>0</v>
      </c>
      <c r="CM155" s="40">
        <f t="shared" si="494"/>
        <v>0</v>
      </c>
      <c r="CO155" s="40">
        <f t="shared" si="508"/>
        <v>0</v>
      </c>
      <c r="CP155" s="40">
        <f t="shared" si="508"/>
        <v>0</v>
      </c>
      <c r="CQ155" s="40">
        <f t="shared" si="508"/>
        <v>0</v>
      </c>
      <c r="CR155" s="40">
        <f t="shared" si="508"/>
        <v>0</v>
      </c>
      <c r="CS155" s="40">
        <f t="shared" si="496"/>
        <v>0</v>
      </c>
      <c r="CU155" s="40">
        <f t="shared" si="509"/>
        <v>0</v>
      </c>
      <c r="CV155" s="40">
        <f t="shared" si="509"/>
        <v>0</v>
      </c>
      <c r="CW155" s="40">
        <f t="shared" si="509"/>
        <v>0</v>
      </c>
      <c r="CX155" s="40">
        <f t="shared" si="509"/>
        <v>0</v>
      </c>
      <c r="CY155" s="40">
        <f t="shared" si="498"/>
        <v>0</v>
      </c>
      <c r="DA155" s="40">
        <f t="shared" si="510"/>
        <v>0</v>
      </c>
      <c r="DB155" s="40">
        <f t="shared" si="510"/>
        <v>0</v>
      </c>
      <c r="DC155" s="40">
        <f t="shared" si="510"/>
        <v>0</v>
      </c>
      <c r="DD155" s="40">
        <f t="shared" si="510"/>
        <v>0</v>
      </c>
      <c r="DE155" s="40">
        <f t="shared" si="510"/>
        <v>0</v>
      </c>
      <c r="DF155" s="40">
        <f t="shared" si="510"/>
        <v>0</v>
      </c>
      <c r="DG155" s="40">
        <f t="shared" si="510"/>
        <v>0</v>
      </c>
      <c r="DH155" s="40">
        <f t="shared" si="510"/>
        <v>0</v>
      </c>
      <c r="DI155" s="40">
        <f t="shared" si="510"/>
        <v>0</v>
      </c>
      <c r="DJ155" s="40">
        <f t="shared" si="510"/>
        <v>0</v>
      </c>
      <c r="DK155" s="40">
        <f t="shared" si="510"/>
        <v>0</v>
      </c>
      <c r="DL155" s="40">
        <f t="shared" si="510"/>
        <v>0</v>
      </c>
      <c r="DM155" s="40">
        <f t="shared" si="510"/>
        <v>0</v>
      </c>
      <c r="DN155" s="40">
        <f t="shared" si="510"/>
        <v>0</v>
      </c>
      <c r="DO155" s="40">
        <f t="shared" si="510"/>
        <v>0</v>
      </c>
      <c r="DP155" s="40">
        <f t="shared" si="510"/>
        <v>0</v>
      </c>
      <c r="DQ155" s="40">
        <f t="shared" si="510"/>
        <v>0</v>
      </c>
      <c r="DR155" s="40">
        <f t="shared" si="510"/>
        <v>0</v>
      </c>
      <c r="DS155" s="40">
        <f t="shared" si="510"/>
        <v>0</v>
      </c>
      <c r="DU155" s="40">
        <f t="shared" si="500"/>
        <v>1381.0475751414524</v>
      </c>
      <c r="DW155" s="40">
        <f t="shared" si="501"/>
        <v>2410.1792080626092</v>
      </c>
      <c r="DX155" s="40">
        <f t="shared" si="502"/>
        <v>3791.2267832040616</v>
      </c>
    </row>
    <row r="156" spans="1:128" hidden="1" x14ac:dyDescent="0.3">
      <c r="B156" s="15" t="s">
        <v>31</v>
      </c>
      <c r="C156" s="16" t="s">
        <v>32</v>
      </c>
      <c r="D156" s="15" t="s">
        <v>33</v>
      </c>
      <c r="E156" s="16" t="s">
        <v>34</v>
      </c>
      <c r="F156" s="60" t="s">
        <v>35</v>
      </c>
      <c r="G156" s="39" t="s">
        <v>179</v>
      </c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>
        <f t="shared" ref="U156:U158" si="511">SUM(I156:T156)</f>
        <v>0</v>
      </c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0">
        <f t="shared" ref="AI156:AI158" si="512">SUM(W156:AH156)</f>
        <v>0</v>
      </c>
      <c r="AK156" s="40">
        <f t="shared" si="503"/>
        <v>219.32352682653649</v>
      </c>
      <c r="AL156" s="40">
        <f t="shared" si="503"/>
        <v>191.03783530427773</v>
      </c>
      <c r="AM156" s="40">
        <f t="shared" si="503"/>
        <v>210.88808633521572</v>
      </c>
      <c r="AN156" s="40">
        <f t="shared" si="503"/>
        <v>211.48851993000576</v>
      </c>
      <c r="AO156" s="40">
        <f t="shared" si="503"/>
        <v>210.13165892075804</v>
      </c>
      <c r="AP156" s="40">
        <f t="shared" si="503"/>
        <v>196.14422442359214</v>
      </c>
      <c r="AQ156" s="40">
        <f t="shared" si="503"/>
        <v>197.7401522586056</v>
      </c>
      <c r="AR156" s="40">
        <f t="shared" si="503"/>
        <v>195.47923820182655</v>
      </c>
      <c r="AS156" s="40">
        <v>184.72796885573112</v>
      </c>
      <c r="AT156" s="40">
        <f t="shared" si="504"/>
        <v>190.14367025808954</v>
      </c>
      <c r="AU156" s="40">
        <f t="shared" si="504"/>
        <v>180.26884738041093</v>
      </c>
      <c r="AV156" s="40">
        <f t="shared" si="504"/>
        <v>188.95119875464917</v>
      </c>
      <c r="AW156" s="40">
        <f t="shared" si="488"/>
        <v>2376.3249274496989</v>
      </c>
      <c r="AY156" s="40">
        <f t="shared" si="505"/>
        <v>2112.2439300225992</v>
      </c>
      <c r="AZ156" s="40">
        <f t="shared" si="505"/>
        <v>1889.6556377168279</v>
      </c>
      <c r="BA156" s="40">
        <f t="shared" si="505"/>
        <v>2321.9532035258521</v>
      </c>
      <c r="BB156" s="40">
        <f t="shared" si="505"/>
        <v>2278.1928037091034</v>
      </c>
      <c r="BC156" s="40">
        <f t="shared" si="505"/>
        <v>1998.2246712575839</v>
      </c>
      <c r="BD156" s="40">
        <f t="shared" si="505"/>
        <v>2284.4518247507062</v>
      </c>
      <c r="BE156" s="40">
        <f t="shared" si="505"/>
        <v>2358.6013602231546</v>
      </c>
      <c r="BF156" s="40">
        <f t="shared" si="505"/>
        <v>2614.7913864188922</v>
      </c>
      <c r="BG156" s="40">
        <f t="shared" si="505"/>
        <v>1924.7637291853559</v>
      </c>
      <c r="BH156" s="40">
        <f t="shared" si="505"/>
        <v>2256.4928566576918</v>
      </c>
      <c r="BI156" s="40">
        <f t="shared" si="505"/>
        <v>2334.7779698197</v>
      </c>
      <c r="BJ156" s="40">
        <f t="shared" si="505"/>
        <v>2329.913208499247</v>
      </c>
      <c r="BK156" s="40">
        <f t="shared" si="490"/>
        <v>26704.062581786719</v>
      </c>
      <c r="BM156" s="40">
        <f t="shared" si="506"/>
        <v>189.97332604974014</v>
      </c>
      <c r="BN156" s="40">
        <f t="shared" si="506"/>
        <v>176.4946584060003</v>
      </c>
      <c r="BO156" s="40">
        <f t="shared" si="506"/>
        <v>190.43552567257905</v>
      </c>
      <c r="BP156" s="40">
        <f t="shared" si="506"/>
        <v>2283.135087571914</v>
      </c>
      <c r="BQ156" s="40">
        <f t="shared" si="506"/>
        <v>2249.5424382795645</v>
      </c>
      <c r="BR156" s="40">
        <f t="shared" si="506"/>
        <v>2282.3754557991892</v>
      </c>
      <c r="BS156" s="40">
        <f t="shared" si="506"/>
        <v>2097.7544253701362</v>
      </c>
      <c r="BT156" s="40">
        <f t="shared" si="506"/>
        <v>2608.5459896788398</v>
      </c>
      <c r="BU156" s="40">
        <f t="shared" si="506"/>
        <v>2202.7690389511667</v>
      </c>
      <c r="BV156" s="40">
        <f t="shared" si="506"/>
        <v>2178.7682188400095</v>
      </c>
      <c r="BW156" s="40">
        <f t="shared" si="506"/>
        <v>2378.2454239981757</v>
      </c>
      <c r="BX156" s="40">
        <f t="shared" si="506"/>
        <v>2246.1807213260308</v>
      </c>
      <c r="BY156" s="40">
        <f t="shared" si="492"/>
        <v>21084.220309943346</v>
      </c>
      <c r="CA156" s="40">
        <f t="shared" si="507"/>
        <v>0</v>
      </c>
      <c r="CB156" s="40">
        <f t="shared" si="507"/>
        <v>0</v>
      </c>
      <c r="CC156" s="40">
        <f t="shared" si="507"/>
        <v>0</v>
      </c>
      <c r="CD156" s="40">
        <f t="shared" si="507"/>
        <v>0</v>
      </c>
      <c r="CE156" s="40">
        <f t="shared" si="507"/>
        <v>0</v>
      </c>
      <c r="CF156" s="40">
        <f t="shared" si="507"/>
        <v>0</v>
      </c>
      <c r="CG156" s="40">
        <f t="shared" si="507"/>
        <v>0</v>
      </c>
      <c r="CH156" s="40">
        <f t="shared" si="507"/>
        <v>0</v>
      </c>
      <c r="CI156" s="40">
        <f t="shared" si="507"/>
        <v>0</v>
      </c>
      <c r="CJ156" s="40">
        <f t="shared" si="507"/>
        <v>0</v>
      </c>
      <c r="CK156" s="40">
        <f t="shared" si="507"/>
        <v>0</v>
      </c>
      <c r="CL156" s="40">
        <f t="shared" si="507"/>
        <v>0</v>
      </c>
      <c r="CM156" s="40">
        <f t="shared" si="494"/>
        <v>0</v>
      </c>
      <c r="CO156" s="40">
        <f t="shared" si="508"/>
        <v>0</v>
      </c>
      <c r="CP156" s="40">
        <f t="shared" si="508"/>
        <v>0</v>
      </c>
      <c r="CQ156" s="40">
        <f t="shared" si="508"/>
        <v>0</v>
      </c>
      <c r="CR156" s="40">
        <f t="shared" si="508"/>
        <v>0</v>
      </c>
      <c r="CS156" s="40">
        <f t="shared" si="496"/>
        <v>0</v>
      </c>
      <c r="CU156" s="40">
        <f t="shared" si="509"/>
        <v>0</v>
      </c>
      <c r="CV156" s="40">
        <f t="shared" si="509"/>
        <v>0</v>
      </c>
      <c r="CW156" s="40">
        <f t="shared" si="509"/>
        <v>0</v>
      </c>
      <c r="CX156" s="40">
        <f t="shared" si="509"/>
        <v>0</v>
      </c>
      <c r="CY156" s="40">
        <f t="shared" si="498"/>
        <v>0</v>
      </c>
      <c r="DA156" s="40">
        <f t="shared" si="510"/>
        <v>0</v>
      </c>
      <c r="DB156" s="40">
        <f t="shared" si="510"/>
        <v>0</v>
      </c>
      <c r="DC156" s="40">
        <f t="shared" si="510"/>
        <v>0</v>
      </c>
      <c r="DD156" s="40">
        <f t="shared" si="510"/>
        <v>0</v>
      </c>
      <c r="DE156" s="40">
        <f t="shared" si="510"/>
        <v>0</v>
      </c>
      <c r="DF156" s="40">
        <f t="shared" si="510"/>
        <v>0</v>
      </c>
      <c r="DG156" s="40">
        <f t="shared" si="510"/>
        <v>0</v>
      </c>
      <c r="DH156" s="40">
        <f t="shared" si="510"/>
        <v>0</v>
      </c>
      <c r="DI156" s="40">
        <f t="shared" si="510"/>
        <v>0</v>
      </c>
      <c r="DJ156" s="40">
        <f t="shared" si="510"/>
        <v>0</v>
      </c>
      <c r="DK156" s="40">
        <f t="shared" si="510"/>
        <v>0</v>
      </c>
      <c r="DL156" s="40">
        <f t="shared" si="510"/>
        <v>0</v>
      </c>
      <c r="DM156" s="40">
        <f t="shared" si="510"/>
        <v>0</v>
      </c>
      <c r="DN156" s="40">
        <f t="shared" si="510"/>
        <v>0</v>
      </c>
      <c r="DO156" s="40">
        <f t="shared" si="510"/>
        <v>0</v>
      </c>
      <c r="DP156" s="40">
        <f t="shared" si="510"/>
        <v>0</v>
      </c>
      <c r="DQ156" s="40">
        <f t="shared" si="510"/>
        <v>0</v>
      </c>
      <c r="DR156" s="40">
        <f t="shared" si="510"/>
        <v>0</v>
      </c>
      <c r="DS156" s="40">
        <f t="shared" si="510"/>
        <v>0</v>
      </c>
      <c r="DU156" s="40">
        <f t="shared" si="500"/>
        <v>41801.972635430953</v>
      </c>
      <c r="DW156" s="40">
        <f t="shared" si="501"/>
        <v>81130.374657617416</v>
      </c>
      <c r="DX156" s="40">
        <f t="shared" si="502"/>
        <v>122932.34729304837</v>
      </c>
    </row>
    <row r="157" spans="1:128" hidden="1" x14ac:dyDescent="0.3">
      <c r="B157" s="15" t="s">
        <v>31</v>
      </c>
      <c r="C157" s="16" t="s">
        <v>32</v>
      </c>
      <c r="D157" s="15" t="s">
        <v>33</v>
      </c>
      <c r="E157" s="16" t="s">
        <v>34</v>
      </c>
      <c r="F157" s="60" t="s">
        <v>36</v>
      </c>
      <c r="G157" s="39" t="s">
        <v>179</v>
      </c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>
        <f t="shared" si="511"/>
        <v>0</v>
      </c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0">
        <f t="shared" si="512"/>
        <v>0</v>
      </c>
      <c r="AK157" s="40">
        <f t="shared" si="503"/>
        <v>13909.80771590831</v>
      </c>
      <c r="AL157" s="40">
        <f t="shared" si="503"/>
        <v>12179.161074046891</v>
      </c>
      <c r="AM157" s="40">
        <f t="shared" si="503"/>
        <v>13804.034512081615</v>
      </c>
      <c r="AN157" s="40">
        <f t="shared" si="503"/>
        <v>12650.249220935126</v>
      </c>
      <c r="AO157" s="40">
        <f t="shared" si="503"/>
        <v>10925.868715985909</v>
      </c>
      <c r="AP157" s="40">
        <f t="shared" si="503"/>
        <v>10557.522362440335</v>
      </c>
      <c r="AQ157" s="40">
        <f t="shared" si="503"/>
        <v>11056.71894466615</v>
      </c>
      <c r="AR157" s="40">
        <f t="shared" si="503"/>
        <v>10985.967686793972</v>
      </c>
      <c r="AS157" s="40">
        <v>10433.158272055194</v>
      </c>
      <c r="AT157" s="40">
        <f t="shared" si="504"/>
        <v>11651.670158507834</v>
      </c>
      <c r="AU157" s="40">
        <f t="shared" si="504"/>
        <v>10895.6405919524</v>
      </c>
      <c r="AV157" s="40">
        <f t="shared" si="504"/>
        <v>11407.231230557423</v>
      </c>
      <c r="AW157" s="40">
        <f t="shared" si="488"/>
        <v>140457.03048593117</v>
      </c>
      <c r="AY157" s="40">
        <f t="shared" si="505"/>
        <v>10685.874402770467</v>
      </c>
      <c r="AZ157" s="40">
        <f t="shared" si="505"/>
        <v>9559.7968218155129</v>
      </c>
      <c r="BA157" s="40">
        <f t="shared" si="505"/>
        <v>11746.796830289537</v>
      </c>
      <c r="BB157" s="40">
        <f t="shared" si="505"/>
        <v>11525.412297182233</v>
      </c>
      <c r="BC157" s="40">
        <f t="shared" si="505"/>
        <v>10109.049225837942</v>
      </c>
      <c r="BD157" s="40">
        <f t="shared" si="505"/>
        <v>11557.076780523486</v>
      </c>
      <c r="BE157" s="40">
        <f t="shared" si="505"/>
        <v>11932.200416491931</v>
      </c>
      <c r="BF157" s="40">
        <f t="shared" si="505"/>
        <v>13230.770453127887</v>
      </c>
      <c r="BG157" s="40">
        <f t="shared" si="505"/>
        <v>9741.1007495155955</v>
      </c>
      <c r="BH157" s="40">
        <f t="shared" si="505"/>
        <v>11422.141103304812</v>
      </c>
      <c r="BI157" s="40">
        <f t="shared" si="505"/>
        <v>11820.681772403577</v>
      </c>
      <c r="BJ157" s="40">
        <f t="shared" si="505"/>
        <v>11798.328907007981</v>
      </c>
      <c r="BK157" s="40">
        <f t="shared" si="490"/>
        <v>135129.22976027094</v>
      </c>
      <c r="BM157" s="40">
        <f t="shared" si="506"/>
        <v>12254.850491631305</v>
      </c>
      <c r="BN157" s="40">
        <f t="shared" si="506"/>
        <v>11281.605926357479</v>
      </c>
      <c r="BO157" s="40">
        <f t="shared" si="506"/>
        <v>12329.184159293705</v>
      </c>
      <c r="BP157" s="40">
        <f t="shared" si="506"/>
        <v>11550.415386962808</v>
      </c>
      <c r="BQ157" s="40">
        <f t="shared" si="506"/>
        <v>11380.469659534196</v>
      </c>
      <c r="BR157" s="40">
        <f t="shared" si="506"/>
        <v>11546.572398186599</v>
      </c>
      <c r="BS157" s="40">
        <f t="shared" si="506"/>
        <v>10612.571776746152</v>
      </c>
      <c r="BT157" s="40">
        <f t="shared" si="506"/>
        <v>13199.1689222809</v>
      </c>
      <c r="BU157" s="40">
        <f t="shared" si="506"/>
        <v>11148.06706453195</v>
      </c>
      <c r="BV157" s="40">
        <f t="shared" si="506"/>
        <v>11028.706762160116</v>
      </c>
      <c r="BW157" s="40">
        <f t="shared" si="506"/>
        <v>12040.751924658773</v>
      </c>
      <c r="BX157" s="40">
        <f t="shared" si="506"/>
        <v>11374.320227084765</v>
      </c>
      <c r="BY157" s="40">
        <f t="shared" si="492"/>
        <v>139746.68469942873</v>
      </c>
      <c r="CA157" s="40">
        <f t="shared" si="507"/>
        <v>0</v>
      </c>
      <c r="CB157" s="40">
        <f t="shared" si="507"/>
        <v>0</v>
      </c>
      <c r="CC157" s="40">
        <f t="shared" si="507"/>
        <v>0</v>
      </c>
      <c r="CD157" s="40">
        <f t="shared" si="507"/>
        <v>0</v>
      </c>
      <c r="CE157" s="40">
        <f t="shared" si="507"/>
        <v>0</v>
      </c>
      <c r="CF157" s="40">
        <f t="shared" si="507"/>
        <v>0</v>
      </c>
      <c r="CG157" s="40">
        <f t="shared" si="507"/>
        <v>0</v>
      </c>
      <c r="CH157" s="40">
        <f t="shared" si="507"/>
        <v>0</v>
      </c>
      <c r="CI157" s="40">
        <f t="shared" si="507"/>
        <v>0</v>
      </c>
      <c r="CJ157" s="40">
        <f t="shared" si="507"/>
        <v>0</v>
      </c>
      <c r="CK157" s="40">
        <f t="shared" si="507"/>
        <v>0</v>
      </c>
      <c r="CL157" s="40">
        <f t="shared" si="507"/>
        <v>0</v>
      </c>
      <c r="CM157" s="40">
        <f t="shared" si="494"/>
        <v>0</v>
      </c>
      <c r="CO157" s="40">
        <f t="shared" si="508"/>
        <v>0</v>
      </c>
      <c r="CP157" s="40">
        <f t="shared" si="508"/>
        <v>0</v>
      </c>
      <c r="CQ157" s="40">
        <f t="shared" si="508"/>
        <v>0</v>
      </c>
      <c r="CR157" s="40">
        <f t="shared" si="508"/>
        <v>0</v>
      </c>
      <c r="CS157" s="40">
        <f t="shared" si="496"/>
        <v>0</v>
      </c>
      <c r="CU157" s="40">
        <f t="shared" si="509"/>
        <v>0</v>
      </c>
      <c r="CV157" s="40">
        <f t="shared" si="509"/>
        <v>0</v>
      </c>
      <c r="CW157" s="40">
        <f t="shared" si="509"/>
        <v>0</v>
      </c>
      <c r="CX157" s="40">
        <f t="shared" si="509"/>
        <v>0</v>
      </c>
      <c r="CY157" s="40">
        <f t="shared" si="498"/>
        <v>0</v>
      </c>
      <c r="DA157" s="40">
        <f t="shared" si="510"/>
        <v>0</v>
      </c>
      <c r="DB157" s="40">
        <f t="shared" si="510"/>
        <v>0</v>
      </c>
      <c r="DC157" s="40">
        <f t="shared" si="510"/>
        <v>0</v>
      </c>
      <c r="DD157" s="40">
        <f t="shared" si="510"/>
        <v>0</v>
      </c>
      <c r="DE157" s="40">
        <f t="shared" si="510"/>
        <v>0</v>
      </c>
      <c r="DF157" s="40">
        <f t="shared" si="510"/>
        <v>0</v>
      </c>
      <c r="DG157" s="40">
        <f t="shared" si="510"/>
        <v>0</v>
      </c>
      <c r="DH157" s="40">
        <f t="shared" si="510"/>
        <v>0</v>
      </c>
      <c r="DI157" s="40">
        <f t="shared" si="510"/>
        <v>0</v>
      </c>
      <c r="DJ157" s="40">
        <f t="shared" si="510"/>
        <v>0</v>
      </c>
      <c r="DK157" s="40">
        <f t="shared" si="510"/>
        <v>0</v>
      </c>
      <c r="DL157" s="40">
        <f t="shared" si="510"/>
        <v>0</v>
      </c>
      <c r="DM157" s="40">
        <f t="shared" si="510"/>
        <v>0</v>
      </c>
      <c r="DN157" s="40">
        <f t="shared" si="510"/>
        <v>0</v>
      </c>
      <c r="DO157" s="40">
        <f t="shared" si="510"/>
        <v>0</v>
      </c>
      <c r="DP157" s="40">
        <f t="shared" si="510"/>
        <v>0</v>
      </c>
      <c r="DQ157" s="40">
        <f t="shared" si="510"/>
        <v>0</v>
      </c>
      <c r="DR157" s="40">
        <f t="shared" si="510"/>
        <v>0</v>
      </c>
      <c r="DS157" s="40">
        <f t="shared" si="510"/>
        <v>0</v>
      </c>
      <c r="DU157" s="40">
        <f t="shared" si="500"/>
        <v>255956.91298086871</v>
      </c>
      <c r="DW157" s="40">
        <f t="shared" si="501"/>
        <v>488034.22641548089</v>
      </c>
      <c r="DX157" s="40">
        <f t="shared" si="502"/>
        <v>743991.13939634967</v>
      </c>
    </row>
    <row r="158" spans="1:128" hidden="1" x14ac:dyDescent="0.3">
      <c r="B158" s="15"/>
      <c r="C158" s="16"/>
      <c r="D158" s="15"/>
      <c r="E158" s="16"/>
      <c r="F158" s="60" t="s">
        <v>181</v>
      </c>
      <c r="G158" s="39" t="s">
        <v>179</v>
      </c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>
        <f t="shared" si="511"/>
        <v>0</v>
      </c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0">
        <f t="shared" si="512"/>
        <v>0</v>
      </c>
      <c r="AK158" s="40">
        <f t="shared" si="503"/>
        <v>31.423546254352122</v>
      </c>
      <c r="AL158" s="40">
        <f t="shared" si="503"/>
        <v>27.370917923712319</v>
      </c>
      <c r="AM158" s="40">
        <f t="shared" si="503"/>
        <v>30.214959738086471</v>
      </c>
      <c r="AN158" s="40">
        <f t="shared" si="503"/>
        <v>421.1218774044853</v>
      </c>
      <c r="AO158" s="40">
        <f t="shared" si="503"/>
        <v>418.4200576755444</v>
      </c>
      <c r="AP158" s="40">
        <f t="shared" si="503"/>
        <v>390.56788559499586</v>
      </c>
      <c r="AQ158" s="40">
        <f t="shared" si="503"/>
        <v>28.331191413279893</v>
      </c>
      <c r="AR158" s="40">
        <f t="shared" si="503"/>
        <v>28.007259252444694</v>
      </c>
      <c r="AS158" s="40">
        <v>367.83551684941909</v>
      </c>
      <c r="AT158" s="40">
        <f t="shared" si="504"/>
        <v>27.242806557445586</v>
      </c>
      <c r="AU158" s="40">
        <f t="shared" si="504"/>
        <v>25.827992747043332</v>
      </c>
      <c r="AV158" s="40">
        <f t="shared" si="504"/>
        <v>27.071955375052724</v>
      </c>
      <c r="AW158" s="40">
        <f t="shared" si="488"/>
        <v>1823.4359667858619</v>
      </c>
      <c r="AY158" s="40">
        <f t="shared" si="505"/>
        <v>25.580319355547008</v>
      </c>
      <c r="AZ158" s="40">
        <f t="shared" si="505"/>
        <v>22.884664975360643</v>
      </c>
      <c r="BA158" s="40">
        <f t="shared" si="505"/>
        <v>28.120002444126438</v>
      </c>
      <c r="BB158" s="40">
        <f t="shared" si="505"/>
        <v>27.590042345045049</v>
      </c>
      <c r="BC158" s="40">
        <f t="shared" si="505"/>
        <v>24.199489703045348</v>
      </c>
      <c r="BD158" s="40">
        <f t="shared" si="505"/>
        <v>27.665842187488234</v>
      </c>
      <c r="BE158" s="40">
        <f t="shared" si="505"/>
        <v>28.563829759136926</v>
      </c>
      <c r="BF158" s="40">
        <f t="shared" si="505"/>
        <v>31.639139574522549</v>
      </c>
      <c r="BG158" s="40">
        <f t="shared" si="505"/>
        <v>23.269574147372136</v>
      </c>
      <c r="BH158" s="40">
        <f t="shared" si="505"/>
        <v>27.256243727517649</v>
      </c>
      <c r="BI158" s="40">
        <f t="shared" si="505"/>
        <v>28.177099031985062</v>
      </c>
      <c r="BJ158" s="40">
        <f t="shared" si="505"/>
        <v>28.093553879548292</v>
      </c>
      <c r="BK158" s="40">
        <f t="shared" si="490"/>
        <v>323.03980113069531</v>
      </c>
      <c r="BM158" s="40">
        <f t="shared" si="506"/>
        <v>27.218400539867794</v>
      </c>
      <c r="BN158" s="40">
        <f t="shared" si="506"/>
        <v>25.287246389343498</v>
      </c>
      <c r="BO158" s="40">
        <f t="shared" si="506"/>
        <v>27.284622123014735</v>
      </c>
      <c r="BP158" s="40">
        <f t="shared" si="506"/>
        <v>27.649895848591445</v>
      </c>
      <c r="BQ158" s="40">
        <f t="shared" si="506"/>
        <v>27.243072240445013</v>
      </c>
      <c r="BR158" s="40">
        <f t="shared" si="506"/>
        <v>27.640696331877145</v>
      </c>
      <c r="BS158" s="40">
        <f t="shared" si="506"/>
        <v>25.404844283257546</v>
      </c>
      <c r="BT158" s="40">
        <f t="shared" si="506"/>
        <v>31.563569882736381</v>
      </c>
      <c r="BU158" s="40">
        <f t="shared" si="506"/>
        <v>26.630540000410463</v>
      </c>
      <c r="BV158" s="40">
        <f t="shared" si="506"/>
        <v>26.317405536321388</v>
      </c>
      <c r="BW158" s="40">
        <f t="shared" si="506"/>
        <v>28.701682858321995</v>
      </c>
      <c r="BX158" s="40">
        <f t="shared" si="506"/>
        <v>27.083926940961792</v>
      </c>
      <c r="BY158" s="40">
        <f t="shared" si="492"/>
        <v>328.02590297514922</v>
      </c>
      <c r="CA158" s="40">
        <f t="shared" si="507"/>
        <v>0</v>
      </c>
      <c r="CB158" s="40">
        <f t="shared" si="507"/>
        <v>0</v>
      </c>
      <c r="CC158" s="40">
        <f t="shared" si="507"/>
        <v>0</v>
      </c>
      <c r="CD158" s="40">
        <f t="shared" si="507"/>
        <v>0</v>
      </c>
      <c r="CE158" s="40">
        <f t="shared" si="507"/>
        <v>0</v>
      </c>
      <c r="CF158" s="40">
        <f t="shared" si="507"/>
        <v>0</v>
      </c>
      <c r="CG158" s="40">
        <f t="shared" si="507"/>
        <v>0</v>
      </c>
      <c r="CH158" s="40">
        <f t="shared" si="507"/>
        <v>0</v>
      </c>
      <c r="CI158" s="40">
        <f t="shared" si="507"/>
        <v>0</v>
      </c>
      <c r="CJ158" s="40">
        <f t="shared" si="507"/>
        <v>0</v>
      </c>
      <c r="CK158" s="40">
        <f t="shared" si="507"/>
        <v>0</v>
      </c>
      <c r="CL158" s="40">
        <f t="shared" si="507"/>
        <v>0</v>
      </c>
      <c r="CM158" s="40">
        <f t="shared" si="494"/>
        <v>0</v>
      </c>
      <c r="CO158" s="40">
        <f t="shared" si="508"/>
        <v>0</v>
      </c>
      <c r="CP158" s="40">
        <f t="shared" si="508"/>
        <v>0</v>
      </c>
      <c r="CQ158" s="40">
        <f t="shared" si="508"/>
        <v>0</v>
      </c>
      <c r="CR158" s="40">
        <f t="shared" si="508"/>
        <v>0</v>
      </c>
      <c r="CS158" s="40">
        <f t="shared" si="496"/>
        <v>0</v>
      </c>
      <c r="CU158" s="40">
        <f t="shared" si="509"/>
        <v>0</v>
      </c>
      <c r="CV158" s="40">
        <f t="shared" si="509"/>
        <v>0</v>
      </c>
      <c r="CW158" s="40">
        <f t="shared" si="509"/>
        <v>0</v>
      </c>
      <c r="CX158" s="40">
        <f t="shared" si="509"/>
        <v>0</v>
      </c>
      <c r="CY158" s="40">
        <f t="shared" si="498"/>
        <v>0</v>
      </c>
      <c r="DA158" s="40">
        <f t="shared" si="510"/>
        <v>0</v>
      </c>
      <c r="DB158" s="40">
        <f t="shared" si="510"/>
        <v>0</v>
      </c>
      <c r="DC158" s="40">
        <f t="shared" si="510"/>
        <v>0</v>
      </c>
      <c r="DD158" s="40">
        <f t="shared" si="510"/>
        <v>0</v>
      </c>
      <c r="DE158" s="40">
        <f t="shared" si="510"/>
        <v>0</v>
      </c>
      <c r="DF158" s="40">
        <f t="shared" si="510"/>
        <v>0</v>
      </c>
      <c r="DG158" s="40">
        <f t="shared" si="510"/>
        <v>0</v>
      </c>
      <c r="DH158" s="40">
        <f t="shared" si="510"/>
        <v>0</v>
      </c>
      <c r="DI158" s="40">
        <f t="shared" si="510"/>
        <v>0</v>
      </c>
      <c r="DJ158" s="40">
        <f t="shared" si="510"/>
        <v>0</v>
      </c>
      <c r="DK158" s="40">
        <f t="shared" si="510"/>
        <v>0</v>
      </c>
      <c r="DL158" s="40">
        <f t="shared" si="510"/>
        <v>0</v>
      </c>
      <c r="DM158" s="40">
        <f t="shared" si="510"/>
        <v>0</v>
      </c>
      <c r="DN158" s="40">
        <f t="shared" si="510"/>
        <v>0</v>
      </c>
      <c r="DO158" s="40">
        <f t="shared" si="510"/>
        <v>0</v>
      </c>
      <c r="DP158" s="40">
        <f t="shared" si="510"/>
        <v>0</v>
      </c>
      <c r="DQ158" s="40">
        <f t="shared" si="510"/>
        <v>0</v>
      </c>
      <c r="DR158" s="40">
        <f t="shared" si="510"/>
        <v>0</v>
      </c>
      <c r="DS158" s="40">
        <f t="shared" si="510"/>
        <v>0</v>
      </c>
      <c r="DU158" s="40">
        <f t="shared" si="500"/>
        <v>603.54615902108708</v>
      </c>
      <c r="DW158" s="40">
        <f t="shared" si="501"/>
        <v>1152.1578000705681</v>
      </c>
      <c r="DX158" s="40">
        <f t="shared" si="502"/>
        <v>1755.7039590916552</v>
      </c>
    </row>
    <row r="159" spans="1:128" hidden="1" x14ac:dyDescent="0.3">
      <c r="B159" s="15"/>
      <c r="C159" s="16"/>
      <c r="D159" s="15"/>
      <c r="E159" s="16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33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33"/>
      <c r="AW159" s="33"/>
      <c r="BK159" s="33"/>
      <c r="BY159" s="33"/>
      <c r="CM159" s="33"/>
      <c r="CS159" s="33"/>
      <c r="CY159" s="33"/>
      <c r="DU159" s="33"/>
      <c r="DW159" s="33"/>
      <c r="DX159" s="33"/>
    </row>
    <row r="160" spans="1:128" s="10" customFormat="1" hidden="1" x14ac:dyDescent="0.3">
      <c r="A160" s="21"/>
      <c r="B160" s="131"/>
      <c r="C160" s="132"/>
      <c r="D160" s="131"/>
      <c r="E160" s="132"/>
      <c r="F160" s="133" t="s">
        <v>37</v>
      </c>
      <c r="G160" s="145" t="s">
        <v>179</v>
      </c>
      <c r="I160" s="146">
        <f t="shared" ref="I160:T160" si="513">SUM(I161:I163)</f>
        <v>0</v>
      </c>
      <c r="J160" s="146">
        <f t="shared" si="513"/>
        <v>0</v>
      </c>
      <c r="K160" s="146">
        <f t="shared" si="513"/>
        <v>0</v>
      </c>
      <c r="L160" s="146">
        <f t="shared" si="513"/>
        <v>0</v>
      </c>
      <c r="M160" s="146">
        <f t="shared" si="513"/>
        <v>0</v>
      </c>
      <c r="N160" s="146">
        <f t="shared" si="513"/>
        <v>0</v>
      </c>
      <c r="O160" s="146">
        <f t="shared" si="513"/>
        <v>0</v>
      </c>
      <c r="P160" s="146">
        <f t="shared" si="513"/>
        <v>0</v>
      </c>
      <c r="Q160" s="146">
        <f t="shared" si="513"/>
        <v>0</v>
      </c>
      <c r="R160" s="146">
        <f t="shared" si="513"/>
        <v>0</v>
      </c>
      <c r="S160" s="146">
        <f t="shared" si="513"/>
        <v>0</v>
      </c>
      <c r="T160" s="146">
        <f t="shared" si="513"/>
        <v>0</v>
      </c>
      <c r="U160" s="146">
        <f>SUM(I160:T160)</f>
        <v>0</v>
      </c>
      <c r="W160" s="146">
        <f>SUM(W161:W163)</f>
        <v>0</v>
      </c>
      <c r="X160" s="146">
        <f>SUM(X161:X163)</f>
        <v>0</v>
      </c>
      <c r="Y160" s="146">
        <f>SUM(Y161:Y163)</f>
        <v>0</v>
      </c>
      <c r="Z160" s="146">
        <f t="shared" ref="Z160:AH160" si="514">SUM(Z161:Z163)</f>
        <v>0</v>
      </c>
      <c r="AA160" s="146">
        <f t="shared" si="514"/>
        <v>0</v>
      </c>
      <c r="AB160" s="146">
        <f t="shared" si="514"/>
        <v>0</v>
      </c>
      <c r="AC160" s="146">
        <f t="shared" si="514"/>
        <v>0</v>
      </c>
      <c r="AD160" s="146">
        <f t="shared" si="514"/>
        <v>0</v>
      </c>
      <c r="AE160" s="146">
        <f t="shared" si="514"/>
        <v>0</v>
      </c>
      <c r="AF160" s="146">
        <f t="shared" si="514"/>
        <v>0</v>
      </c>
      <c r="AG160" s="146">
        <f t="shared" si="514"/>
        <v>0</v>
      </c>
      <c r="AH160" s="146">
        <f t="shared" si="514"/>
        <v>0</v>
      </c>
      <c r="AI160" s="146">
        <f>SUM(W160:AH160)</f>
        <v>0</v>
      </c>
      <c r="AK160" s="146">
        <f t="shared" ref="AK160:AR160" si="515">SUM(AK161:AK163)</f>
        <v>264004.23645798513</v>
      </c>
      <c r="AL160" s="146">
        <f t="shared" si="515"/>
        <v>227204.98784253723</v>
      </c>
      <c r="AM160" s="146">
        <f t="shared" si="515"/>
        <v>276443.91164532606</v>
      </c>
      <c r="AN160" s="146">
        <f t="shared" si="515"/>
        <v>287656.70572373411</v>
      </c>
      <c r="AO160" s="146" t="e">
        <f t="shared" si="515"/>
        <v>#REF!</v>
      </c>
      <c r="AP160" s="146">
        <f t="shared" si="515"/>
        <v>258543.86141155966</v>
      </c>
      <c r="AQ160" s="146">
        <f t="shared" si="515"/>
        <v>244965.40091752337</v>
      </c>
      <c r="AR160" s="146">
        <f t="shared" si="515"/>
        <v>263369.05700934364</v>
      </c>
      <c r="AS160" s="146">
        <v>192513.33228472911</v>
      </c>
      <c r="AT160" s="146">
        <f t="shared" ref="AT160:AV160" si="516">SUM(AT161:AT163)</f>
        <v>253501.19407827256</v>
      </c>
      <c r="AU160" s="146" t="e">
        <f t="shared" si="516"/>
        <v>#REF!</v>
      </c>
      <c r="AV160" s="146">
        <f t="shared" si="516"/>
        <v>204199.5902559908</v>
      </c>
      <c r="AW160" s="146" t="e">
        <f t="shared" ref="AW160:AW163" si="517">SUM(AK160:AV160)</f>
        <v>#REF!</v>
      </c>
      <c r="AY160" s="146" t="e">
        <f t="shared" ref="AY160:BJ160" si="518">SUM(AY161:AY163)</f>
        <v>#REF!</v>
      </c>
      <c r="AZ160" s="146" t="e">
        <f t="shared" si="518"/>
        <v>#REF!</v>
      </c>
      <c r="BA160" s="146" t="e">
        <f t="shared" si="518"/>
        <v>#REF!</v>
      </c>
      <c r="BB160" s="146" t="e">
        <f t="shared" si="518"/>
        <v>#REF!</v>
      </c>
      <c r="BC160" s="146" t="e">
        <f t="shared" si="518"/>
        <v>#REF!</v>
      </c>
      <c r="BD160" s="146" t="e">
        <f t="shared" si="518"/>
        <v>#REF!</v>
      </c>
      <c r="BE160" s="146" t="e">
        <f t="shared" si="518"/>
        <v>#REF!</v>
      </c>
      <c r="BF160" s="146">
        <f t="shared" si="518"/>
        <v>247824.39881662632</v>
      </c>
      <c r="BG160" s="146" t="e">
        <f t="shared" si="518"/>
        <v>#REF!</v>
      </c>
      <c r="BH160" s="146">
        <f t="shared" si="518"/>
        <v>247551.97636623975</v>
      </c>
      <c r="BI160" s="146" t="e">
        <f t="shared" si="518"/>
        <v>#REF!</v>
      </c>
      <c r="BJ160" s="146">
        <f t="shared" si="518"/>
        <v>241486.59720387618</v>
      </c>
      <c r="BK160" s="146" t="e">
        <f t="shared" ref="BK160:BK163" si="519">SUM(AY160:BJ160)</f>
        <v>#REF!</v>
      </c>
      <c r="BM160" s="146" t="e">
        <f t="shared" ref="BM160:BX160" si="520">SUM(BM161:BM163)</f>
        <v>#REF!</v>
      </c>
      <c r="BN160" s="146" t="e">
        <f t="shared" si="520"/>
        <v>#REF!</v>
      </c>
      <c r="BO160" s="146" t="e">
        <f t="shared" si="520"/>
        <v>#REF!</v>
      </c>
      <c r="BP160" s="146" t="e">
        <f t="shared" si="520"/>
        <v>#REF!</v>
      </c>
      <c r="BQ160" s="146" t="e">
        <f t="shared" si="520"/>
        <v>#REF!</v>
      </c>
      <c r="BR160" s="146" t="e">
        <f t="shared" si="520"/>
        <v>#REF!</v>
      </c>
      <c r="BS160" s="146" t="e">
        <f t="shared" si="520"/>
        <v>#REF!</v>
      </c>
      <c r="BT160" s="146">
        <f t="shared" si="520"/>
        <v>239956.86769079254</v>
      </c>
      <c r="BU160" s="146" t="e">
        <f t="shared" si="520"/>
        <v>#REF!</v>
      </c>
      <c r="BV160" s="146">
        <f t="shared" si="520"/>
        <v>239473.9541228406</v>
      </c>
      <c r="BW160" s="146" t="e">
        <f t="shared" si="520"/>
        <v>#REF!</v>
      </c>
      <c r="BX160" s="146">
        <f t="shared" si="520"/>
        <v>237111.0538087688</v>
      </c>
      <c r="BY160" s="146" t="e">
        <f t="shared" ref="BY160:BY163" si="521">SUM(BM160:BX160)</f>
        <v>#REF!</v>
      </c>
      <c r="CA160" s="146" t="e">
        <f t="shared" ref="CA160:CL160" si="522">SUM(CA161:CA163)</f>
        <v>#REF!</v>
      </c>
      <c r="CB160" s="146" t="e">
        <f t="shared" si="522"/>
        <v>#REF!</v>
      </c>
      <c r="CC160" s="146" t="e">
        <f t="shared" si="522"/>
        <v>#REF!</v>
      </c>
      <c r="CD160" s="146" t="e">
        <f t="shared" si="522"/>
        <v>#REF!</v>
      </c>
      <c r="CE160" s="146" t="e">
        <f t="shared" si="522"/>
        <v>#REF!</v>
      </c>
      <c r="CF160" s="146" t="e">
        <f t="shared" si="522"/>
        <v>#REF!</v>
      </c>
      <c r="CG160" s="146" t="e">
        <f t="shared" si="522"/>
        <v>#REF!</v>
      </c>
      <c r="CH160" s="146">
        <f t="shared" si="522"/>
        <v>0</v>
      </c>
      <c r="CI160" s="146" t="e">
        <f t="shared" si="522"/>
        <v>#REF!</v>
      </c>
      <c r="CJ160" s="146">
        <f t="shared" si="522"/>
        <v>0</v>
      </c>
      <c r="CK160" s="146" t="e">
        <f t="shared" si="522"/>
        <v>#REF!</v>
      </c>
      <c r="CL160" s="146">
        <f t="shared" si="522"/>
        <v>0</v>
      </c>
      <c r="CM160" s="146" t="e">
        <f t="shared" ref="CM160:CM163" si="523">SUM(CA160:CL160)</f>
        <v>#REF!</v>
      </c>
      <c r="CO160" s="146" t="e">
        <f t="shared" ref="CO160:CR160" si="524">SUM(CO161:CO163)</f>
        <v>#REF!</v>
      </c>
      <c r="CP160" s="146" t="e">
        <f t="shared" si="524"/>
        <v>#REF!</v>
      </c>
      <c r="CQ160" s="146" t="e">
        <f t="shared" si="524"/>
        <v>#REF!</v>
      </c>
      <c r="CR160" s="146" t="e">
        <f t="shared" si="524"/>
        <v>#REF!</v>
      </c>
      <c r="CS160" s="146" t="e">
        <f>SUM(CO160:CR160)</f>
        <v>#REF!</v>
      </c>
      <c r="CU160" s="146" t="e">
        <f t="shared" ref="CU160:CX160" si="525">SUM(CU161:CU163)</f>
        <v>#REF!</v>
      </c>
      <c r="CV160" s="146" t="e">
        <f t="shared" si="525"/>
        <v>#REF!</v>
      </c>
      <c r="CW160" s="146" t="e">
        <f t="shared" si="525"/>
        <v>#REF!</v>
      </c>
      <c r="CX160" s="146" t="e">
        <f t="shared" si="525"/>
        <v>#REF!</v>
      </c>
      <c r="CY160" s="146" t="e">
        <f>SUM(CU160:CX160)</f>
        <v>#REF!</v>
      </c>
      <c r="DA160" s="146" t="e">
        <f t="shared" ref="DA160:DS160" si="526">SUM(DA161:DA163)</f>
        <v>#REF!</v>
      </c>
      <c r="DB160" s="146" t="e">
        <f t="shared" si="526"/>
        <v>#REF!</v>
      </c>
      <c r="DC160" s="146" t="e">
        <f t="shared" si="526"/>
        <v>#REF!</v>
      </c>
      <c r="DD160" s="146" t="e">
        <f t="shared" si="526"/>
        <v>#REF!</v>
      </c>
      <c r="DE160" s="146" t="e">
        <f t="shared" si="526"/>
        <v>#REF!</v>
      </c>
      <c r="DF160" s="146" t="e">
        <f t="shared" si="526"/>
        <v>#REF!</v>
      </c>
      <c r="DG160" s="146" t="e">
        <f t="shared" si="526"/>
        <v>#REF!</v>
      </c>
      <c r="DH160" s="146" t="e">
        <f t="shared" si="526"/>
        <v>#REF!</v>
      </c>
      <c r="DI160" s="146" t="e">
        <f t="shared" si="526"/>
        <v>#REF!</v>
      </c>
      <c r="DJ160" s="146" t="e">
        <f t="shared" si="526"/>
        <v>#REF!</v>
      </c>
      <c r="DK160" s="146" t="e">
        <f t="shared" si="526"/>
        <v>#REF!</v>
      </c>
      <c r="DL160" s="146" t="e">
        <f t="shared" si="526"/>
        <v>#REF!</v>
      </c>
      <c r="DM160" s="146" t="e">
        <f t="shared" si="526"/>
        <v>#REF!</v>
      </c>
      <c r="DN160" s="146" t="e">
        <f t="shared" si="526"/>
        <v>#REF!</v>
      </c>
      <c r="DO160" s="146" t="e">
        <f t="shared" si="526"/>
        <v>#REF!</v>
      </c>
      <c r="DP160" s="146" t="e">
        <f t="shared" si="526"/>
        <v>#REF!</v>
      </c>
      <c r="DQ160" s="146" t="e">
        <f t="shared" si="526"/>
        <v>#REF!</v>
      </c>
      <c r="DR160" s="146" t="e">
        <f t="shared" si="526"/>
        <v>#REF!</v>
      </c>
      <c r="DS160" s="146" t="e">
        <f t="shared" si="526"/>
        <v>#REF!</v>
      </c>
      <c r="DU160" s="146" t="e">
        <f>SUM(BO160:BZ160)</f>
        <v>#REF!</v>
      </c>
      <c r="DW160" s="146" t="e">
        <f>SUM(BQ160:DV160)</f>
        <v>#REF!</v>
      </c>
      <c r="DX160" s="146" t="e">
        <f t="shared" ref="DX160:DX163" si="527">SUM(DL160:DW160)</f>
        <v>#REF!</v>
      </c>
    </row>
    <row r="161" spans="1:128" s="84" customFormat="1" hidden="1" x14ac:dyDescent="0.3">
      <c r="B161" s="85" t="s">
        <v>39</v>
      </c>
      <c r="C161" s="86" t="s">
        <v>40</v>
      </c>
      <c r="D161" s="85" t="s">
        <v>41</v>
      </c>
      <c r="E161" s="86" t="s">
        <v>42</v>
      </c>
      <c r="F161" s="112" t="s">
        <v>43</v>
      </c>
      <c r="G161" s="113" t="s">
        <v>179</v>
      </c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>
        <f>SUM(I161:T161)</f>
        <v>0</v>
      </c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>
        <f>SUM(W161:AH161)</f>
        <v>0</v>
      </c>
      <c r="AK161" s="92">
        <f t="shared" ref="AK161:AR161" si="528">AK98*AK$203</f>
        <v>837.64233460018977</v>
      </c>
      <c r="AL161" s="92">
        <f t="shared" si="528"/>
        <v>733.42699988264269</v>
      </c>
      <c r="AM161" s="92">
        <f t="shared" si="528"/>
        <v>831.27665367272834</v>
      </c>
      <c r="AN161" s="92">
        <f t="shared" si="528"/>
        <v>761.79004432695615</v>
      </c>
      <c r="AO161" s="92">
        <f t="shared" si="528"/>
        <v>657.95391184604182</v>
      </c>
      <c r="AP161" s="92">
        <f t="shared" si="528"/>
        <v>635.76970649697648</v>
      </c>
      <c r="AQ161" s="92">
        <f t="shared" si="528"/>
        <v>665.8337838231148</v>
      </c>
      <c r="AR161" s="92">
        <f t="shared" si="528"/>
        <v>661.57304147221123</v>
      </c>
      <c r="AS161" s="92">
        <v>628.28301211363646</v>
      </c>
      <c r="AT161" s="92">
        <f>AT98*AT$203</f>
        <v>701.65167115343115</v>
      </c>
      <c r="AU161" s="92">
        <f>AU98*AU$203</f>
        <v>656.12434337718685</v>
      </c>
      <c r="AV161" s="92">
        <f>AV98*AV$203</f>
        <v>686.93180866338503</v>
      </c>
      <c r="AW161" s="92">
        <f t="shared" si="517"/>
        <v>8458.2573114285005</v>
      </c>
      <c r="AY161" s="92">
        <f t="shared" ref="AY161:BJ161" si="529">AY98*AY$203</f>
        <v>1231.4576260828924</v>
      </c>
      <c r="AZ161" s="92">
        <f t="shared" si="529"/>
        <v>919.88199046553984</v>
      </c>
      <c r="BA161" s="92">
        <f t="shared" si="529"/>
        <v>1206.7570226381245</v>
      </c>
      <c r="BB161" s="92">
        <f t="shared" si="529"/>
        <v>1304.1590882214164</v>
      </c>
      <c r="BC161" s="92">
        <f t="shared" si="529"/>
        <v>1096.5502223311262</v>
      </c>
      <c r="BD161" s="92">
        <f t="shared" si="529"/>
        <v>1312.8752413413604</v>
      </c>
      <c r="BE161" s="92">
        <f t="shared" si="529"/>
        <v>1346.417931436119</v>
      </c>
      <c r="BF161" s="92">
        <f t="shared" si="529"/>
        <v>1189.8480905193028</v>
      </c>
      <c r="BG161" s="92">
        <f t="shared" si="529"/>
        <v>1131.4280019342852</v>
      </c>
      <c r="BH161" s="92">
        <f t="shared" si="529"/>
        <v>1131.0365606765042</v>
      </c>
      <c r="BI161" s="92">
        <f t="shared" si="529"/>
        <v>1106.4320566289987</v>
      </c>
      <c r="BJ161" s="92">
        <f t="shared" si="529"/>
        <v>1133.3450826268695</v>
      </c>
      <c r="BK161" s="92">
        <f t="shared" si="519"/>
        <v>14110.188914902539</v>
      </c>
      <c r="BM161" s="92">
        <f t="shared" ref="BM161:BX161" si="530">BM98*BM$203</f>
        <v>737.97457461104511</v>
      </c>
      <c r="BN161" s="92">
        <f t="shared" si="530"/>
        <v>679.3667809089676</v>
      </c>
      <c r="BO161" s="92">
        <f t="shared" si="530"/>
        <v>742.4508722588356</v>
      </c>
      <c r="BP161" s="92">
        <f t="shared" si="530"/>
        <v>1017.9448161811738</v>
      </c>
      <c r="BQ161" s="92">
        <f t="shared" si="530"/>
        <v>1013.9581888279708</v>
      </c>
      <c r="BR161" s="92">
        <f t="shared" si="530"/>
        <v>1079.9409392085643</v>
      </c>
      <c r="BS161" s="92">
        <f t="shared" si="530"/>
        <v>1215.002884829679</v>
      </c>
      <c r="BT161" s="92">
        <f t="shared" si="530"/>
        <v>1061.9765589102228</v>
      </c>
      <c r="BU161" s="92">
        <f t="shared" si="530"/>
        <v>1016.4740883998415</v>
      </c>
      <c r="BV161" s="92">
        <f t="shared" si="530"/>
        <v>986.47832264510828</v>
      </c>
      <c r="BW161" s="92">
        <f t="shared" si="530"/>
        <v>974.68077341352614</v>
      </c>
      <c r="BX161" s="92">
        <f t="shared" si="530"/>
        <v>981.25593786324293</v>
      </c>
      <c r="BY161" s="92">
        <f t="shared" si="521"/>
        <v>11507.504738058178</v>
      </c>
      <c r="CA161" s="92">
        <f t="shared" ref="CA161:CL161" si="531">CA98*CA$203</f>
        <v>0</v>
      </c>
      <c r="CB161" s="92">
        <f t="shared" si="531"/>
        <v>0</v>
      </c>
      <c r="CC161" s="92">
        <f t="shared" si="531"/>
        <v>0</v>
      </c>
      <c r="CD161" s="92">
        <f t="shared" si="531"/>
        <v>0</v>
      </c>
      <c r="CE161" s="92">
        <f t="shared" si="531"/>
        <v>0</v>
      </c>
      <c r="CF161" s="92">
        <f t="shared" si="531"/>
        <v>0</v>
      </c>
      <c r="CG161" s="92">
        <f t="shared" si="531"/>
        <v>0</v>
      </c>
      <c r="CH161" s="92">
        <f t="shared" si="531"/>
        <v>0</v>
      </c>
      <c r="CI161" s="92">
        <f t="shared" si="531"/>
        <v>0</v>
      </c>
      <c r="CJ161" s="92">
        <f t="shared" si="531"/>
        <v>0</v>
      </c>
      <c r="CK161" s="92">
        <f t="shared" si="531"/>
        <v>0</v>
      </c>
      <c r="CL161" s="92">
        <f t="shared" si="531"/>
        <v>0</v>
      </c>
      <c r="CM161" s="92">
        <f t="shared" si="523"/>
        <v>0</v>
      </c>
      <c r="CO161" s="92">
        <f t="shared" ref="CO161:CR161" si="532">CO98*CO$203</f>
        <v>0</v>
      </c>
      <c r="CP161" s="92">
        <f t="shared" si="532"/>
        <v>0</v>
      </c>
      <c r="CQ161" s="92">
        <f t="shared" si="532"/>
        <v>0</v>
      </c>
      <c r="CR161" s="92">
        <f t="shared" si="532"/>
        <v>0</v>
      </c>
      <c r="CS161" s="92">
        <f>SUM(CO161:CR161)</f>
        <v>0</v>
      </c>
      <c r="CU161" s="92">
        <f t="shared" ref="CU161:CX161" si="533">CU98*CU$203</f>
        <v>0</v>
      </c>
      <c r="CV161" s="92">
        <f t="shared" si="533"/>
        <v>0</v>
      </c>
      <c r="CW161" s="92">
        <f t="shared" si="533"/>
        <v>0</v>
      </c>
      <c r="CX161" s="92">
        <f t="shared" si="533"/>
        <v>0</v>
      </c>
      <c r="CY161" s="92">
        <f>SUM(CU161:CX161)</f>
        <v>0</v>
      </c>
      <c r="DA161" s="92">
        <f t="shared" ref="DA161:DS161" si="534">DA98*DA$203</f>
        <v>0</v>
      </c>
      <c r="DB161" s="92">
        <f t="shared" si="534"/>
        <v>0</v>
      </c>
      <c r="DC161" s="92">
        <f t="shared" si="534"/>
        <v>0</v>
      </c>
      <c r="DD161" s="92">
        <f t="shared" si="534"/>
        <v>0</v>
      </c>
      <c r="DE161" s="92">
        <f t="shared" si="534"/>
        <v>0</v>
      </c>
      <c r="DF161" s="92">
        <f t="shared" si="534"/>
        <v>0</v>
      </c>
      <c r="DG161" s="92">
        <f t="shared" si="534"/>
        <v>0</v>
      </c>
      <c r="DH161" s="92">
        <f t="shared" si="534"/>
        <v>0</v>
      </c>
      <c r="DI161" s="92">
        <f t="shared" si="534"/>
        <v>0</v>
      </c>
      <c r="DJ161" s="92">
        <f t="shared" si="534"/>
        <v>0</v>
      </c>
      <c r="DK161" s="92">
        <f t="shared" si="534"/>
        <v>0</v>
      </c>
      <c r="DL161" s="92">
        <f t="shared" si="534"/>
        <v>0</v>
      </c>
      <c r="DM161" s="92">
        <f t="shared" si="534"/>
        <v>0</v>
      </c>
      <c r="DN161" s="92">
        <f t="shared" si="534"/>
        <v>0</v>
      </c>
      <c r="DO161" s="92">
        <f t="shared" si="534"/>
        <v>0</v>
      </c>
      <c r="DP161" s="92">
        <f t="shared" si="534"/>
        <v>0</v>
      </c>
      <c r="DQ161" s="92">
        <f t="shared" si="534"/>
        <v>0</v>
      </c>
      <c r="DR161" s="92">
        <f t="shared" si="534"/>
        <v>0</v>
      </c>
      <c r="DS161" s="92">
        <f t="shared" si="534"/>
        <v>0</v>
      </c>
      <c r="DU161" s="92">
        <f>SUM(BO161:BZ161)</f>
        <v>21597.668120596343</v>
      </c>
      <c r="DW161" s="92">
        <f>SUM(BQ161:DV161)</f>
        <v>41434.940552752683</v>
      </c>
      <c r="DX161" s="92">
        <f t="shared" si="527"/>
        <v>63032.608673349023</v>
      </c>
    </row>
    <row r="162" spans="1:128" s="84" customFormat="1" hidden="1" x14ac:dyDescent="0.3">
      <c r="B162" s="85" t="s">
        <v>44</v>
      </c>
      <c r="C162" s="86" t="s">
        <v>45</v>
      </c>
      <c r="D162" s="85" t="s">
        <v>46</v>
      </c>
      <c r="E162" s="86" t="s">
        <v>47</v>
      </c>
      <c r="F162" s="112" t="s">
        <v>48</v>
      </c>
      <c r="G162" s="113" t="s">
        <v>179</v>
      </c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>
        <f>SUM(I162:T162)</f>
        <v>0</v>
      </c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>
        <f>SUM(W162:AH162)</f>
        <v>0</v>
      </c>
      <c r="AK162" s="92">
        <f t="shared" ref="AK162:AR162" si="535">IF((AK99*AK$203-AK$143)&lt;0,0,(AK99*AK$203-AK$143))</f>
        <v>210533.27529870797</v>
      </c>
      <c r="AL162" s="92">
        <f t="shared" si="535"/>
        <v>192277.35960078848</v>
      </c>
      <c r="AM162" s="92">
        <f t="shared" si="535"/>
        <v>220490.10799332269</v>
      </c>
      <c r="AN162" s="92">
        <f t="shared" si="535"/>
        <v>229515.93254352571</v>
      </c>
      <c r="AO162" s="92" t="e">
        <f t="shared" si="535"/>
        <v>#REF!</v>
      </c>
      <c r="AP162" s="92">
        <f t="shared" si="535"/>
        <v>206326.47336405015</v>
      </c>
      <c r="AQ162" s="92">
        <f t="shared" si="535"/>
        <v>192678.37052057902</v>
      </c>
      <c r="AR162" s="92">
        <f t="shared" si="535"/>
        <v>210165.98717429716</v>
      </c>
      <c r="AS162" s="92">
        <v>169688.80191355859</v>
      </c>
      <c r="AT162" s="92">
        <f>IF((AT99*AT$203-AT$143)&lt;0,0,(AT99*AT$203-AT$143))</f>
        <v>203986.30565608377</v>
      </c>
      <c r="AU162" s="92" t="e">
        <f>IF((AU99*AU$203-AU$143)&lt;0,0,(AU99*AU$203-AU$143))</f>
        <v>#REF!</v>
      </c>
      <c r="AV162" s="92">
        <f>IF((AV99*AV$203-AV$143)&lt;0,0,(AV99*AV$203-AV$143))</f>
        <v>162810.12675786193</v>
      </c>
      <c r="AW162" s="92" t="e">
        <f t="shared" si="517"/>
        <v>#REF!</v>
      </c>
      <c r="AY162" s="92" t="e">
        <f t="shared" ref="AY162:BJ162" si="536">IF((AY99*AY$203-AY$143)&lt;0,0,(AY99*AY$203-AY$143))</f>
        <v>#REF!</v>
      </c>
      <c r="AZ162" s="92" t="e">
        <f t="shared" si="536"/>
        <v>#REF!</v>
      </c>
      <c r="BA162" s="92" t="e">
        <f t="shared" si="536"/>
        <v>#REF!</v>
      </c>
      <c r="BB162" s="92" t="e">
        <f t="shared" si="536"/>
        <v>#REF!</v>
      </c>
      <c r="BC162" s="92" t="e">
        <f t="shared" si="536"/>
        <v>#REF!</v>
      </c>
      <c r="BD162" s="92" t="e">
        <f t="shared" si="536"/>
        <v>#REF!</v>
      </c>
      <c r="BE162" s="92" t="e">
        <f t="shared" si="536"/>
        <v>#REF!</v>
      </c>
      <c r="BF162" s="92">
        <f t="shared" si="536"/>
        <v>198486.05879563472</v>
      </c>
      <c r="BG162" s="92" t="e">
        <f t="shared" si="536"/>
        <v>#REF!</v>
      </c>
      <c r="BH162" s="92">
        <f t="shared" si="536"/>
        <v>197718.20124841935</v>
      </c>
      <c r="BI162" s="92" t="e">
        <f t="shared" si="536"/>
        <v>#REF!</v>
      </c>
      <c r="BJ162" s="92">
        <f t="shared" si="536"/>
        <v>196423.49067884611</v>
      </c>
      <c r="BK162" s="92" t="e">
        <f t="shared" si="519"/>
        <v>#REF!</v>
      </c>
      <c r="BM162" s="92" t="e">
        <f t="shared" ref="BM162:BX162" si="537">IF((BM99*BM$203-BM$143)&lt;0,0,(BM99*BM$203-BM$143))</f>
        <v>#REF!</v>
      </c>
      <c r="BN162" s="92" t="e">
        <f t="shared" si="537"/>
        <v>#REF!</v>
      </c>
      <c r="BO162" s="92" t="e">
        <f t="shared" si="537"/>
        <v>#REF!</v>
      </c>
      <c r="BP162" s="92" t="e">
        <f t="shared" si="537"/>
        <v>#REF!</v>
      </c>
      <c r="BQ162" s="92" t="e">
        <f t="shared" si="537"/>
        <v>#REF!</v>
      </c>
      <c r="BR162" s="92" t="e">
        <f t="shared" si="537"/>
        <v>#REF!</v>
      </c>
      <c r="BS162" s="92" t="e">
        <f t="shared" si="537"/>
        <v>#REF!</v>
      </c>
      <c r="BT162" s="92">
        <f t="shared" si="537"/>
        <v>193109.84264457453</v>
      </c>
      <c r="BU162" s="92" t="e">
        <f t="shared" si="537"/>
        <v>#REF!</v>
      </c>
      <c r="BV162" s="92">
        <f t="shared" si="537"/>
        <v>193080.00470555827</v>
      </c>
      <c r="BW162" s="92" t="e">
        <f t="shared" si="537"/>
        <v>#REF!</v>
      </c>
      <c r="BX162" s="92">
        <f t="shared" si="537"/>
        <v>194916.33489262059</v>
      </c>
      <c r="BY162" s="92" t="e">
        <f t="shared" si="521"/>
        <v>#REF!</v>
      </c>
      <c r="CA162" s="92" t="e">
        <f t="shared" ref="CA162:CL162" si="538">IF((CA99*CA$203-CA$143)&lt;0,0,(CA99*CA$203-CA$143))</f>
        <v>#REF!</v>
      </c>
      <c r="CB162" s="92" t="e">
        <f t="shared" si="538"/>
        <v>#REF!</v>
      </c>
      <c r="CC162" s="92" t="e">
        <f t="shared" si="538"/>
        <v>#REF!</v>
      </c>
      <c r="CD162" s="92" t="e">
        <f t="shared" si="538"/>
        <v>#REF!</v>
      </c>
      <c r="CE162" s="92" t="e">
        <f t="shared" si="538"/>
        <v>#REF!</v>
      </c>
      <c r="CF162" s="92" t="e">
        <f t="shared" si="538"/>
        <v>#REF!</v>
      </c>
      <c r="CG162" s="92" t="e">
        <f t="shared" si="538"/>
        <v>#REF!</v>
      </c>
      <c r="CH162" s="92">
        <f t="shared" si="538"/>
        <v>0</v>
      </c>
      <c r="CI162" s="92" t="e">
        <f t="shared" si="538"/>
        <v>#REF!</v>
      </c>
      <c r="CJ162" s="92">
        <f t="shared" si="538"/>
        <v>0</v>
      </c>
      <c r="CK162" s="92" t="e">
        <f t="shared" si="538"/>
        <v>#REF!</v>
      </c>
      <c r="CL162" s="92">
        <f t="shared" si="538"/>
        <v>0</v>
      </c>
      <c r="CM162" s="92" t="e">
        <f t="shared" si="523"/>
        <v>#REF!</v>
      </c>
      <c r="CO162" s="92" t="e">
        <f t="shared" ref="CO162:CR162" si="539">IF((CO99*CO$203-CO$143)&lt;0,0,(CO99*CO$203-CO$143))</f>
        <v>#REF!</v>
      </c>
      <c r="CP162" s="92" t="e">
        <f t="shared" si="539"/>
        <v>#REF!</v>
      </c>
      <c r="CQ162" s="92" t="e">
        <f t="shared" si="539"/>
        <v>#REF!</v>
      </c>
      <c r="CR162" s="92" t="e">
        <f t="shared" si="539"/>
        <v>#REF!</v>
      </c>
      <c r="CS162" s="92" t="e">
        <f>SUM(CO162:CR162)</f>
        <v>#REF!</v>
      </c>
      <c r="CU162" s="92" t="e">
        <f t="shared" ref="CU162:CX162" si="540">IF((CU99*CU$203-CU$143)&lt;0,0,(CU99*CU$203-CU$143))</f>
        <v>#REF!</v>
      </c>
      <c r="CV162" s="92" t="e">
        <f t="shared" si="540"/>
        <v>#REF!</v>
      </c>
      <c r="CW162" s="92" t="e">
        <f t="shared" si="540"/>
        <v>#REF!</v>
      </c>
      <c r="CX162" s="92" t="e">
        <f t="shared" si="540"/>
        <v>#REF!</v>
      </c>
      <c r="CY162" s="92" t="e">
        <f>SUM(CU162:CX162)</f>
        <v>#REF!</v>
      </c>
      <c r="DA162" s="92" t="e">
        <f t="shared" ref="DA162:DS162" si="541">IF((DA99*DA$203-DA$143)&lt;0,0,(DA99*DA$203-DA$143))</f>
        <v>#REF!</v>
      </c>
      <c r="DB162" s="92" t="e">
        <f t="shared" si="541"/>
        <v>#REF!</v>
      </c>
      <c r="DC162" s="92" t="e">
        <f t="shared" si="541"/>
        <v>#REF!</v>
      </c>
      <c r="DD162" s="92" t="e">
        <f t="shared" si="541"/>
        <v>#REF!</v>
      </c>
      <c r="DE162" s="92" t="e">
        <f t="shared" si="541"/>
        <v>#REF!</v>
      </c>
      <c r="DF162" s="92" t="e">
        <f t="shared" si="541"/>
        <v>#REF!</v>
      </c>
      <c r="DG162" s="92" t="e">
        <f t="shared" si="541"/>
        <v>#REF!</v>
      </c>
      <c r="DH162" s="92" t="e">
        <f t="shared" si="541"/>
        <v>#REF!</v>
      </c>
      <c r="DI162" s="92" t="e">
        <f t="shared" si="541"/>
        <v>#REF!</v>
      </c>
      <c r="DJ162" s="92" t="e">
        <f t="shared" si="541"/>
        <v>#REF!</v>
      </c>
      <c r="DK162" s="92" t="e">
        <f t="shared" si="541"/>
        <v>#REF!</v>
      </c>
      <c r="DL162" s="92" t="e">
        <f t="shared" si="541"/>
        <v>#REF!</v>
      </c>
      <c r="DM162" s="92" t="e">
        <f t="shared" si="541"/>
        <v>#REF!</v>
      </c>
      <c r="DN162" s="92" t="e">
        <f t="shared" si="541"/>
        <v>#REF!</v>
      </c>
      <c r="DO162" s="92" t="e">
        <f t="shared" si="541"/>
        <v>#REF!</v>
      </c>
      <c r="DP162" s="92" t="e">
        <f t="shared" si="541"/>
        <v>#REF!</v>
      </c>
      <c r="DQ162" s="92" t="e">
        <f t="shared" si="541"/>
        <v>#REF!</v>
      </c>
      <c r="DR162" s="92" t="e">
        <f t="shared" si="541"/>
        <v>#REF!</v>
      </c>
      <c r="DS162" s="92" t="e">
        <f t="shared" si="541"/>
        <v>#REF!</v>
      </c>
      <c r="DU162" s="92" t="e">
        <f>SUM(BO162:BZ162)</f>
        <v>#REF!</v>
      </c>
      <c r="DW162" s="92" t="e">
        <f>SUM(BQ162:DV162)</f>
        <v>#REF!</v>
      </c>
      <c r="DX162" s="92" t="e">
        <f t="shared" si="527"/>
        <v>#REF!</v>
      </c>
    </row>
    <row r="163" spans="1:128" s="84" customFormat="1" hidden="1" x14ac:dyDescent="0.3">
      <c r="B163" s="85" t="s">
        <v>49</v>
      </c>
      <c r="C163" s="86" t="s">
        <v>50</v>
      </c>
      <c r="D163" s="85" t="s">
        <v>51</v>
      </c>
      <c r="E163" s="86" t="s">
        <v>47</v>
      </c>
      <c r="F163" s="112" t="s">
        <v>52</v>
      </c>
      <c r="G163" s="113" t="s">
        <v>179</v>
      </c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>
        <f>SUM(I163:T163)</f>
        <v>0</v>
      </c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>
        <f>SUM(W163:AH163)</f>
        <v>0</v>
      </c>
      <c r="AK163" s="92">
        <f t="shared" ref="AK163:AR163" si="542">IF((AK100*AK$203-AK$144)&lt;0,0,(AK100*AK$203-AK$144))</f>
        <v>52633.318824676993</v>
      </c>
      <c r="AL163" s="92">
        <f t="shared" si="542"/>
        <v>34194.201241866118</v>
      </c>
      <c r="AM163" s="92">
        <f t="shared" si="542"/>
        <v>55122.526998330672</v>
      </c>
      <c r="AN163" s="92">
        <f t="shared" si="542"/>
        <v>57378.983135881426</v>
      </c>
      <c r="AO163" s="92" t="e">
        <f t="shared" si="542"/>
        <v>#REF!</v>
      </c>
      <c r="AP163" s="92">
        <f t="shared" si="542"/>
        <v>51581.618341012538</v>
      </c>
      <c r="AQ163" s="92">
        <f t="shared" si="542"/>
        <v>51621.196613121225</v>
      </c>
      <c r="AR163" s="92">
        <f t="shared" si="542"/>
        <v>52541.49679357429</v>
      </c>
      <c r="AS163" s="92">
        <v>22196.247359056862</v>
      </c>
      <c r="AT163" s="92">
        <f>IF((AT100*AT$203-AT$144)&lt;0,0,(AT100*AT$203-AT$144))</f>
        <v>48813.236751035336</v>
      </c>
      <c r="AU163" s="92" t="e">
        <f>IF((AU100*AU$203-AU$144)&lt;0,0,(AU100*AU$203-AU$144))</f>
        <v>#REF!</v>
      </c>
      <c r="AV163" s="92">
        <f>IF((AV100*AV$203-AV$144)&lt;0,0,(AV100*AV$203-AV$144))</f>
        <v>40702.531689465482</v>
      </c>
      <c r="AW163" s="92" t="e">
        <f t="shared" si="517"/>
        <v>#REF!</v>
      </c>
      <c r="AY163" s="92" t="e">
        <f t="shared" ref="AY163:BJ163" si="543">IF((AY100*AY$203-AY$144)&lt;0,0,(AY100*AY$203-AY$144))</f>
        <v>#REF!</v>
      </c>
      <c r="AZ163" s="92" t="e">
        <f t="shared" si="543"/>
        <v>#REF!</v>
      </c>
      <c r="BA163" s="92" t="e">
        <f t="shared" si="543"/>
        <v>#REF!</v>
      </c>
      <c r="BB163" s="92" t="e">
        <f t="shared" si="543"/>
        <v>#REF!</v>
      </c>
      <c r="BC163" s="92" t="e">
        <f t="shared" si="543"/>
        <v>#REF!</v>
      </c>
      <c r="BD163" s="92" t="e">
        <f t="shared" si="543"/>
        <v>#REF!</v>
      </c>
      <c r="BE163" s="92" t="e">
        <f t="shared" si="543"/>
        <v>#REF!</v>
      </c>
      <c r="BF163" s="92">
        <f t="shared" si="543"/>
        <v>48148.491930472286</v>
      </c>
      <c r="BG163" s="92" t="e">
        <f t="shared" si="543"/>
        <v>#REF!</v>
      </c>
      <c r="BH163" s="92">
        <f t="shared" si="543"/>
        <v>48702.738557143894</v>
      </c>
      <c r="BI163" s="92" t="e">
        <f t="shared" si="543"/>
        <v>#REF!</v>
      </c>
      <c r="BJ163" s="92">
        <f t="shared" si="543"/>
        <v>43929.761442403207</v>
      </c>
      <c r="BK163" s="92" t="e">
        <f t="shared" si="519"/>
        <v>#REF!</v>
      </c>
      <c r="BM163" s="92" t="e">
        <f t="shared" ref="BM163:BX163" si="544">IF((BM100*BM$203-BM$144)&lt;0,0,(BM100*BM$203-BM$144))</f>
        <v>#REF!</v>
      </c>
      <c r="BN163" s="92" t="e">
        <f t="shared" si="544"/>
        <v>#REF!</v>
      </c>
      <c r="BO163" s="92" t="e">
        <f t="shared" si="544"/>
        <v>#REF!</v>
      </c>
      <c r="BP163" s="92" t="e">
        <f t="shared" si="544"/>
        <v>#REF!</v>
      </c>
      <c r="BQ163" s="92" t="e">
        <f t="shared" si="544"/>
        <v>#REF!</v>
      </c>
      <c r="BR163" s="92" t="e">
        <f t="shared" si="544"/>
        <v>#REF!</v>
      </c>
      <c r="BS163" s="92" t="e">
        <f t="shared" si="544"/>
        <v>#REF!</v>
      </c>
      <c r="BT163" s="92">
        <f t="shared" si="544"/>
        <v>45785.048487307809</v>
      </c>
      <c r="BU163" s="92" t="e">
        <f t="shared" si="544"/>
        <v>#REF!</v>
      </c>
      <c r="BV163" s="92">
        <f t="shared" si="544"/>
        <v>45407.471094637243</v>
      </c>
      <c r="BW163" s="92" t="e">
        <f t="shared" si="544"/>
        <v>#REF!</v>
      </c>
      <c r="BX163" s="92">
        <f t="shared" si="544"/>
        <v>41213.462978284973</v>
      </c>
      <c r="BY163" s="92" t="e">
        <f t="shared" si="521"/>
        <v>#REF!</v>
      </c>
      <c r="CA163" s="92" t="e">
        <f t="shared" ref="CA163:CL163" si="545">IF((CA100*CA$203-CA$144)&lt;0,0,(CA100*CA$203-CA$144))</f>
        <v>#REF!</v>
      </c>
      <c r="CB163" s="92" t="e">
        <f t="shared" si="545"/>
        <v>#REF!</v>
      </c>
      <c r="CC163" s="92" t="e">
        <f t="shared" si="545"/>
        <v>#REF!</v>
      </c>
      <c r="CD163" s="92" t="e">
        <f t="shared" si="545"/>
        <v>#REF!</v>
      </c>
      <c r="CE163" s="92" t="e">
        <f t="shared" si="545"/>
        <v>#REF!</v>
      </c>
      <c r="CF163" s="92" t="e">
        <f t="shared" si="545"/>
        <v>#REF!</v>
      </c>
      <c r="CG163" s="92" t="e">
        <f t="shared" si="545"/>
        <v>#REF!</v>
      </c>
      <c r="CH163" s="92">
        <f t="shared" si="545"/>
        <v>0</v>
      </c>
      <c r="CI163" s="92" t="e">
        <f t="shared" si="545"/>
        <v>#REF!</v>
      </c>
      <c r="CJ163" s="92">
        <f t="shared" si="545"/>
        <v>0</v>
      </c>
      <c r="CK163" s="92" t="e">
        <f t="shared" si="545"/>
        <v>#REF!</v>
      </c>
      <c r="CL163" s="92">
        <f t="shared" si="545"/>
        <v>0</v>
      </c>
      <c r="CM163" s="92" t="e">
        <f t="shared" si="523"/>
        <v>#REF!</v>
      </c>
      <c r="CO163" s="92" t="e">
        <f t="shared" ref="CO163:CR163" si="546">IF((CO100*CO$203-CO$144)&lt;0,0,(CO100*CO$203-CO$144))</f>
        <v>#REF!</v>
      </c>
      <c r="CP163" s="92" t="e">
        <f t="shared" si="546"/>
        <v>#REF!</v>
      </c>
      <c r="CQ163" s="92" t="e">
        <f t="shared" si="546"/>
        <v>#REF!</v>
      </c>
      <c r="CR163" s="92" t="e">
        <f t="shared" si="546"/>
        <v>#REF!</v>
      </c>
      <c r="CS163" s="92" t="e">
        <f>SUM(CO163:CR163)</f>
        <v>#REF!</v>
      </c>
      <c r="CU163" s="92" t="e">
        <f t="shared" ref="CU163:CX163" si="547">IF((CU100*CU$203-CU$144)&lt;0,0,(CU100*CU$203-CU$144))</f>
        <v>#REF!</v>
      </c>
      <c r="CV163" s="92" t="e">
        <f t="shared" si="547"/>
        <v>#REF!</v>
      </c>
      <c r="CW163" s="92" t="e">
        <f t="shared" si="547"/>
        <v>#REF!</v>
      </c>
      <c r="CX163" s="92" t="e">
        <f t="shared" si="547"/>
        <v>#REF!</v>
      </c>
      <c r="CY163" s="92" t="e">
        <f>SUM(CU163:CX163)</f>
        <v>#REF!</v>
      </c>
      <c r="DA163" s="92" t="e">
        <f t="shared" ref="DA163:DS163" si="548">IF((DA100*DA$203-DA$144)&lt;0,0,(DA100*DA$203-DA$144))</f>
        <v>#REF!</v>
      </c>
      <c r="DB163" s="92" t="e">
        <f t="shared" si="548"/>
        <v>#REF!</v>
      </c>
      <c r="DC163" s="92" t="e">
        <f t="shared" si="548"/>
        <v>#REF!</v>
      </c>
      <c r="DD163" s="92" t="e">
        <f t="shared" si="548"/>
        <v>#REF!</v>
      </c>
      <c r="DE163" s="92" t="e">
        <f t="shared" si="548"/>
        <v>#REF!</v>
      </c>
      <c r="DF163" s="92" t="e">
        <f t="shared" si="548"/>
        <v>#REF!</v>
      </c>
      <c r="DG163" s="92" t="e">
        <f t="shared" si="548"/>
        <v>#REF!</v>
      </c>
      <c r="DH163" s="92" t="e">
        <f t="shared" si="548"/>
        <v>#REF!</v>
      </c>
      <c r="DI163" s="92" t="e">
        <f t="shared" si="548"/>
        <v>#REF!</v>
      </c>
      <c r="DJ163" s="92" t="e">
        <f t="shared" si="548"/>
        <v>#REF!</v>
      </c>
      <c r="DK163" s="92" t="e">
        <f t="shared" si="548"/>
        <v>#REF!</v>
      </c>
      <c r="DL163" s="92" t="e">
        <f t="shared" si="548"/>
        <v>#REF!</v>
      </c>
      <c r="DM163" s="92" t="e">
        <f t="shared" si="548"/>
        <v>#REF!</v>
      </c>
      <c r="DN163" s="92" t="e">
        <f t="shared" si="548"/>
        <v>#REF!</v>
      </c>
      <c r="DO163" s="92" t="e">
        <f t="shared" si="548"/>
        <v>#REF!</v>
      </c>
      <c r="DP163" s="92" t="e">
        <f t="shared" si="548"/>
        <v>#REF!</v>
      </c>
      <c r="DQ163" s="92" t="e">
        <f t="shared" si="548"/>
        <v>#REF!</v>
      </c>
      <c r="DR163" s="92" t="e">
        <f t="shared" si="548"/>
        <v>#REF!</v>
      </c>
      <c r="DS163" s="92" t="e">
        <f t="shared" si="548"/>
        <v>#REF!</v>
      </c>
      <c r="DU163" s="92" t="e">
        <f>SUM(BO163:BZ163)</f>
        <v>#REF!</v>
      </c>
      <c r="DW163" s="92" t="e">
        <f>SUM(BQ163:DV163)</f>
        <v>#REF!</v>
      </c>
      <c r="DX163" s="92" t="e">
        <f t="shared" si="527"/>
        <v>#REF!</v>
      </c>
    </row>
    <row r="164" spans="1:128" hidden="1" x14ac:dyDescent="0.3">
      <c r="B164" s="15"/>
      <c r="C164" s="16"/>
      <c r="D164" s="15"/>
      <c r="E164" s="16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33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33"/>
      <c r="AW164" s="33"/>
      <c r="BK164" s="33"/>
      <c r="BY164" s="33"/>
      <c r="CM164" s="33"/>
      <c r="CS164" s="33"/>
      <c r="CY164" s="33"/>
      <c r="DU164" s="33"/>
      <c r="DW164" s="33"/>
      <c r="DX164" s="33"/>
    </row>
    <row r="165" spans="1:128" s="10" customFormat="1" hidden="1" x14ac:dyDescent="0.3">
      <c r="A165" s="21"/>
      <c r="B165" s="131"/>
      <c r="C165" s="132"/>
      <c r="D165" s="131"/>
      <c r="E165" s="132"/>
      <c r="F165" s="133" t="s">
        <v>53</v>
      </c>
      <c r="G165" s="145" t="s">
        <v>179</v>
      </c>
      <c r="I165" s="146">
        <f t="shared" ref="I165:T165" si="549">SUM(I166:I167)</f>
        <v>0</v>
      </c>
      <c r="J165" s="146">
        <f t="shared" si="549"/>
        <v>0</v>
      </c>
      <c r="K165" s="146">
        <f t="shared" si="549"/>
        <v>0</v>
      </c>
      <c r="L165" s="146">
        <f t="shared" si="549"/>
        <v>0</v>
      </c>
      <c r="M165" s="146">
        <f t="shared" si="549"/>
        <v>0</v>
      </c>
      <c r="N165" s="146">
        <f t="shared" si="549"/>
        <v>0</v>
      </c>
      <c r="O165" s="146">
        <f t="shared" si="549"/>
        <v>0</v>
      </c>
      <c r="P165" s="146">
        <f t="shared" si="549"/>
        <v>0</v>
      </c>
      <c r="Q165" s="146">
        <f t="shared" si="549"/>
        <v>0</v>
      </c>
      <c r="R165" s="146">
        <f t="shared" si="549"/>
        <v>0</v>
      </c>
      <c r="S165" s="146">
        <f t="shared" si="549"/>
        <v>0</v>
      </c>
      <c r="T165" s="146">
        <f t="shared" si="549"/>
        <v>0</v>
      </c>
      <c r="U165" s="146">
        <f>SUM(I165:T165)</f>
        <v>0</v>
      </c>
      <c r="W165" s="146">
        <f>SUM(W166:W167)</f>
        <v>0</v>
      </c>
      <c r="X165" s="146">
        <f>SUM(X166:X167)</f>
        <v>0</v>
      </c>
      <c r="Y165" s="146">
        <f>SUM(Y166:Y167)</f>
        <v>0</v>
      </c>
      <c r="Z165" s="146">
        <f t="shared" ref="Z165:AH165" si="550">SUM(Z166:Z167)</f>
        <v>0</v>
      </c>
      <c r="AA165" s="146">
        <f t="shared" si="550"/>
        <v>0</v>
      </c>
      <c r="AB165" s="146">
        <f t="shared" si="550"/>
        <v>0</v>
      </c>
      <c r="AC165" s="146">
        <f t="shared" si="550"/>
        <v>0</v>
      </c>
      <c r="AD165" s="146">
        <f t="shared" si="550"/>
        <v>0</v>
      </c>
      <c r="AE165" s="146">
        <f t="shared" si="550"/>
        <v>0</v>
      </c>
      <c r="AF165" s="146">
        <f t="shared" si="550"/>
        <v>0</v>
      </c>
      <c r="AG165" s="146">
        <f t="shared" si="550"/>
        <v>0</v>
      </c>
      <c r="AH165" s="146">
        <f t="shared" si="550"/>
        <v>0</v>
      </c>
      <c r="AI165" s="146">
        <f>SUM(W165:AH165)</f>
        <v>0</v>
      </c>
      <c r="AK165" s="146">
        <f t="shared" ref="AK165:AR165" si="551">SUM(AK166:AK167)</f>
        <v>7739.8196701676461</v>
      </c>
      <c r="AL165" s="146">
        <f t="shared" si="551"/>
        <v>6557.2761753482828</v>
      </c>
      <c r="AM165" s="146">
        <f t="shared" si="551"/>
        <v>7469.7746431556516</v>
      </c>
      <c r="AN165" s="146">
        <f t="shared" si="551"/>
        <v>7517.9199289847011</v>
      </c>
      <c r="AO165" s="146">
        <f t="shared" si="551"/>
        <v>6794.7480032824515</v>
      </c>
      <c r="AP165" s="146">
        <f t="shared" si="551"/>
        <v>7120.6616652459634</v>
      </c>
      <c r="AQ165" s="146">
        <f t="shared" si="551"/>
        <v>6432.7819092924437</v>
      </c>
      <c r="AR165" s="146">
        <f t="shared" si="551"/>
        <v>6275.9854375260365</v>
      </c>
      <c r="AS165" s="146">
        <v>5692.1337164701417</v>
      </c>
      <c r="AT165" s="146">
        <f t="shared" ref="AT165:AV165" si="552">SUM(AT166:AT167)</f>
        <v>5878.590758054399</v>
      </c>
      <c r="AU165" s="146">
        <f t="shared" si="552"/>
        <v>5688.0527525632588</v>
      </c>
      <c r="AV165" s="146">
        <f t="shared" si="552"/>
        <v>6088.774247157301</v>
      </c>
      <c r="AW165" s="146">
        <f t="shared" ref="AW165:AW167" si="553">SUM(AK165:AV165)</f>
        <v>79256.518907248275</v>
      </c>
      <c r="AY165" s="146">
        <f t="shared" ref="AY165:BJ165" si="554">SUM(AY166:AY167)</f>
        <v>8615.6920612249905</v>
      </c>
      <c r="AZ165" s="146">
        <f t="shared" si="554"/>
        <v>6435.804037957465</v>
      </c>
      <c r="BA165" s="146">
        <f t="shared" si="554"/>
        <v>8442.878325292002</v>
      </c>
      <c r="BB165" s="146">
        <f t="shared" si="554"/>
        <v>9124.3359616884954</v>
      </c>
      <c r="BC165" s="146">
        <f t="shared" si="554"/>
        <v>7671.834454689425</v>
      </c>
      <c r="BD165" s="146">
        <f t="shared" si="554"/>
        <v>9185.3171027763892</v>
      </c>
      <c r="BE165" s="146">
        <f t="shared" si="554"/>
        <v>9419.9930531627542</v>
      </c>
      <c r="BF165" s="146">
        <f t="shared" si="554"/>
        <v>8331.8391481481885</v>
      </c>
      <c r="BG165" s="146">
        <f t="shared" si="554"/>
        <v>7929.6608955999354</v>
      </c>
      <c r="BH165" s="146">
        <f t="shared" si="554"/>
        <v>7933.8199516053246</v>
      </c>
      <c r="BI165" s="146">
        <f t="shared" si="554"/>
        <v>7767.9804226290207</v>
      </c>
      <c r="BJ165" s="146">
        <f t="shared" si="554"/>
        <v>7963.8465676018131</v>
      </c>
      <c r="BK165" s="146">
        <f t="shared" ref="BK165:BK167" si="555">SUM(AY165:BJ165)</f>
        <v>98823.001982375805</v>
      </c>
      <c r="BM165" s="146">
        <f t="shared" ref="BM165:BX165" si="556">SUM(BM166:BM167)</f>
        <v>6634.0813351775705</v>
      </c>
      <c r="BN165" s="146">
        <f t="shared" si="556"/>
        <v>6322.2100305608556</v>
      </c>
      <c r="BO165" s="146">
        <f t="shared" si="556"/>
        <v>6645.2809192050418</v>
      </c>
      <c r="BP165" s="146">
        <f t="shared" si="556"/>
        <v>7121.8845746519582</v>
      </c>
      <c r="BQ165" s="146">
        <f t="shared" si="556"/>
        <v>7093.9927877885257</v>
      </c>
      <c r="BR165" s="146">
        <f t="shared" si="556"/>
        <v>7555.6303192723753</v>
      </c>
      <c r="BS165" s="146">
        <f t="shared" si="556"/>
        <v>8500.5691527447598</v>
      </c>
      <c r="BT165" s="146">
        <f t="shared" si="556"/>
        <v>7436.4264971691791</v>
      </c>
      <c r="BU165" s="146">
        <f t="shared" si="556"/>
        <v>7124.0015417640043</v>
      </c>
      <c r="BV165" s="146">
        <f t="shared" si="556"/>
        <v>6919.7952304447572</v>
      </c>
      <c r="BW165" s="146">
        <f t="shared" si="556"/>
        <v>6842.9878914182063</v>
      </c>
      <c r="BX165" s="146">
        <f t="shared" si="556"/>
        <v>6895.1388703063458</v>
      </c>
      <c r="BY165" s="146">
        <f t="shared" ref="BY165:BY167" si="557">SUM(BM165:BX165)</f>
        <v>85091.999150503572</v>
      </c>
      <c r="CA165" s="146">
        <f t="shared" ref="CA165:CL165" si="558">SUM(CA166:CA167)</f>
        <v>0</v>
      </c>
      <c r="CB165" s="146">
        <f t="shared" si="558"/>
        <v>0</v>
      </c>
      <c r="CC165" s="146">
        <f t="shared" si="558"/>
        <v>0</v>
      </c>
      <c r="CD165" s="146">
        <f t="shared" si="558"/>
        <v>0</v>
      </c>
      <c r="CE165" s="146">
        <f t="shared" si="558"/>
        <v>0</v>
      </c>
      <c r="CF165" s="146">
        <f t="shared" si="558"/>
        <v>0</v>
      </c>
      <c r="CG165" s="146">
        <f t="shared" si="558"/>
        <v>0</v>
      </c>
      <c r="CH165" s="146">
        <f t="shared" si="558"/>
        <v>0</v>
      </c>
      <c r="CI165" s="146">
        <f t="shared" si="558"/>
        <v>0</v>
      </c>
      <c r="CJ165" s="146">
        <f t="shared" si="558"/>
        <v>0</v>
      </c>
      <c r="CK165" s="146">
        <f t="shared" si="558"/>
        <v>0</v>
      </c>
      <c r="CL165" s="146">
        <f t="shared" si="558"/>
        <v>0</v>
      </c>
      <c r="CM165" s="146">
        <f t="shared" ref="CM165:CM167" si="559">SUM(CA165:CL165)</f>
        <v>0</v>
      </c>
      <c r="CO165" s="146">
        <f t="shared" ref="CO165:CR165" si="560">SUM(CO166:CO167)</f>
        <v>0</v>
      </c>
      <c r="CP165" s="146">
        <f t="shared" si="560"/>
        <v>0</v>
      </c>
      <c r="CQ165" s="146">
        <f t="shared" si="560"/>
        <v>0</v>
      </c>
      <c r="CR165" s="146">
        <f t="shared" si="560"/>
        <v>0</v>
      </c>
      <c r="CS165" s="146">
        <f>SUM(CO165:CR165)</f>
        <v>0</v>
      </c>
      <c r="CU165" s="146">
        <f t="shared" ref="CU165:CX165" si="561">SUM(CU166:CU167)</f>
        <v>0</v>
      </c>
      <c r="CV165" s="146">
        <f t="shared" si="561"/>
        <v>0</v>
      </c>
      <c r="CW165" s="146">
        <f t="shared" si="561"/>
        <v>0</v>
      </c>
      <c r="CX165" s="146">
        <f t="shared" si="561"/>
        <v>0</v>
      </c>
      <c r="CY165" s="146">
        <f>SUM(CU165:CX165)</f>
        <v>0</v>
      </c>
      <c r="DA165" s="146">
        <f t="shared" ref="DA165:DS165" si="562">SUM(DA166:DA167)</f>
        <v>0</v>
      </c>
      <c r="DB165" s="146">
        <f t="shared" si="562"/>
        <v>0</v>
      </c>
      <c r="DC165" s="146">
        <f t="shared" si="562"/>
        <v>0</v>
      </c>
      <c r="DD165" s="146">
        <f t="shared" si="562"/>
        <v>0</v>
      </c>
      <c r="DE165" s="146">
        <f t="shared" si="562"/>
        <v>0</v>
      </c>
      <c r="DF165" s="146">
        <f t="shared" si="562"/>
        <v>0</v>
      </c>
      <c r="DG165" s="146">
        <f t="shared" si="562"/>
        <v>0</v>
      </c>
      <c r="DH165" s="146">
        <f t="shared" si="562"/>
        <v>0</v>
      </c>
      <c r="DI165" s="146">
        <f t="shared" si="562"/>
        <v>0</v>
      </c>
      <c r="DJ165" s="146">
        <f t="shared" si="562"/>
        <v>0</v>
      </c>
      <c r="DK165" s="146">
        <f t="shared" si="562"/>
        <v>0</v>
      </c>
      <c r="DL165" s="146">
        <f t="shared" si="562"/>
        <v>0</v>
      </c>
      <c r="DM165" s="146">
        <f t="shared" si="562"/>
        <v>0</v>
      </c>
      <c r="DN165" s="146">
        <f t="shared" si="562"/>
        <v>0</v>
      </c>
      <c r="DO165" s="146">
        <f t="shared" si="562"/>
        <v>0</v>
      </c>
      <c r="DP165" s="146">
        <f t="shared" si="562"/>
        <v>0</v>
      </c>
      <c r="DQ165" s="146">
        <f t="shared" si="562"/>
        <v>0</v>
      </c>
      <c r="DR165" s="146">
        <f t="shared" si="562"/>
        <v>0</v>
      </c>
      <c r="DS165" s="146">
        <f t="shared" si="562"/>
        <v>0</v>
      </c>
      <c r="DU165" s="146">
        <f>SUM(BO165:BZ165)</f>
        <v>157227.70693526871</v>
      </c>
      <c r="DW165" s="146">
        <f>SUM(BQ165:DV165)</f>
        <v>300688.24837668042</v>
      </c>
      <c r="DX165" s="146">
        <f t="shared" ref="DX165:DX167" si="563">SUM(DL165:DW165)</f>
        <v>457915.95531194913</v>
      </c>
    </row>
    <row r="166" spans="1:128" hidden="1" x14ac:dyDescent="0.3">
      <c r="B166" s="15" t="s">
        <v>54</v>
      </c>
      <c r="C166" s="16" t="s">
        <v>55</v>
      </c>
      <c r="D166" s="15" t="s">
        <v>56</v>
      </c>
      <c r="E166" s="16" t="s">
        <v>57</v>
      </c>
      <c r="F166" s="60" t="s">
        <v>58</v>
      </c>
      <c r="G166" s="39" t="s">
        <v>179</v>
      </c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>
        <f>SUM(I166:T166)</f>
        <v>0</v>
      </c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0">
        <f>SUM(W166:AH166)</f>
        <v>0</v>
      </c>
      <c r="AK166" s="40">
        <f t="shared" ref="AK166:AR167" si="564">AK103*AK$203</f>
        <v>2394.1798187292761</v>
      </c>
      <c r="AL166" s="40">
        <f t="shared" si="564"/>
        <v>2310.814365948966</v>
      </c>
      <c r="AM166" s="40">
        <f t="shared" si="564"/>
        <v>2572.1794085791212</v>
      </c>
      <c r="AN166" s="40">
        <f t="shared" si="564"/>
        <v>2129.2376681116175</v>
      </c>
      <c r="AO166" s="40">
        <f t="shared" si="564"/>
        <v>2175.201797132208</v>
      </c>
      <c r="AP166" s="40">
        <f t="shared" si="564"/>
        <v>2132.7638838183288</v>
      </c>
      <c r="AQ166" s="40">
        <f t="shared" si="564"/>
        <v>2165.0953862021752</v>
      </c>
      <c r="AR166" s="40">
        <f t="shared" si="564"/>
        <v>1973.23090707496</v>
      </c>
      <c r="AS166" s="40">
        <v>1888.5699978901405</v>
      </c>
      <c r="AT166" s="40">
        <f t="shared" ref="AT166:AV167" si="565">AT103*AT$203</f>
        <v>2035.8600301783263</v>
      </c>
      <c r="AU166" s="40">
        <f t="shared" si="565"/>
        <v>2048.3983801435202</v>
      </c>
      <c r="AV166" s="40">
        <f t="shared" si="565"/>
        <v>2289.8373153695038</v>
      </c>
      <c r="AW166" s="40">
        <f t="shared" si="553"/>
        <v>26115.36895917814</v>
      </c>
      <c r="AY166" s="40">
        <f t="shared" ref="AY166:BJ167" si="566">AY103*AY$203</f>
        <v>3065.8559881817059</v>
      </c>
      <c r="AZ166" s="40">
        <f t="shared" si="566"/>
        <v>2290.1524576692545</v>
      </c>
      <c r="BA166" s="40">
        <f t="shared" si="566"/>
        <v>3004.3609830927157</v>
      </c>
      <c r="BB166" s="40">
        <f t="shared" si="566"/>
        <v>3246.8546748811023</v>
      </c>
      <c r="BC166" s="40">
        <f t="shared" si="566"/>
        <v>2729.9884253179889</v>
      </c>
      <c r="BD166" s="40">
        <f t="shared" si="566"/>
        <v>3268.5545447513227</v>
      </c>
      <c r="BE166" s="40">
        <f t="shared" si="566"/>
        <v>3352.0629457783634</v>
      </c>
      <c r="BF166" s="40">
        <f t="shared" si="566"/>
        <v>2973.0452946295172</v>
      </c>
      <c r="BG166" s="40">
        <f t="shared" si="566"/>
        <v>2837.32411490494</v>
      </c>
      <c r="BH166" s="40">
        <f t="shared" si="566"/>
        <v>2846.5906508125086</v>
      </c>
      <c r="BI166" s="40">
        <f t="shared" si="566"/>
        <v>2794.691311796284</v>
      </c>
      <c r="BJ166" s="40">
        <f t="shared" si="566"/>
        <v>2872.9389042821122</v>
      </c>
      <c r="BK166" s="40">
        <f t="shared" si="555"/>
        <v>35282.420296097815</v>
      </c>
      <c r="BM166" s="40">
        <f t="shared" ref="BM166:BX167" si="567">BM103*BM$203</f>
        <v>2425.107467626262</v>
      </c>
      <c r="BN166" s="40">
        <f t="shared" si="567"/>
        <v>2177.5241169283663</v>
      </c>
      <c r="BO166" s="40">
        <f t="shared" si="567"/>
        <v>2288.0087116889672</v>
      </c>
      <c r="BP166" s="40">
        <f t="shared" si="567"/>
        <v>2534.2911881220543</v>
      </c>
      <c r="BQ166" s="40">
        <f t="shared" si="567"/>
        <v>2524.366018887978</v>
      </c>
      <c r="BR166" s="40">
        <f t="shared" si="567"/>
        <v>2688.6376966837547</v>
      </c>
      <c r="BS166" s="40">
        <f t="shared" si="567"/>
        <v>3024.8900093801353</v>
      </c>
      <c r="BT166" s="40">
        <f t="shared" si="567"/>
        <v>2653.5357216036678</v>
      </c>
      <c r="BU166" s="40">
        <f t="shared" si="567"/>
        <v>2549.0499070752153</v>
      </c>
      <c r="BV166" s="40">
        <f t="shared" si="567"/>
        <v>2482.7667540571533</v>
      </c>
      <c r="BW166" s="40">
        <f t="shared" si="567"/>
        <v>2461.906154032406</v>
      </c>
      <c r="BX166" s="40">
        <f t="shared" si="567"/>
        <v>2487.405117963765</v>
      </c>
      <c r="BY166" s="40">
        <f t="shared" si="557"/>
        <v>30297.488864049727</v>
      </c>
      <c r="CA166" s="40">
        <f t="shared" ref="CA166:CL167" si="568">CA103*CA$203</f>
        <v>0</v>
      </c>
      <c r="CB166" s="40">
        <f t="shared" si="568"/>
        <v>0</v>
      </c>
      <c r="CC166" s="40">
        <f t="shared" si="568"/>
        <v>0</v>
      </c>
      <c r="CD166" s="40">
        <f t="shared" si="568"/>
        <v>0</v>
      </c>
      <c r="CE166" s="40">
        <f t="shared" si="568"/>
        <v>0</v>
      </c>
      <c r="CF166" s="40">
        <f t="shared" si="568"/>
        <v>0</v>
      </c>
      <c r="CG166" s="40">
        <f t="shared" si="568"/>
        <v>0</v>
      </c>
      <c r="CH166" s="40">
        <f t="shared" si="568"/>
        <v>0</v>
      </c>
      <c r="CI166" s="40">
        <f t="shared" si="568"/>
        <v>0</v>
      </c>
      <c r="CJ166" s="40">
        <f t="shared" si="568"/>
        <v>0</v>
      </c>
      <c r="CK166" s="40">
        <f t="shared" si="568"/>
        <v>0</v>
      </c>
      <c r="CL166" s="40">
        <f t="shared" si="568"/>
        <v>0</v>
      </c>
      <c r="CM166" s="40">
        <f t="shared" si="559"/>
        <v>0</v>
      </c>
      <c r="CO166" s="40">
        <f t="shared" ref="CO166:CR167" si="569">CO103*CO$203</f>
        <v>0</v>
      </c>
      <c r="CP166" s="40">
        <f t="shared" si="569"/>
        <v>0</v>
      </c>
      <c r="CQ166" s="40">
        <f t="shared" si="569"/>
        <v>0</v>
      </c>
      <c r="CR166" s="40">
        <f t="shared" si="569"/>
        <v>0</v>
      </c>
      <c r="CS166" s="40">
        <f>SUM(CO166:CR166)</f>
        <v>0</v>
      </c>
      <c r="CU166" s="40">
        <f t="shared" ref="CU166:CX167" si="570">CU103*CU$203</f>
        <v>0</v>
      </c>
      <c r="CV166" s="40">
        <f t="shared" si="570"/>
        <v>0</v>
      </c>
      <c r="CW166" s="40">
        <f t="shared" si="570"/>
        <v>0</v>
      </c>
      <c r="CX166" s="40">
        <f t="shared" si="570"/>
        <v>0</v>
      </c>
      <c r="CY166" s="40">
        <f>SUM(CU166:CX166)</f>
        <v>0</v>
      </c>
      <c r="DA166" s="40">
        <f t="shared" ref="DA166:DS167" si="571">DA103*DA$203</f>
        <v>0</v>
      </c>
      <c r="DB166" s="40">
        <f t="shared" si="571"/>
        <v>0</v>
      </c>
      <c r="DC166" s="40">
        <f t="shared" si="571"/>
        <v>0</v>
      </c>
      <c r="DD166" s="40">
        <f t="shared" si="571"/>
        <v>0</v>
      </c>
      <c r="DE166" s="40">
        <f t="shared" si="571"/>
        <v>0</v>
      </c>
      <c r="DF166" s="40">
        <f t="shared" si="571"/>
        <v>0</v>
      </c>
      <c r="DG166" s="40">
        <f t="shared" si="571"/>
        <v>0</v>
      </c>
      <c r="DH166" s="40">
        <f t="shared" si="571"/>
        <v>0</v>
      </c>
      <c r="DI166" s="40">
        <f t="shared" si="571"/>
        <v>0</v>
      </c>
      <c r="DJ166" s="40">
        <f t="shared" si="571"/>
        <v>0</v>
      </c>
      <c r="DK166" s="40">
        <f t="shared" si="571"/>
        <v>0</v>
      </c>
      <c r="DL166" s="40">
        <f t="shared" si="571"/>
        <v>0</v>
      </c>
      <c r="DM166" s="40">
        <f t="shared" si="571"/>
        <v>0</v>
      </c>
      <c r="DN166" s="40">
        <f t="shared" si="571"/>
        <v>0</v>
      </c>
      <c r="DO166" s="40">
        <f t="shared" si="571"/>
        <v>0</v>
      </c>
      <c r="DP166" s="40">
        <f t="shared" si="571"/>
        <v>0</v>
      </c>
      <c r="DQ166" s="40">
        <f t="shared" si="571"/>
        <v>0</v>
      </c>
      <c r="DR166" s="40">
        <f t="shared" si="571"/>
        <v>0</v>
      </c>
      <c r="DS166" s="40">
        <f t="shared" si="571"/>
        <v>0</v>
      </c>
      <c r="DU166" s="40">
        <f>SUM(BO166:BZ166)</f>
        <v>55992.346143544826</v>
      </c>
      <c r="DW166" s="40">
        <f>SUM(BQ166:DV166)</f>
        <v>107162.39238727863</v>
      </c>
      <c r="DX166" s="40">
        <f t="shared" si="563"/>
        <v>163154.73853082344</v>
      </c>
    </row>
    <row r="167" spans="1:128" hidden="1" x14ac:dyDescent="0.3">
      <c r="B167" s="15" t="s">
        <v>54</v>
      </c>
      <c r="C167" s="16" t="s">
        <v>55</v>
      </c>
      <c r="D167" s="15" t="s">
        <v>56</v>
      </c>
      <c r="E167" s="16" t="s">
        <v>57</v>
      </c>
      <c r="F167" s="60" t="s">
        <v>59</v>
      </c>
      <c r="G167" s="39" t="s">
        <v>179</v>
      </c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>
        <f>SUM(I167:T167)</f>
        <v>0</v>
      </c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0">
        <f>SUM(W167:AH167)</f>
        <v>0</v>
      </c>
      <c r="AK167" s="40">
        <f t="shared" si="564"/>
        <v>5345.63985143837</v>
      </c>
      <c r="AL167" s="40">
        <f t="shared" si="564"/>
        <v>4246.4618093993167</v>
      </c>
      <c r="AM167" s="40">
        <f t="shared" si="564"/>
        <v>4897.5952345765299</v>
      </c>
      <c r="AN167" s="40">
        <f t="shared" si="564"/>
        <v>5388.6822608730836</v>
      </c>
      <c r="AO167" s="40">
        <f t="shared" si="564"/>
        <v>4619.546206150244</v>
      </c>
      <c r="AP167" s="40">
        <f t="shared" si="564"/>
        <v>4987.897781427635</v>
      </c>
      <c r="AQ167" s="40">
        <f t="shared" si="564"/>
        <v>4267.6865230902686</v>
      </c>
      <c r="AR167" s="40">
        <f t="shared" si="564"/>
        <v>4302.7545304510768</v>
      </c>
      <c r="AS167" s="40">
        <v>3803.563718580001</v>
      </c>
      <c r="AT167" s="40">
        <f t="shared" si="565"/>
        <v>3842.7307278760727</v>
      </c>
      <c r="AU167" s="40">
        <f t="shared" si="565"/>
        <v>3639.654372419739</v>
      </c>
      <c r="AV167" s="40">
        <f t="shared" si="565"/>
        <v>3798.9369317877972</v>
      </c>
      <c r="AW167" s="40">
        <f t="shared" si="553"/>
        <v>53141.149948070131</v>
      </c>
      <c r="AY167" s="40">
        <f t="shared" si="566"/>
        <v>5549.8360730432842</v>
      </c>
      <c r="AZ167" s="40">
        <f t="shared" si="566"/>
        <v>4145.6515802882104</v>
      </c>
      <c r="BA167" s="40">
        <f t="shared" si="566"/>
        <v>5438.5173421992868</v>
      </c>
      <c r="BB167" s="40">
        <f t="shared" si="566"/>
        <v>5877.4812868073923</v>
      </c>
      <c r="BC167" s="40">
        <f t="shared" si="566"/>
        <v>4941.8460293714361</v>
      </c>
      <c r="BD167" s="40">
        <f t="shared" si="566"/>
        <v>5916.7625580250669</v>
      </c>
      <c r="BE167" s="40">
        <f t="shared" si="566"/>
        <v>6067.9301073843917</v>
      </c>
      <c r="BF167" s="40">
        <f t="shared" si="566"/>
        <v>5358.7938535186713</v>
      </c>
      <c r="BG167" s="40">
        <f t="shared" si="566"/>
        <v>5092.3367806949955</v>
      </c>
      <c r="BH167" s="40">
        <f t="shared" si="566"/>
        <v>5087.2293007928156</v>
      </c>
      <c r="BI167" s="40">
        <f t="shared" si="566"/>
        <v>4973.2891108327367</v>
      </c>
      <c r="BJ167" s="40">
        <f t="shared" si="566"/>
        <v>5090.907663319701</v>
      </c>
      <c r="BK167" s="40">
        <f t="shared" si="555"/>
        <v>63540.58168627799</v>
      </c>
      <c r="BM167" s="40">
        <f t="shared" si="567"/>
        <v>4208.973867551309</v>
      </c>
      <c r="BN167" s="40">
        <f t="shared" si="567"/>
        <v>4144.6859136324892</v>
      </c>
      <c r="BO167" s="40">
        <f t="shared" si="567"/>
        <v>4357.2722075160746</v>
      </c>
      <c r="BP167" s="40">
        <f t="shared" si="567"/>
        <v>4587.5933865299039</v>
      </c>
      <c r="BQ167" s="40">
        <f t="shared" si="567"/>
        <v>4569.6267689005472</v>
      </c>
      <c r="BR167" s="40">
        <f t="shared" si="567"/>
        <v>4866.9926225886211</v>
      </c>
      <c r="BS167" s="40">
        <f t="shared" si="567"/>
        <v>5475.6791433646249</v>
      </c>
      <c r="BT167" s="40">
        <f t="shared" si="567"/>
        <v>4782.8907755655118</v>
      </c>
      <c r="BU167" s="40">
        <f t="shared" si="567"/>
        <v>4574.9516346887895</v>
      </c>
      <c r="BV167" s="40">
        <f t="shared" si="567"/>
        <v>4437.0284763876034</v>
      </c>
      <c r="BW167" s="40">
        <f t="shared" si="567"/>
        <v>4381.0817373858008</v>
      </c>
      <c r="BX167" s="40">
        <f t="shared" si="567"/>
        <v>4407.7337523425804</v>
      </c>
      <c r="BY167" s="40">
        <f t="shared" si="557"/>
        <v>54794.510286453857</v>
      </c>
      <c r="CA167" s="40">
        <f t="shared" si="568"/>
        <v>0</v>
      </c>
      <c r="CB167" s="40">
        <f t="shared" si="568"/>
        <v>0</v>
      </c>
      <c r="CC167" s="40">
        <f t="shared" si="568"/>
        <v>0</v>
      </c>
      <c r="CD167" s="40">
        <f t="shared" si="568"/>
        <v>0</v>
      </c>
      <c r="CE167" s="40">
        <f t="shared" si="568"/>
        <v>0</v>
      </c>
      <c r="CF167" s="40">
        <f t="shared" si="568"/>
        <v>0</v>
      </c>
      <c r="CG167" s="40">
        <f t="shared" si="568"/>
        <v>0</v>
      </c>
      <c r="CH167" s="40">
        <f t="shared" si="568"/>
        <v>0</v>
      </c>
      <c r="CI167" s="40">
        <f t="shared" si="568"/>
        <v>0</v>
      </c>
      <c r="CJ167" s="40">
        <f t="shared" si="568"/>
        <v>0</v>
      </c>
      <c r="CK167" s="40">
        <f t="shared" si="568"/>
        <v>0</v>
      </c>
      <c r="CL167" s="40">
        <f t="shared" si="568"/>
        <v>0</v>
      </c>
      <c r="CM167" s="40">
        <f t="shared" si="559"/>
        <v>0</v>
      </c>
      <c r="CO167" s="40">
        <f t="shared" si="569"/>
        <v>0</v>
      </c>
      <c r="CP167" s="40">
        <f t="shared" si="569"/>
        <v>0</v>
      </c>
      <c r="CQ167" s="40">
        <f t="shared" si="569"/>
        <v>0</v>
      </c>
      <c r="CR167" s="40">
        <f t="shared" si="569"/>
        <v>0</v>
      </c>
      <c r="CS167" s="40">
        <f>SUM(CO167:CR167)</f>
        <v>0</v>
      </c>
      <c r="CU167" s="40">
        <f t="shared" si="570"/>
        <v>0</v>
      </c>
      <c r="CV167" s="40">
        <f t="shared" si="570"/>
        <v>0</v>
      </c>
      <c r="CW167" s="40">
        <f t="shared" si="570"/>
        <v>0</v>
      </c>
      <c r="CX167" s="40">
        <f t="shared" si="570"/>
        <v>0</v>
      </c>
      <c r="CY167" s="40">
        <f>SUM(CU167:CX167)</f>
        <v>0</v>
      </c>
      <c r="DA167" s="40">
        <f t="shared" si="571"/>
        <v>0</v>
      </c>
      <c r="DB167" s="40">
        <f t="shared" si="571"/>
        <v>0</v>
      </c>
      <c r="DC167" s="40">
        <f t="shared" si="571"/>
        <v>0</v>
      </c>
      <c r="DD167" s="40">
        <f t="shared" si="571"/>
        <v>0</v>
      </c>
      <c r="DE167" s="40">
        <f t="shared" si="571"/>
        <v>0</v>
      </c>
      <c r="DF167" s="40">
        <f t="shared" si="571"/>
        <v>0</v>
      </c>
      <c r="DG167" s="40">
        <f t="shared" si="571"/>
        <v>0</v>
      </c>
      <c r="DH167" s="40">
        <f t="shared" si="571"/>
        <v>0</v>
      </c>
      <c r="DI167" s="40">
        <f t="shared" si="571"/>
        <v>0</v>
      </c>
      <c r="DJ167" s="40">
        <f t="shared" si="571"/>
        <v>0</v>
      </c>
      <c r="DK167" s="40">
        <f t="shared" si="571"/>
        <v>0</v>
      </c>
      <c r="DL167" s="40">
        <f t="shared" si="571"/>
        <v>0</v>
      </c>
      <c r="DM167" s="40">
        <f t="shared" si="571"/>
        <v>0</v>
      </c>
      <c r="DN167" s="40">
        <f t="shared" si="571"/>
        <v>0</v>
      </c>
      <c r="DO167" s="40">
        <f t="shared" si="571"/>
        <v>0</v>
      </c>
      <c r="DP167" s="40">
        <f t="shared" si="571"/>
        <v>0</v>
      </c>
      <c r="DQ167" s="40">
        <f t="shared" si="571"/>
        <v>0</v>
      </c>
      <c r="DR167" s="40">
        <f t="shared" si="571"/>
        <v>0</v>
      </c>
      <c r="DS167" s="40">
        <f t="shared" si="571"/>
        <v>0</v>
      </c>
      <c r="DU167" s="40">
        <f>SUM(BO167:BZ167)</f>
        <v>101235.36079172391</v>
      </c>
      <c r="DW167" s="40">
        <f>SUM(BQ167:DV167)</f>
        <v>193525.85598940184</v>
      </c>
      <c r="DX167" s="40">
        <f t="shared" si="563"/>
        <v>294761.21678112575</v>
      </c>
    </row>
    <row r="168" spans="1:128" hidden="1" x14ac:dyDescent="0.3">
      <c r="B168" s="15"/>
      <c r="C168" s="16"/>
      <c r="D168" s="15"/>
      <c r="E168" s="16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33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33"/>
      <c r="AW168" s="33"/>
      <c r="BK168" s="33"/>
      <c r="BY168" s="33"/>
      <c r="CM168" s="33"/>
      <c r="CS168" s="33"/>
      <c r="CY168" s="33"/>
      <c r="DU168" s="33"/>
      <c r="DW168" s="33"/>
      <c r="DX168" s="33"/>
    </row>
    <row r="169" spans="1:128" s="10" customFormat="1" hidden="1" x14ac:dyDescent="0.3">
      <c r="A169" s="21"/>
      <c r="B169" s="131"/>
      <c r="C169" s="132"/>
      <c r="D169" s="131"/>
      <c r="E169" s="132"/>
      <c r="F169" s="133" t="s">
        <v>60</v>
      </c>
      <c r="G169" s="145" t="s">
        <v>179</v>
      </c>
      <c r="I169" s="146">
        <f t="shared" ref="I169:T169" si="572">I170+I180+I184</f>
        <v>0</v>
      </c>
      <c r="J169" s="146">
        <f t="shared" si="572"/>
        <v>0</v>
      </c>
      <c r="K169" s="146">
        <f t="shared" si="572"/>
        <v>0</v>
      </c>
      <c r="L169" s="146">
        <f t="shared" si="572"/>
        <v>0</v>
      </c>
      <c r="M169" s="146">
        <f t="shared" si="572"/>
        <v>0</v>
      </c>
      <c r="N169" s="146">
        <f t="shared" si="572"/>
        <v>0</v>
      </c>
      <c r="O169" s="146">
        <f t="shared" si="572"/>
        <v>0</v>
      </c>
      <c r="P169" s="146">
        <f t="shared" si="572"/>
        <v>0</v>
      </c>
      <c r="Q169" s="146">
        <f t="shared" si="572"/>
        <v>0</v>
      </c>
      <c r="R169" s="146">
        <f t="shared" si="572"/>
        <v>0</v>
      </c>
      <c r="S169" s="146">
        <f t="shared" si="572"/>
        <v>0</v>
      </c>
      <c r="T169" s="146">
        <f t="shared" si="572"/>
        <v>0</v>
      </c>
      <c r="U169" s="146">
        <f t="shared" ref="U169:U178" si="573">SUM(I169:T169)</f>
        <v>0</v>
      </c>
      <c r="W169" s="146">
        <f>W170+W180+W184</f>
        <v>0</v>
      </c>
      <c r="X169" s="146">
        <f>X170+X180+X184</f>
        <v>0</v>
      </c>
      <c r="Y169" s="146">
        <f>Y170+Y180+Y184</f>
        <v>0</v>
      </c>
      <c r="Z169" s="146">
        <f t="shared" ref="Z169:AH169" si="574">Z170+Z180+Z184</f>
        <v>0</v>
      </c>
      <c r="AA169" s="146">
        <f t="shared" si="574"/>
        <v>0</v>
      </c>
      <c r="AB169" s="146">
        <f t="shared" si="574"/>
        <v>0</v>
      </c>
      <c r="AC169" s="146">
        <f t="shared" si="574"/>
        <v>0</v>
      </c>
      <c r="AD169" s="146">
        <f t="shared" si="574"/>
        <v>0</v>
      </c>
      <c r="AE169" s="146">
        <f t="shared" si="574"/>
        <v>0</v>
      </c>
      <c r="AF169" s="146">
        <f t="shared" si="574"/>
        <v>0</v>
      </c>
      <c r="AG169" s="146">
        <f t="shared" si="574"/>
        <v>0</v>
      </c>
      <c r="AH169" s="146">
        <f t="shared" si="574"/>
        <v>0</v>
      </c>
      <c r="AI169" s="146">
        <f t="shared" ref="AI169:AI178" si="575">SUM(W169:AH169)</f>
        <v>0</v>
      </c>
      <c r="AK169" s="146">
        <f t="shared" ref="AK169:AR169" si="576">AK170+AK180+AK184</f>
        <v>2264207.7016567974</v>
      </c>
      <c r="AL169" s="146">
        <f t="shared" si="576"/>
        <v>1707214.0140385171</v>
      </c>
      <c r="AM169" s="146">
        <f t="shared" si="576"/>
        <v>2355754.6010910817</v>
      </c>
      <c r="AN169" s="146">
        <f t="shared" si="576"/>
        <v>2253100.3910115361</v>
      </c>
      <c r="AO169" s="146" t="e">
        <f t="shared" si="576"/>
        <v>#REF!</v>
      </c>
      <c r="AP169" s="146">
        <f t="shared" si="576"/>
        <v>2273872.977215433</v>
      </c>
      <c r="AQ169" s="146">
        <f t="shared" si="576"/>
        <v>2368697.7840632899</v>
      </c>
      <c r="AR169" s="146">
        <f t="shared" si="576"/>
        <v>2255279.9868377266</v>
      </c>
      <c r="AS169" s="146">
        <v>2257502.3081517126</v>
      </c>
      <c r="AT169" s="146">
        <f t="shared" ref="AT169:AV169" si="577">AT170+AT180+AT184</f>
        <v>2040205.0521506732</v>
      </c>
      <c r="AU169" s="146" t="e">
        <f t="shared" si="577"/>
        <v>#REF!</v>
      </c>
      <c r="AV169" s="146">
        <f t="shared" si="577"/>
        <v>2257282.191241554</v>
      </c>
      <c r="AW169" s="146" t="e">
        <f t="shared" ref="AW169:AW178" si="578">SUM(AK169:AV169)</f>
        <v>#REF!</v>
      </c>
      <c r="AY169" s="146" t="e">
        <f t="shared" ref="AY169:BJ169" si="579">AY170+AY180+AY184</f>
        <v>#REF!</v>
      </c>
      <c r="AZ169" s="146" t="e">
        <f t="shared" si="579"/>
        <v>#REF!</v>
      </c>
      <c r="BA169" s="146" t="e">
        <f t="shared" si="579"/>
        <v>#REF!</v>
      </c>
      <c r="BB169" s="146" t="e">
        <f t="shared" si="579"/>
        <v>#REF!</v>
      </c>
      <c r="BC169" s="146" t="e">
        <f t="shared" si="579"/>
        <v>#REF!</v>
      </c>
      <c r="BD169" s="146" t="e">
        <f t="shared" si="579"/>
        <v>#REF!</v>
      </c>
      <c r="BE169" s="146" t="e">
        <f t="shared" si="579"/>
        <v>#REF!</v>
      </c>
      <c r="BF169" s="146" t="e">
        <f t="shared" si="579"/>
        <v>#REF!</v>
      </c>
      <c r="BG169" s="146" t="e">
        <f t="shared" si="579"/>
        <v>#REF!</v>
      </c>
      <c r="BH169" s="146">
        <f t="shared" si="579"/>
        <v>2205366.3337965789</v>
      </c>
      <c r="BI169" s="146" t="e">
        <f t="shared" si="579"/>
        <v>#REF!</v>
      </c>
      <c r="BJ169" s="146">
        <f t="shared" si="579"/>
        <v>2265393.3662133478</v>
      </c>
      <c r="BK169" s="146" t="e">
        <f t="shared" ref="BK169:BK178" si="580">SUM(AY169:BJ169)</f>
        <v>#REF!</v>
      </c>
      <c r="BM169" s="146" t="e">
        <f t="shared" ref="BM169:BX169" si="581">BM170+BM180+BM184</f>
        <v>#REF!</v>
      </c>
      <c r="BN169" s="146" t="e">
        <f t="shared" si="581"/>
        <v>#REF!</v>
      </c>
      <c r="BO169" s="146" t="e">
        <f t="shared" si="581"/>
        <v>#REF!</v>
      </c>
      <c r="BP169" s="146" t="e">
        <f t="shared" si="581"/>
        <v>#REF!</v>
      </c>
      <c r="BQ169" s="146" t="e">
        <f t="shared" si="581"/>
        <v>#REF!</v>
      </c>
      <c r="BR169" s="146" t="e">
        <f t="shared" si="581"/>
        <v>#REF!</v>
      </c>
      <c r="BS169" s="146" t="e">
        <f t="shared" si="581"/>
        <v>#REF!</v>
      </c>
      <c r="BT169" s="146" t="e">
        <f t="shared" si="581"/>
        <v>#REF!</v>
      </c>
      <c r="BU169" s="146" t="e">
        <f t="shared" si="581"/>
        <v>#REF!</v>
      </c>
      <c r="BV169" s="146">
        <f t="shared" si="581"/>
        <v>2138235.6374127637</v>
      </c>
      <c r="BW169" s="146" t="e">
        <f t="shared" si="581"/>
        <v>#REF!</v>
      </c>
      <c r="BX169" s="146">
        <f t="shared" si="581"/>
        <v>2257223.8364750366</v>
      </c>
      <c r="BY169" s="146" t="e">
        <f t="shared" ref="BY169:BY178" si="582">SUM(BM169:BX169)</f>
        <v>#REF!</v>
      </c>
      <c r="CA169" s="146" t="e">
        <f t="shared" ref="CA169:CL169" si="583">CA170+CA180+CA184</f>
        <v>#REF!</v>
      </c>
      <c r="CB169" s="146" t="e">
        <f t="shared" si="583"/>
        <v>#REF!</v>
      </c>
      <c r="CC169" s="146" t="e">
        <f t="shared" si="583"/>
        <v>#REF!</v>
      </c>
      <c r="CD169" s="146" t="e">
        <f t="shared" si="583"/>
        <v>#REF!</v>
      </c>
      <c r="CE169" s="146" t="e">
        <f t="shared" si="583"/>
        <v>#REF!</v>
      </c>
      <c r="CF169" s="146" t="e">
        <f t="shared" si="583"/>
        <v>#REF!</v>
      </c>
      <c r="CG169" s="146" t="e">
        <f t="shared" si="583"/>
        <v>#REF!</v>
      </c>
      <c r="CH169" s="146" t="e">
        <f t="shared" si="583"/>
        <v>#REF!</v>
      </c>
      <c r="CI169" s="146" t="e">
        <f t="shared" si="583"/>
        <v>#REF!</v>
      </c>
      <c r="CJ169" s="146">
        <f t="shared" si="583"/>
        <v>0</v>
      </c>
      <c r="CK169" s="146" t="e">
        <f t="shared" si="583"/>
        <v>#REF!</v>
      </c>
      <c r="CL169" s="146">
        <f t="shared" si="583"/>
        <v>0</v>
      </c>
      <c r="CM169" s="146" t="e">
        <f t="shared" ref="CM169:CM178" si="584">SUM(CA169:CL169)</f>
        <v>#REF!</v>
      </c>
      <c r="CO169" s="146" t="e">
        <f t="shared" ref="CO169:CR169" si="585">CO170+CO180+CO184</f>
        <v>#REF!</v>
      </c>
      <c r="CP169" s="146" t="e">
        <f t="shared" si="585"/>
        <v>#REF!</v>
      </c>
      <c r="CQ169" s="146" t="e">
        <f t="shared" si="585"/>
        <v>#REF!</v>
      </c>
      <c r="CR169" s="146" t="e">
        <f t="shared" si="585"/>
        <v>#REF!</v>
      </c>
      <c r="CS169" s="146" t="e">
        <f t="shared" ref="CS169:CS178" si="586">SUM(CO169:CR169)</f>
        <v>#REF!</v>
      </c>
      <c r="CU169" s="146" t="e">
        <f t="shared" ref="CU169:CX169" si="587">CU170+CU180+CU184</f>
        <v>#REF!</v>
      </c>
      <c r="CV169" s="146" t="e">
        <f t="shared" si="587"/>
        <v>#REF!</v>
      </c>
      <c r="CW169" s="146" t="e">
        <f t="shared" si="587"/>
        <v>#REF!</v>
      </c>
      <c r="CX169" s="146" t="e">
        <f t="shared" si="587"/>
        <v>#REF!</v>
      </c>
      <c r="CY169" s="146" t="e">
        <f t="shared" ref="CY169:CY178" si="588">SUM(CU169:CX169)</f>
        <v>#REF!</v>
      </c>
      <c r="DA169" s="146" t="e">
        <f t="shared" ref="DA169:DS169" si="589">DA170+DA180+DA184</f>
        <v>#REF!</v>
      </c>
      <c r="DB169" s="146" t="e">
        <f t="shared" si="589"/>
        <v>#REF!</v>
      </c>
      <c r="DC169" s="146" t="e">
        <f t="shared" si="589"/>
        <v>#REF!</v>
      </c>
      <c r="DD169" s="146" t="e">
        <f t="shared" si="589"/>
        <v>#REF!</v>
      </c>
      <c r="DE169" s="146" t="e">
        <f t="shared" si="589"/>
        <v>#REF!</v>
      </c>
      <c r="DF169" s="146" t="e">
        <f t="shared" si="589"/>
        <v>#REF!</v>
      </c>
      <c r="DG169" s="146" t="e">
        <f t="shared" si="589"/>
        <v>#REF!</v>
      </c>
      <c r="DH169" s="146" t="e">
        <f t="shared" si="589"/>
        <v>#REF!</v>
      </c>
      <c r="DI169" s="146" t="e">
        <f t="shared" si="589"/>
        <v>#REF!</v>
      </c>
      <c r="DJ169" s="146" t="e">
        <f t="shared" si="589"/>
        <v>#REF!</v>
      </c>
      <c r="DK169" s="146" t="e">
        <f t="shared" si="589"/>
        <v>#REF!</v>
      </c>
      <c r="DL169" s="146" t="e">
        <f t="shared" si="589"/>
        <v>#REF!</v>
      </c>
      <c r="DM169" s="146" t="e">
        <f t="shared" si="589"/>
        <v>#REF!</v>
      </c>
      <c r="DN169" s="146" t="e">
        <f t="shared" si="589"/>
        <v>#REF!</v>
      </c>
      <c r="DO169" s="146" t="e">
        <f t="shared" si="589"/>
        <v>#REF!</v>
      </c>
      <c r="DP169" s="146" t="e">
        <f t="shared" si="589"/>
        <v>#REF!</v>
      </c>
      <c r="DQ169" s="146" t="e">
        <f t="shared" si="589"/>
        <v>#REF!</v>
      </c>
      <c r="DR169" s="146" t="e">
        <f t="shared" si="589"/>
        <v>#REF!</v>
      </c>
      <c r="DS169" s="146" t="e">
        <f t="shared" si="589"/>
        <v>#REF!</v>
      </c>
      <c r="DU169" s="146" t="e">
        <f t="shared" ref="DU169:DU178" si="590">SUM(BO169:BZ169)</f>
        <v>#REF!</v>
      </c>
      <c r="DW169" s="146" t="e">
        <f t="shared" ref="DW169:DW178" si="591">SUM(BQ169:DV169)</f>
        <v>#REF!</v>
      </c>
      <c r="DX169" s="146" t="e">
        <f t="shared" ref="DX169:DX178" si="592">SUM(DL169:DW169)</f>
        <v>#REF!</v>
      </c>
    </row>
    <row r="170" spans="1:128" s="10" customFormat="1" hidden="1" x14ac:dyDescent="0.3">
      <c r="A170" s="21"/>
      <c r="B170" s="136"/>
      <c r="C170" s="137"/>
      <c r="D170" s="136"/>
      <c r="E170" s="137"/>
      <c r="F170" s="138" t="s">
        <v>61</v>
      </c>
      <c r="G170" s="147" t="s">
        <v>179</v>
      </c>
      <c r="I170" s="148">
        <f t="shared" ref="I170:T170" si="593">SUM(I171:I178)</f>
        <v>0</v>
      </c>
      <c r="J170" s="148">
        <f t="shared" si="593"/>
        <v>0</v>
      </c>
      <c r="K170" s="148">
        <f t="shared" si="593"/>
        <v>0</v>
      </c>
      <c r="L170" s="148">
        <f t="shared" si="593"/>
        <v>0</v>
      </c>
      <c r="M170" s="148">
        <f t="shared" si="593"/>
        <v>0</v>
      </c>
      <c r="N170" s="148">
        <f t="shared" si="593"/>
        <v>0</v>
      </c>
      <c r="O170" s="148">
        <f t="shared" si="593"/>
        <v>0</v>
      </c>
      <c r="P170" s="148">
        <f t="shared" si="593"/>
        <v>0</v>
      </c>
      <c r="Q170" s="148">
        <f t="shared" si="593"/>
        <v>0</v>
      </c>
      <c r="R170" s="148">
        <f t="shared" si="593"/>
        <v>0</v>
      </c>
      <c r="S170" s="148">
        <f t="shared" si="593"/>
        <v>0</v>
      </c>
      <c r="T170" s="148">
        <f t="shared" si="593"/>
        <v>0</v>
      </c>
      <c r="U170" s="148">
        <f t="shared" si="573"/>
        <v>0</v>
      </c>
      <c r="W170" s="148">
        <f>SUM(W171:W178)</f>
        <v>0</v>
      </c>
      <c r="X170" s="148">
        <f>SUM(X171:X178)</f>
        <v>0</v>
      </c>
      <c r="Y170" s="148">
        <f>SUM(Y171:Y178)</f>
        <v>0</v>
      </c>
      <c r="Z170" s="148">
        <f t="shared" ref="Z170:AH170" si="594">SUM(Z171:Z178)</f>
        <v>0</v>
      </c>
      <c r="AA170" s="148">
        <f t="shared" si="594"/>
        <v>0</v>
      </c>
      <c r="AB170" s="148">
        <f t="shared" si="594"/>
        <v>0</v>
      </c>
      <c r="AC170" s="148">
        <f t="shared" si="594"/>
        <v>0</v>
      </c>
      <c r="AD170" s="148">
        <f t="shared" si="594"/>
        <v>0</v>
      </c>
      <c r="AE170" s="148">
        <f t="shared" si="594"/>
        <v>0</v>
      </c>
      <c r="AF170" s="148">
        <f t="shared" si="594"/>
        <v>0</v>
      </c>
      <c r="AG170" s="148">
        <f t="shared" si="594"/>
        <v>0</v>
      </c>
      <c r="AH170" s="148">
        <f t="shared" si="594"/>
        <v>0</v>
      </c>
      <c r="AI170" s="148">
        <f t="shared" si="575"/>
        <v>0</v>
      </c>
      <c r="AK170" s="149">
        <f t="shared" ref="AK170:AR170" si="595">SUM(AK171:AK178)</f>
        <v>979007.33132460725</v>
      </c>
      <c r="AL170" s="149">
        <f t="shared" si="595"/>
        <v>754372.70312063384</v>
      </c>
      <c r="AM170" s="149">
        <f t="shared" si="595"/>
        <v>1091031.9266322816</v>
      </c>
      <c r="AN170" s="149">
        <f t="shared" si="595"/>
        <v>965871.26791574608</v>
      </c>
      <c r="AO170" s="149">
        <f t="shared" si="595"/>
        <v>1131768.3143982091</v>
      </c>
      <c r="AP170" s="149">
        <f t="shared" si="595"/>
        <v>1065959.7096528152</v>
      </c>
      <c r="AQ170" s="149">
        <f t="shared" si="595"/>
        <v>1086580.3157801025</v>
      </c>
      <c r="AR170" s="149">
        <f t="shared" si="595"/>
        <v>976756.09218296199</v>
      </c>
      <c r="AS170" s="149">
        <v>1043567.5925607479</v>
      </c>
      <c r="AT170" s="149">
        <f t="shared" ref="AT170:AV170" si="596">SUM(AT171:AT178)</f>
        <v>905939.73650852474</v>
      </c>
      <c r="AU170" s="149">
        <f t="shared" si="596"/>
        <v>1018574.1127691616</v>
      </c>
      <c r="AV170" s="149">
        <f t="shared" si="596"/>
        <v>984285.82735288294</v>
      </c>
      <c r="AW170" s="148">
        <f t="shared" si="578"/>
        <v>12003714.930198675</v>
      </c>
      <c r="AY170" s="149">
        <f t="shared" ref="AY170:BJ170" si="597">SUM(AY171:AY178)</f>
        <v>812215.65010919957</v>
      </c>
      <c r="AZ170" s="149">
        <f t="shared" si="597"/>
        <v>932971.41592883389</v>
      </c>
      <c r="BA170" s="149">
        <f t="shared" si="597"/>
        <v>1022939.5046771959</v>
      </c>
      <c r="BB170" s="149">
        <f t="shared" si="597"/>
        <v>984994.78131379909</v>
      </c>
      <c r="BC170" s="149">
        <f t="shared" si="597"/>
        <v>951969.24660970119</v>
      </c>
      <c r="BD170" s="149">
        <f t="shared" si="597"/>
        <v>1013755.3680008185</v>
      </c>
      <c r="BE170" s="149">
        <f t="shared" si="597"/>
        <v>1041009.0193949688</v>
      </c>
      <c r="BF170" s="149" t="e">
        <f t="shared" si="597"/>
        <v>#REF!</v>
      </c>
      <c r="BG170" s="149">
        <f t="shared" si="597"/>
        <v>870601.8757479937</v>
      </c>
      <c r="BH170" s="149">
        <f t="shared" si="597"/>
        <v>992514.91923851334</v>
      </c>
      <c r="BI170" s="149">
        <f t="shared" si="597"/>
        <v>975913.14154516032</v>
      </c>
      <c r="BJ170" s="149">
        <f t="shared" si="597"/>
        <v>1029162.2829209651</v>
      </c>
      <c r="BK170" s="148" t="e">
        <f t="shared" si="580"/>
        <v>#REF!</v>
      </c>
      <c r="BM170" s="149">
        <f t="shared" ref="BM170:BX170" si="598">SUM(BM171:BM178)</f>
        <v>913030.88522207434</v>
      </c>
      <c r="BN170" s="149">
        <f t="shared" si="598"/>
        <v>961479.03507580748</v>
      </c>
      <c r="BO170" s="149">
        <f t="shared" si="598"/>
        <v>1054865.0942232886</v>
      </c>
      <c r="BP170" s="149">
        <f t="shared" si="598"/>
        <v>1002215.424481996</v>
      </c>
      <c r="BQ170" s="149">
        <f t="shared" si="598"/>
        <v>1027948.5204748502</v>
      </c>
      <c r="BR170" s="149">
        <f t="shared" si="598"/>
        <v>1010075.368718238</v>
      </c>
      <c r="BS170" s="149">
        <f t="shared" si="598"/>
        <v>1038153.6405904584</v>
      </c>
      <c r="BT170" s="149" t="e">
        <f t="shared" si="598"/>
        <v>#REF!</v>
      </c>
      <c r="BU170" s="149">
        <f t="shared" si="598"/>
        <v>1020925.7077166899</v>
      </c>
      <c r="BV170" s="149">
        <f t="shared" si="598"/>
        <v>897254.97370820795</v>
      </c>
      <c r="BW170" s="149">
        <f t="shared" si="598"/>
        <v>1004385.0145859674</v>
      </c>
      <c r="BX170" s="149">
        <f t="shared" si="598"/>
        <v>1031595.3074888604</v>
      </c>
      <c r="BY170" s="148" t="e">
        <f t="shared" si="582"/>
        <v>#REF!</v>
      </c>
      <c r="CA170" s="149">
        <f t="shared" ref="CA170:CL170" si="599">SUM(CA171:CA178)</f>
        <v>0</v>
      </c>
      <c r="CB170" s="149">
        <f t="shared" si="599"/>
        <v>0</v>
      </c>
      <c r="CC170" s="149">
        <f t="shared" si="599"/>
        <v>0</v>
      </c>
      <c r="CD170" s="149">
        <f t="shared" si="599"/>
        <v>0</v>
      </c>
      <c r="CE170" s="149">
        <f t="shared" si="599"/>
        <v>0</v>
      </c>
      <c r="CF170" s="149">
        <f t="shared" si="599"/>
        <v>0</v>
      </c>
      <c r="CG170" s="149">
        <f t="shared" si="599"/>
        <v>0</v>
      </c>
      <c r="CH170" s="149" t="e">
        <f t="shared" si="599"/>
        <v>#REF!</v>
      </c>
      <c r="CI170" s="149">
        <f t="shared" si="599"/>
        <v>0</v>
      </c>
      <c r="CJ170" s="149">
        <f t="shared" si="599"/>
        <v>0</v>
      </c>
      <c r="CK170" s="149">
        <f t="shared" si="599"/>
        <v>0</v>
      </c>
      <c r="CL170" s="149">
        <f t="shared" si="599"/>
        <v>0</v>
      </c>
      <c r="CM170" s="148" t="e">
        <f t="shared" si="584"/>
        <v>#REF!</v>
      </c>
      <c r="CO170" s="149">
        <f t="shared" ref="CO170:CR170" si="600">SUM(CO171:CO178)</f>
        <v>0</v>
      </c>
      <c r="CP170" s="149">
        <f t="shared" si="600"/>
        <v>0</v>
      </c>
      <c r="CQ170" s="149">
        <f t="shared" si="600"/>
        <v>0</v>
      </c>
      <c r="CR170" s="149">
        <f t="shared" si="600"/>
        <v>0</v>
      </c>
      <c r="CS170" s="148">
        <f t="shared" si="586"/>
        <v>0</v>
      </c>
      <c r="CU170" s="149">
        <f t="shared" ref="CU170:CX170" si="601">SUM(CU171:CU178)</f>
        <v>0</v>
      </c>
      <c r="CV170" s="149">
        <f t="shared" si="601"/>
        <v>0</v>
      </c>
      <c r="CW170" s="149">
        <f t="shared" si="601"/>
        <v>0</v>
      </c>
      <c r="CX170" s="149">
        <f t="shared" si="601"/>
        <v>0</v>
      </c>
      <c r="CY170" s="148">
        <f t="shared" si="588"/>
        <v>0</v>
      </c>
      <c r="DA170" s="149">
        <f t="shared" ref="DA170:DS170" si="602">SUM(DA171:DA178)</f>
        <v>0</v>
      </c>
      <c r="DB170" s="149">
        <f t="shared" si="602"/>
        <v>0</v>
      </c>
      <c r="DC170" s="149">
        <f t="shared" si="602"/>
        <v>0</v>
      </c>
      <c r="DD170" s="149">
        <f t="shared" si="602"/>
        <v>0</v>
      </c>
      <c r="DE170" s="149">
        <f t="shared" si="602"/>
        <v>0</v>
      </c>
      <c r="DF170" s="149">
        <f t="shared" si="602"/>
        <v>0</v>
      </c>
      <c r="DG170" s="149">
        <f t="shared" si="602"/>
        <v>0</v>
      </c>
      <c r="DH170" s="149">
        <f t="shared" si="602"/>
        <v>0</v>
      </c>
      <c r="DI170" s="149">
        <f t="shared" si="602"/>
        <v>0</v>
      </c>
      <c r="DJ170" s="149">
        <f t="shared" si="602"/>
        <v>0</v>
      </c>
      <c r="DK170" s="149">
        <f t="shared" si="602"/>
        <v>0</v>
      </c>
      <c r="DL170" s="149">
        <f t="shared" si="602"/>
        <v>0</v>
      </c>
      <c r="DM170" s="149">
        <f t="shared" si="602"/>
        <v>0</v>
      </c>
      <c r="DN170" s="149">
        <f t="shared" si="602"/>
        <v>0</v>
      </c>
      <c r="DO170" s="149">
        <f t="shared" si="602"/>
        <v>0</v>
      </c>
      <c r="DP170" s="149">
        <f t="shared" si="602"/>
        <v>0</v>
      </c>
      <c r="DQ170" s="149">
        <f t="shared" si="602"/>
        <v>0</v>
      </c>
      <c r="DR170" s="149">
        <f t="shared" si="602"/>
        <v>0</v>
      </c>
      <c r="DS170" s="149">
        <f t="shared" si="602"/>
        <v>0</v>
      </c>
      <c r="DU170" s="148" t="e">
        <f t="shared" si="590"/>
        <v>#REF!</v>
      </c>
      <c r="DW170" s="148" t="e">
        <f t="shared" si="591"/>
        <v>#REF!</v>
      </c>
      <c r="DX170" s="148" t="e">
        <f t="shared" si="592"/>
        <v>#REF!</v>
      </c>
    </row>
    <row r="171" spans="1:128" hidden="1" x14ac:dyDescent="0.3">
      <c r="B171" s="15" t="s">
        <v>63</v>
      </c>
      <c r="C171" s="16" t="s">
        <v>64</v>
      </c>
      <c r="D171" s="15" t="s">
        <v>65</v>
      </c>
      <c r="E171" s="16" t="s">
        <v>66</v>
      </c>
      <c r="F171" s="68" t="s">
        <v>67</v>
      </c>
      <c r="G171" s="39" t="s">
        <v>179</v>
      </c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>
        <f t="shared" si="573"/>
        <v>0</v>
      </c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0">
        <f t="shared" si="575"/>
        <v>0</v>
      </c>
      <c r="AK171" s="40">
        <f t="shared" ref="AK171:AR173" si="603">AK108*AK$203</f>
        <v>23961.724149929978</v>
      </c>
      <c r="AL171" s="40">
        <f t="shared" si="603"/>
        <v>18218.741324498664</v>
      </c>
      <c r="AM171" s="40">
        <f t="shared" si="603"/>
        <v>24961.678826479623</v>
      </c>
      <c r="AN171" s="40">
        <f t="shared" si="603"/>
        <v>22388.223750634654</v>
      </c>
      <c r="AO171" s="40">
        <f t="shared" si="603"/>
        <v>18052.277519521394</v>
      </c>
      <c r="AP171" s="40">
        <f t="shared" si="603"/>
        <v>19001.967973270504</v>
      </c>
      <c r="AQ171" s="40">
        <f t="shared" si="603"/>
        <v>20162.4665817655</v>
      </c>
      <c r="AR171" s="40">
        <f t="shared" si="603"/>
        <v>19281.704910103545</v>
      </c>
      <c r="AS171" s="40">
        <v>19336.071058639907</v>
      </c>
      <c r="AT171" s="40">
        <f t="shared" ref="AT171:AV173" si="604">AT108*AT$203</f>
        <v>18179.559922944401</v>
      </c>
      <c r="AU171" s="40">
        <f t="shared" si="604"/>
        <v>19785.71024972777</v>
      </c>
      <c r="AV171" s="40">
        <f t="shared" si="604"/>
        <v>20102.829170788264</v>
      </c>
      <c r="AW171" s="40">
        <f t="shared" si="578"/>
        <v>243432.9554383042</v>
      </c>
      <c r="AY171" s="40">
        <f t="shared" ref="AY171:BJ173" si="605">AY108*AY$203</f>
        <v>15071.385579773229</v>
      </c>
      <c r="AZ171" s="40">
        <f t="shared" si="605"/>
        <v>17312.116483448652</v>
      </c>
      <c r="BA171" s="40">
        <f t="shared" si="605"/>
        <v>18981.55458799579</v>
      </c>
      <c r="BB171" s="40">
        <f t="shared" si="605"/>
        <v>18277.45641351381</v>
      </c>
      <c r="BC171" s="40">
        <f t="shared" si="605"/>
        <v>17664.638170678027</v>
      </c>
      <c r="BD171" s="40">
        <f t="shared" si="605"/>
        <v>18811.134743157283</v>
      </c>
      <c r="BE171" s="40">
        <f t="shared" si="605"/>
        <v>19316.850544819976</v>
      </c>
      <c r="BF171" s="40">
        <f t="shared" si="605"/>
        <v>19387.013850737392</v>
      </c>
      <c r="BG171" s="40">
        <f t="shared" si="605"/>
        <v>16154.794055135158</v>
      </c>
      <c r="BH171" s="40">
        <f t="shared" si="605"/>
        <v>18416.999277851875</v>
      </c>
      <c r="BI171" s="40">
        <f t="shared" si="605"/>
        <v>18108.938490187214</v>
      </c>
      <c r="BJ171" s="40">
        <f t="shared" si="605"/>
        <v>19097.023786695248</v>
      </c>
      <c r="BK171" s="40">
        <f t="shared" si="580"/>
        <v>216599.90598399364</v>
      </c>
      <c r="BM171" s="40">
        <f t="shared" ref="BM171:BX173" si="606">BM108*BM$203</f>
        <v>22019.77771148484</v>
      </c>
      <c r="BN171" s="40">
        <f t="shared" si="606"/>
        <v>20743.729822853387</v>
      </c>
      <c r="BO171" s="40">
        <f t="shared" si="606"/>
        <v>20384.714653707088</v>
      </c>
      <c r="BP171" s="40">
        <f t="shared" si="606"/>
        <v>18597.000801860286</v>
      </c>
      <c r="BQ171" s="40">
        <f t="shared" si="606"/>
        <v>19074.501342286319</v>
      </c>
      <c r="BR171" s="40">
        <f t="shared" si="606"/>
        <v>18742.849075288646</v>
      </c>
      <c r="BS171" s="40">
        <f t="shared" si="606"/>
        <v>19263.86644517439</v>
      </c>
      <c r="BT171" s="40">
        <f t="shared" si="606"/>
        <v>19002.921999097645</v>
      </c>
      <c r="BU171" s="40">
        <f t="shared" si="606"/>
        <v>18944.186789841344</v>
      </c>
      <c r="BV171" s="40">
        <f t="shared" si="606"/>
        <v>16649.366052362559</v>
      </c>
      <c r="BW171" s="40">
        <f t="shared" si="606"/>
        <v>18637.259480700832</v>
      </c>
      <c r="BX171" s="40">
        <f t="shared" si="606"/>
        <v>19142.170726898737</v>
      </c>
      <c r="BY171" s="40">
        <f t="shared" si="582"/>
        <v>231202.34490155606</v>
      </c>
      <c r="CA171" s="40">
        <f t="shared" ref="CA171:CL173" si="607">CA108*CA$203</f>
        <v>0</v>
      </c>
      <c r="CB171" s="40">
        <f t="shared" si="607"/>
        <v>0</v>
      </c>
      <c r="CC171" s="40">
        <f t="shared" si="607"/>
        <v>0</v>
      </c>
      <c r="CD171" s="40">
        <f t="shared" si="607"/>
        <v>0</v>
      </c>
      <c r="CE171" s="40">
        <f t="shared" si="607"/>
        <v>0</v>
      </c>
      <c r="CF171" s="40">
        <f t="shared" si="607"/>
        <v>0</v>
      </c>
      <c r="CG171" s="40">
        <f t="shared" si="607"/>
        <v>0</v>
      </c>
      <c r="CH171" s="40">
        <f t="shared" si="607"/>
        <v>0</v>
      </c>
      <c r="CI171" s="40">
        <f t="shared" si="607"/>
        <v>0</v>
      </c>
      <c r="CJ171" s="40">
        <f t="shared" si="607"/>
        <v>0</v>
      </c>
      <c r="CK171" s="40">
        <f t="shared" si="607"/>
        <v>0</v>
      </c>
      <c r="CL171" s="40">
        <f t="shared" si="607"/>
        <v>0</v>
      </c>
      <c r="CM171" s="40">
        <f t="shared" si="584"/>
        <v>0</v>
      </c>
      <c r="CO171" s="40">
        <f t="shared" ref="CO171:CR173" si="608">CO108*CO$203</f>
        <v>0</v>
      </c>
      <c r="CP171" s="40">
        <f t="shared" si="608"/>
        <v>0</v>
      </c>
      <c r="CQ171" s="40">
        <f t="shared" si="608"/>
        <v>0</v>
      </c>
      <c r="CR171" s="40">
        <f t="shared" si="608"/>
        <v>0</v>
      </c>
      <c r="CS171" s="40">
        <f t="shared" si="586"/>
        <v>0</v>
      </c>
      <c r="CU171" s="40">
        <f t="shared" ref="CU171:CX173" si="609">CU108*CU$203</f>
        <v>0</v>
      </c>
      <c r="CV171" s="40">
        <f t="shared" si="609"/>
        <v>0</v>
      </c>
      <c r="CW171" s="40">
        <f t="shared" si="609"/>
        <v>0</v>
      </c>
      <c r="CX171" s="40">
        <f t="shared" si="609"/>
        <v>0</v>
      </c>
      <c r="CY171" s="40">
        <f t="shared" si="588"/>
        <v>0</v>
      </c>
      <c r="DA171" s="40">
        <f t="shared" ref="DA171:DS173" si="610">DA108*DA$203</f>
        <v>0</v>
      </c>
      <c r="DB171" s="40">
        <f t="shared" si="610"/>
        <v>0</v>
      </c>
      <c r="DC171" s="40">
        <f t="shared" si="610"/>
        <v>0</v>
      </c>
      <c r="DD171" s="40">
        <f t="shared" si="610"/>
        <v>0</v>
      </c>
      <c r="DE171" s="40">
        <f t="shared" si="610"/>
        <v>0</v>
      </c>
      <c r="DF171" s="40">
        <f t="shared" si="610"/>
        <v>0</v>
      </c>
      <c r="DG171" s="40">
        <f t="shared" si="610"/>
        <v>0</v>
      </c>
      <c r="DH171" s="40">
        <f t="shared" si="610"/>
        <v>0</v>
      </c>
      <c r="DI171" s="40">
        <f t="shared" si="610"/>
        <v>0</v>
      </c>
      <c r="DJ171" s="40">
        <f t="shared" si="610"/>
        <v>0</v>
      </c>
      <c r="DK171" s="40">
        <f t="shared" si="610"/>
        <v>0</v>
      </c>
      <c r="DL171" s="40">
        <f t="shared" si="610"/>
        <v>0</v>
      </c>
      <c r="DM171" s="40">
        <f t="shared" si="610"/>
        <v>0</v>
      </c>
      <c r="DN171" s="40">
        <f t="shared" si="610"/>
        <v>0</v>
      </c>
      <c r="DO171" s="40">
        <f t="shared" si="610"/>
        <v>0</v>
      </c>
      <c r="DP171" s="40">
        <f t="shared" si="610"/>
        <v>0</v>
      </c>
      <c r="DQ171" s="40">
        <f t="shared" si="610"/>
        <v>0</v>
      </c>
      <c r="DR171" s="40">
        <f t="shared" si="610"/>
        <v>0</v>
      </c>
      <c r="DS171" s="40">
        <f t="shared" si="610"/>
        <v>0</v>
      </c>
      <c r="DU171" s="40">
        <f t="shared" si="590"/>
        <v>419641.1822687739</v>
      </c>
      <c r="DW171" s="40">
        <f t="shared" si="591"/>
        <v>800300.64908198046</v>
      </c>
      <c r="DX171" s="40">
        <f t="shared" si="592"/>
        <v>1219941.8313507545</v>
      </c>
    </row>
    <row r="172" spans="1:128" hidden="1" x14ac:dyDescent="0.3">
      <c r="B172" s="15" t="s">
        <v>68</v>
      </c>
      <c r="C172" s="16" t="s">
        <v>69</v>
      </c>
      <c r="D172" s="15" t="s">
        <v>70</v>
      </c>
      <c r="E172" s="16" t="s">
        <v>71</v>
      </c>
      <c r="F172" s="68" t="s">
        <v>72</v>
      </c>
      <c r="G172" s="39" t="s">
        <v>179</v>
      </c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>
        <f t="shared" si="573"/>
        <v>0</v>
      </c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0">
        <f t="shared" si="575"/>
        <v>0</v>
      </c>
      <c r="AK172" s="40">
        <f t="shared" si="603"/>
        <v>32390.104825804301</v>
      </c>
      <c r="AL172" s="40">
        <f t="shared" si="603"/>
        <v>34611.889920907961</v>
      </c>
      <c r="AM172" s="40">
        <f t="shared" si="603"/>
        <v>37136.630561456157</v>
      </c>
      <c r="AN172" s="40">
        <f t="shared" si="603"/>
        <v>33681.212330597016</v>
      </c>
      <c r="AO172" s="40">
        <f t="shared" si="603"/>
        <v>38978.421632443911</v>
      </c>
      <c r="AP172" s="40">
        <f t="shared" si="603"/>
        <v>36000.046108338807</v>
      </c>
      <c r="AQ172" s="40">
        <f t="shared" si="603"/>
        <v>37317.65018720724</v>
      </c>
      <c r="AR172" s="40">
        <f t="shared" si="603"/>
        <v>31951.777808821647</v>
      </c>
      <c r="AS172" s="40">
        <v>34720.668946493337</v>
      </c>
      <c r="AT172" s="40">
        <f t="shared" si="604"/>
        <v>29214.970583556846</v>
      </c>
      <c r="AU172" s="40">
        <f t="shared" si="604"/>
        <v>32045.878701119698</v>
      </c>
      <c r="AV172" s="40">
        <f t="shared" si="604"/>
        <v>32299.717816349606</v>
      </c>
      <c r="AW172" s="40">
        <f t="shared" si="578"/>
        <v>410348.96942309657</v>
      </c>
      <c r="AY172" s="40">
        <f t="shared" si="605"/>
        <v>27894.83581394477</v>
      </c>
      <c r="AZ172" s="40">
        <f t="shared" si="605"/>
        <v>32042.086929671219</v>
      </c>
      <c r="BA172" s="40">
        <f t="shared" si="605"/>
        <v>35131.962215615982</v>
      </c>
      <c r="BB172" s="40">
        <f t="shared" si="605"/>
        <v>33828.783893349966</v>
      </c>
      <c r="BC172" s="40">
        <f t="shared" si="605"/>
        <v>32694.550801295296</v>
      </c>
      <c r="BD172" s="40">
        <f t="shared" si="605"/>
        <v>34816.541077589485</v>
      </c>
      <c r="BE172" s="40">
        <f t="shared" si="605"/>
        <v>35752.543887764456</v>
      </c>
      <c r="BF172" s="40">
        <f t="shared" si="605"/>
        <v>35882.405464748903</v>
      </c>
      <c r="BG172" s="40">
        <f t="shared" si="605"/>
        <v>29900.059645535704</v>
      </c>
      <c r="BH172" s="40">
        <f t="shared" si="605"/>
        <v>34087.056450250238</v>
      </c>
      <c r="BI172" s="40">
        <f t="shared" si="605"/>
        <v>33516.882921934906</v>
      </c>
      <c r="BJ172" s="40">
        <f t="shared" si="605"/>
        <v>35345.678089464491</v>
      </c>
      <c r="BK172" s="40">
        <f t="shared" si="580"/>
        <v>400893.38719116536</v>
      </c>
      <c r="BM172" s="40">
        <f t="shared" si="606"/>
        <v>29181.66627528756</v>
      </c>
      <c r="BN172" s="40">
        <f t="shared" si="606"/>
        <v>33374.416284556093</v>
      </c>
      <c r="BO172" s="40">
        <f t="shared" si="606"/>
        <v>37293.726567486061</v>
      </c>
      <c r="BP172" s="40">
        <f t="shared" si="606"/>
        <v>34420.211814891241</v>
      </c>
      <c r="BQ172" s="40">
        <f t="shared" si="606"/>
        <v>35303.992480295354</v>
      </c>
      <c r="BR172" s="40">
        <f t="shared" si="606"/>
        <v>34690.154722230269</v>
      </c>
      <c r="BS172" s="40">
        <f t="shared" si="606"/>
        <v>35654.478401181274</v>
      </c>
      <c r="BT172" s="40">
        <f t="shared" si="606"/>
        <v>35171.51003431523</v>
      </c>
      <c r="BU172" s="40">
        <f t="shared" si="606"/>
        <v>35062.800121080632</v>
      </c>
      <c r="BV172" s="40">
        <f t="shared" si="606"/>
        <v>30815.436973506683</v>
      </c>
      <c r="BW172" s="40">
        <f t="shared" si="606"/>
        <v>34494.724488619824</v>
      </c>
      <c r="BX172" s="40">
        <f t="shared" si="606"/>
        <v>35429.238189351287</v>
      </c>
      <c r="BY172" s="40">
        <f t="shared" si="582"/>
        <v>410892.35635280155</v>
      </c>
      <c r="CA172" s="40">
        <f t="shared" si="607"/>
        <v>0</v>
      </c>
      <c r="CB172" s="40">
        <f t="shared" si="607"/>
        <v>0</v>
      </c>
      <c r="CC172" s="40">
        <f t="shared" si="607"/>
        <v>0</v>
      </c>
      <c r="CD172" s="40">
        <f t="shared" si="607"/>
        <v>0</v>
      </c>
      <c r="CE172" s="40">
        <f t="shared" si="607"/>
        <v>0</v>
      </c>
      <c r="CF172" s="40">
        <f t="shared" si="607"/>
        <v>0</v>
      </c>
      <c r="CG172" s="40">
        <f t="shared" si="607"/>
        <v>0</v>
      </c>
      <c r="CH172" s="40">
        <f t="shared" si="607"/>
        <v>0</v>
      </c>
      <c r="CI172" s="40">
        <f t="shared" si="607"/>
        <v>0</v>
      </c>
      <c r="CJ172" s="40">
        <f t="shared" si="607"/>
        <v>0</v>
      </c>
      <c r="CK172" s="40">
        <f t="shared" si="607"/>
        <v>0</v>
      </c>
      <c r="CL172" s="40">
        <f t="shared" si="607"/>
        <v>0</v>
      </c>
      <c r="CM172" s="40">
        <f t="shared" si="584"/>
        <v>0</v>
      </c>
      <c r="CO172" s="40">
        <f t="shared" si="608"/>
        <v>0</v>
      </c>
      <c r="CP172" s="40">
        <f t="shared" si="608"/>
        <v>0</v>
      </c>
      <c r="CQ172" s="40">
        <f t="shared" si="608"/>
        <v>0</v>
      </c>
      <c r="CR172" s="40">
        <f t="shared" si="608"/>
        <v>0</v>
      </c>
      <c r="CS172" s="40">
        <f t="shared" si="586"/>
        <v>0</v>
      </c>
      <c r="CU172" s="40">
        <f t="shared" si="609"/>
        <v>0</v>
      </c>
      <c r="CV172" s="40">
        <f t="shared" si="609"/>
        <v>0</v>
      </c>
      <c r="CW172" s="40">
        <f t="shared" si="609"/>
        <v>0</v>
      </c>
      <c r="CX172" s="40">
        <f t="shared" si="609"/>
        <v>0</v>
      </c>
      <c r="CY172" s="40">
        <f t="shared" si="588"/>
        <v>0</v>
      </c>
      <c r="DA172" s="40">
        <f t="shared" si="610"/>
        <v>0</v>
      </c>
      <c r="DB172" s="40">
        <f t="shared" si="610"/>
        <v>0</v>
      </c>
      <c r="DC172" s="40">
        <f t="shared" si="610"/>
        <v>0</v>
      </c>
      <c r="DD172" s="40">
        <f t="shared" si="610"/>
        <v>0</v>
      </c>
      <c r="DE172" s="40">
        <f t="shared" si="610"/>
        <v>0</v>
      </c>
      <c r="DF172" s="40">
        <f t="shared" si="610"/>
        <v>0</v>
      </c>
      <c r="DG172" s="40">
        <f t="shared" si="610"/>
        <v>0</v>
      </c>
      <c r="DH172" s="40">
        <f t="shared" si="610"/>
        <v>0</v>
      </c>
      <c r="DI172" s="40">
        <f t="shared" si="610"/>
        <v>0</v>
      </c>
      <c r="DJ172" s="40">
        <f t="shared" si="610"/>
        <v>0</v>
      </c>
      <c r="DK172" s="40">
        <f t="shared" si="610"/>
        <v>0</v>
      </c>
      <c r="DL172" s="40">
        <f t="shared" si="610"/>
        <v>0</v>
      </c>
      <c r="DM172" s="40">
        <f t="shared" si="610"/>
        <v>0</v>
      </c>
      <c r="DN172" s="40">
        <f t="shared" si="610"/>
        <v>0</v>
      </c>
      <c r="DO172" s="40">
        <f t="shared" si="610"/>
        <v>0</v>
      </c>
      <c r="DP172" s="40">
        <f t="shared" si="610"/>
        <v>0</v>
      </c>
      <c r="DQ172" s="40">
        <f t="shared" si="610"/>
        <v>0</v>
      </c>
      <c r="DR172" s="40">
        <f t="shared" si="610"/>
        <v>0</v>
      </c>
      <c r="DS172" s="40">
        <f t="shared" si="610"/>
        <v>0</v>
      </c>
      <c r="DU172" s="40">
        <f t="shared" si="590"/>
        <v>759228.63014575932</v>
      </c>
      <c r="DW172" s="40">
        <f t="shared" si="591"/>
        <v>1446743.3219091415</v>
      </c>
      <c r="DX172" s="40">
        <f t="shared" si="592"/>
        <v>2205971.952054901</v>
      </c>
    </row>
    <row r="173" spans="1:128" hidden="1" x14ac:dyDescent="0.3">
      <c r="B173" s="15" t="s">
        <v>73</v>
      </c>
      <c r="C173" s="16" t="s">
        <v>74</v>
      </c>
      <c r="D173" s="15" t="s">
        <v>75</v>
      </c>
      <c r="E173" s="16" t="s">
        <v>76</v>
      </c>
      <c r="F173" s="68" t="s">
        <v>77</v>
      </c>
      <c r="G173" s="39" t="s">
        <v>179</v>
      </c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>
        <f t="shared" si="573"/>
        <v>0</v>
      </c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0">
        <f t="shared" si="575"/>
        <v>0</v>
      </c>
      <c r="AK173" s="40">
        <f t="shared" si="603"/>
        <v>129560.4193032172</v>
      </c>
      <c r="AL173" s="40">
        <f t="shared" si="603"/>
        <v>138447.55968363184</v>
      </c>
      <c r="AM173" s="40">
        <f t="shared" si="603"/>
        <v>148546.52224582463</v>
      </c>
      <c r="AN173" s="40">
        <f t="shared" si="603"/>
        <v>134724.84932238807</v>
      </c>
      <c r="AO173" s="40">
        <f t="shared" si="603"/>
        <v>155913.68652977564</v>
      </c>
      <c r="AP173" s="40">
        <f t="shared" si="603"/>
        <v>144000.18443335523</v>
      </c>
      <c r="AQ173" s="40">
        <f t="shared" si="603"/>
        <v>149270.60074882896</v>
      </c>
      <c r="AR173" s="40">
        <f t="shared" si="603"/>
        <v>127807.11123528659</v>
      </c>
      <c r="AS173" s="40">
        <v>138882.67578597335</v>
      </c>
      <c r="AT173" s="40">
        <f t="shared" si="604"/>
        <v>116859.88233422738</v>
      </c>
      <c r="AU173" s="40">
        <f t="shared" si="604"/>
        <v>128183.51480447879</v>
      </c>
      <c r="AV173" s="40">
        <f t="shared" si="604"/>
        <v>129198.87126539843</v>
      </c>
      <c r="AW173" s="40">
        <f t="shared" si="578"/>
        <v>1641395.8776923863</v>
      </c>
      <c r="AY173" s="40">
        <f t="shared" si="605"/>
        <v>111579.34325577908</v>
      </c>
      <c r="AZ173" s="40">
        <f t="shared" si="605"/>
        <v>128168.34771868488</v>
      </c>
      <c r="BA173" s="40">
        <f t="shared" si="605"/>
        <v>140527.84886246393</v>
      </c>
      <c r="BB173" s="40">
        <f t="shared" si="605"/>
        <v>135315.13557339986</v>
      </c>
      <c r="BC173" s="40">
        <f t="shared" si="605"/>
        <v>130778.20320518118</v>
      </c>
      <c r="BD173" s="40">
        <f t="shared" si="605"/>
        <v>139266.16431035794</v>
      </c>
      <c r="BE173" s="40">
        <f t="shared" si="605"/>
        <v>143010.17555105782</v>
      </c>
      <c r="BF173" s="40">
        <f t="shared" si="605"/>
        <v>143529.62185899561</v>
      </c>
      <c r="BG173" s="40">
        <f t="shared" si="605"/>
        <v>119600.23858214282</v>
      </c>
      <c r="BH173" s="40">
        <f t="shared" si="605"/>
        <v>136348.22580100095</v>
      </c>
      <c r="BI173" s="40">
        <f t="shared" si="605"/>
        <v>134067.53168773963</v>
      </c>
      <c r="BJ173" s="40">
        <f t="shared" si="605"/>
        <v>141382.71235785796</v>
      </c>
      <c r="BK173" s="40">
        <f t="shared" si="580"/>
        <v>1603573.5487646614</v>
      </c>
      <c r="BM173" s="40">
        <f t="shared" si="606"/>
        <v>116726.66510115024</v>
      </c>
      <c r="BN173" s="40">
        <f t="shared" si="606"/>
        <v>133497.66513822437</v>
      </c>
      <c r="BO173" s="40">
        <f t="shared" si="606"/>
        <v>149174.90626994424</v>
      </c>
      <c r="BP173" s="40">
        <f t="shared" si="606"/>
        <v>137680.84725956497</v>
      </c>
      <c r="BQ173" s="40">
        <f t="shared" si="606"/>
        <v>141215.96992118141</v>
      </c>
      <c r="BR173" s="40">
        <f t="shared" si="606"/>
        <v>138760.61888892108</v>
      </c>
      <c r="BS173" s="40">
        <f t="shared" si="606"/>
        <v>142617.91360472509</v>
      </c>
      <c r="BT173" s="40">
        <f t="shared" si="606"/>
        <v>140686.04013726092</v>
      </c>
      <c r="BU173" s="40">
        <f t="shared" si="606"/>
        <v>140251.20048432253</v>
      </c>
      <c r="BV173" s="40">
        <f t="shared" si="606"/>
        <v>123261.74789402673</v>
      </c>
      <c r="BW173" s="40">
        <f t="shared" si="606"/>
        <v>137978.8979544793</v>
      </c>
      <c r="BX173" s="40">
        <f t="shared" si="606"/>
        <v>141716.95275740515</v>
      </c>
      <c r="BY173" s="40">
        <f t="shared" si="582"/>
        <v>1643569.4254112062</v>
      </c>
      <c r="CA173" s="40">
        <f t="shared" si="607"/>
        <v>0</v>
      </c>
      <c r="CB173" s="40">
        <f t="shared" si="607"/>
        <v>0</v>
      </c>
      <c r="CC173" s="40">
        <f t="shared" si="607"/>
        <v>0</v>
      </c>
      <c r="CD173" s="40">
        <f t="shared" si="607"/>
        <v>0</v>
      </c>
      <c r="CE173" s="40">
        <f t="shared" si="607"/>
        <v>0</v>
      </c>
      <c r="CF173" s="40">
        <f t="shared" si="607"/>
        <v>0</v>
      </c>
      <c r="CG173" s="40">
        <f t="shared" si="607"/>
        <v>0</v>
      </c>
      <c r="CH173" s="40">
        <f t="shared" si="607"/>
        <v>0</v>
      </c>
      <c r="CI173" s="40">
        <f t="shared" si="607"/>
        <v>0</v>
      </c>
      <c r="CJ173" s="40">
        <f t="shared" si="607"/>
        <v>0</v>
      </c>
      <c r="CK173" s="40">
        <f t="shared" si="607"/>
        <v>0</v>
      </c>
      <c r="CL173" s="40">
        <f t="shared" si="607"/>
        <v>0</v>
      </c>
      <c r="CM173" s="40">
        <f t="shared" si="584"/>
        <v>0</v>
      </c>
      <c r="CO173" s="40">
        <f t="shared" si="608"/>
        <v>0</v>
      </c>
      <c r="CP173" s="40">
        <f t="shared" si="608"/>
        <v>0</v>
      </c>
      <c r="CQ173" s="40">
        <f t="shared" si="608"/>
        <v>0</v>
      </c>
      <c r="CR173" s="40">
        <f t="shared" si="608"/>
        <v>0</v>
      </c>
      <c r="CS173" s="40">
        <f t="shared" si="586"/>
        <v>0</v>
      </c>
      <c r="CU173" s="40">
        <f t="shared" si="609"/>
        <v>0</v>
      </c>
      <c r="CV173" s="40">
        <f t="shared" si="609"/>
        <v>0</v>
      </c>
      <c r="CW173" s="40">
        <f t="shared" si="609"/>
        <v>0</v>
      </c>
      <c r="CX173" s="40">
        <f t="shared" si="609"/>
        <v>0</v>
      </c>
      <c r="CY173" s="40">
        <f t="shared" si="588"/>
        <v>0</v>
      </c>
      <c r="DA173" s="40">
        <f t="shared" si="610"/>
        <v>0</v>
      </c>
      <c r="DB173" s="40">
        <f t="shared" si="610"/>
        <v>0</v>
      </c>
      <c r="DC173" s="40">
        <f t="shared" si="610"/>
        <v>0</v>
      </c>
      <c r="DD173" s="40">
        <f t="shared" si="610"/>
        <v>0</v>
      </c>
      <c r="DE173" s="40">
        <f t="shared" si="610"/>
        <v>0</v>
      </c>
      <c r="DF173" s="40">
        <f t="shared" si="610"/>
        <v>0</v>
      </c>
      <c r="DG173" s="40">
        <f t="shared" si="610"/>
        <v>0</v>
      </c>
      <c r="DH173" s="40">
        <f t="shared" si="610"/>
        <v>0</v>
      </c>
      <c r="DI173" s="40">
        <f t="shared" si="610"/>
        <v>0</v>
      </c>
      <c r="DJ173" s="40">
        <f t="shared" si="610"/>
        <v>0</v>
      </c>
      <c r="DK173" s="40">
        <f t="shared" si="610"/>
        <v>0</v>
      </c>
      <c r="DL173" s="40">
        <f t="shared" si="610"/>
        <v>0</v>
      </c>
      <c r="DM173" s="40">
        <f t="shared" si="610"/>
        <v>0</v>
      </c>
      <c r="DN173" s="40">
        <f t="shared" si="610"/>
        <v>0</v>
      </c>
      <c r="DO173" s="40">
        <f t="shared" si="610"/>
        <v>0</v>
      </c>
      <c r="DP173" s="40">
        <f t="shared" si="610"/>
        <v>0</v>
      </c>
      <c r="DQ173" s="40">
        <f t="shared" si="610"/>
        <v>0</v>
      </c>
      <c r="DR173" s="40">
        <f t="shared" si="610"/>
        <v>0</v>
      </c>
      <c r="DS173" s="40">
        <f t="shared" si="610"/>
        <v>0</v>
      </c>
      <c r="DU173" s="40">
        <f t="shared" si="590"/>
        <v>3036914.5205830373</v>
      </c>
      <c r="DW173" s="40">
        <f t="shared" si="591"/>
        <v>5786973.287636566</v>
      </c>
      <c r="DX173" s="40">
        <f t="shared" si="592"/>
        <v>8823887.8082196042</v>
      </c>
    </row>
    <row r="174" spans="1:128" s="84" customFormat="1" hidden="1" x14ac:dyDescent="0.3">
      <c r="B174" s="85" t="s">
        <v>78</v>
      </c>
      <c r="C174" s="86" t="s">
        <v>79</v>
      </c>
      <c r="D174" s="85" t="s">
        <v>80</v>
      </c>
      <c r="E174" s="86" t="s">
        <v>81</v>
      </c>
      <c r="F174" s="91" t="s">
        <v>82</v>
      </c>
      <c r="G174" s="113" t="s">
        <v>179</v>
      </c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>
        <f t="shared" si="573"/>
        <v>0</v>
      </c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>
        <f t="shared" si="575"/>
        <v>0</v>
      </c>
      <c r="AK174" s="92">
        <f t="shared" ref="AK174:AR174" si="611">AK111*AK$203-AK$145</f>
        <v>667567.88757252251</v>
      </c>
      <c r="AL174" s="92">
        <f t="shared" si="611"/>
        <v>425992.54147877463</v>
      </c>
      <c r="AM174" s="92">
        <f t="shared" si="611"/>
        <v>731749.2835546491</v>
      </c>
      <c r="AN174" s="92">
        <f t="shared" si="611"/>
        <v>646219.82107035432</v>
      </c>
      <c r="AO174" s="92">
        <f t="shared" si="611"/>
        <v>768283.5007143775</v>
      </c>
      <c r="AP174" s="92">
        <f t="shared" si="611"/>
        <v>722535.67434217921</v>
      </c>
      <c r="AQ174" s="92">
        <f t="shared" si="611"/>
        <v>734678.89631518803</v>
      </c>
      <c r="AR174" s="92">
        <f t="shared" si="611"/>
        <v>671700.72355801007</v>
      </c>
      <c r="AS174" s="92">
        <v>716933.26158736192</v>
      </c>
      <c r="AT174" s="92">
        <f>AT111*AT$203-AT$145</f>
        <v>622398.00421572931</v>
      </c>
      <c r="AU174" s="92">
        <f>AU111*AU$203-AU$145</f>
        <v>705196.9971803294</v>
      </c>
      <c r="AV174" s="92">
        <f>AV111*AV$203-AV$145</f>
        <v>672087.3689095286</v>
      </c>
      <c r="AW174" s="92">
        <f t="shared" si="578"/>
        <v>8085343.9604990054</v>
      </c>
      <c r="AY174" s="92">
        <f t="shared" ref="AY174:BJ174" si="612">AY111*AY$203-AY$145</f>
        <v>549170.35466792947</v>
      </c>
      <c r="AZ174" s="92">
        <f t="shared" si="612"/>
        <v>630817.98942410538</v>
      </c>
      <c r="BA174" s="92">
        <f t="shared" si="612"/>
        <v>691648.88722826738</v>
      </c>
      <c r="BB174" s="92">
        <f t="shared" si="612"/>
        <v>665992.99499761232</v>
      </c>
      <c r="BC174" s="92">
        <f t="shared" si="612"/>
        <v>643663.1561129404</v>
      </c>
      <c r="BD174" s="92">
        <f t="shared" si="612"/>
        <v>685439.1378898907</v>
      </c>
      <c r="BE174" s="92">
        <f t="shared" si="612"/>
        <v>703866.3836590522</v>
      </c>
      <c r="BF174" s="92" t="e">
        <f t="shared" si="612"/>
        <v>#REF!</v>
      </c>
      <c r="BG174" s="92">
        <f t="shared" si="612"/>
        <v>588647.5356819462</v>
      </c>
      <c r="BH174" s="92">
        <f t="shared" si="612"/>
        <v>671077.65054532525</v>
      </c>
      <c r="BI174" s="92">
        <f t="shared" si="612"/>
        <v>659852.54777520383</v>
      </c>
      <c r="BJ174" s="92">
        <f t="shared" si="612"/>
        <v>695856.34781424736</v>
      </c>
      <c r="BK174" s="92" t="e">
        <f t="shared" si="580"/>
        <v>#REF!</v>
      </c>
      <c r="BM174" s="92">
        <f t="shared" ref="BM174:BX174" si="613">BM111*BM$203-BM$145</f>
        <v>622972.63840022171</v>
      </c>
      <c r="BN174" s="92">
        <f t="shared" si="613"/>
        <v>649217.81774510338</v>
      </c>
      <c r="BO174" s="92">
        <f t="shared" si="613"/>
        <v>710915.49678490881</v>
      </c>
      <c r="BP174" s="92">
        <f t="shared" si="613"/>
        <v>677636.53660508688</v>
      </c>
      <c r="BQ174" s="92">
        <f t="shared" si="613"/>
        <v>695035.67617005308</v>
      </c>
      <c r="BR174" s="92">
        <f t="shared" si="613"/>
        <v>682950.94831742824</v>
      </c>
      <c r="BS174" s="92">
        <f t="shared" si="613"/>
        <v>701935.75182430062</v>
      </c>
      <c r="BT174" s="92" t="e">
        <f t="shared" si="613"/>
        <v>#REF!</v>
      </c>
      <c r="BU174" s="92">
        <f t="shared" si="613"/>
        <v>690287.28136548749</v>
      </c>
      <c r="BV174" s="92">
        <f t="shared" si="613"/>
        <v>606668.72409150482</v>
      </c>
      <c r="BW174" s="92">
        <f t="shared" si="613"/>
        <v>679103.48022618296</v>
      </c>
      <c r="BX174" s="92">
        <f t="shared" si="613"/>
        <v>697501.40964565554</v>
      </c>
      <c r="BY174" s="92" t="e">
        <f t="shared" si="582"/>
        <v>#REF!</v>
      </c>
      <c r="CA174" s="92">
        <f t="shared" ref="CA174:CL174" si="614">CA111*CA$203-CA$145</f>
        <v>0</v>
      </c>
      <c r="CB174" s="92">
        <f t="shared" si="614"/>
        <v>0</v>
      </c>
      <c r="CC174" s="92">
        <f t="shared" si="614"/>
        <v>0</v>
      </c>
      <c r="CD174" s="92">
        <f t="shared" si="614"/>
        <v>0</v>
      </c>
      <c r="CE174" s="92">
        <f t="shared" si="614"/>
        <v>0</v>
      </c>
      <c r="CF174" s="92">
        <f t="shared" si="614"/>
        <v>0</v>
      </c>
      <c r="CG174" s="92">
        <f t="shared" si="614"/>
        <v>0</v>
      </c>
      <c r="CH174" s="92" t="e">
        <f t="shared" si="614"/>
        <v>#REF!</v>
      </c>
      <c r="CI174" s="92">
        <f t="shared" si="614"/>
        <v>0</v>
      </c>
      <c r="CJ174" s="92">
        <f t="shared" si="614"/>
        <v>0</v>
      </c>
      <c r="CK174" s="92">
        <f t="shared" si="614"/>
        <v>0</v>
      </c>
      <c r="CL174" s="92">
        <f t="shared" si="614"/>
        <v>0</v>
      </c>
      <c r="CM174" s="92" t="e">
        <f t="shared" si="584"/>
        <v>#REF!</v>
      </c>
      <c r="CO174" s="92">
        <f t="shared" ref="CO174:CR174" si="615">CO111*CO$203-CO$145</f>
        <v>0</v>
      </c>
      <c r="CP174" s="92">
        <f t="shared" si="615"/>
        <v>0</v>
      </c>
      <c r="CQ174" s="92">
        <f t="shared" si="615"/>
        <v>0</v>
      </c>
      <c r="CR174" s="92">
        <f t="shared" si="615"/>
        <v>0</v>
      </c>
      <c r="CS174" s="92">
        <f t="shared" si="586"/>
        <v>0</v>
      </c>
      <c r="CU174" s="92">
        <f t="shared" ref="CU174:CX174" si="616">CU111*CU$203-CU$145</f>
        <v>0</v>
      </c>
      <c r="CV174" s="92">
        <f t="shared" si="616"/>
        <v>0</v>
      </c>
      <c r="CW174" s="92">
        <f t="shared" si="616"/>
        <v>0</v>
      </c>
      <c r="CX174" s="92">
        <f t="shared" si="616"/>
        <v>0</v>
      </c>
      <c r="CY174" s="92">
        <f t="shared" si="588"/>
        <v>0</v>
      </c>
      <c r="DA174" s="92">
        <f t="shared" ref="DA174:DS174" si="617">DA111*DA$203-DA$145</f>
        <v>0</v>
      </c>
      <c r="DB174" s="92">
        <f t="shared" si="617"/>
        <v>0</v>
      </c>
      <c r="DC174" s="92">
        <f t="shared" si="617"/>
        <v>0</v>
      </c>
      <c r="DD174" s="92">
        <f t="shared" si="617"/>
        <v>0</v>
      </c>
      <c r="DE174" s="92">
        <f t="shared" si="617"/>
        <v>0</v>
      </c>
      <c r="DF174" s="92">
        <f t="shared" si="617"/>
        <v>0</v>
      </c>
      <c r="DG174" s="92">
        <f t="shared" si="617"/>
        <v>0</v>
      </c>
      <c r="DH174" s="92">
        <f t="shared" si="617"/>
        <v>0</v>
      </c>
      <c r="DI174" s="92">
        <f t="shared" si="617"/>
        <v>0</v>
      </c>
      <c r="DJ174" s="92">
        <f t="shared" si="617"/>
        <v>0</v>
      </c>
      <c r="DK174" s="92">
        <f t="shared" si="617"/>
        <v>0</v>
      </c>
      <c r="DL174" s="92">
        <f t="shared" si="617"/>
        <v>0</v>
      </c>
      <c r="DM174" s="92">
        <f t="shared" si="617"/>
        <v>0</v>
      </c>
      <c r="DN174" s="92">
        <f t="shared" si="617"/>
        <v>0</v>
      </c>
      <c r="DO174" s="92">
        <f t="shared" si="617"/>
        <v>0</v>
      </c>
      <c r="DP174" s="92">
        <f t="shared" si="617"/>
        <v>0</v>
      </c>
      <c r="DQ174" s="92">
        <f t="shared" si="617"/>
        <v>0</v>
      </c>
      <c r="DR174" s="92">
        <f t="shared" si="617"/>
        <v>0</v>
      </c>
      <c r="DS174" s="92">
        <f t="shared" si="617"/>
        <v>0</v>
      </c>
      <c r="DU174" s="92" t="e">
        <f t="shared" si="590"/>
        <v>#REF!</v>
      </c>
      <c r="DW174" s="92" t="e">
        <f t="shared" si="591"/>
        <v>#REF!</v>
      </c>
      <c r="DX174" s="92" t="e">
        <f t="shared" si="592"/>
        <v>#REF!</v>
      </c>
    </row>
    <row r="175" spans="1:128" hidden="1" x14ac:dyDescent="0.3">
      <c r="B175" s="15" t="s">
        <v>83</v>
      </c>
      <c r="C175" s="16" t="s">
        <v>84</v>
      </c>
      <c r="D175" s="15" t="s">
        <v>85</v>
      </c>
      <c r="E175" s="16" t="s">
        <v>86</v>
      </c>
      <c r="F175" s="68" t="s">
        <v>87</v>
      </c>
      <c r="G175" s="39" t="s">
        <v>179</v>
      </c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>
        <f t="shared" si="573"/>
        <v>0</v>
      </c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0">
        <f t="shared" si="575"/>
        <v>0</v>
      </c>
      <c r="AK175" s="40">
        <f t="shared" ref="AK175:AR178" si="618">AK112*AK$203</f>
        <v>63868.679696417545</v>
      </c>
      <c r="AL175" s="40">
        <f t="shared" si="618"/>
        <v>65259.982822814913</v>
      </c>
      <c r="AM175" s="40">
        <f t="shared" si="618"/>
        <v>70908.042872972583</v>
      </c>
      <c r="AN175" s="40">
        <f t="shared" si="618"/>
        <v>63681.669291184044</v>
      </c>
      <c r="AO175" s="40">
        <f t="shared" si="618"/>
        <v>73305.502792553089</v>
      </c>
      <c r="AP175" s="40">
        <f t="shared" si="618"/>
        <v>68747.476622275775</v>
      </c>
      <c r="AQ175" s="40">
        <f t="shared" si="618"/>
        <v>70973.493031395381</v>
      </c>
      <c r="AR175" s="40">
        <f t="shared" si="618"/>
        <v>64715.237502055126</v>
      </c>
      <c r="AS175" s="40">
        <v>68330.323297793366</v>
      </c>
      <c r="AT175" s="40">
        <f t="shared" ref="AT175:AV178" si="619">AT112*AT$203</f>
        <v>60541.597322103589</v>
      </c>
      <c r="AU175" s="40">
        <f t="shared" si="619"/>
        <v>66087.239970041672</v>
      </c>
      <c r="AV175" s="40">
        <f t="shared" si="619"/>
        <v>63506.226605312528</v>
      </c>
      <c r="AW175" s="40">
        <f t="shared" si="578"/>
        <v>799925.47182691959</v>
      </c>
      <c r="AY175" s="40">
        <f t="shared" ref="AY175:BJ178" si="620">AY112*AY$203</f>
        <v>53052.481207179961</v>
      </c>
      <c r="AZ175" s="40">
        <f t="shared" si="620"/>
        <v>60940.032987231774</v>
      </c>
      <c r="BA175" s="40">
        <f t="shared" si="620"/>
        <v>66816.588477053549</v>
      </c>
      <c r="BB175" s="40">
        <f t="shared" si="620"/>
        <v>64338.106656520307</v>
      </c>
      <c r="BC175" s="40">
        <f t="shared" si="620"/>
        <v>62180.937487210802</v>
      </c>
      <c r="BD175" s="40">
        <f t="shared" si="620"/>
        <v>66216.69700936001</v>
      </c>
      <c r="BE175" s="40">
        <f t="shared" si="620"/>
        <v>67996.857029941719</v>
      </c>
      <c r="BF175" s="40">
        <f t="shared" si="620"/>
        <v>68243.837471714316</v>
      </c>
      <c r="BG175" s="40">
        <f t="shared" si="620"/>
        <v>56866.165587730655</v>
      </c>
      <c r="BH175" s="40">
        <f t="shared" si="620"/>
        <v>64829.308686267774</v>
      </c>
      <c r="BI175" s="40">
        <f t="shared" si="620"/>
        <v>63744.910104482282</v>
      </c>
      <c r="BJ175" s="40">
        <f t="shared" si="620"/>
        <v>67223.049280646315</v>
      </c>
      <c r="BK175" s="40">
        <f t="shared" si="580"/>
        <v>762448.97198533942</v>
      </c>
      <c r="BM175" s="40">
        <f t="shared" ref="BM175:BX178" si="621">BM112*BM$203</f>
        <v>59729.868336674859</v>
      </c>
      <c r="BN175" s="40">
        <f t="shared" si="621"/>
        <v>63200.143607472615</v>
      </c>
      <c r="BO175" s="40">
        <f t="shared" si="621"/>
        <v>69308.210049986577</v>
      </c>
      <c r="BP175" s="40">
        <f t="shared" si="621"/>
        <v>65462.928430064647</v>
      </c>
      <c r="BQ175" s="40">
        <f t="shared" si="621"/>
        <v>67143.768477138248</v>
      </c>
      <c r="BR175" s="40">
        <f t="shared" si="621"/>
        <v>65976.326003512848</v>
      </c>
      <c r="BS175" s="40">
        <f t="shared" si="621"/>
        <v>67810.348766594048</v>
      </c>
      <c r="BT175" s="40">
        <f t="shared" si="621"/>
        <v>66891.803471051753</v>
      </c>
      <c r="BU175" s="40">
        <f t="shared" si="621"/>
        <v>66685.050842451266</v>
      </c>
      <c r="BV175" s="40">
        <f t="shared" si="621"/>
        <v>58607.098526485643</v>
      </c>
      <c r="BW175" s="40">
        <f t="shared" si="621"/>
        <v>65604.642195617867</v>
      </c>
      <c r="BX175" s="40">
        <f t="shared" si="621"/>
        <v>67381.970116692188</v>
      </c>
      <c r="BY175" s="40">
        <f t="shared" si="582"/>
        <v>783802.15882374253</v>
      </c>
      <c r="CA175" s="40">
        <f t="shared" ref="CA175:CL178" si="622">CA112*CA$203</f>
        <v>0</v>
      </c>
      <c r="CB175" s="40">
        <f t="shared" si="622"/>
        <v>0</v>
      </c>
      <c r="CC175" s="40">
        <f t="shared" si="622"/>
        <v>0</v>
      </c>
      <c r="CD175" s="40">
        <f t="shared" si="622"/>
        <v>0</v>
      </c>
      <c r="CE175" s="40">
        <f t="shared" si="622"/>
        <v>0</v>
      </c>
      <c r="CF175" s="40">
        <f t="shared" si="622"/>
        <v>0</v>
      </c>
      <c r="CG175" s="40">
        <f t="shared" si="622"/>
        <v>0</v>
      </c>
      <c r="CH175" s="40">
        <f t="shared" si="622"/>
        <v>0</v>
      </c>
      <c r="CI175" s="40">
        <f t="shared" si="622"/>
        <v>0</v>
      </c>
      <c r="CJ175" s="40">
        <f t="shared" si="622"/>
        <v>0</v>
      </c>
      <c r="CK175" s="40">
        <f t="shared" si="622"/>
        <v>0</v>
      </c>
      <c r="CL175" s="40">
        <f t="shared" si="622"/>
        <v>0</v>
      </c>
      <c r="CM175" s="40">
        <f t="shared" si="584"/>
        <v>0</v>
      </c>
      <c r="CO175" s="40">
        <f t="shared" ref="CO175:CR178" si="623">CO112*CO$203</f>
        <v>0</v>
      </c>
      <c r="CP175" s="40">
        <f t="shared" si="623"/>
        <v>0</v>
      </c>
      <c r="CQ175" s="40">
        <f t="shared" si="623"/>
        <v>0</v>
      </c>
      <c r="CR175" s="40">
        <f t="shared" si="623"/>
        <v>0</v>
      </c>
      <c r="CS175" s="40">
        <f t="shared" si="586"/>
        <v>0</v>
      </c>
      <c r="CU175" s="40">
        <f t="shared" ref="CU175:CX178" si="624">CU112*CU$203</f>
        <v>0</v>
      </c>
      <c r="CV175" s="40">
        <f t="shared" si="624"/>
        <v>0</v>
      </c>
      <c r="CW175" s="40">
        <f t="shared" si="624"/>
        <v>0</v>
      </c>
      <c r="CX175" s="40">
        <f t="shared" si="624"/>
        <v>0</v>
      </c>
      <c r="CY175" s="40">
        <f t="shared" si="588"/>
        <v>0</v>
      </c>
      <c r="DA175" s="40">
        <f t="shared" ref="DA175:DS178" si="625">DA112*DA$203</f>
        <v>0</v>
      </c>
      <c r="DB175" s="40">
        <f t="shared" si="625"/>
        <v>0</v>
      </c>
      <c r="DC175" s="40">
        <f t="shared" si="625"/>
        <v>0</v>
      </c>
      <c r="DD175" s="40">
        <f t="shared" si="625"/>
        <v>0</v>
      </c>
      <c r="DE175" s="40">
        <f t="shared" si="625"/>
        <v>0</v>
      </c>
      <c r="DF175" s="40">
        <f t="shared" si="625"/>
        <v>0</v>
      </c>
      <c r="DG175" s="40">
        <f t="shared" si="625"/>
        <v>0</v>
      </c>
      <c r="DH175" s="40">
        <f t="shared" si="625"/>
        <v>0</v>
      </c>
      <c r="DI175" s="40">
        <f t="shared" si="625"/>
        <v>0</v>
      </c>
      <c r="DJ175" s="40">
        <f t="shared" si="625"/>
        <v>0</v>
      </c>
      <c r="DK175" s="40">
        <f t="shared" si="625"/>
        <v>0</v>
      </c>
      <c r="DL175" s="40">
        <f t="shared" si="625"/>
        <v>0</v>
      </c>
      <c r="DM175" s="40">
        <f t="shared" si="625"/>
        <v>0</v>
      </c>
      <c r="DN175" s="40">
        <f t="shared" si="625"/>
        <v>0</v>
      </c>
      <c r="DO175" s="40">
        <f t="shared" si="625"/>
        <v>0</v>
      </c>
      <c r="DP175" s="40">
        <f t="shared" si="625"/>
        <v>0</v>
      </c>
      <c r="DQ175" s="40">
        <f t="shared" si="625"/>
        <v>0</v>
      </c>
      <c r="DR175" s="40">
        <f t="shared" si="625"/>
        <v>0</v>
      </c>
      <c r="DS175" s="40">
        <f t="shared" si="625"/>
        <v>0</v>
      </c>
      <c r="DU175" s="40">
        <f t="shared" si="590"/>
        <v>1444674.3057033375</v>
      </c>
      <c r="DW175" s="40">
        <f t="shared" si="591"/>
        <v>2754577.4729266241</v>
      </c>
      <c r="DX175" s="40">
        <f t="shared" si="592"/>
        <v>4199251.7786299614</v>
      </c>
    </row>
    <row r="176" spans="1:128" hidden="1" x14ac:dyDescent="0.3">
      <c r="B176" s="15" t="s">
        <v>88</v>
      </c>
      <c r="C176" s="16" t="s">
        <v>89</v>
      </c>
      <c r="D176" s="15"/>
      <c r="E176" s="16"/>
      <c r="F176" s="68" t="s">
        <v>90</v>
      </c>
      <c r="G176" s="39" t="s">
        <v>179</v>
      </c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>
        <f t="shared" si="573"/>
        <v>0</v>
      </c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0">
        <f t="shared" si="575"/>
        <v>0</v>
      </c>
      <c r="AK176" s="40">
        <f t="shared" si="618"/>
        <v>0</v>
      </c>
      <c r="AL176" s="40">
        <f t="shared" si="618"/>
        <v>0</v>
      </c>
      <c r="AM176" s="40">
        <f t="shared" si="618"/>
        <v>0</v>
      </c>
      <c r="AN176" s="40">
        <f t="shared" si="618"/>
        <v>0</v>
      </c>
      <c r="AO176" s="40">
        <f t="shared" si="618"/>
        <v>0</v>
      </c>
      <c r="AP176" s="40">
        <f t="shared" si="618"/>
        <v>0</v>
      </c>
      <c r="AQ176" s="40">
        <f t="shared" si="618"/>
        <v>0</v>
      </c>
      <c r="AR176" s="40">
        <f t="shared" si="618"/>
        <v>0</v>
      </c>
      <c r="AS176" s="40">
        <v>0</v>
      </c>
      <c r="AT176" s="40">
        <f t="shared" si="619"/>
        <v>0</v>
      </c>
      <c r="AU176" s="40">
        <f t="shared" si="619"/>
        <v>0</v>
      </c>
      <c r="AV176" s="40">
        <f t="shared" si="619"/>
        <v>0</v>
      </c>
      <c r="AW176" s="40">
        <f t="shared" si="578"/>
        <v>0</v>
      </c>
      <c r="AY176" s="40">
        <f t="shared" si="620"/>
        <v>0</v>
      </c>
      <c r="AZ176" s="40">
        <f t="shared" si="620"/>
        <v>0</v>
      </c>
      <c r="BA176" s="40">
        <f t="shared" si="620"/>
        <v>0</v>
      </c>
      <c r="BB176" s="40">
        <f t="shared" si="620"/>
        <v>0</v>
      </c>
      <c r="BC176" s="40">
        <f t="shared" si="620"/>
        <v>0</v>
      </c>
      <c r="BD176" s="40">
        <f t="shared" si="620"/>
        <v>0</v>
      </c>
      <c r="BE176" s="40">
        <f t="shared" si="620"/>
        <v>0</v>
      </c>
      <c r="BF176" s="40">
        <f t="shared" si="620"/>
        <v>0</v>
      </c>
      <c r="BG176" s="40">
        <f t="shared" si="620"/>
        <v>0</v>
      </c>
      <c r="BH176" s="40">
        <f t="shared" si="620"/>
        <v>0</v>
      </c>
      <c r="BI176" s="40">
        <f t="shared" si="620"/>
        <v>0</v>
      </c>
      <c r="BJ176" s="40">
        <f t="shared" si="620"/>
        <v>0</v>
      </c>
      <c r="BK176" s="40">
        <f t="shared" si="580"/>
        <v>0</v>
      </c>
      <c r="BM176" s="40">
        <f t="shared" si="621"/>
        <v>0</v>
      </c>
      <c r="BN176" s="40">
        <f t="shared" si="621"/>
        <v>0</v>
      </c>
      <c r="BO176" s="40">
        <f t="shared" si="621"/>
        <v>0</v>
      </c>
      <c r="BP176" s="40">
        <f t="shared" si="621"/>
        <v>0</v>
      </c>
      <c r="BQ176" s="40">
        <f t="shared" si="621"/>
        <v>0</v>
      </c>
      <c r="BR176" s="40">
        <f t="shared" si="621"/>
        <v>0</v>
      </c>
      <c r="BS176" s="40">
        <f t="shared" si="621"/>
        <v>0</v>
      </c>
      <c r="BT176" s="40">
        <f t="shared" si="621"/>
        <v>0</v>
      </c>
      <c r="BU176" s="40">
        <f t="shared" si="621"/>
        <v>0</v>
      </c>
      <c r="BV176" s="40">
        <f t="shared" si="621"/>
        <v>0</v>
      </c>
      <c r="BW176" s="40">
        <f t="shared" si="621"/>
        <v>0</v>
      </c>
      <c r="BX176" s="40">
        <f t="shared" si="621"/>
        <v>0</v>
      </c>
      <c r="BY176" s="40">
        <f t="shared" si="582"/>
        <v>0</v>
      </c>
      <c r="CA176" s="40">
        <f t="shared" si="622"/>
        <v>0</v>
      </c>
      <c r="CB176" s="40">
        <f t="shared" si="622"/>
        <v>0</v>
      </c>
      <c r="CC176" s="40">
        <f t="shared" si="622"/>
        <v>0</v>
      </c>
      <c r="CD176" s="40">
        <f t="shared" si="622"/>
        <v>0</v>
      </c>
      <c r="CE176" s="40">
        <f t="shared" si="622"/>
        <v>0</v>
      </c>
      <c r="CF176" s="40">
        <f t="shared" si="622"/>
        <v>0</v>
      </c>
      <c r="CG176" s="40">
        <f t="shared" si="622"/>
        <v>0</v>
      </c>
      <c r="CH176" s="40">
        <f t="shared" si="622"/>
        <v>0</v>
      </c>
      <c r="CI176" s="40">
        <f t="shared" si="622"/>
        <v>0</v>
      </c>
      <c r="CJ176" s="40">
        <f t="shared" si="622"/>
        <v>0</v>
      </c>
      <c r="CK176" s="40">
        <f t="shared" si="622"/>
        <v>0</v>
      </c>
      <c r="CL176" s="40">
        <f t="shared" si="622"/>
        <v>0</v>
      </c>
      <c r="CM176" s="40">
        <f t="shared" si="584"/>
        <v>0</v>
      </c>
      <c r="CO176" s="40">
        <f t="shared" si="623"/>
        <v>0</v>
      </c>
      <c r="CP176" s="40">
        <f t="shared" si="623"/>
        <v>0</v>
      </c>
      <c r="CQ176" s="40">
        <f t="shared" si="623"/>
        <v>0</v>
      </c>
      <c r="CR176" s="40">
        <f t="shared" si="623"/>
        <v>0</v>
      </c>
      <c r="CS176" s="40">
        <f t="shared" si="586"/>
        <v>0</v>
      </c>
      <c r="CU176" s="40">
        <f t="shared" si="624"/>
        <v>0</v>
      </c>
      <c r="CV176" s="40">
        <f t="shared" si="624"/>
        <v>0</v>
      </c>
      <c r="CW176" s="40">
        <f t="shared" si="624"/>
        <v>0</v>
      </c>
      <c r="CX176" s="40">
        <f t="shared" si="624"/>
        <v>0</v>
      </c>
      <c r="CY176" s="40">
        <f t="shared" si="588"/>
        <v>0</v>
      </c>
      <c r="DA176" s="40">
        <f t="shared" si="625"/>
        <v>0</v>
      </c>
      <c r="DB176" s="40">
        <f t="shared" si="625"/>
        <v>0</v>
      </c>
      <c r="DC176" s="40">
        <f t="shared" si="625"/>
        <v>0</v>
      </c>
      <c r="DD176" s="40">
        <f t="shared" si="625"/>
        <v>0</v>
      </c>
      <c r="DE176" s="40">
        <f t="shared" si="625"/>
        <v>0</v>
      </c>
      <c r="DF176" s="40">
        <f t="shared" si="625"/>
        <v>0</v>
      </c>
      <c r="DG176" s="40">
        <f t="shared" si="625"/>
        <v>0</v>
      </c>
      <c r="DH176" s="40">
        <f t="shared" si="625"/>
        <v>0</v>
      </c>
      <c r="DI176" s="40">
        <f t="shared" si="625"/>
        <v>0</v>
      </c>
      <c r="DJ176" s="40">
        <f t="shared" si="625"/>
        <v>0</v>
      </c>
      <c r="DK176" s="40">
        <f t="shared" si="625"/>
        <v>0</v>
      </c>
      <c r="DL176" s="40">
        <f t="shared" si="625"/>
        <v>0</v>
      </c>
      <c r="DM176" s="40">
        <f t="shared" si="625"/>
        <v>0</v>
      </c>
      <c r="DN176" s="40">
        <f t="shared" si="625"/>
        <v>0</v>
      </c>
      <c r="DO176" s="40">
        <f t="shared" si="625"/>
        <v>0</v>
      </c>
      <c r="DP176" s="40">
        <f t="shared" si="625"/>
        <v>0</v>
      </c>
      <c r="DQ176" s="40">
        <f t="shared" si="625"/>
        <v>0</v>
      </c>
      <c r="DR176" s="40">
        <f t="shared" si="625"/>
        <v>0</v>
      </c>
      <c r="DS176" s="40">
        <f t="shared" si="625"/>
        <v>0</v>
      </c>
      <c r="DU176" s="40">
        <f t="shared" si="590"/>
        <v>0</v>
      </c>
      <c r="DW176" s="40">
        <f t="shared" si="591"/>
        <v>0</v>
      </c>
      <c r="DX176" s="40">
        <f t="shared" si="592"/>
        <v>0</v>
      </c>
    </row>
    <row r="177" spans="1:128" hidden="1" x14ac:dyDescent="0.3">
      <c r="B177" s="15" t="s">
        <v>91</v>
      </c>
      <c r="C177" s="16" t="s">
        <v>92</v>
      </c>
      <c r="D177" s="15" t="s">
        <v>93</v>
      </c>
      <c r="E177" s="16" t="s">
        <v>94</v>
      </c>
      <c r="F177" s="68" t="s">
        <v>95</v>
      </c>
      <c r="G177" s="39" t="s">
        <v>179</v>
      </c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>
        <f t="shared" si="573"/>
        <v>0</v>
      </c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0">
        <f t="shared" si="575"/>
        <v>0</v>
      </c>
      <c r="AK177" s="40">
        <f t="shared" si="618"/>
        <v>38574.00173386481</v>
      </c>
      <c r="AL177" s="40">
        <f t="shared" si="618"/>
        <v>42249.058809536262</v>
      </c>
      <c r="AM177" s="40">
        <f t="shared" si="618"/>
        <v>46572.977274991623</v>
      </c>
      <c r="AN177" s="40">
        <f t="shared" si="618"/>
        <v>35462.583444180505</v>
      </c>
      <c r="AO177" s="40">
        <f t="shared" si="618"/>
        <v>43755.79145488685</v>
      </c>
      <c r="AP177" s="40">
        <f t="shared" si="618"/>
        <v>42601.441376092378</v>
      </c>
      <c r="AQ177" s="40">
        <f t="shared" si="618"/>
        <v>41299.824861205023</v>
      </c>
      <c r="AR177" s="40">
        <f t="shared" si="618"/>
        <v>33603.61107529451</v>
      </c>
      <c r="AS177" s="40">
        <v>32984.925882194089</v>
      </c>
      <c r="AT177" s="40">
        <f t="shared" si="619"/>
        <v>31307.364237006266</v>
      </c>
      <c r="AU177" s="40">
        <f t="shared" si="619"/>
        <v>35407.438386919646</v>
      </c>
      <c r="AV177" s="40">
        <f t="shared" si="619"/>
        <v>37297.804287278166</v>
      </c>
      <c r="AW177" s="40">
        <f t="shared" si="578"/>
        <v>461116.82282345014</v>
      </c>
      <c r="AY177" s="40">
        <f t="shared" si="620"/>
        <v>30871.499889961458</v>
      </c>
      <c r="AZ177" s="40">
        <f t="shared" si="620"/>
        <v>35461.305086046814</v>
      </c>
      <c r="BA177" s="40">
        <f t="shared" si="620"/>
        <v>38880.901644573707</v>
      </c>
      <c r="BB177" s="40">
        <f t="shared" si="620"/>
        <v>37438.660876398135</v>
      </c>
      <c r="BC177" s="40">
        <f t="shared" si="620"/>
        <v>36183.393521174912</v>
      </c>
      <c r="BD177" s="40">
        <f t="shared" si="620"/>
        <v>38531.821847408937</v>
      </c>
      <c r="BE177" s="40">
        <f t="shared" si="620"/>
        <v>39567.705723695275</v>
      </c>
      <c r="BF177" s="40">
        <f t="shared" si="620"/>
        <v>39711.424858173254</v>
      </c>
      <c r="BG177" s="40">
        <f t="shared" si="620"/>
        <v>33090.701598449785</v>
      </c>
      <c r="BH177" s="40">
        <f t="shared" si="620"/>
        <v>37724.49375475265</v>
      </c>
      <c r="BI177" s="40">
        <f t="shared" si="620"/>
        <v>37093.476883599527</v>
      </c>
      <c r="BJ177" s="40">
        <f t="shared" si="620"/>
        <v>39117.423186410473</v>
      </c>
      <c r="BK177" s="40">
        <f t="shared" si="580"/>
        <v>443672.80887064489</v>
      </c>
      <c r="BM177" s="40">
        <f t="shared" si="621"/>
        <v>37017.192178024205</v>
      </c>
      <c r="BN177" s="40">
        <f t="shared" si="621"/>
        <v>35324.214849952063</v>
      </c>
      <c r="BO177" s="40">
        <f t="shared" si="621"/>
        <v>42864.91802990024</v>
      </c>
      <c r="BP177" s="40">
        <f t="shared" si="621"/>
        <v>38093.200201761509</v>
      </c>
      <c r="BQ177" s="40">
        <f t="shared" si="621"/>
        <v>39071.289296701943</v>
      </c>
      <c r="BR177" s="40">
        <f t="shared" si="621"/>
        <v>38391.948776221536</v>
      </c>
      <c r="BS177" s="40">
        <f t="shared" si="621"/>
        <v>39459.175647431184</v>
      </c>
      <c r="BT177" s="40">
        <f t="shared" si="621"/>
        <v>38924.669619720262</v>
      </c>
      <c r="BU177" s="40">
        <f t="shared" si="621"/>
        <v>38804.359247691413</v>
      </c>
      <c r="BV177" s="40">
        <f t="shared" si="621"/>
        <v>34103.759042781552</v>
      </c>
      <c r="BW177" s="40">
        <f t="shared" si="621"/>
        <v>38175.6641393217</v>
      </c>
      <c r="BX177" s="40">
        <f t="shared" si="621"/>
        <v>39209.900002967712</v>
      </c>
      <c r="BY177" s="40">
        <f t="shared" si="582"/>
        <v>459440.2910324753</v>
      </c>
      <c r="CA177" s="40">
        <f t="shared" si="622"/>
        <v>0</v>
      </c>
      <c r="CB177" s="40">
        <f t="shared" si="622"/>
        <v>0</v>
      </c>
      <c r="CC177" s="40">
        <f t="shared" si="622"/>
        <v>0</v>
      </c>
      <c r="CD177" s="40">
        <f t="shared" si="622"/>
        <v>0</v>
      </c>
      <c r="CE177" s="40">
        <f t="shared" si="622"/>
        <v>0</v>
      </c>
      <c r="CF177" s="40">
        <f t="shared" si="622"/>
        <v>0</v>
      </c>
      <c r="CG177" s="40">
        <f t="shared" si="622"/>
        <v>0</v>
      </c>
      <c r="CH177" s="40">
        <f t="shared" si="622"/>
        <v>0</v>
      </c>
      <c r="CI177" s="40">
        <f t="shared" si="622"/>
        <v>0</v>
      </c>
      <c r="CJ177" s="40">
        <f t="shared" si="622"/>
        <v>0</v>
      </c>
      <c r="CK177" s="40">
        <f t="shared" si="622"/>
        <v>0</v>
      </c>
      <c r="CL177" s="40">
        <f t="shared" si="622"/>
        <v>0</v>
      </c>
      <c r="CM177" s="40">
        <f t="shared" si="584"/>
        <v>0</v>
      </c>
      <c r="CO177" s="40">
        <f t="shared" si="623"/>
        <v>0</v>
      </c>
      <c r="CP177" s="40">
        <f t="shared" si="623"/>
        <v>0</v>
      </c>
      <c r="CQ177" s="40">
        <f t="shared" si="623"/>
        <v>0</v>
      </c>
      <c r="CR177" s="40">
        <f t="shared" si="623"/>
        <v>0</v>
      </c>
      <c r="CS177" s="40">
        <f t="shared" si="586"/>
        <v>0</v>
      </c>
      <c r="CU177" s="40">
        <f t="shared" si="624"/>
        <v>0</v>
      </c>
      <c r="CV177" s="40">
        <f t="shared" si="624"/>
        <v>0</v>
      </c>
      <c r="CW177" s="40">
        <f t="shared" si="624"/>
        <v>0</v>
      </c>
      <c r="CX177" s="40">
        <f t="shared" si="624"/>
        <v>0</v>
      </c>
      <c r="CY177" s="40">
        <f t="shared" si="588"/>
        <v>0</v>
      </c>
      <c r="DA177" s="40">
        <f t="shared" si="625"/>
        <v>0</v>
      </c>
      <c r="DB177" s="40">
        <f t="shared" si="625"/>
        <v>0</v>
      </c>
      <c r="DC177" s="40">
        <f t="shared" si="625"/>
        <v>0</v>
      </c>
      <c r="DD177" s="40">
        <f t="shared" si="625"/>
        <v>0</v>
      </c>
      <c r="DE177" s="40">
        <f t="shared" si="625"/>
        <v>0</v>
      </c>
      <c r="DF177" s="40">
        <f t="shared" si="625"/>
        <v>0</v>
      </c>
      <c r="DG177" s="40">
        <f t="shared" si="625"/>
        <v>0</v>
      </c>
      <c r="DH177" s="40">
        <f t="shared" si="625"/>
        <v>0</v>
      </c>
      <c r="DI177" s="40">
        <f t="shared" si="625"/>
        <v>0</v>
      </c>
      <c r="DJ177" s="40">
        <f t="shared" si="625"/>
        <v>0</v>
      </c>
      <c r="DK177" s="40">
        <f t="shared" si="625"/>
        <v>0</v>
      </c>
      <c r="DL177" s="40">
        <f t="shared" si="625"/>
        <v>0</v>
      </c>
      <c r="DM177" s="40">
        <f t="shared" si="625"/>
        <v>0</v>
      </c>
      <c r="DN177" s="40">
        <f t="shared" si="625"/>
        <v>0</v>
      </c>
      <c r="DO177" s="40">
        <f t="shared" si="625"/>
        <v>0</v>
      </c>
      <c r="DP177" s="40">
        <f t="shared" si="625"/>
        <v>0</v>
      </c>
      <c r="DQ177" s="40">
        <f t="shared" si="625"/>
        <v>0</v>
      </c>
      <c r="DR177" s="40">
        <f t="shared" si="625"/>
        <v>0</v>
      </c>
      <c r="DS177" s="40">
        <f t="shared" si="625"/>
        <v>0</v>
      </c>
      <c r="DU177" s="40">
        <f t="shared" si="590"/>
        <v>846539.17503697437</v>
      </c>
      <c r="DW177" s="40">
        <f t="shared" si="591"/>
        <v>1612120.2318422869</v>
      </c>
      <c r="DX177" s="40">
        <f t="shared" si="592"/>
        <v>2458659.4068792611</v>
      </c>
    </row>
    <row r="178" spans="1:128" hidden="1" x14ac:dyDescent="0.3">
      <c r="B178" s="15" t="s">
        <v>96</v>
      </c>
      <c r="C178" s="16" t="s">
        <v>97</v>
      </c>
      <c r="D178" s="15" t="s">
        <v>98</v>
      </c>
      <c r="E178" s="16" t="s">
        <v>99</v>
      </c>
      <c r="F178" s="68" t="s">
        <v>100</v>
      </c>
      <c r="G178" s="39" t="s">
        <v>179</v>
      </c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>
        <f t="shared" si="573"/>
        <v>0</v>
      </c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0">
        <f t="shared" si="575"/>
        <v>0</v>
      </c>
      <c r="AK178" s="40">
        <f t="shared" si="618"/>
        <v>23084.514042850889</v>
      </c>
      <c r="AL178" s="40">
        <f t="shared" si="618"/>
        <v>29592.929080469545</v>
      </c>
      <c r="AM178" s="40">
        <f t="shared" si="618"/>
        <v>31156.791295907893</v>
      </c>
      <c r="AN178" s="40">
        <f t="shared" si="618"/>
        <v>29712.908706407405</v>
      </c>
      <c r="AO178" s="40">
        <f t="shared" si="618"/>
        <v>33479.133754650917</v>
      </c>
      <c r="AP178" s="40">
        <f t="shared" si="618"/>
        <v>33072.918797303348</v>
      </c>
      <c r="AQ178" s="40">
        <f t="shared" si="618"/>
        <v>32877.384054512491</v>
      </c>
      <c r="AR178" s="40">
        <f t="shared" si="618"/>
        <v>27695.926093390437</v>
      </c>
      <c r="AS178" s="40">
        <v>32379.666002291968</v>
      </c>
      <c r="AT178" s="40">
        <f t="shared" si="619"/>
        <v>27438.357892956934</v>
      </c>
      <c r="AU178" s="40">
        <f t="shared" si="619"/>
        <v>31867.333476544598</v>
      </c>
      <c r="AV178" s="40">
        <f t="shared" si="619"/>
        <v>29793.00929822728</v>
      </c>
      <c r="AW178" s="40">
        <f t="shared" si="578"/>
        <v>362150.8724955137</v>
      </c>
      <c r="AY178" s="40">
        <f t="shared" si="620"/>
        <v>24575.749694631726</v>
      </c>
      <c r="AZ178" s="40">
        <f t="shared" si="620"/>
        <v>28229.537299645126</v>
      </c>
      <c r="BA178" s="40">
        <f t="shared" si="620"/>
        <v>30951.76166122557</v>
      </c>
      <c r="BB178" s="40">
        <f t="shared" si="620"/>
        <v>29803.642903004762</v>
      </c>
      <c r="BC178" s="40">
        <f t="shared" si="620"/>
        <v>28804.367311220525</v>
      </c>
      <c r="BD178" s="40">
        <f t="shared" si="620"/>
        <v>30673.871123054345</v>
      </c>
      <c r="BE178" s="40">
        <f t="shared" si="620"/>
        <v>31498.502998637308</v>
      </c>
      <c r="BF178" s="40">
        <f t="shared" si="620"/>
        <v>31612.912907059294</v>
      </c>
      <c r="BG178" s="40">
        <f t="shared" si="620"/>
        <v>26342.380597053238</v>
      </c>
      <c r="BH178" s="40">
        <f t="shared" si="620"/>
        <v>30031.184723064533</v>
      </c>
      <c r="BI178" s="40">
        <f t="shared" si="620"/>
        <v>29528.853682012927</v>
      </c>
      <c r="BJ178" s="40">
        <f t="shared" si="620"/>
        <v>31140.048405643152</v>
      </c>
      <c r="BK178" s="40">
        <f t="shared" si="580"/>
        <v>353192.81330625253</v>
      </c>
      <c r="BM178" s="40">
        <f t="shared" si="621"/>
        <v>25383.077219230971</v>
      </c>
      <c r="BN178" s="40">
        <f t="shared" si="621"/>
        <v>26121.047627645497</v>
      </c>
      <c r="BO178" s="40">
        <f t="shared" si="621"/>
        <v>24923.121867355447</v>
      </c>
      <c r="BP178" s="40">
        <f t="shared" si="621"/>
        <v>30324.699368766378</v>
      </c>
      <c r="BQ178" s="40">
        <f t="shared" si="621"/>
        <v>31103.322787193843</v>
      </c>
      <c r="BR178" s="40">
        <f t="shared" si="621"/>
        <v>30562.522934635457</v>
      </c>
      <c r="BS178" s="40">
        <f t="shared" si="621"/>
        <v>31412.105901051742</v>
      </c>
      <c r="BT178" s="40">
        <f t="shared" si="621"/>
        <v>30986.603855666282</v>
      </c>
      <c r="BU178" s="40">
        <f t="shared" si="621"/>
        <v>30890.828865815191</v>
      </c>
      <c r="BV178" s="40">
        <f t="shared" si="621"/>
        <v>27148.841127540014</v>
      </c>
      <c r="BW178" s="40">
        <f t="shared" si="621"/>
        <v>30390.346101044903</v>
      </c>
      <c r="BX178" s="40">
        <f t="shared" si="621"/>
        <v>31213.666049890038</v>
      </c>
      <c r="BY178" s="40">
        <f t="shared" si="582"/>
        <v>350460.18370583578</v>
      </c>
      <c r="CA178" s="40">
        <f t="shared" si="622"/>
        <v>0</v>
      </c>
      <c r="CB178" s="40">
        <f t="shared" si="622"/>
        <v>0</v>
      </c>
      <c r="CC178" s="40">
        <f t="shared" si="622"/>
        <v>0</v>
      </c>
      <c r="CD178" s="40">
        <f t="shared" si="622"/>
        <v>0</v>
      </c>
      <c r="CE178" s="40">
        <f t="shared" si="622"/>
        <v>0</v>
      </c>
      <c r="CF178" s="40">
        <f t="shared" si="622"/>
        <v>0</v>
      </c>
      <c r="CG178" s="40">
        <f t="shared" si="622"/>
        <v>0</v>
      </c>
      <c r="CH178" s="40">
        <f t="shared" si="622"/>
        <v>0</v>
      </c>
      <c r="CI178" s="40">
        <f t="shared" si="622"/>
        <v>0</v>
      </c>
      <c r="CJ178" s="40">
        <f t="shared" si="622"/>
        <v>0</v>
      </c>
      <c r="CK178" s="40">
        <f t="shared" si="622"/>
        <v>0</v>
      </c>
      <c r="CL178" s="40">
        <f t="shared" si="622"/>
        <v>0</v>
      </c>
      <c r="CM178" s="40">
        <f t="shared" si="584"/>
        <v>0</v>
      </c>
      <c r="CO178" s="40">
        <f t="shared" si="623"/>
        <v>0</v>
      </c>
      <c r="CP178" s="40">
        <f t="shared" si="623"/>
        <v>0</v>
      </c>
      <c r="CQ178" s="40">
        <f t="shared" si="623"/>
        <v>0</v>
      </c>
      <c r="CR178" s="40">
        <f t="shared" si="623"/>
        <v>0</v>
      </c>
      <c r="CS178" s="40">
        <f t="shared" si="586"/>
        <v>0</v>
      </c>
      <c r="CU178" s="40">
        <f t="shared" si="624"/>
        <v>0</v>
      </c>
      <c r="CV178" s="40">
        <f t="shared" si="624"/>
        <v>0</v>
      </c>
      <c r="CW178" s="40">
        <f t="shared" si="624"/>
        <v>0</v>
      </c>
      <c r="CX178" s="40">
        <f t="shared" si="624"/>
        <v>0</v>
      </c>
      <c r="CY178" s="40">
        <f t="shared" si="588"/>
        <v>0</v>
      </c>
      <c r="DA178" s="40">
        <f t="shared" si="625"/>
        <v>0</v>
      </c>
      <c r="DB178" s="40">
        <f t="shared" si="625"/>
        <v>0</v>
      </c>
      <c r="DC178" s="40">
        <f t="shared" si="625"/>
        <v>0</v>
      </c>
      <c r="DD178" s="40">
        <f t="shared" si="625"/>
        <v>0</v>
      </c>
      <c r="DE178" s="40">
        <f t="shared" si="625"/>
        <v>0</v>
      </c>
      <c r="DF178" s="40">
        <f t="shared" si="625"/>
        <v>0</v>
      </c>
      <c r="DG178" s="40">
        <f t="shared" si="625"/>
        <v>0</v>
      </c>
      <c r="DH178" s="40">
        <f t="shared" si="625"/>
        <v>0</v>
      </c>
      <c r="DI178" s="40">
        <f t="shared" si="625"/>
        <v>0</v>
      </c>
      <c r="DJ178" s="40">
        <f t="shared" si="625"/>
        <v>0</v>
      </c>
      <c r="DK178" s="40">
        <f t="shared" si="625"/>
        <v>0</v>
      </c>
      <c r="DL178" s="40">
        <f t="shared" si="625"/>
        <v>0</v>
      </c>
      <c r="DM178" s="40">
        <f t="shared" si="625"/>
        <v>0</v>
      </c>
      <c r="DN178" s="40">
        <f t="shared" si="625"/>
        <v>0</v>
      </c>
      <c r="DO178" s="40">
        <f t="shared" si="625"/>
        <v>0</v>
      </c>
      <c r="DP178" s="40">
        <f t="shared" si="625"/>
        <v>0</v>
      </c>
      <c r="DQ178" s="40">
        <f t="shared" si="625"/>
        <v>0</v>
      </c>
      <c r="DR178" s="40">
        <f t="shared" si="625"/>
        <v>0</v>
      </c>
      <c r="DS178" s="40">
        <f t="shared" si="625"/>
        <v>0</v>
      </c>
      <c r="DU178" s="40">
        <f t="shared" si="590"/>
        <v>649416.24256479507</v>
      </c>
      <c r="DW178" s="40">
        <f t="shared" si="591"/>
        <v>1243584.6638934682</v>
      </c>
      <c r="DX178" s="40">
        <f t="shared" si="592"/>
        <v>1893000.9064582633</v>
      </c>
    </row>
    <row r="179" spans="1:128" hidden="1" x14ac:dyDescent="0.3">
      <c r="B179" s="15"/>
      <c r="C179" s="16"/>
      <c r="D179" s="15"/>
      <c r="E179" s="16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W179" s="40"/>
      <c r="BK179" s="40"/>
      <c r="BY179" s="40"/>
      <c r="CM179" s="40"/>
      <c r="CS179" s="40"/>
      <c r="CY179" s="40"/>
      <c r="DU179" s="40"/>
      <c r="DW179" s="40"/>
      <c r="DX179" s="40"/>
    </row>
    <row r="180" spans="1:128" s="10" customFormat="1" hidden="1" x14ac:dyDescent="0.3">
      <c r="A180" s="21"/>
      <c r="B180" s="136"/>
      <c r="C180" s="137"/>
      <c r="D180" s="136"/>
      <c r="E180" s="137"/>
      <c r="F180" s="138" t="s">
        <v>101</v>
      </c>
      <c r="G180" s="147" t="s">
        <v>179</v>
      </c>
      <c r="I180" s="148">
        <f t="shared" ref="I180:T180" si="626">SUM(I181:I182)</f>
        <v>0</v>
      </c>
      <c r="J180" s="148">
        <f t="shared" si="626"/>
        <v>0</v>
      </c>
      <c r="K180" s="148">
        <f t="shared" si="626"/>
        <v>0</v>
      </c>
      <c r="L180" s="148">
        <f t="shared" si="626"/>
        <v>0</v>
      </c>
      <c r="M180" s="148">
        <f t="shared" si="626"/>
        <v>0</v>
      </c>
      <c r="N180" s="148">
        <f t="shared" si="626"/>
        <v>0</v>
      </c>
      <c r="O180" s="148">
        <f t="shared" si="626"/>
        <v>0</v>
      </c>
      <c r="P180" s="148">
        <f t="shared" si="626"/>
        <v>0</v>
      </c>
      <c r="Q180" s="148">
        <f t="shared" si="626"/>
        <v>0</v>
      </c>
      <c r="R180" s="148">
        <f t="shared" si="626"/>
        <v>0</v>
      </c>
      <c r="S180" s="148">
        <f t="shared" si="626"/>
        <v>0</v>
      </c>
      <c r="T180" s="148">
        <f t="shared" si="626"/>
        <v>0</v>
      </c>
      <c r="U180" s="148">
        <f>SUM(I180:T180)</f>
        <v>0</v>
      </c>
      <c r="W180" s="148">
        <f>SUM(W181:W182)</f>
        <v>0</v>
      </c>
      <c r="X180" s="148">
        <f>SUM(X181:X182)</f>
        <v>0</v>
      </c>
      <c r="Y180" s="148">
        <f>SUM(Y181:Y182)</f>
        <v>0</v>
      </c>
      <c r="Z180" s="148">
        <f t="shared" ref="Z180:AH180" si="627">SUM(Z181:Z182)</f>
        <v>0</v>
      </c>
      <c r="AA180" s="148">
        <f t="shared" si="627"/>
        <v>0</v>
      </c>
      <c r="AB180" s="148">
        <f t="shared" si="627"/>
        <v>0</v>
      </c>
      <c r="AC180" s="148">
        <f t="shared" si="627"/>
        <v>0</v>
      </c>
      <c r="AD180" s="148">
        <f t="shared" si="627"/>
        <v>0</v>
      </c>
      <c r="AE180" s="148">
        <f t="shared" si="627"/>
        <v>0</v>
      </c>
      <c r="AF180" s="148">
        <f t="shared" si="627"/>
        <v>0</v>
      </c>
      <c r="AG180" s="148">
        <f t="shared" si="627"/>
        <v>0</v>
      </c>
      <c r="AH180" s="148">
        <f t="shared" si="627"/>
        <v>0</v>
      </c>
      <c r="AI180" s="148">
        <f>SUM(W180:AH180)</f>
        <v>0</v>
      </c>
      <c r="AK180" s="149">
        <f t="shared" ref="AK180:AR180" si="628">SUM(AK181:AK182)</f>
        <v>351661.67655994289</v>
      </c>
      <c r="AL180" s="149">
        <f t="shared" si="628"/>
        <v>325179.68242261099</v>
      </c>
      <c r="AM180" s="149">
        <f t="shared" si="628"/>
        <v>385300.83515551523</v>
      </c>
      <c r="AN180" s="149">
        <f t="shared" si="628"/>
        <v>359891.07256691286</v>
      </c>
      <c r="AO180" s="149" t="e">
        <f t="shared" si="628"/>
        <v>#REF!</v>
      </c>
      <c r="AP180" s="149">
        <f t="shared" si="628"/>
        <v>349857.85154932982</v>
      </c>
      <c r="AQ180" s="149">
        <f t="shared" si="628"/>
        <v>358595.70942583983</v>
      </c>
      <c r="AR180" s="149">
        <f t="shared" si="628"/>
        <v>329627.96324027586</v>
      </c>
      <c r="AS180" s="149">
        <v>253460.50117490051</v>
      </c>
      <c r="AT180" s="149">
        <f t="shared" ref="AT180:AV180" si="629">SUM(AT181:AT182)</f>
        <v>316928.61854380259</v>
      </c>
      <c r="AU180" s="149" t="e">
        <f t="shared" si="629"/>
        <v>#REF!</v>
      </c>
      <c r="AV180" s="149">
        <f t="shared" si="629"/>
        <v>342979.08457469509</v>
      </c>
      <c r="AW180" s="148" t="e">
        <f t="shared" ref="AW180:AW182" si="630">SUM(AK180:AV180)</f>
        <v>#REF!</v>
      </c>
      <c r="AY180" s="149" t="e">
        <f t="shared" ref="AY180:BJ180" si="631">SUM(AY181:AY182)</f>
        <v>#REF!</v>
      </c>
      <c r="AZ180" s="149" t="e">
        <f t="shared" si="631"/>
        <v>#REF!</v>
      </c>
      <c r="BA180" s="149" t="e">
        <f t="shared" si="631"/>
        <v>#REF!</v>
      </c>
      <c r="BB180" s="149" t="e">
        <f t="shared" si="631"/>
        <v>#REF!</v>
      </c>
      <c r="BC180" s="149" t="e">
        <f t="shared" si="631"/>
        <v>#REF!</v>
      </c>
      <c r="BD180" s="149" t="e">
        <f t="shared" si="631"/>
        <v>#REF!</v>
      </c>
      <c r="BE180" s="149" t="e">
        <f t="shared" si="631"/>
        <v>#REF!</v>
      </c>
      <c r="BF180" s="149">
        <f t="shared" si="631"/>
        <v>339671.69970229728</v>
      </c>
      <c r="BG180" s="149" t="e">
        <f t="shared" si="631"/>
        <v>#REF!</v>
      </c>
      <c r="BH180" s="149">
        <f t="shared" si="631"/>
        <v>330221.74971740047</v>
      </c>
      <c r="BI180" s="149" t="e">
        <f t="shared" si="631"/>
        <v>#REF!</v>
      </c>
      <c r="BJ180" s="149">
        <f t="shared" si="631"/>
        <v>333718.69591818319</v>
      </c>
      <c r="BK180" s="148" t="e">
        <f t="shared" ref="BK180:BK182" si="632">SUM(AY180:BJ180)</f>
        <v>#REF!</v>
      </c>
      <c r="BM180" s="149" t="e">
        <f t="shared" ref="BM180:BX180" si="633">SUM(BM181:BM182)</f>
        <v>#REF!</v>
      </c>
      <c r="BN180" s="149" t="e">
        <f t="shared" si="633"/>
        <v>#REF!</v>
      </c>
      <c r="BO180" s="149" t="e">
        <f t="shared" si="633"/>
        <v>#REF!</v>
      </c>
      <c r="BP180" s="149" t="e">
        <f t="shared" si="633"/>
        <v>#REF!</v>
      </c>
      <c r="BQ180" s="149" t="e">
        <f t="shared" si="633"/>
        <v>#REF!</v>
      </c>
      <c r="BR180" s="149" t="e">
        <f t="shared" si="633"/>
        <v>#REF!</v>
      </c>
      <c r="BS180" s="149" t="e">
        <f t="shared" si="633"/>
        <v>#REF!</v>
      </c>
      <c r="BT180" s="149">
        <f t="shared" si="633"/>
        <v>356641.40358640649</v>
      </c>
      <c r="BU180" s="149" t="e">
        <f t="shared" si="633"/>
        <v>#REF!</v>
      </c>
      <c r="BV180" s="149">
        <f t="shared" si="633"/>
        <v>332143.65630655119</v>
      </c>
      <c r="BW180" s="149" t="e">
        <f t="shared" si="633"/>
        <v>#REF!</v>
      </c>
      <c r="BX180" s="149">
        <f t="shared" si="633"/>
        <v>348245.80985625664</v>
      </c>
      <c r="BY180" s="148" t="e">
        <f t="shared" ref="BY180:BY182" si="634">SUM(BM180:BX180)</f>
        <v>#REF!</v>
      </c>
      <c r="CA180" s="149" t="e">
        <f t="shared" ref="CA180:CL180" si="635">SUM(CA181:CA182)</f>
        <v>#REF!</v>
      </c>
      <c r="CB180" s="149" t="e">
        <f t="shared" si="635"/>
        <v>#REF!</v>
      </c>
      <c r="CC180" s="149" t="e">
        <f t="shared" si="635"/>
        <v>#REF!</v>
      </c>
      <c r="CD180" s="149" t="e">
        <f t="shared" si="635"/>
        <v>#REF!</v>
      </c>
      <c r="CE180" s="149" t="e">
        <f t="shared" si="635"/>
        <v>#REF!</v>
      </c>
      <c r="CF180" s="149" t="e">
        <f t="shared" si="635"/>
        <v>#REF!</v>
      </c>
      <c r="CG180" s="149" t="e">
        <f t="shared" si="635"/>
        <v>#REF!</v>
      </c>
      <c r="CH180" s="149">
        <f t="shared" si="635"/>
        <v>0</v>
      </c>
      <c r="CI180" s="149" t="e">
        <f t="shared" si="635"/>
        <v>#REF!</v>
      </c>
      <c r="CJ180" s="149">
        <f t="shared" si="635"/>
        <v>0</v>
      </c>
      <c r="CK180" s="149" t="e">
        <f t="shared" si="635"/>
        <v>#REF!</v>
      </c>
      <c r="CL180" s="149">
        <f t="shared" si="635"/>
        <v>0</v>
      </c>
      <c r="CM180" s="148" t="e">
        <f t="shared" ref="CM180:CM182" si="636">SUM(CA180:CL180)</f>
        <v>#REF!</v>
      </c>
      <c r="CO180" s="149" t="e">
        <f t="shared" ref="CO180:CR180" si="637">SUM(CO181:CO182)</f>
        <v>#REF!</v>
      </c>
      <c r="CP180" s="149" t="e">
        <f t="shared" si="637"/>
        <v>#REF!</v>
      </c>
      <c r="CQ180" s="149" t="e">
        <f t="shared" si="637"/>
        <v>#REF!</v>
      </c>
      <c r="CR180" s="149" t="e">
        <f t="shared" si="637"/>
        <v>#REF!</v>
      </c>
      <c r="CS180" s="148" t="e">
        <f>SUM(CO180:CR180)</f>
        <v>#REF!</v>
      </c>
      <c r="CU180" s="149" t="e">
        <f t="shared" ref="CU180:CX180" si="638">SUM(CU181:CU182)</f>
        <v>#REF!</v>
      </c>
      <c r="CV180" s="149" t="e">
        <f t="shared" si="638"/>
        <v>#REF!</v>
      </c>
      <c r="CW180" s="149" t="e">
        <f t="shared" si="638"/>
        <v>#REF!</v>
      </c>
      <c r="CX180" s="149" t="e">
        <f t="shared" si="638"/>
        <v>#REF!</v>
      </c>
      <c r="CY180" s="148" t="e">
        <f>SUM(CU180:CX180)</f>
        <v>#REF!</v>
      </c>
      <c r="DA180" s="149" t="e">
        <f t="shared" ref="DA180:DS180" si="639">SUM(DA181:DA182)</f>
        <v>#REF!</v>
      </c>
      <c r="DB180" s="149" t="e">
        <f t="shared" si="639"/>
        <v>#REF!</v>
      </c>
      <c r="DC180" s="149" t="e">
        <f t="shared" si="639"/>
        <v>#REF!</v>
      </c>
      <c r="DD180" s="149" t="e">
        <f t="shared" si="639"/>
        <v>#REF!</v>
      </c>
      <c r="DE180" s="149" t="e">
        <f t="shared" si="639"/>
        <v>#REF!</v>
      </c>
      <c r="DF180" s="149" t="e">
        <f t="shared" si="639"/>
        <v>#REF!</v>
      </c>
      <c r="DG180" s="149" t="e">
        <f t="shared" si="639"/>
        <v>#REF!</v>
      </c>
      <c r="DH180" s="149" t="e">
        <f t="shared" si="639"/>
        <v>#REF!</v>
      </c>
      <c r="DI180" s="149" t="e">
        <f t="shared" si="639"/>
        <v>#REF!</v>
      </c>
      <c r="DJ180" s="149" t="e">
        <f t="shared" si="639"/>
        <v>#REF!</v>
      </c>
      <c r="DK180" s="149" t="e">
        <f t="shared" si="639"/>
        <v>#REF!</v>
      </c>
      <c r="DL180" s="149" t="e">
        <f t="shared" si="639"/>
        <v>#REF!</v>
      </c>
      <c r="DM180" s="149" t="e">
        <f t="shared" si="639"/>
        <v>#REF!</v>
      </c>
      <c r="DN180" s="149" t="e">
        <f t="shared" si="639"/>
        <v>#REF!</v>
      </c>
      <c r="DO180" s="149" t="e">
        <f t="shared" si="639"/>
        <v>#REF!</v>
      </c>
      <c r="DP180" s="149" t="e">
        <f t="shared" si="639"/>
        <v>#REF!</v>
      </c>
      <c r="DQ180" s="149" t="e">
        <f t="shared" si="639"/>
        <v>#REF!</v>
      </c>
      <c r="DR180" s="149" t="e">
        <f t="shared" si="639"/>
        <v>#REF!</v>
      </c>
      <c r="DS180" s="149" t="e">
        <f t="shared" si="639"/>
        <v>#REF!</v>
      </c>
      <c r="DU180" s="148" t="e">
        <f>SUM(BO180:BZ180)</f>
        <v>#REF!</v>
      </c>
      <c r="DW180" s="148" t="e">
        <f>SUM(BQ180:DV180)</f>
        <v>#REF!</v>
      </c>
      <c r="DX180" s="148" t="e">
        <f t="shared" ref="DX180:DX182" si="640">SUM(DL180:DW180)</f>
        <v>#REF!</v>
      </c>
    </row>
    <row r="181" spans="1:128" hidden="1" x14ac:dyDescent="0.3">
      <c r="B181" s="15" t="s">
        <v>103</v>
      </c>
      <c r="C181" s="16" t="s">
        <v>104</v>
      </c>
      <c r="D181" s="15" t="s">
        <v>105</v>
      </c>
      <c r="E181" s="16" t="s">
        <v>106</v>
      </c>
      <c r="F181" s="68" t="s">
        <v>107</v>
      </c>
      <c r="G181" s="39" t="s">
        <v>179</v>
      </c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>
        <f>SUM(I181:T181)</f>
        <v>0</v>
      </c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0">
        <f>SUM(W181:AH181)</f>
        <v>0</v>
      </c>
      <c r="AK181" s="40">
        <f t="shared" ref="AK181:AR181" si="641">AK118*AK$203</f>
        <v>55958.023753160989</v>
      </c>
      <c r="AL181" s="40">
        <f t="shared" si="641"/>
        <v>50960.87440482292</v>
      </c>
      <c r="AM181" s="40">
        <f t="shared" si="641"/>
        <v>59457.698716857347</v>
      </c>
      <c r="AN181" s="40">
        <f t="shared" si="641"/>
        <v>57959.59006910077</v>
      </c>
      <c r="AO181" s="40">
        <f t="shared" si="641"/>
        <v>59649.088619654904</v>
      </c>
      <c r="AP181" s="40">
        <f t="shared" si="641"/>
        <v>57362.672346170795</v>
      </c>
      <c r="AQ181" s="40">
        <f t="shared" si="641"/>
        <v>58817.387347242242</v>
      </c>
      <c r="AR181" s="40">
        <f t="shared" si="641"/>
        <v>57353.375660911654</v>
      </c>
      <c r="AS181" s="40">
        <v>57416.193370844012</v>
      </c>
      <c r="AT181" s="40">
        <f>AT118*AT$203</f>
        <v>53994.235414859766</v>
      </c>
      <c r="AU181" s="40">
        <f>AU118*AU$203</f>
        <v>54079.740761421686</v>
      </c>
      <c r="AV181" s="40">
        <f>AV118*AV$203</f>
        <v>55159.65834404729</v>
      </c>
      <c r="AW181" s="40">
        <f t="shared" si="630"/>
        <v>678168.53880909435</v>
      </c>
      <c r="AY181" s="40">
        <f t="shared" ref="AY181:BJ181" si="642">AY118*AY$203</f>
        <v>54742.965691791302</v>
      </c>
      <c r="AZ181" s="40">
        <f t="shared" si="642"/>
        <v>53068.333845200737</v>
      </c>
      <c r="BA181" s="40">
        <f t="shared" si="642"/>
        <v>54711.438358173022</v>
      </c>
      <c r="BB181" s="40">
        <f t="shared" si="642"/>
        <v>52180.775806265905</v>
      </c>
      <c r="BC181" s="40">
        <f t="shared" si="642"/>
        <v>57506.8747757729</v>
      </c>
      <c r="BD181" s="40">
        <f t="shared" si="642"/>
        <v>53758.798650695739</v>
      </c>
      <c r="BE181" s="40">
        <f t="shared" si="642"/>
        <v>53248.985687253997</v>
      </c>
      <c r="BF181" s="40">
        <f t="shared" si="642"/>
        <v>56667.124652010389</v>
      </c>
      <c r="BG181" s="40">
        <f t="shared" si="642"/>
        <v>52703.963849389816</v>
      </c>
      <c r="BH181" s="40">
        <f t="shared" si="642"/>
        <v>54843.965764414337</v>
      </c>
      <c r="BI181" s="40">
        <f t="shared" si="642"/>
        <v>54064.086392557278</v>
      </c>
      <c r="BJ181" s="40">
        <f t="shared" si="642"/>
        <v>55492.716692185066</v>
      </c>
      <c r="BK181" s="40">
        <f t="shared" si="632"/>
        <v>652990.03016571037</v>
      </c>
      <c r="BM181" s="40">
        <f t="shared" ref="BM181:BX181" si="643">BM118*BM$203</f>
        <v>55717.38692953001</v>
      </c>
      <c r="BN181" s="40">
        <f t="shared" si="643"/>
        <v>53077.081197161679</v>
      </c>
      <c r="BO181" s="40">
        <f t="shared" si="643"/>
        <v>58049.560529244474</v>
      </c>
      <c r="BP181" s="40">
        <f t="shared" si="643"/>
        <v>59328.843958914047</v>
      </c>
      <c r="BQ181" s="40">
        <f t="shared" si="643"/>
        <v>58913.703632567303</v>
      </c>
      <c r="BR181" s="40">
        <f t="shared" si="643"/>
        <v>58833.971667376609</v>
      </c>
      <c r="BS181" s="40">
        <f t="shared" si="643"/>
        <v>58406.996172347594</v>
      </c>
      <c r="BT181" s="40">
        <f t="shared" si="643"/>
        <v>59498.165112994713</v>
      </c>
      <c r="BU181" s="40">
        <f t="shared" si="643"/>
        <v>56862.405127864949</v>
      </c>
      <c r="BV181" s="40">
        <f t="shared" si="643"/>
        <v>55163.160303441487</v>
      </c>
      <c r="BW181" s="40">
        <f t="shared" si="643"/>
        <v>56837.053495820765</v>
      </c>
      <c r="BX181" s="40">
        <f t="shared" si="643"/>
        <v>57908.371038138306</v>
      </c>
      <c r="BY181" s="40">
        <f t="shared" si="634"/>
        <v>688596.69916540186</v>
      </c>
      <c r="CA181" s="40">
        <f t="shared" ref="CA181:CL181" si="644">CA118*CA$203</f>
        <v>0</v>
      </c>
      <c r="CB181" s="40">
        <f t="shared" si="644"/>
        <v>0</v>
      </c>
      <c r="CC181" s="40">
        <f t="shared" si="644"/>
        <v>0</v>
      </c>
      <c r="CD181" s="40">
        <f t="shared" si="644"/>
        <v>0</v>
      </c>
      <c r="CE181" s="40">
        <f t="shared" si="644"/>
        <v>0</v>
      </c>
      <c r="CF181" s="40">
        <f t="shared" si="644"/>
        <v>0</v>
      </c>
      <c r="CG181" s="40">
        <f t="shared" si="644"/>
        <v>0</v>
      </c>
      <c r="CH181" s="40">
        <f t="shared" si="644"/>
        <v>0</v>
      </c>
      <c r="CI181" s="40">
        <f t="shared" si="644"/>
        <v>0</v>
      </c>
      <c r="CJ181" s="40">
        <f t="shared" si="644"/>
        <v>0</v>
      </c>
      <c r="CK181" s="40">
        <f t="shared" si="644"/>
        <v>0</v>
      </c>
      <c r="CL181" s="40">
        <f t="shared" si="644"/>
        <v>0</v>
      </c>
      <c r="CM181" s="40">
        <f t="shared" si="636"/>
        <v>0</v>
      </c>
      <c r="CO181" s="40">
        <f t="shared" ref="CO181:CR181" si="645">CO118*CO$203</f>
        <v>0</v>
      </c>
      <c r="CP181" s="40">
        <f t="shared" si="645"/>
        <v>0</v>
      </c>
      <c r="CQ181" s="40">
        <f t="shared" si="645"/>
        <v>0</v>
      </c>
      <c r="CR181" s="40">
        <f t="shared" si="645"/>
        <v>0</v>
      </c>
      <c r="CS181" s="40">
        <f>SUM(CO181:CR181)</f>
        <v>0</v>
      </c>
      <c r="CU181" s="40">
        <f t="shared" ref="CU181:CX181" si="646">CU118*CU$203</f>
        <v>0</v>
      </c>
      <c r="CV181" s="40">
        <f t="shared" si="646"/>
        <v>0</v>
      </c>
      <c r="CW181" s="40">
        <f t="shared" si="646"/>
        <v>0</v>
      </c>
      <c r="CX181" s="40">
        <f t="shared" si="646"/>
        <v>0</v>
      </c>
      <c r="CY181" s="40">
        <f>SUM(CU181:CX181)</f>
        <v>0</v>
      </c>
      <c r="DA181" s="40">
        <f t="shared" ref="DA181:DS181" si="647">DA118*DA$203</f>
        <v>0</v>
      </c>
      <c r="DB181" s="40">
        <f t="shared" si="647"/>
        <v>0</v>
      </c>
      <c r="DC181" s="40">
        <f t="shared" si="647"/>
        <v>0</v>
      </c>
      <c r="DD181" s="40">
        <f t="shared" si="647"/>
        <v>0</v>
      </c>
      <c r="DE181" s="40">
        <f t="shared" si="647"/>
        <v>0</v>
      </c>
      <c r="DF181" s="40">
        <f t="shared" si="647"/>
        <v>0</v>
      </c>
      <c r="DG181" s="40">
        <f t="shared" si="647"/>
        <v>0</v>
      </c>
      <c r="DH181" s="40">
        <f t="shared" si="647"/>
        <v>0</v>
      </c>
      <c r="DI181" s="40">
        <f t="shared" si="647"/>
        <v>0</v>
      </c>
      <c r="DJ181" s="40">
        <f t="shared" si="647"/>
        <v>0</v>
      </c>
      <c r="DK181" s="40">
        <f t="shared" si="647"/>
        <v>0</v>
      </c>
      <c r="DL181" s="40">
        <f t="shared" si="647"/>
        <v>0</v>
      </c>
      <c r="DM181" s="40">
        <f t="shared" si="647"/>
        <v>0</v>
      </c>
      <c r="DN181" s="40">
        <f t="shared" si="647"/>
        <v>0</v>
      </c>
      <c r="DO181" s="40">
        <f t="shared" si="647"/>
        <v>0</v>
      </c>
      <c r="DP181" s="40">
        <f t="shared" si="647"/>
        <v>0</v>
      </c>
      <c r="DQ181" s="40">
        <f t="shared" si="647"/>
        <v>0</v>
      </c>
      <c r="DR181" s="40">
        <f t="shared" si="647"/>
        <v>0</v>
      </c>
      <c r="DS181" s="40">
        <f t="shared" si="647"/>
        <v>0</v>
      </c>
      <c r="DU181" s="40">
        <f>SUM(BO181:BZ181)</f>
        <v>1268398.9302041121</v>
      </c>
      <c r="DW181" s="40">
        <f>SUM(BQ181:DV181)</f>
        <v>2419419.4559200658</v>
      </c>
      <c r="DX181" s="40">
        <f t="shared" si="640"/>
        <v>3687818.3861241778</v>
      </c>
    </row>
    <row r="182" spans="1:128" s="84" customFormat="1" hidden="1" x14ac:dyDescent="0.3">
      <c r="B182" s="85" t="s">
        <v>108</v>
      </c>
      <c r="C182" s="86" t="s">
        <v>109</v>
      </c>
      <c r="D182" s="85" t="s">
        <v>110</v>
      </c>
      <c r="E182" s="86" t="s">
        <v>111</v>
      </c>
      <c r="F182" s="91" t="s">
        <v>112</v>
      </c>
      <c r="G182" s="113" t="s">
        <v>179</v>
      </c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>
        <f>SUM(I182:T182)</f>
        <v>0</v>
      </c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>
        <f>SUM(W182:AH182)</f>
        <v>0</v>
      </c>
      <c r="AK182" s="92">
        <f t="shared" ref="AK182:AR182" si="648">AK119*AK$203-AK$146</f>
        <v>295703.65280678193</v>
      </c>
      <c r="AL182" s="92">
        <f t="shared" si="648"/>
        <v>274218.80801778805</v>
      </c>
      <c r="AM182" s="92">
        <f t="shared" si="648"/>
        <v>325843.13643865788</v>
      </c>
      <c r="AN182" s="92">
        <f t="shared" si="648"/>
        <v>301931.48249781207</v>
      </c>
      <c r="AO182" s="92" t="e">
        <f t="shared" si="648"/>
        <v>#REF!</v>
      </c>
      <c r="AP182" s="92">
        <f t="shared" si="648"/>
        <v>292495.179203159</v>
      </c>
      <c r="AQ182" s="92">
        <f t="shared" si="648"/>
        <v>299778.32207859756</v>
      </c>
      <c r="AR182" s="92">
        <f t="shared" si="648"/>
        <v>272274.58757936419</v>
      </c>
      <c r="AS182" s="92">
        <v>196044.3078040565</v>
      </c>
      <c r="AT182" s="92">
        <f>AT119*AT$203-AT$146</f>
        <v>262934.38312894281</v>
      </c>
      <c r="AU182" s="92" t="e">
        <f>AU119*AU$203-AU$146</f>
        <v>#REF!</v>
      </c>
      <c r="AV182" s="92">
        <f>AV119*AV$203-AV$146</f>
        <v>287819.42623064783</v>
      </c>
      <c r="AW182" s="92" t="e">
        <f t="shared" si="630"/>
        <v>#REF!</v>
      </c>
      <c r="AY182" s="92" t="e">
        <f t="shared" ref="AY182:BJ182" si="649">AY119*AY$203-AY$146</f>
        <v>#REF!</v>
      </c>
      <c r="AZ182" s="92" t="e">
        <f t="shared" si="649"/>
        <v>#REF!</v>
      </c>
      <c r="BA182" s="92" t="e">
        <f t="shared" si="649"/>
        <v>#REF!</v>
      </c>
      <c r="BB182" s="92" t="e">
        <f t="shared" si="649"/>
        <v>#REF!</v>
      </c>
      <c r="BC182" s="92" t="e">
        <f t="shared" si="649"/>
        <v>#REF!</v>
      </c>
      <c r="BD182" s="92" t="e">
        <f t="shared" si="649"/>
        <v>#REF!</v>
      </c>
      <c r="BE182" s="92" t="e">
        <f t="shared" si="649"/>
        <v>#REF!</v>
      </c>
      <c r="BF182" s="92">
        <f t="shared" si="649"/>
        <v>283004.57505028689</v>
      </c>
      <c r="BG182" s="92" t="e">
        <f t="shared" si="649"/>
        <v>#REF!</v>
      </c>
      <c r="BH182" s="92">
        <f t="shared" si="649"/>
        <v>275377.78395298612</v>
      </c>
      <c r="BI182" s="92" t="e">
        <f t="shared" si="649"/>
        <v>#REF!</v>
      </c>
      <c r="BJ182" s="92">
        <f t="shared" si="649"/>
        <v>278225.9792259981</v>
      </c>
      <c r="BK182" s="92" t="e">
        <f t="shared" si="632"/>
        <v>#REF!</v>
      </c>
      <c r="BM182" s="92" t="e">
        <f t="shared" ref="BM182:BX182" si="650">BM119*BM$203-BM$146</f>
        <v>#REF!</v>
      </c>
      <c r="BN182" s="92" t="e">
        <f t="shared" si="650"/>
        <v>#REF!</v>
      </c>
      <c r="BO182" s="92" t="e">
        <f t="shared" si="650"/>
        <v>#REF!</v>
      </c>
      <c r="BP182" s="92" t="e">
        <f t="shared" si="650"/>
        <v>#REF!</v>
      </c>
      <c r="BQ182" s="92" t="e">
        <f t="shared" si="650"/>
        <v>#REF!</v>
      </c>
      <c r="BR182" s="92" t="e">
        <f t="shared" si="650"/>
        <v>#REF!</v>
      </c>
      <c r="BS182" s="92" t="e">
        <f t="shared" si="650"/>
        <v>#REF!</v>
      </c>
      <c r="BT182" s="92">
        <f t="shared" si="650"/>
        <v>297143.23847341177</v>
      </c>
      <c r="BU182" s="92" t="e">
        <f t="shared" si="650"/>
        <v>#REF!</v>
      </c>
      <c r="BV182" s="92">
        <f t="shared" si="650"/>
        <v>276980.49600310967</v>
      </c>
      <c r="BW182" s="92" t="e">
        <f t="shared" si="650"/>
        <v>#REF!</v>
      </c>
      <c r="BX182" s="92">
        <f t="shared" si="650"/>
        <v>290337.43881811836</v>
      </c>
      <c r="BY182" s="92" t="e">
        <f t="shared" si="634"/>
        <v>#REF!</v>
      </c>
      <c r="CA182" s="92" t="e">
        <f t="shared" ref="CA182:CL182" si="651">CA119*CA$203-CA$146</f>
        <v>#REF!</v>
      </c>
      <c r="CB182" s="92" t="e">
        <f t="shared" si="651"/>
        <v>#REF!</v>
      </c>
      <c r="CC182" s="92" t="e">
        <f t="shared" si="651"/>
        <v>#REF!</v>
      </c>
      <c r="CD182" s="92" t="e">
        <f t="shared" si="651"/>
        <v>#REF!</v>
      </c>
      <c r="CE182" s="92" t="e">
        <f t="shared" si="651"/>
        <v>#REF!</v>
      </c>
      <c r="CF182" s="92" t="e">
        <f t="shared" si="651"/>
        <v>#REF!</v>
      </c>
      <c r="CG182" s="92" t="e">
        <f t="shared" si="651"/>
        <v>#REF!</v>
      </c>
      <c r="CH182" s="92">
        <f t="shared" si="651"/>
        <v>0</v>
      </c>
      <c r="CI182" s="92" t="e">
        <f t="shared" si="651"/>
        <v>#REF!</v>
      </c>
      <c r="CJ182" s="92">
        <f t="shared" si="651"/>
        <v>0</v>
      </c>
      <c r="CK182" s="92" t="e">
        <f t="shared" si="651"/>
        <v>#REF!</v>
      </c>
      <c r="CL182" s="92">
        <f t="shared" si="651"/>
        <v>0</v>
      </c>
      <c r="CM182" s="92" t="e">
        <f t="shared" si="636"/>
        <v>#REF!</v>
      </c>
      <c r="CO182" s="92" t="e">
        <f t="shared" ref="CO182:CR182" si="652">CO119*CO$203-CO$146</f>
        <v>#REF!</v>
      </c>
      <c r="CP182" s="92" t="e">
        <f t="shared" si="652"/>
        <v>#REF!</v>
      </c>
      <c r="CQ182" s="92" t="e">
        <f t="shared" si="652"/>
        <v>#REF!</v>
      </c>
      <c r="CR182" s="92" t="e">
        <f t="shared" si="652"/>
        <v>#REF!</v>
      </c>
      <c r="CS182" s="92" t="e">
        <f>SUM(CO182:CR182)</f>
        <v>#REF!</v>
      </c>
      <c r="CU182" s="92" t="e">
        <f t="shared" ref="CU182:CX182" si="653">CU119*CU$203-CU$146</f>
        <v>#REF!</v>
      </c>
      <c r="CV182" s="92" t="e">
        <f t="shared" si="653"/>
        <v>#REF!</v>
      </c>
      <c r="CW182" s="92" t="e">
        <f t="shared" si="653"/>
        <v>#REF!</v>
      </c>
      <c r="CX182" s="92" t="e">
        <f t="shared" si="653"/>
        <v>#REF!</v>
      </c>
      <c r="CY182" s="92" t="e">
        <f>SUM(CU182:CX182)</f>
        <v>#REF!</v>
      </c>
      <c r="DA182" s="92" t="e">
        <f t="shared" ref="DA182:DS182" si="654">DA119*DA$203-DA$146</f>
        <v>#REF!</v>
      </c>
      <c r="DB182" s="92" t="e">
        <f t="shared" si="654"/>
        <v>#REF!</v>
      </c>
      <c r="DC182" s="92" t="e">
        <f t="shared" si="654"/>
        <v>#REF!</v>
      </c>
      <c r="DD182" s="92" t="e">
        <f t="shared" si="654"/>
        <v>#REF!</v>
      </c>
      <c r="DE182" s="92" t="e">
        <f t="shared" si="654"/>
        <v>#REF!</v>
      </c>
      <c r="DF182" s="92" t="e">
        <f t="shared" si="654"/>
        <v>#REF!</v>
      </c>
      <c r="DG182" s="92" t="e">
        <f t="shared" si="654"/>
        <v>#REF!</v>
      </c>
      <c r="DH182" s="92" t="e">
        <f t="shared" si="654"/>
        <v>#REF!</v>
      </c>
      <c r="DI182" s="92" t="e">
        <f t="shared" si="654"/>
        <v>#REF!</v>
      </c>
      <c r="DJ182" s="92" t="e">
        <f t="shared" si="654"/>
        <v>#REF!</v>
      </c>
      <c r="DK182" s="92" t="e">
        <f t="shared" si="654"/>
        <v>#REF!</v>
      </c>
      <c r="DL182" s="92" t="e">
        <f t="shared" si="654"/>
        <v>#REF!</v>
      </c>
      <c r="DM182" s="92" t="e">
        <f t="shared" si="654"/>
        <v>#REF!</v>
      </c>
      <c r="DN182" s="92" t="e">
        <f t="shared" si="654"/>
        <v>#REF!</v>
      </c>
      <c r="DO182" s="92" t="e">
        <f t="shared" si="654"/>
        <v>#REF!</v>
      </c>
      <c r="DP182" s="92" t="e">
        <f t="shared" si="654"/>
        <v>#REF!</v>
      </c>
      <c r="DQ182" s="92" t="e">
        <f t="shared" si="654"/>
        <v>#REF!</v>
      </c>
      <c r="DR182" s="92" t="e">
        <f t="shared" si="654"/>
        <v>#REF!</v>
      </c>
      <c r="DS182" s="92" t="e">
        <f t="shared" si="654"/>
        <v>#REF!</v>
      </c>
      <c r="DU182" s="92" t="e">
        <f>SUM(BO182:BZ182)</f>
        <v>#REF!</v>
      </c>
      <c r="DW182" s="92" t="e">
        <f>SUM(BQ182:DV182)</f>
        <v>#REF!</v>
      </c>
      <c r="DX182" s="92" t="e">
        <f t="shared" si="640"/>
        <v>#REF!</v>
      </c>
    </row>
    <row r="183" spans="1:128" hidden="1" x14ac:dyDescent="0.3">
      <c r="B183" s="15"/>
      <c r="C183" s="16"/>
      <c r="D183" s="15"/>
      <c r="E183" s="16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W183" s="40"/>
      <c r="BK183" s="40"/>
      <c r="BY183" s="40"/>
      <c r="CM183" s="40"/>
      <c r="CS183" s="40"/>
      <c r="CY183" s="40"/>
      <c r="DU183" s="40"/>
      <c r="DW183" s="40"/>
      <c r="DX183" s="40"/>
    </row>
    <row r="184" spans="1:128" s="10" customFormat="1" hidden="1" x14ac:dyDescent="0.3">
      <c r="A184" s="21"/>
      <c r="B184" s="136"/>
      <c r="C184" s="137"/>
      <c r="D184" s="136"/>
      <c r="E184" s="137"/>
      <c r="F184" s="138" t="s">
        <v>113</v>
      </c>
      <c r="G184" s="147" t="s">
        <v>179</v>
      </c>
      <c r="I184" s="148">
        <f>SUM(I186:I196)</f>
        <v>0</v>
      </c>
      <c r="J184" s="148">
        <f t="shared" ref="J184:T184" si="655">SUM(J186:J196)</f>
        <v>0</v>
      </c>
      <c r="K184" s="148">
        <f t="shared" si="655"/>
        <v>0</v>
      </c>
      <c r="L184" s="148">
        <f t="shared" si="655"/>
        <v>0</v>
      </c>
      <c r="M184" s="148">
        <f t="shared" si="655"/>
        <v>0</v>
      </c>
      <c r="N184" s="148">
        <f t="shared" si="655"/>
        <v>0</v>
      </c>
      <c r="O184" s="148">
        <f t="shared" si="655"/>
        <v>0</v>
      </c>
      <c r="P184" s="148">
        <f t="shared" si="655"/>
        <v>0</v>
      </c>
      <c r="Q184" s="148">
        <f t="shared" si="655"/>
        <v>0</v>
      </c>
      <c r="R184" s="148">
        <f t="shared" si="655"/>
        <v>0</v>
      </c>
      <c r="S184" s="148">
        <f t="shared" si="655"/>
        <v>0</v>
      </c>
      <c r="T184" s="148">
        <f t="shared" si="655"/>
        <v>0</v>
      </c>
      <c r="U184" s="148">
        <f t="shared" ref="U184:U196" si="656">SUM(I184:T184)</f>
        <v>0</v>
      </c>
      <c r="W184" s="148">
        <f>SUM(W186:W196)</f>
        <v>0</v>
      </c>
      <c r="X184" s="148">
        <f>SUM(X186:X196)</f>
        <v>0</v>
      </c>
      <c r="Y184" s="148">
        <f>SUM(Y186:Y196)</f>
        <v>0</v>
      </c>
      <c r="Z184" s="148">
        <f t="shared" ref="Z184:AH184" si="657">SUM(Z186:Z196)</f>
        <v>0</v>
      </c>
      <c r="AA184" s="148">
        <f t="shared" si="657"/>
        <v>0</v>
      </c>
      <c r="AB184" s="148">
        <f t="shared" si="657"/>
        <v>0</v>
      </c>
      <c r="AC184" s="148">
        <f t="shared" si="657"/>
        <v>0</v>
      </c>
      <c r="AD184" s="148">
        <f t="shared" si="657"/>
        <v>0</v>
      </c>
      <c r="AE184" s="148">
        <f t="shared" si="657"/>
        <v>0</v>
      </c>
      <c r="AF184" s="148">
        <f t="shared" si="657"/>
        <v>0</v>
      </c>
      <c r="AG184" s="148">
        <f t="shared" si="657"/>
        <v>0</v>
      </c>
      <c r="AH184" s="148">
        <f t="shared" si="657"/>
        <v>0</v>
      </c>
      <c r="AI184" s="148">
        <f t="shared" ref="AI184:AI196" si="658">SUM(W184:AH184)</f>
        <v>0</v>
      </c>
      <c r="AK184" s="149">
        <f t="shared" ref="AK184:AR184" si="659">SUM(AK186:AK196)</f>
        <v>933538.69377224741</v>
      </c>
      <c r="AL184" s="149">
        <f t="shared" si="659"/>
        <v>627661.62849527237</v>
      </c>
      <c r="AM184" s="149">
        <f t="shared" si="659"/>
        <v>879421.83930328488</v>
      </c>
      <c r="AN184" s="149">
        <f t="shared" si="659"/>
        <v>927338.05052887718</v>
      </c>
      <c r="AO184" s="149">
        <f t="shared" si="659"/>
        <v>849016.92406623997</v>
      </c>
      <c r="AP184" s="149">
        <f t="shared" si="659"/>
        <v>858055.41601328785</v>
      </c>
      <c r="AQ184" s="149">
        <f t="shared" si="659"/>
        <v>923521.75885734742</v>
      </c>
      <c r="AR184" s="149">
        <f t="shared" si="659"/>
        <v>948895.93141448882</v>
      </c>
      <c r="AS184" s="149">
        <v>960474.21441606455</v>
      </c>
      <c r="AT184" s="149">
        <f t="shared" ref="AT184:AV184" si="660">SUM(AT186:AT196)</f>
        <v>817336.69709834585</v>
      </c>
      <c r="AU184" s="149">
        <f t="shared" si="660"/>
        <v>922232.31855228089</v>
      </c>
      <c r="AV184" s="149">
        <f t="shared" si="660"/>
        <v>930017.27931397595</v>
      </c>
      <c r="AW184" s="148">
        <f t="shared" ref="AW184:AW196" si="661">SUM(AK184:AV184)</f>
        <v>10577510.751831714</v>
      </c>
      <c r="AY184" s="149">
        <f t="shared" ref="AY184:BJ184" si="662">SUM(AY186:AY196)</f>
        <v>870403.72613742424</v>
      </c>
      <c r="AZ184" s="149">
        <f t="shared" si="662"/>
        <v>676374.6515653932</v>
      </c>
      <c r="BA184" s="149">
        <f t="shared" si="662"/>
        <v>897919.38055837736</v>
      </c>
      <c r="BB184" s="149">
        <f t="shared" si="662"/>
        <v>886403.01010842598</v>
      </c>
      <c r="BC184" s="149">
        <f t="shared" si="662"/>
        <v>734729.89342271059</v>
      </c>
      <c r="BD184" s="149">
        <f t="shared" si="662"/>
        <v>874802.89605033747</v>
      </c>
      <c r="BE184" s="149">
        <f t="shared" si="662"/>
        <v>903560.40406459861</v>
      </c>
      <c r="BF184" s="149">
        <f t="shared" si="662"/>
        <v>871870.97348873992</v>
      </c>
      <c r="BG184" s="149">
        <f t="shared" si="662"/>
        <v>699496.05725907139</v>
      </c>
      <c r="BH184" s="149">
        <f t="shared" si="662"/>
        <v>882629.66484066518</v>
      </c>
      <c r="BI184" s="149">
        <f t="shared" si="662"/>
        <v>836774.82841832377</v>
      </c>
      <c r="BJ184" s="149">
        <f t="shared" si="662"/>
        <v>902512.38737419946</v>
      </c>
      <c r="BK184" s="148">
        <f t="shared" ref="BK184:BK196" si="663">SUM(AY184:BJ184)</f>
        <v>10037477.873288268</v>
      </c>
      <c r="BM184" s="149">
        <f t="shared" ref="BM184:BX184" si="664">SUM(BM186:BM196)</f>
        <v>928655.48175101925</v>
      </c>
      <c r="BN184" s="149">
        <f t="shared" si="664"/>
        <v>863601.83104392793</v>
      </c>
      <c r="BO184" s="149">
        <f t="shared" si="664"/>
        <v>804616.06341341138</v>
      </c>
      <c r="BP184" s="149">
        <f t="shared" si="664"/>
        <v>931037.47299738228</v>
      </c>
      <c r="BQ184" s="149">
        <f t="shared" si="664"/>
        <v>893420.99642773345</v>
      </c>
      <c r="BR184" s="149">
        <f t="shared" si="664"/>
        <v>925574.17189519072</v>
      </c>
      <c r="BS184" s="149">
        <f t="shared" si="664"/>
        <v>750736.79467486858</v>
      </c>
      <c r="BT184" s="149">
        <f t="shared" si="664"/>
        <v>906385.20267610694</v>
      </c>
      <c r="BU184" s="149">
        <f t="shared" si="664"/>
        <v>811043.3002137742</v>
      </c>
      <c r="BV184" s="149">
        <f t="shared" si="664"/>
        <v>908837.00739800464</v>
      </c>
      <c r="BW184" s="149">
        <f t="shared" si="664"/>
        <v>885329.30846995104</v>
      </c>
      <c r="BX184" s="149">
        <f t="shared" si="664"/>
        <v>877382.71912991966</v>
      </c>
      <c r="BY184" s="148">
        <f t="shared" ref="BY184:BY196" si="665">SUM(BM184:BX184)</f>
        <v>10486620.35009129</v>
      </c>
      <c r="CA184" s="149">
        <f t="shared" ref="CA184:CL184" si="666">SUM(CA186:CA196)</f>
        <v>0</v>
      </c>
      <c r="CB184" s="149">
        <f t="shared" si="666"/>
        <v>0</v>
      </c>
      <c r="CC184" s="149">
        <f t="shared" si="666"/>
        <v>0</v>
      </c>
      <c r="CD184" s="149">
        <f t="shared" si="666"/>
        <v>0</v>
      </c>
      <c r="CE184" s="149">
        <f t="shared" si="666"/>
        <v>0</v>
      </c>
      <c r="CF184" s="149">
        <f t="shared" si="666"/>
        <v>0</v>
      </c>
      <c r="CG184" s="149">
        <f t="shared" si="666"/>
        <v>0</v>
      </c>
      <c r="CH184" s="149">
        <f t="shared" si="666"/>
        <v>0</v>
      </c>
      <c r="CI184" s="149">
        <f t="shared" si="666"/>
        <v>0</v>
      </c>
      <c r="CJ184" s="149">
        <f t="shared" si="666"/>
        <v>0</v>
      </c>
      <c r="CK184" s="149">
        <f t="shared" si="666"/>
        <v>0</v>
      </c>
      <c r="CL184" s="149">
        <f t="shared" si="666"/>
        <v>0</v>
      </c>
      <c r="CM184" s="148">
        <f t="shared" ref="CM184:CM196" si="667">SUM(CA184:CL184)</f>
        <v>0</v>
      </c>
      <c r="CO184" s="149">
        <f t="shared" ref="CO184:CR184" si="668">SUM(CO186:CO196)</f>
        <v>0</v>
      </c>
      <c r="CP184" s="149">
        <f t="shared" si="668"/>
        <v>0</v>
      </c>
      <c r="CQ184" s="149">
        <f t="shared" si="668"/>
        <v>0</v>
      </c>
      <c r="CR184" s="149">
        <f t="shared" si="668"/>
        <v>0</v>
      </c>
      <c r="CS184" s="148">
        <f t="shared" ref="CS184:CS196" si="669">SUM(CO184:CR184)</f>
        <v>0</v>
      </c>
      <c r="CU184" s="149">
        <f t="shared" ref="CU184:CX184" si="670">SUM(CU186:CU196)</f>
        <v>0</v>
      </c>
      <c r="CV184" s="149">
        <f t="shared" si="670"/>
        <v>0</v>
      </c>
      <c r="CW184" s="149">
        <f t="shared" si="670"/>
        <v>0</v>
      </c>
      <c r="CX184" s="149">
        <f t="shared" si="670"/>
        <v>0</v>
      </c>
      <c r="CY184" s="148">
        <f t="shared" ref="CY184:CY196" si="671">SUM(CU184:CX184)</f>
        <v>0</v>
      </c>
      <c r="DA184" s="149">
        <f t="shared" ref="DA184:DS184" si="672">SUM(DA186:DA196)</f>
        <v>0</v>
      </c>
      <c r="DB184" s="149">
        <f t="shared" si="672"/>
        <v>0</v>
      </c>
      <c r="DC184" s="149">
        <f t="shared" si="672"/>
        <v>0</v>
      </c>
      <c r="DD184" s="149">
        <f t="shared" si="672"/>
        <v>0</v>
      </c>
      <c r="DE184" s="149">
        <f t="shared" si="672"/>
        <v>0</v>
      </c>
      <c r="DF184" s="149">
        <f t="shared" si="672"/>
        <v>0</v>
      </c>
      <c r="DG184" s="149">
        <f t="shared" si="672"/>
        <v>0</v>
      </c>
      <c r="DH184" s="149">
        <f t="shared" si="672"/>
        <v>0</v>
      </c>
      <c r="DI184" s="149">
        <f t="shared" si="672"/>
        <v>0</v>
      </c>
      <c r="DJ184" s="149">
        <f t="shared" si="672"/>
        <v>0</v>
      </c>
      <c r="DK184" s="149">
        <f t="shared" si="672"/>
        <v>0</v>
      </c>
      <c r="DL184" s="149">
        <f t="shared" si="672"/>
        <v>0</v>
      </c>
      <c r="DM184" s="149">
        <f t="shared" si="672"/>
        <v>0</v>
      </c>
      <c r="DN184" s="149">
        <f t="shared" si="672"/>
        <v>0</v>
      </c>
      <c r="DO184" s="149">
        <f t="shared" si="672"/>
        <v>0</v>
      </c>
      <c r="DP184" s="149">
        <f t="shared" si="672"/>
        <v>0</v>
      </c>
      <c r="DQ184" s="149">
        <f t="shared" si="672"/>
        <v>0</v>
      </c>
      <c r="DR184" s="149">
        <f t="shared" si="672"/>
        <v>0</v>
      </c>
      <c r="DS184" s="149">
        <f t="shared" si="672"/>
        <v>0</v>
      </c>
      <c r="DU184" s="148">
        <f t="shared" ref="DU184:DU196" si="673">SUM(BO184:BZ184)</f>
        <v>19180983.387387633</v>
      </c>
      <c r="DW184" s="148">
        <f t="shared" ref="DW184:DW196" si="674">SUM(BQ184:DV184)</f>
        <v>36626313.238364473</v>
      </c>
      <c r="DX184" s="148">
        <f t="shared" ref="DX184:DX196" si="675">SUM(DL184:DW184)</f>
        <v>55807296.625752106</v>
      </c>
    </row>
    <row r="185" spans="1:128" s="70" customFormat="1" hidden="1" x14ac:dyDescent="0.3">
      <c r="A185" s="10"/>
      <c r="B185" s="71"/>
      <c r="C185" s="72"/>
      <c r="D185" s="71"/>
      <c r="E185" s="72"/>
      <c r="F185" s="73" t="s">
        <v>115</v>
      </c>
      <c r="G185" s="98" t="s">
        <v>179</v>
      </c>
      <c r="I185" s="99">
        <f t="shared" ref="I185:T185" si="676">SUM(I186:I195)</f>
        <v>0</v>
      </c>
      <c r="J185" s="99">
        <f t="shared" si="676"/>
        <v>0</v>
      </c>
      <c r="K185" s="99">
        <f t="shared" si="676"/>
        <v>0</v>
      </c>
      <c r="L185" s="99">
        <f t="shared" si="676"/>
        <v>0</v>
      </c>
      <c r="M185" s="99">
        <f t="shared" si="676"/>
        <v>0</v>
      </c>
      <c r="N185" s="99">
        <f t="shared" si="676"/>
        <v>0</v>
      </c>
      <c r="O185" s="99">
        <f t="shared" si="676"/>
        <v>0</v>
      </c>
      <c r="P185" s="99">
        <f t="shared" si="676"/>
        <v>0</v>
      </c>
      <c r="Q185" s="99">
        <f t="shared" si="676"/>
        <v>0</v>
      </c>
      <c r="R185" s="99">
        <f t="shared" si="676"/>
        <v>0</v>
      </c>
      <c r="S185" s="99">
        <f t="shared" si="676"/>
        <v>0</v>
      </c>
      <c r="T185" s="99">
        <f t="shared" si="676"/>
        <v>0</v>
      </c>
      <c r="U185" s="99">
        <f t="shared" si="656"/>
        <v>0</v>
      </c>
      <c r="W185" s="99">
        <f>SUM(W186:W195)</f>
        <v>0</v>
      </c>
      <c r="X185" s="99">
        <f>SUM(X186:X195)</f>
        <v>0</v>
      </c>
      <c r="Y185" s="99">
        <f>SUM(Y186:Y195)</f>
        <v>0</v>
      </c>
      <c r="Z185" s="99">
        <f t="shared" ref="Z185:AH185" si="677">SUM(Z186:Z195)</f>
        <v>0</v>
      </c>
      <c r="AA185" s="99">
        <f t="shared" si="677"/>
        <v>0</v>
      </c>
      <c r="AB185" s="99">
        <f t="shared" si="677"/>
        <v>0</v>
      </c>
      <c r="AC185" s="99">
        <f t="shared" si="677"/>
        <v>0</v>
      </c>
      <c r="AD185" s="99">
        <f t="shared" si="677"/>
        <v>0</v>
      </c>
      <c r="AE185" s="99">
        <f t="shared" si="677"/>
        <v>0</v>
      </c>
      <c r="AF185" s="99">
        <f t="shared" si="677"/>
        <v>0</v>
      </c>
      <c r="AG185" s="99">
        <f t="shared" si="677"/>
        <v>0</v>
      </c>
      <c r="AH185" s="99">
        <f t="shared" si="677"/>
        <v>0</v>
      </c>
      <c r="AI185" s="99">
        <f t="shared" si="658"/>
        <v>0</v>
      </c>
      <c r="AK185" s="33">
        <f t="shared" ref="AK185:AR196" si="678">AK122*AK$203</f>
        <v>486553.97958039993</v>
      </c>
      <c r="AL185" s="33">
        <f t="shared" si="678"/>
        <v>342830.29700632667</v>
      </c>
      <c r="AM185" s="33">
        <f t="shared" si="678"/>
        <v>451338.03411502857</v>
      </c>
      <c r="AN185" s="33">
        <f t="shared" si="678"/>
        <v>465255.88379817898</v>
      </c>
      <c r="AO185" s="33">
        <f t="shared" si="678"/>
        <v>398665.08066648297</v>
      </c>
      <c r="AP185" s="33">
        <f t="shared" si="678"/>
        <v>420823.36376968637</v>
      </c>
      <c r="AQ185" s="33">
        <f t="shared" si="678"/>
        <v>439440.59724198998</v>
      </c>
      <c r="AR185" s="33">
        <f t="shared" si="678"/>
        <v>423602.52479221829</v>
      </c>
      <c r="AS185" s="33">
        <v>417491.78656135121</v>
      </c>
      <c r="AT185" s="33">
        <f t="shared" ref="AT185:AV196" si="679">AT122*AT$203</f>
        <v>357147.89047411259</v>
      </c>
      <c r="AU185" s="33">
        <f t="shared" si="679"/>
        <v>403094.97178400256</v>
      </c>
      <c r="AV185" s="33">
        <f t="shared" si="679"/>
        <v>408831.3251248672</v>
      </c>
      <c r="AW185" s="99">
        <f t="shared" si="661"/>
        <v>5015075.7349146446</v>
      </c>
      <c r="AY185" s="33">
        <f t="shared" ref="AY185:BJ196" si="680">AY122*AY$203</f>
        <v>377215.17923807719</v>
      </c>
      <c r="AZ185" s="33">
        <f t="shared" si="680"/>
        <v>291404.96702395234</v>
      </c>
      <c r="BA185" s="33">
        <f t="shared" si="680"/>
        <v>385877.02040940232</v>
      </c>
      <c r="BB185" s="33">
        <f t="shared" si="680"/>
        <v>378226.92476187542</v>
      </c>
      <c r="BC185" s="33">
        <f t="shared" si="680"/>
        <v>311657.75332258502</v>
      </c>
      <c r="BD185" s="33">
        <f t="shared" si="680"/>
        <v>372162.67293680843</v>
      </c>
      <c r="BE185" s="33">
        <f t="shared" si="680"/>
        <v>385296.62881084415</v>
      </c>
      <c r="BF185" s="33">
        <f t="shared" si="680"/>
        <v>372732.12541332375</v>
      </c>
      <c r="BG185" s="33">
        <f t="shared" si="680"/>
        <v>300652.40329584497</v>
      </c>
      <c r="BH185" s="33">
        <f t="shared" si="680"/>
        <v>378326.44080175954</v>
      </c>
      <c r="BI185" s="33">
        <f t="shared" si="680"/>
        <v>359055.06610283197</v>
      </c>
      <c r="BJ185" s="33">
        <f t="shared" si="680"/>
        <v>382982.20616493095</v>
      </c>
      <c r="BK185" s="99">
        <f t="shared" si="663"/>
        <v>4295589.3882822357</v>
      </c>
      <c r="BM185" s="33">
        <f t="shared" ref="BM185:BX196" si="681">BM122*BM$203</f>
        <v>425496.94569096394</v>
      </c>
      <c r="BN185" s="33">
        <f t="shared" si="681"/>
        <v>390808.12930794223</v>
      </c>
      <c r="BO185" s="33">
        <f t="shared" si="681"/>
        <v>368465.73818084504</v>
      </c>
      <c r="BP185" s="33">
        <f t="shared" si="681"/>
        <v>403494.19521225052</v>
      </c>
      <c r="BQ185" s="33">
        <f t="shared" si="681"/>
        <v>388255.24987417716</v>
      </c>
      <c r="BR185" s="33">
        <f t="shared" si="681"/>
        <v>401054.65894232003</v>
      </c>
      <c r="BS185" s="33">
        <f t="shared" si="681"/>
        <v>317358.50791546085</v>
      </c>
      <c r="BT185" s="33">
        <f t="shared" si="681"/>
        <v>375931.38334984664</v>
      </c>
      <c r="BU185" s="33">
        <f t="shared" si="681"/>
        <v>338561.06586592633</v>
      </c>
      <c r="BV185" s="33">
        <f t="shared" si="681"/>
        <v>378852.0777191582</v>
      </c>
      <c r="BW185" s="33">
        <f t="shared" si="681"/>
        <v>363456.74114869046</v>
      </c>
      <c r="BX185" s="33">
        <f t="shared" si="681"/>
        <v>360470.80750846036</v>
      </c>
      <c r="BY185" s="99">
        <f t="shared" si="665"/>
        <v>4512205.5007160418</v>
      </c>
      <c r="CA185" s="33">
        <f t="shared" ref="CA185:CL196" si="682">CA122*CA$203</f>
        <v>0</v>
      </c>
      <c r="CB185" s="33">
        <f t="shared" si="682"/>
        <v>0</v>
      </c>
      <c r="CC185" s="33">
        <f t="shared" si="682"/>
        <v>0</v>
      </c>
      <c r="CD185" s="33">
        <f t="shared" si="682"/>
        <v>0</v>
      </c>
      <c r="CE185" s="33">
        <f t="shared" si="682"/>
        <v>0</v>
      </c>
      <c r="CF185" s="33">
        <f t="shared" si="682"/>
        <v>0</v>
      </c>
      <c r="CG185" s="33">
        <f t="shared" si="682"/>
        <v>0</v>
      </c>
      <c r="CH185" s="33">
        <f t="shared" si="682"/>
        <v>0</v>
      </c>
      <c r="CI185" s="33">
        <f t="shared" si="682"/>
        <v>0</v>
      </c>
      <c r="CJ185" s="33">
        <f t="shared" si="682"/>
        <v>0</v>
      </c>
      <c r="CK185" s="33">
        <f t="shared" si="682"/>
        <v>0</v>
      </c>
      <c r="CL185" s="33">
        <f t="shared" si="682"/>
        <v>0</v>
      </c>
      <c r="CM185" s="99">
        <f t="shared" si="667"/>
        <v>0</v>
      </c>
      <c r="CO185" s="33">
        <f t="shared" ref="CO185:CR196" si="683">CO122*CO$203</f>
        <v>0</v>
      </c>
      <c r="CP185" s="33">
        <f t="shared" si="683"/>
        <v>0</v>
      </c>
      <c r="CQ185" s="33">
        <f t="shared" si="683"/>
        <v>0</v>
      </c>
      <c r="CR185" s="33">
        <f t="shared" si="683"/>
        <v>0</v>
      </c>
      <c r="CS185" s="99">
        <f t="shared" si="669"/>
        <v>0</v>
      </c>
      <c r="CU185" s="33">
        <f t="shared" ref="CU185:CX196" si="684">CU122*CU$203</f>
        <v>0</v>
      </c>
      <c r="CV185" s="33">
        <f t="shared" si="684"/>
        <v>0</v>
      </c>
      <c r="CW185" s="33">
        <f t="shared" si="684"/>
        <v>0</v>
      </c>
      <c r="CX185" s="33">
        <f t="shared" si="684"/>
        <v>0</v>
      </c>
      <c r="CY185" s="99">
        <f t="shared" si="671"/>
        <v>0</v>
      </c>
      <c r="DA185" s="33">
        <f t="shared" ref="DA185:DS196" si="685">DA122*DA$203</f>
        <v>0</v>
      </c>
      <c r="DB185" s="33">
        <f t="shared" si="685"/>
        <v>0</v>
      </c>
      <c r="DC185" s="33">
        <f t="shared" si="685"/>
        <v>0</v>
      </c>
      <c r="DD185" s="33">
        <f t="shared" si="685"/>
        <v>0</v>
      </c>
      <c r="DE185" s="33">
        <f t="shared" si="685"/>
        <v>0</v>
      </c>
      <c r="DF185" s="33">
        <f t="shared" si="685"/>
        <v>0</v>
      </c>
      <c r="DG185" s="33">
        <f t="shared" si="685"/>
        <v>0</v>
      </c>
      <c r="DH185" s="33">
        <f t="shared" si="685"/>
        <v>0</v>
      </c>
      <c r="DI185" s="33">
        <f t="shared" si="685"/>
        <v>0</v>
      </c>
      <c r="DJ185" s="33">
        <f t="shared" si="685"/>
        <v>0</v>
      </c>
      <c r="DK185" s="33">
        <f t="shared" si="685"/>
        <v>0</v>
      </c>
      <c r="DL185" s="33">
        <f t="shared" si="685"/>
        <v>0</v>
      </c>
      <c r="DM185" s="33">
        <f t="shared" si="685"/>
        <v>0</v>
      </c>
      <c r="DN185" s="33">
        <f t="shared" si="685"/>
        <v>0</v>
      </c>
      <c r="DO185" s="33">
        <f t="shared" si="685"/>
        <v>0</v>
      </c>
      <c r="DP185" s="33">
        <f t="shared" si="685"/>
        <v>0</v>
      </c>
      <c r="DQ185" s="33">
        <f t="shared" si="685"/>
        <v>0</v>
      </c>
      <c r="DR185" s="33">
        <f t="shared" si="685"/>
        <v>0</v>
      </c>
      <c r="DS185" s="33">
        <f t="shared" si="685"/>
        <v>0</v>
      </c>
      <c r="DU185" s="99">
        <f t="shared" si="673"/>
        <v>8208105.9264331777</v>
      </c>
      <c r="DW185" s="99">
        <f t="shared" si="674"/>
        <v>15644251.919473259</v>
      </c>
      <c r="DX185" s="99">
        <f t="shared" si="675"/>
        <v>23852357.845906436</v>
      </c>
    </row>
    <row r="186" spans="1:128" hidden="1" x14ac:dyDescent="0.3">
      <c r="B186" s="15" t="s">
        <v>116</v>
      </c>
      <c r="C186" s="16" t="s">
        <v>64</v>
      </c>
      <c r="D186" s="15" t="s">
        <v>117</v>
      </c>
      <c r="E186" s="16" t="s">
        <v>118</v>
      </c>
      <c r="F186" s="77" t="s">
        <v>119</v>
      </c>
      <c r="G186" s="39" t="s">
        <v>179</v>
      </c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>
        <f t="shared" si="656"/>
        <v>0</v>
      </c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0">
        <f t="shared" si="658"/>
        <v>0</v>
      </c>
      <c r="AK186" s="40">
        <f t="shared" si="678"/>
        <v>15875.671340606161</v>
      </c>
      <c r="AL186" s="40">
        <f t="shared" si="678"/>
        <v>12746.891073064249</v>
      </c>
      <c r="AM186" s="40">
        <f t="shared" si="678"/>
        <v>15494.293721271655</v>
      </c>
      <c r="AN186" s="40">
        <f t="shared" si="678"/>
        <v>14151.67287256021</v>
      </c>
      <c r="AO186" s="40">
        <f t="shared" si="678"/>
        <v>12619.060509163039</v>
      </c>
      <c r="AP186" s="40">
        <f t="shared" si="678"/>
        <v>12382.745440550183</v>
      </c>
      <c r="AQ186" s="40">
        <f t="shared" si="678"/>
        <v>13629.557719209106</v>
      </c>
      <c r="AR186" s="40">
        <f t="shared" si="678"/>
        <v>13105.644290213906</v>
      </c>
      <c r="AS186" s="40">
        <v>13219.627706029241</v>
      </c>
      <c r="AT186" s="40">
        <f t="shared" si="679"/>
        <v>11666.677972438129</v>
      </c>
      <c r="AU186" s="40">
        <f t="shared" si="679"/>
        <v>12992.039359902416</v>
      </c>
      <c r="AV186" s="40">
        <f t="shared" si="679"/>
        <v>12868.967261912325</v>
      </c>
      <c r="AW186" s="40">
        <f t="shared" si="661"/>
        <v>160752.84926692062</v>
      </c>
      <c r="AY186" s="40">
        <f t="shared" si="680"/>
        <v>8827.2044332255573</v>
      </c>
      <c r="AZ186" s="40">
        <f t="shared" si="680"/>
        <v>6819.1614716392232</v>
      </c>
      <c r="BA186" s="40">
        <f t="shared" si="680"/>
        <v>9029.8999953231778</v>
      </c>
      <c r="BB186" s="40">
        <f t="shared" si="680"/>
        <v>8850.8802688348405</v>
      </c>
      <c r="BC186" s="40">
        <f t="shared" si="680"/>
        <v>7293.0964955732052</v>
      </c>
      <c r="BD186" s="40">
        <f t="shared" si="680"/>
        <v>8708.970840103606</v>
      </c>
      <c r="BE186" s="40">
        <f t="shared" si="680"/>
        <v>9016.3182637975606</v>
      </c>
      <c r="BF186" s="40">
        <f t="shared" si="680"/>
        <v>8722.2965854656031</v>
      </c>
      <c r="BG186" s="40">
        <f t="shared" si="680"/>
        <v>7035.5605323029558</v>
      </c>
      <c r="BH186" s="40">
        <f t="shared" si="680"/>
        <v>8853.2090415799266</v>
      </c>
      <c r="BI186" s="40">
        <f t="shared" si="680"/>
        <v>8402.2400097389309</v>
      </c>
      <c r="BJ186" s="40">
        <f t="shared" si="680"/>
        <v>8962.1585083984573</v>
      </c>
      <c r="BK186" s="40">
        <f t="shared" si="663"/>
        <v>100520.99644598305</v>
      </c>
      <c r="BM186" s="40">
        <f t="shared" si="681"/>
        <v>13721.582312748915</v>
      </c>
      <c r="BN186" s="40">
        <f t="shared" si="681"/>
        <v>13099.475262021495</v>
      </c>
      <c r="BO186" s="40">
        <f t="shared" si="681"/>
        <v>12710.79201801063</v>
      </c>
      <c r="BP186" s="40">
        <f t="shared" si="681"/>
        <v>12449.141079386427</v>
      </c>
      <c r="BQ186" s="40">
        <f t="shared" si="681"/>
        <v>11978.968812558798</v>
      </c>
      <c r="BR186" s="40">
        <f t="shared" si="681"/>
        <v>12373.873252604762</v>
      </c>
      <c r="BS186" s="40">
        <f t="shared" si="681"/>
        <v>7426.4997332600024</v>
      </c>
      <c r="BT186" s="40">
        <f t="shared" si="681"/>
        <v>8797.1623527906322</v>
      </c>
      <c r="BU186" s="40">
        <f t="shared" si="681"/>
        <v>7922.660343535832</v>
      </c>
      <c r="BV186" s="40">
        <f t="shared" si="681"/>
        <v>8865.5094599695094</v>
      </c>
      <c r="BW186" s="40">
        <f t="shared" si="681"/>
        <v>8505.2435144146984</v>
      </c>
      <c r="BX186" s="40">
        <f t="shared" si="681"/>
        <v>8435.369744436528</v>
      </c>
      <c r="BY186" s="40">
        <f t="shared" si="665"/>
        <v>126286.27788573824</v>
      </c>
      <c r="CA186" s="40">
        <f t="shared" si="682"/>
        <v>0</v>
      </c>
      <c r="CB186" s="40">
        <f t="shared" si="682"/>
        <v>0</v>
      </c>
      <c r="CC186" s="40">
        <f t="shared" si="682"/>
        <v>0</v>
      </c>
      <c r="CD186" s="40">
        <f t="shared" si="682"/>
        <v>0</v>
      </c>
      <c r="CE186" s="40">
        <f t="shared" si="682"/>
        <v>0</v>
      </c>
      <c r="CF186" s="40">
        <f t="shared" si="682"/>
        <v>0</v>
      </c>
      <c r="CG186" s="40">
        <f t="shared" si="682"/>
        <v>0</v>
      </c>
      <c r="CH186" s="40">
        <f t="shared" si="682"/>
        <v>0</v>
      </c>
      <c r="CI186" s="40">
        <f t="shared" si="682"/>
        <v>0</v>
      </c>
      <c r="CJ186" s="40">
        <f t="shared" si="682"/>
        <v>0</v>
      </c>
      <c r="CK186" s="40">
        <f t="shared" si="682"/>
        <v>0</v>
      </c>
      <c r="CL186" s="40">
        <f t="shared" si="682"/>
        <v>0</v>
      </c>
      <c r="CM186" s="40">
        <f t="shared" si="667"/>
        <v>0</v>
      </c>
      <c r="CO186" s="40">
        <f t="shared" si="683"/>
        <v>0</v>
      </c>
      <c r="CP186" s="40">
        <f t="shared" si="683"/>
        <v>0</v>
      </c>
      <c r="CQ186" s="40">
        <f t="shared" si="683"/>
        <v>0</v>
      </c>
      <c r="CR186" s="40">
        <f t="shared" si="683"/>
        <v>0</v>
      </c>
      <c r="CS186" s="40">
        <f t="shared" si="669"/>
        <v>0</v>
      </c>
      <c r="CU186" s="40">
        <f t="shared" si="684"/>
        <v>0</v>
      </c>
      <c r="CV186" s="40">
        <f t="shared" si="684"/>
        <v>0</v>
      </c>
      <c r="CW186" s="40">
        <f t="shared" si="684"/>
        <v>0</v>
      </c>
      <c r="CX186" s="40">
        <f t="shared" si="684"/>
        <v>0</v>
      </c>
      <c r="CY186" s="40">
        <f t="shared" si="671"/>
        <v>0</v>
      </c>
      <c r="DA186" s="40">
        <f t="shared" si="685"/>
        <v>0</v>
      </c>
      <c r="DB186" s="40">
        <f t="shared" si="685"/>
        <v>0</v>
      </c>
      <c r="DC186" s="40">
        <f t="shared" si="685"/>
        <v>0</v>
      </c>
      <c r="DD186" s="40">
        <f t="shared" si="685"/>
        <v>0</v>
      </c>
      <c r="DE186" s="40">
        <f t="shared" si="685"/>
        <v>0</v>
      </c>
      <c r="DF186" s="40">
        <f t="shared" si="685"/>
        <v>0</v>
      </c>
      <c r="DG186" s="40">
        <f t="shared" si="685"/>
        <v>0</v>
      </c>
      <c r="DH186" s="40">
        <f t="shared" si="685"/>
        <v>0</v>
      </c>
      <c r="DI186" s="40">
        <f t="shared" si="685"/>
        <v>0</v>
      </c>
      <c r="DJ186" s="40">
        <f t="shared" si="685"/>
        <v>0</v>
      </c>
      <c r="DK186" s="40">
        <f t="shared" si="685"/>
        <v>0</v>
      </c>
      <c r="DL186" s="40">
        <f t="shared" si="685"/>
        <v>0</v>
      </c>
      <c r="DM186" s="40">
        <f t="shared" si="685"/>
        <v>0</v>
      </c>
      <c r="DN186" s="40">
        <f t="shared" si="685"/>
        <v>0</v>
      </c>
      <c r="DO186" s="40">
        <f t="shared" si="685"/>
        <v>0</v>
      </c>
      <c r="DP186" s="40">
        <f t="shared" si="685"/>
        <v>0</v>
      </c>
      <c r="DQ186" s="40">
        <f t="shared" si="685"/>
        <v>0</v>
      </c>
      <c r="DR186" s="40">
        <f t="shared" si="685"/>
        <v>0</v>
      </c>
      <c r="DS186" s="40">
        <f t="shared" si="685"/>
        <v>0</v>
      </c>
      <c r="DU186" s="40">
        <f t="shared" si="673"/>
        <v>225751.49819670606</v>
      </c>
      <c r="DW186" s="40">
        <f t="shared" si="674"/>
        <v>426343.06329601503</v>
      </c>
      <c r="DX186" s="40">
        <f t="shared" si="675"/>
        <v>652094.56149272108</v>
      </c>
    </row>
    <row r="187" spans="1:128" hidden="1" x14ac:dyDescent="0.3">
      <c r="B187" s="15" t="s">
        <v>120</v>
      </c>
      <c r="C187" s="16" t="s">
        <v>121</v>
      </c>
      <c r="D187" s="15" t="s">
        <v>122</v>
      </c>
      <c r="E187" s="16" t="s">
        <v>123</v>
      </c>
      <c r="F187" s="77" t="s">
        <v>124</v>
      </c>
      <c r="G187" s="39" t="s">
        <v>179</v>
      </c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>
        <f t="shared" si="656"/>
        <v>0</v>
      </c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0">
        <f t="shared" si="658"/>
        <v>0</v>
      </c>
      <c r="AK187" s="40">
        <f t="shared" si="678"/>
        <v>57040.89608641198</v>
      </c>
      <c r="AL187" s="40">
        <f t="shared" si="678"/>
        <v>38626.464053991331</v>
      </c>
      <c r="AM187" s="40">
        <f t="shared" si="678"/>
        <v>52967.348218921688</v>
      </c>
      <c r="AN187" s="40">
        <f t="shared" si="678"/>
        <v>54932.278767534444</v>
      </c>
      <c r="AO187" s="40">
        <f t="shared" si="678"/>
        <v>45240.197494182445</v>
      </c>
      <c r="AP187" s="40">
        <f t="shared" si="678"/>
        <v>49716.892889906892</v>
      </c>
      <c r="AQ187" s="40">
        <f t="shared" si="678"/>
        <v>51336.308607470215</v>
      </c>
      <c r="AR187" s="40">
        <f t="shared" si="678"/>
        <v>48786.593685698659</v>
      </c>
      <c r="AS187" s="40">
        <v>48345.850031034992</v>
      </c>
      <c r="AT187" s="40">
        <f t="shared" si="679"/>
        <v>40694.210020696126</v>
      </c>
      <c r="AU187" s="40">
        <f t="shared" si="679"/>
        <v>45737.080932537057</v>
      </c>
      <c r="AV187" s="40">
        <f t="shared" si="679"/>
        <v>45904.7102130653</v>
      </c>
      <c r="AW187" s="40">
        <f t="shared" si="661"/>
        <v>579328.83100145101</v>
      </c>
      <c r="AY187" s="40">
        <f t="shared" si="680"/>
        <v>21995.704493167723</v>
      </c>
      <c r="AZ187" s="40">
        <f t="shared" si="680"/>
        <v>16992.045642083573</v>
      </c>
      <c r="BA187" s="40">
        <f t="shared" si="680"/>
        <v>22500.783051130456</v>
      </c>
      <c r="BB187" s="40">
        <f t="shared" si="680"/>
        <v>22054.700145486648</v>
      </c>
      <c r="BC187" s="40">
        <f t="shared" si="680"/>
        <v>18173.001041301057</v>
      </c>
      <c r="BD187" s="40">
        <f t="shared" si="680"/>
        <v>21701.08900134937</v>
      </c>
      <c r="BE187" s="40">
        <f t="shared" si="680"/>
        <v>22466.939974831173</v>
      </c>
      <c r="BF187" s="40">
        <f t="shared" si="680"/>
        <v>21734.294209108066</v>
      </c>
      <c r="BG187" s="40">
        <f t="shared" si="680"/>
        <v>17531.270696512183</v>
      </c>
      <c r="BH187" s="40">
        <f t="shared" si="680"/>
        <v>22060.503001591336</v>
      </c>
      <c r="BI187" s="40">
        <f t="shared" si="680"/>
        <v>20936.774460468161</v>
      </c>
      <c r="BJ187" s="40">
        <f t="shared" si="680"/>
        <v>22331.984227041201</v>
      </c>
      <c r="BK187" s="40">
        <f t="shared" si="663"/>
        <v>250479.08994407096</v>
      </c>
      <c r="BM187" s="40">
        <f t="shared" si="681"/>
        <v>46563.015915128228</v>
      </c>
      <c r="BN187" s="40">
        <f t="shared" si="681"/>
        <v>42171.646593959224</v>
      </c>
      <c r="BO187" s="40">
        <f t="shared" si="681"/>
        <v>40881.36889471882</v>
      </c>
      <c r="BP187" s="40">
        <f t="shared" si="681"/>
        <v>43441.742639369564</v>
      </c>
      <c r="BQ187" s="40">
        <f t="shared" si="681"/>
        <v>41801.058958347159</v>
      </c>
      <c r="BR187" s="40">
        <f t="shared" si="681"/>
        <v>43179.092747363116</v>
      </c>
      <c r="BS187" s="40">
        <f t="shared" si="681"/>
        <v>18505.416384888875</v>
      </c>
      <c r="BT187" s="40">
        <f t="shared" si="681"/>
        <v>21920.845376829675</v>
      </c>
      <c r="BU187" s="40">
        <f t="shared" si="681"/>
        <v>19741.753692734488</v>
      </c>
      <c r="BV187" s="40">
        <f t="shared" si="681"/>
        <v>22091.153290715851</v>
      </c>
      <c r="BW187" s="40">
        <f t="shared" si="681"/>
        <v>21193.43948592979</v>
      </c>
      <c r="BX187" s="40">
        <f t="shared" si="681"/>
        <v>21019.327420452024</v>
      </c>
      <c r="BY187" s="40">
        <f t="shared" si="665"/>
        <v>382509.86140043678</v>
      </c>
      <c r="CA187" s="40">
        <f t="shared" si="682"/>
        <v>0</v>
      </c>
      <c r="CB187" s="40">
        <f t="shared" si="682"/>
        <v>0</v>
      </c>
      <c r="CC187" s="40">
        <f t="shared" si="682"/>
        <v>0</v>
      </c>
      <c r="CD187" s="40">
        <f t="shared" si="682"/>
        <v>0</v>
      </c>
      <c r="CE187" s="40">
        <f t="shared" si="682"/>
        <v>0</v>
      </c>
      <c r="CF187" s="40">
        <f t="shared" si="682"/>
        <v>0</v>
      </c>
      <c r="CG187" s="40">
        <f t="shared" si="682"/>
        <v>0</v>
      </c>
      <c r="CH187" s="40">
        <f t="shared" si="682"/>
        <v>0</v>
      </c>
      <c r="CI187" s="40">
        <f t="shared" si="682"/>
        <v>0</v>
      </c>
      <c r="CJ187" s="40">
        <f t="shared" si="682"/>
        <v>0</v>
      </c>
      <c r="CK187" s="40">
        <f t="shared" si="682"/>
        <v>0</v>
      </c>
      <c r="CL187" s="40">
        <f t="shared" si="682"/>
        <v>0</v>
      </c>
      <c r="CM187" s="40">
        <f t="shared" si="667"/>
        <v>0</v>
      </c>
      <c r="CO187" s="40">
        <f t="shared" si="683"/>
        <v>0</v>
      </c>
      <c r="CP187" s="40">
        <f t="shared" si="683"/>
        <v>0</v>
      </c>
      <c r="CQ187" s="40">
        <f t="shared" si="683"/>
        <v>0</v>
      </c>
      <c r="CR187" s="40">
        <f t="shared" si="683"/>
        <v>0</v>
      </c>
      <c r="CS187" s="40">
        <f t="shared" si="669"/>
        <v>0</v>
      </c>
      <c r="CU187" s="40">
        <f t="shared" si="684"/>
        <v>0</v>
      </c>
      <c r="CV187" s="40">
        <f t="shared" si="684"/>
        <v>0</v>
      </c>
      <c r="CW187" s="40">
        <f t="shared" si="684"/>
        <v>0</v>
      </c>
      <c r="CX187" s="40">
        <f t="shared" si="684"/>
        <v>0</v>
      </c>
      <c r="CY187" s="40">
        <f t="shared" si="671"/>
        <v>0</v>
      </c>
      <c r="DA187" s="40">
        <f t="shared" si="685"/>
        <v>0</v>
      </c>
      <c r="DB187" s="40">
        <f t="shared" si="685"/>
        <v>0</v>
      </c>
      <c r="DC187" s="40">
        <f t="shared" si="685"/>
        <v>0</v>
      </c>
      <c r="DD187" s="40">
        <f t="shared" si="685"/>
        <v>0</v>
      </c>
      <c r="DE187" s="40">
        <f t="shared" si="685"/>
        <v>0</v>
      </c>
      <c r="DF187" s="40">
        <f t="shared" si="685"/>
        <v>0</v>
      </c>
      <c r="DG187" s="40">
        <f t="shared" si="685"/>
        <v>0</v>
      </c>
      <c r="DH187" s="40">
        <f t="shared" si="685"/>
        <v>0</v>
      </c>
      <c r="DI187" s="40">
        <f t="shared" si="685"/>
        <v>0</v>
      </c>
      <c r="DJ187" s="40">
        <f t="shared" si="685"/>
        <v>0</v>
      </c>
      <c r="DK187" s="40">
        <f t="shared" si="685"/>
        <v>0</v>
      </c>
      <c r="DL187" s="40">
        <f t="shared" si="685"/>
        <v>0</v>
      </c>
      <c r="DM187" s="40">
        <f t="shared" si="685"/>
        <v>0</v>
      </c>
      <c r="DN187" s="40">
        <f t="shared" si="685"/>
        <v>0</v>
      </c>
      <c r="DO187" s="40">
        <f t="shared" si="685"/>
        <v>0</v>
      </c>
      <c r="DP187" s="40">
        <f t="shared" si="685"/>
        <v>0</v>
      </c>
      <c r="DQ187" s="40">
        <f t="shared" si="685"/>
        <v>0</v>
      </c>
      <c r="DR187" s="40">
        <f t="shared" si="685"/>
        <v>0</v>
      </c>
      <c r="DS187" s="40">
        <f t="shared" si="685"/>
        <v>0</v>
      </c>
      <c r="DU187" s="40">
        <f t="shared" si="673"/>
        <v>676285.06029178621</v>
      </c>
      <c r="DW187" s="40">
        <f t="shared" si="674"/>
        <v>1268247.009049484</v>
      </c>
      <c r="DX187" s="40">
        <f t="shared" si="675"/>
        <v>1944532.0693412703</v>
      </c>
    </row>
    <row r="188" spans="1:128" hidden="1" x14ac:dyDescent="0.3">
      <c r="B188" s="15" t="s">
        <v>125</v>
      </c>
      <c r="C188" s="16" t="s">
        <v>126</v>
      </c>
      <c r="D188" s="15" t="s">
        <v>127</v>
      </c>
      <c r="E188" s="16" t="s">
        <v>128</v>
      </c>
      <c r="F188" s="77" t="s">
        <v>129</v>
      </c>
      <c r="G188" s="39" t="s">
        <v>179</v>
      </c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>
        <f t="shared" si="656"/>
        <v>0</v>
      </c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0">
        <f t="shared" si="658"/>
        <v>0</v>
      </c>
      <c r="AK188" s="40">
        <f t="shared" si="678"/>
        <v>228163.58434564792</v>
      </c>
      <c r="AL188" s="40">
        <f t="shared" si="678"/>
        <v>154505.85621596532</v>
      </c>
      <c r="AM188" s="40">
        <f t="shared" si="678"/>
        <v>211869.39287568675</v>
      </c>
      <c r="AN188" s="40">
        <f t="shared" si="678"/>
        <v>219729.11507013778</v>
      </c>
      <c r="AO188" s="40">
        <f t="shared" si="678"/>
        <v>180960.78997672978</v>
      </c>
      <c r="AP188" s="40">
        <f t="shared" si="678"/>
        <v>198867.57155962757</v>
      </c>
      <c r="AQ188" s="40">
        <f t="shared" si="678"/>
        <v>205345.23442988086</v>
      </c>
      <c r="AR188" s="40">
        <f t="shared" si="678"/>
        <v>195146.37474279464</v>
      </c>
      <c r="AS188" s="40">
        <v>193383.40012413997</v>
      </c>
      <c r="AT188" s="40">
        <f t="shared" si="679"/>
        <v>162776.8400827845</v>
      </c>
      <c r="AU188" s="40">
        <f t="shared" si="679"/>
        <v>182948.32373014823</v>
      </c>
      <c r="AV188" s="40">
        <f t="shared" si="679"/>
        <v>183618.8408522612</v>
      </c>
      <c r="AW188" s="40">
        <f t="shared" si="661"/>
        <v>2317315.324005804</v>
      </c>
      <c r="AY188" s="40">
        <f t="shared" si="680"/>
        <v>87982.817972670891</v>
      </c>
      <c r="AZ188" s="40">
        <f t="shared" si="680"/>
        <v>67968.18256833429</v>
      </c>
      <c r="BA188" s="40">
        <f t="shared" si="680"/>
        <v>90003.132204521826</v>
      </c>
      <c r="BB188" s="40">
        <f t="shared" si="680"/>
        <v>88218.800581946591</v>
      </c>
      <c r="BC188" s="40">
        <f t="shared" si="680"/>
        <v>72692.004165204227</v>
      </c>
      <c r="BD188" s="40">
        <f t="shared" si="680"/>
        <v>86804.35600539748</v>
      </c>
      <c r="BE188" s="40">
        <f t="shared" si="680"/>
        <v>89867.759899324694</v>
      </c>
      <c r="BF188" s="40">
        <f t="shared" si="680"/>
        <v>86937.176836432263</v>
      </c>
      <c r="BG188" s="40">
        <f t="shared" si="680"/>
        <v>70125.082786048733</v>
      </c>
      <c r="BH188" s="40">
        <f t="shared" si="680"/>
        <v>88242.012006365345</v>
      </c>
      <c r="BI188" s="40">
        <f t="shared" si="680"/>
        <v>83747.097841872644</v>
      </c>
      <c r="BJ188" s="40">
        <f t="shared" si="680"/>
        <v>89327.936908164804</v>
      </c>
      <c r="BK188" s="40">
        <f t="shared" si="663"/>
        <v>1001916.3597762838</v>
      </c>
      <c r="BM188" s="40">
        <f t="shared" si="681"/>
        <v>186252.06366051291</v>
      </c>
      <c r="BN188" s="40">
        <f t="shared" si="681"/>
        <v>168686.58637583689</v>
      </c>
      <c r="BO188" s="40">
        <f t="shared" si="681"/>
        <v>163525.47557887528</v>
      </c>
      <c r="BP188" s="40">
        <f t="shared" si="681"/>
        <v>173766.97055747826</v>
      </c>
      <c r="BQ188" s="40">
        <f t="shared" si="681"/>
        <v>167204.23583338864</v>
      </c>
      <c r="BR188" s="40">
        <f t="shared" si="681"/>
        <v>172716.37098945247</v>
      </c>
      <c r="BS188" s="40">
        <f t="shared" si="681"/>
        <v>74021.665539555499</v>
      </c>
      <c r="BT188" s="40">
        <f t="shared" si="681"/>
        <v>87683.3815073187</v>
      </c>
      <c r="BU188" s="40">
        <f t="shared" si="681"/>
        <v>78967.014770937953</v>
      </c>
      <c r="BV188" s="40">
        <f t="shared" si="681"/>
        <v>88364.613162863403</v>
      </c>
      <c r="BW188" s="40">
        <f t="shared" si="681"/>
        <v>84773.75794371916</v>
      </c>
      <c r="BX188" s="40">
        <f t="shared" si="681"/>
        <v>84077.309681808096</v>
      </c>
      <c r="BY188" s="40">
        <f t="shared" si="665"/>
        <v>1530039.4456017471</v>
      </c>
      <c r="CA188" s="40">
        <f t="shared" si="682"/>
        <v>0</v>
      </c>
      <c r="CB188" s="40">
        <f t="shared" si="682"/>
        <v>0</v>
      </c>
      <c r="CC188" s="40">
        <f t="shared" si="682"/>
        <v>0</v>
      </c>
      <c r="CD188" s="40">
        <f t="shared" si="682"/>
        <v>0</v>
      </c>
      <c r="CE188" s="40">
        <f t="shared" si="682"/>
        <v>0</v>
      </c>
      <c r="CF188" s="40">
        <f t="shared" si="682"/>
        <v>0</v>
      </c>
      <c r="CG188" s="40">
        <f t="shared" si="682"/>
        <v>0</v>
      </c>
      <c r="CH188" s="40">
        <f t="shared" si="682"/>
        <v>0</v>
      </c>
      <c r="CI188" s="40">
        <f t="shared" si="682"/>
        <v>0</v>
      </c>
      <c r="CJ188" s="40">
        <f t="shared" si="682"/>
        <v>0</v>
      </c>
      <c r="CK188" s="40">
        <f t="shared" si="682"/>
        <v>0</v>
      </c>
      <c r="CL188" s="40">
        <f t="shared" si="682"/>
        <v>0</v>
      </c>
      <c r="CM188" s="40">
        <f t="shared" si="667"/>
        <v>0</v>
      </c>
      <c r="CO188" s="40">
        <f t="shared" si="683"/>
        <v>0</v>
      </c>
      <c r="CP188" s="40">
        <f t="shared" si="683"/>
        <v>0</v>
      </c>
      <c r="CQ188" s="40">
        <f t="shared" si="683"/>
        <v>0</v>
      </c>
      <c r="CR188" s="40">
        <f t="shared" si="683"/>
        <v>0</v>
      </c>
      <c r="CS188" s="40">
        <f t="shared" si="669"/>
        <v>0</v>
      </c>
      <c r="CU188" s="40">
        <f t="shared" si="684"/>
        <v>0</v>
      </c>
      <c r="CV188" s="40">
        <f t="shared" si="684"/>
        <v>0</v>
      </c>
      <c r="CW188" s="40">
        <f t="shared" si="684"/>
        <v>0</v>
      </c>
      <c r="CX188" s="40">
        <f t="shared" si="684"/>
        <v>0</v>
      </c>
      <c r="CY188" s="40">
        <f t="shared" si="671"/>
        <v>0</v>
      </c>
      <c r="DA188" s="40">
        <f t="shared" si="685"/>
        <v>0</v>
      </c>
      <c r="DB188" s="40">
        <f t="shared" si="685"/>
        <v>0</v>
      </c>
      <c r="DC188" s="40">
        <f t="shared" si="685"/>
        <v>0</v>
      </c>
      <c r="DD188" s="40">
        <f t="shared" si="685"/>
        <v>0</v>
      </c>
      <c r="DE188" s="40">
        <f t="shared" si="685"/>
        <v>0</v>
      </c>
      <c r="DF188" s="40">
        <f t="shared" si="685"/>
        <v>0</v>
      </c>
      <c r="DG188" s="40">
        <f t="shared" si="685"/>
        <v>0</v>
      </c>
      <c r="DH188" s="40">
        <f t="shared" si="685"/>
        <v>0</v>
      </c>
      <c r="DI188" s="40">
        <f t="shared" si="685"/>
        <v>0</v>
      </c>
      <c r="DJ188" s="40">
        <f t="shared" si="685"/>
        <v>0</v>
      </c>
      <c r="DK188" s="40">
        <f t="shared" si="685"/>
        <v>0</v>
      </c>
      <c r="DL188" s="40">
        <f t="shared" si="685"/>
        <v>0</v>
      </c>
      <c r="DM188" s="40">
        <f t="shared" si="685"/>
        <v>0</v>
      </c>
      <c r="DN188" s="40">
        <f t="shared" si="685"/>
        <v>0</v>
      </c>
      <c r="DO188" s="40">
        <f t="shared" si="685"/>
        <v>0</v>
      </c>
      <c r="DP188" s="40">
        <f t="shared" si="685"/>
        <v>0</v>
      </c>
      <c r="DQ188" s="40">
        <f t="shared" si="685"/>
        <v>0</v>
      </c>
      <c r="DR188" s="40">
        <f t="shared" si="685"/>
        <v>0</v>
      </c>
      <c r="DS188" s="40">
        <f t="shared" si="685"/>
        <v>0</v>
      </c>
      <c r="DU188" s="40">
        <f t="shared" si="673"/>
        <v>2705140.2411671448</v>
      </c>
      <c r="DW188" s="40">
        <f t="shared" si="674"/>
        <v>5072988.0361979362</v>
      </c>
      <c r="DX188" s="40">
        <f t="shared" si="675"/>
        <v>7778128.277365081</v>
      </c>
    </row>
    <row r="189" spans="1:128" hidden="1" x14ac:dyDescent="0.3">
      <c r="B189" s="15" t="s">
        <v>130</v>
      </c>
      <c r="C189" s="16" t="s">
        <v>131</v>
      </c>
      <c r="D189" s="15" t="s">
        <v>132</v>
      </c>
      <c r="E189" s="16" t="s">
        <v>133</v>
      </c>
      <c r="F189" s="77" t="s">
        <v>134</v>
      </c>
      <c r="G189" s="39" t="s">
        <v>179</v>
      </c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>
        <f t="shared" si="656"/>
        <v>0</v>
      </c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0">
        <f t="shared" si="658"/>
        <v>0</v>
      </c>
      <c r="AK189" s="40">
        <f t="shared" si="678"/>
        <v>40804.023857599823</v>
      </c>
      <c r="AL189" s="40">
        <f t="shared" si="678"/>
        <v>30218.868203792626</v>
      </c>
      <c r="AM189" s="40">
        <f t="shared" si="678"/>
        <v>38141.174193710212</v>
      </c>
      <c r="AN189" s="40">
        <f t="shared" si="678"/>
        <v>41289.452929884057</v>
      </c>
      <c r="AO189" s="40">
        <f t="shared" si="678"/>
        <v>35806.57687498501</v>
      </c>
      <c r="AP189" s="40">
        <f t="shared" si="678"/>
        <v>34853.835533606281</v>
      </c>
      <c r="AQ189" s="40">
        <f t="shared" si="678"/>
        <v>38068.984981344642</v>
      </c>
      <c r="AR189" s="40">
        <f t="shared" si="678"/>
        <v>37902.437730696911</v>
      </c>
      <c r="AS189" s="40">
        <v>35191.015462290328</v>
      </c>
      <c r="AT189" s="40">
        <f t="shared" si="679"/>
        <v>30595.28838358093</v>
      </c>
      <c r="AU189" s="40">
        <f t="shared" si="679"/>
        <v>37462.777292696257</v>
      </c>
      <c r="AV189" s="40">
        <f t="shared" si="679"/>
        <v>38479.687700701812</v>
      </c>
      <c r="AW189" s="40">
        <f t="shared" si="661"/>
        <v>438814.12314488884</v>
      </c>
      <c r="AY189" s="40">
        <f t="shared" si="680"/>
        <v>173676.23714263024</v>
      </c>
      <c r="AZ189" s="40">
        <f t="shared" si="680"/>
        <v>134167.76668324371</v>
      </c>
      <c r="BA189" s="40">
        <f t="shared" si="680"/>
        <v>177664.29505801277</v>
      </c>
      <c r="BB189" s="40">
        <f t="shared" si="680"/>
        <v>174142.06186334824</v>
      </c>
      <c r="BC189" s="40">
        <f t="shared" si="680"/>
        <v>143492.49142816264</v>
      </c>
      <c r="BD189" s="40">
        <f t="shared" si="680"/>
        <v>171349.97793875565</v>
      </c>
      <c r="BE189" s="40">
        <f t="shared" si="680"/>
        <v>177397.07296713514</v>
      </c>
      <c r="BF189" s="40">
        <f t="shared" si="680"/>
        <v>171612.16347315672</v>
      </c>
      <c r="BG189" s="40">
        <f t="shared" si="680"/>
        <v>138425.44246968106</v>
      </c>
      <c r="BH189" s="40">
        <f t="shared" si="680"/>
        <v>174187.88072826594</v>
      </c>
      <c r="BI189" s="40">
        <f t="shared" si="680"/>
        <v>165315.01445327705</v>
      </c>
      <c r="BJ189" s="40">
        <f t="shared" si="680"/>
        <v>176331.47370596067</v>
      </c>
      <c r="BK189" s="40">
        <f t="shared" si="663"/>
        <v>1977761.8779116299</v>
      </c>
      <c r="BM189" s="40">
        <f t="shared" si="681"/>
        <v>41921.280905330852</v>
      </c>
      <c r="BN189" s="40">
        <f t="shared" si="681"/>
        <v>38339.710634174764</v>
      </c>
      <c r="BO189" s="40">
        <f t="shared" si="681"/>
        <v>34199.326244186537</v>
      </c>
      <c r="BP189" s="40">
        <f t="shared" si="681"/>
        <v>55850.454860531674</v>
      </c>
      <c r="BQ189" s="40">
        <f t="shared" si="681"/>
        <v>53741.125807412405</v>
      </c>
      <c r="BR189" s="40">
        <f t="shared" si="681"/>
        <v>55512.781575658999</v>
      </c>
      <c r="BS189" s="40">
        <f t="shared" si="681"/>
        <v>146117.21509003671</v>
      </c>
      <c r="BT189" s="40">
        <f t="shared" si="681"/>
        <v>173085.15584103097</v>
      </c>
      <c r="BU189" s="40">
        <f t="shared" si="681"/>
        <v>155879.23073869993</v>
      </c>
      <c r="BV189" s="40">
        <f t="shared" si="681"/>
        <v>174429.89283950033</v>
      </c>
      <c r="BW189" s="40">
        <f t="shared" si="681"/>
        <v>167341.61995900839</v>
      </c>
      <c r="BX189" s="40">
        <f t="shared" si="681"/>
        <v>165966.84569875663</v>
      </c>
      <c r="BY189" s="40">
        <f t="shared" si="665"/>
        <v>1262384.6401943283</v>
      </c>
      <c r="CA189" s="40">
        <f t="shared" si="682"/>
        <v>0</v>
      </c>
      <c r="CB189" s="40">
        <f t="shared" si="682"/>
        <v>0</v>
      </c>
      <c r="CC189" s="40">
        <f t="shared" si="682"/>
        <v>0</v>
      </c>
      <c r="CD189" s="40">
        <f t="shared" si="682"/>
        <v>0</v>
      </c>
      <c r="CE189" s="40">
        <f t="shared" si="682"/>
        <v>0</v>
      </c>
      <c r="CF189" s="40">
        <f t="shared" si="682"/>
        <v>0</v>
      </c>
      <c r="CG189" s="40">
        <f t="shared" si="682"/>
        <v>0</v>
      </c>
      <c r="CH189" s="40">
        <f t="shared" si="682"/>
        <v>0</v>
      </c>
      <c r="CI189" s="40">
        <f t="shared" si="682"/>
        <v>0</v>
      </c>
      <c r="CJ189" s="40">
        <f t="shared" si="682"/>
        <v>0</v>
      </c>
      <c r="CK189" s="40">
        <f t="shared" si="682"/>
        <v>0</v>
      </c>
      <c r="CL189" s="40">
        <f t="shared" si="682"/>
        <v>0</v>
      </c>
      <c r="CM189" s="40">
        <f t="shared" si="667"/>
        <v>0</v>
      </c>
      <c r="CO189" s="40">
        <f t="shared" si="683"/>
        <v>0</v>
      </c>
      <c r="CP189" s="40">
        <f t="shared" si="683"/>
        <v>0</v>
      </c>
      <c r="CQ189" s="40">
        <f t="shared" si="683"/>
        <v>0</v>
      </c>
      <c r="CR189" s="40">
        <f t="shared" si="683"/>
        <v>0</v>
      </c>
      <c r="CS189" s="40">
        <f t="shared" si="669"/>
        <v>0</v>
      </c>
      <c r="CU189" s="40">
        <f t="shared" si="684"/>
        <v>0</v>
      </c>
      <c r="CV189" s="40">
        <f t="shared" si="684"/>
        <v>0</v>
      </c>
      <c r="CW189" s="40">
        <f t="shared" si="684"/>
        <v>0</v>
      </c>
      <c r="CX189" s="40">
        <f t="shared" si="684"/>
        <v>0</v>
      </c>
      <c r="CY189" s="40">
        <f t="shared" si="671"/>
        <v>0</v>
      </c>
      <c r="DA189" s="40">
        <f t="shared" si="685"/>
        <v>0</v>
      </c>
      <c r="DB189" s="40">
        <f t="shared" si="685"/>
        <v>0</v>
      </c>
      <c r="DC189" s="40">
        <f t="shared" si="685"/>
        <v>0</v>
      </c>
      <c r="DD189" s="40">
        <f t="shared" si="685"/>
        <v>0</v>
      </c>
      <c r="DE189" s="40">
        <f t="shared" si="685"/>
        <v>0</v>
      </c>
      <c r="DF189" s="40">
        <f t="shared" si="685"/>
        <v>0</v>
      </c>
      <c r="DG189" s="40">
        <f t="shared" si="685"/>
        <v>0</v>
      </c>
      <c r="DH189" s="40">
        <f t="shared" si="685"/>
        <v>0</v>
      </c>
      <c r="DI189" s="40">
        <f t="shared" si="685"/>
        <v>0</v>
      </c>
      <c r="DJ189" s="40">
        <f t="shared" si="685"/>
        <v>0</v>
      </c>
      <c r="DK189" s="40">
        <f t="shared" si="685"/>
        <v>0</v>
      </c>
      <c r="DL189" s="40">
        <f t="shared" si="685"/>
        <v>0</v>
      </c>
      <c r="DM189" s="40">
        <f t="shared" si="685"/>
        <v>0</v>
      </c>
      <c r="DN189" s="40">
        <f t="shared" si="685"/>
        <v>0</v>
      </c>
      <c r="DO189" s="40">
        <f t="shared" si="685"/>
        <v>0</v>
      </c>
      <c r="DP189" s="40">
        <f t="shared" si="685"/>
        <v>0</v>
      </c>
      <c r="DQ189" s="40">
        <f t="shared" si="685"/>
        <v>0</v>
      </c>
      <c r="DR189" s="40">
        <f t="shared" si="685"/>
        <v>0</v>
      </c>
      <c r="DS189" s="40">
        <f t="shared" si="685"/>
        <v>0</v>
      </c>
      <c r="DU189" s="40">
        <f t="shared" si="673"/>
        <v>2444508.2888491508</v>
      </c>
      <c r="DW189" s="40">
        <f t="shared" si="674"/>
        <v>4798966.7965935832</v>
      </c>
      <c r="DX189" s="40">
        <f t="shared" si="675"/>
        <v>7243475.085442734</v>
      </c>
    </row>
    <row r="190" spans="1:128" hidden="1" x14ac:dyDescent="0.3">
      <c r="B190" s="15" t="s">
        <v>135</v>
      </c>
      <c r="C190" s="16" t="s">
        <v>136</v>
      </c>
      <c r="D190" s="15" t="s">
        <v>137</v>
      </c>
      <c r="E190" s="16" t="s">
        <v>138</v>
      </c>
      <c r="F190" s="77" t="s">
        <v>139</v>
      </c>
      <c r="G190" s="39" t="s">
        <v>179</v>
      </c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>
        <f t="shared" si="656"/>
        <v>0</v>
      </c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0">
        <f t="shared" si="658"/>
        <v>0</v>
      </c>
      <c r="AK190" s="40">
        <f t="shared" si="678"/>
        <v>10665.962226706148</v>
      </c>
      <c r="AL190" s="40">
        <f t="shared" si="678"/>
        <v>7756.1999052955161</v>
      </c>
      <c r="AM190" s="40">
        <f t="shared" si="678"/>
        <v>10125.733488565804</v>
      </c>
      <c r="AN190" s="40">
        <f t="shared" si="678"/>
        <v>10509.329030288298</v>
      </c>
      <c r="AO190" s="40">
        <f t="shared" si="678"/>
        <v>9359.1992791842222</v>
      </c>
      <c r="AP190" s="40">
        <f t="shared" si="678"/>
        <v>9947.9823400585683</v>
      </c>
      <c r="AQ190" s="40">
        <f t="shared" si="678"/>
        <v>9941.7130047915325</v>
      </c>
      <c r="AR190" s="40">
        <f t="shared" si="678"/>
        <v>9803.2439162598166</v>
      </c>
      <c r="AS190" s="40">
        <v>9372.9307151788216</v>
      </c>
      <c r="AT190" s="40">
        <f t="shared" si="679"/>
        <v>8251.4632302222526</v>
      </c>
      <c r="AU190" s="40">
        <f t="shared" si="679"/>
        <v>8936.1289377477733</v>
      </c>
      <c r="AV190" s="40">
        <f t="shared" si="679"/>
        <v>9105.2135857991088</v>
      </c>
      <c r="AW190" s="40">
        <f t="shared" si="661"/>
        <v>113775.09966009784</v>
      </c>
      <c r="AY190" s="40">
        <f t="shared" si="680"/>
        <v>18430.066152162075</v>
      </c>
      <c r="AZ190" s="40">
        <f t="shared" si="680"/>
        <v>14237.531029816852</v>
      </c>
      <c r="BA190" s="40">
        <f t="shared" si="680"/>
        <v>18853.268384133462</v>
      </c>
      <c r="BB190" s="40">
        <f t="shared" si="680"/>
        <v>18479.498248109056</v>
      </c>
      <c r="BC190" s="40">
        <f t="shared" si="680"/>
        <v>15227.046329819716</v>
      </c>
      <c r="BD190" s="40">
        <f t="shared" si="680"/>
        <v>18183.209635002069</v>
      </c>
      <c r="BE190" s="40">
        <f t="shared" si="680"/>
        <v>18824.911477666465</v>
      </c>
      <c r="BF190" s="40">
        <f t="shared" si="680"/>
        <v>18211.032075323499</v>
      </c>
      <c r="BG190" s="40">
        <f t="shared" si="680"/>
        <v>14689.344402155502</v>
      </c>
      <c r="BH190" s="40">
        <f t="shared" si="680"/>
        <v>18484.360425718052</v>
      </c>
      <c r="BI190" s="40">
        <f t="shared" si="680"/>
        <v>17542.79515980872</v>
      </c>
      <c r="BJ190" s="40">
        <f t="shared" si="680"/>
        <v>18711.832882700062</v>
      </c>
      <c r="BK190" s="40">
        <f t="shared" si="663"/>
        <v>209874.89620241549</v>
      </c>
      <c r="BM190" s="40">
        <f t="shared" si="681"/>
        <v>9374.626986085379</v>
      </c>
      <c r="BN190" s="40">
        <f t="shared" si="681"/>
        <v>8738.765088245309</v>
      </c>
      <c r="BO190" s="40">
        <f t="shared" si="681"/>
        <v>8096.9065915572701</v>
      </c>
      <c r="BP190" s="40">
        <f t="shared" si="681"/>
        <v>10594.449658386313</v>
      </c>
      <c r="BQ190" s="40">
        <f t="shared" si="681"/>
        <v>10194.324350149367</v>
      </c>
      <c r="BR190" s="40">
        <f t="shared" si="681"/>
        <v>10530.395343582628</v>
      </c>
      <c r="BS190" s="40">
        <f t="shared" si="681"/>
        <v>15505.575111392509</v>
      </c>
      <c r="BT190" s="40">
        <f t="shared" si="681"/>
        <v>18367.342156818744</v>
      </c>
      <c r="BU190" s="40">
        <f t="shared" si="681"/>
        <v>16541.494573624703</v>
      </c>
      <c r="BV190" s="40">
        <f t="shared" si="681"/>
        <v>18510.042115355369</v>
      </c>
      <c r="BW190" s="40">
        <f t="shared" si="681"/>
        <v>17757.853213515227</v>
      </c>
      <c r="BX190" s="40">
        <f t="shared" si="681"/>
        <v>17611.96577964642</v>
      </c>
      <c r="BY190" s="40">
        <f t="shared" si="665"/>
        <v>161823.74096835923</v>
      </c>
      <c r="CA190" s="40">
        <f t="shared" si="682"/>
        <v>0</v>
      </c>
      <c r="CB190" s="40">
        <f t="shared" si="682"/>
        <v>0</v>
      </c>
      <c r="CC190" s="40">
        <f t="shared" si="682"/>
        <v>0</v>
      </c>
      <c r="CD190" s="40">
        <f t="shared" si="682"/>
        <v>0</v>
      </c>
      <c r="CE190" s="40">
        <f t="shared" si="682"/>
        <v>0</v>
      </c>
      <c r="CF190" s="40">
        <f t="shared" si="682"/>
        <v>0</v>
      </c>
      <c r="CG190" s="40">
        <f t="shared" si="682"/>
        <v>0</v>
      </c>
      <c r="CH190" s="40">
        <f t="shared" si="682"/>
        <v>0</v>
      </c>
      <c r="CI190" s="40">
        <f t="shared" si="682"/>
        <v>0</v>
      </c>
      <c r="CJ190" s="40">
        <f t="shared" si="682"/>
        <v>0</v>
      </c>
      <c r="CK190" s="40">
        <f t="shared" si="682"/>
        <v>0</v>
      </c>
      <c r="CL190" s="40">
        <f t="shared" si="682"/>
        <v>0</v>
      </c>
      <c r="CM190" s="40">
        <f t="shared" si="667"/>
        <v>0</v>
      </c>
      <c r="CO190" s="40">
        <f t="shared" si="683"/>
        <v>0</v>
      </c>
      <c r="CP190" s="40">
        <f t="shared" si="683"/>
        <v>0</v>
      </c>
      <c r="CQ190" s="40">
        <f t="shared" si="683"/>
        <v>0</v>
      </c>
      <c r="CR190" s="40">
        <f t="shared" si="683"/>
        <v>0</v>
      </c>
      <c r="CS190" s="40">
        <f t="shared" si="669"/>
        <v>0</v>
      </c>
      <c r="CU190" s="40">
        <f t="shared" si="684"/>
        <v>0</v>
      </c>
      <c r="CV190" s="40">
        <f t="shared" si="684"/>
        <v>0</v>
      </c>
      <c r="CW190" s="40">
        <f t="shared" si="684"/>
        <v>0</v>
      </c>
      <c r="CX190" s="40">
        <f t="shared" si="684"/>
        <v>0</v>
      </c>
      <c r="CY190" s="40">
        <f t="shared" si="671"/>
        <v>0</v>
      </c>
      <c r="DA190" s="40">
        <f t="shared" si="685"/>
        <v>0</v>
      </c>
      <c r="DB190" s="40">
        <f t="shared" si="685"/>
        <v>0</v>
      </c>
      <c r="DC190" s="40">
        <f t="shared" si="685"/>
        <v>0</v>
      </c>
      <c r="DD190" s="40">
        <f t="shared" si="685"/>
        <v>0</v>
      </c>
      <c r="DE190" s="40">
        <f t="shared" si="685"/>
        <v>0</v>
      </c>
      <c r="DF190" s="40">
        <f t="shared" si="685"/>
        <v>0</v>
      </c>
      <c r="DG190" s="40">
        <f t="shared" si="685"/>
        <v>0</v>
      </c>
      <c r="DH190" s="40">
        <f t="shared" si="685"/>
        <v>0</v>
      </c>
      <c r="DI190" s="40">
        <f t="shared" si="685"/>
        <v>0</v>
      </c>
      <c r="DJ190" s="40">
        <f t="shared" si="685"/>
        <v>0</v>
      </c>
      <c r="DK190" s="40">
        <f t="shared" si="685"/>
        <v>0</v>
      </c>
      <c r="DL190" s="40">
        <f t="shared" si="685"/>
        <v>0</v>
      </c>
      <c r="DM190" s="40">
        <f t="shared" si="685"/>
        <v>0</v>
      </c>
      <c r="DN190" s="40">
        <f t="shared" si="685"/>
        <v>0</v>
      </c>
      <c r="DO190" s="40">
        <f t="shared" si="685"/>
        <v>0</v>
      </c>
      <c r="DP190" s="40">
        <f t="shared" si="685"/>
        <v>0</v>
      </c>
      <c r="DQ190" s="40">
        <f t="shared" si="685"/>
        <v>0</v>
      </c>
      <c r="DR190" s="40">
        <f t="shared" si="685"/>
        <v>0</v>
      </c>
      <c r="DS190" s="40">
        <f t="shared" si="685"/>
        <v>0</v>
      </c>
      <c r="DU190" s="40">
        <f t="shared" si="673"/>
        <v>305534.08986238774</v>
      </c>
      <c r="DW190" s="40">
        <f t="shared" si="674"/>
        <v>592376.82347483188</v>
      </c>
      <c r="DX190" s="40">
        <f t="shared" si="675"/>
        <v>897910.91333721962</v>
      </c>
    </row>
    <row r="191" spans="1:128" hidden="1" x14ac:dyDescent="0.3">
      <c r="B191" s="15" t="s">
        <v>140</v>
      </c>
      <c r="C191" s="16" t="s">
        <v>141</v>
      </c>
      <c r="D191" s="15" t="s">
        <v>142</v>
      </c>
      <c r="E191" s="16" t="s">
        <v>143</v>
      </c>
      <c r="F191" s="77" t="s">
        <v>144</v>
      </c>
      <c r="G191" s="39" t="s">
        <v>179</v>
      </c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>
        <f t="shared" si="656"/>
        <v>0</v>
      </c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0">
        <f t="shared" si="658"/>
        <v>0</v>
      </c>
      <c r="AK191" s="40">
        <f t="shared" si="678"/>
        <v>22486.805942480623</v>
      </c>
      <c r="AL191" s="40">
        <f t="shared" si="678"/>
        <v>16524.772821934355</v>
      </c>
      <c r="AM191" s="40">
        <f t="shared" si="678"/>
        <v>20877.110538973971</v>
      </c>
      <c r="AN191" s="40">
        <f t="shared" si="678"/>
        <v>21920.786491777839</v>
      </c>
      <c r="AO191" s="40">
        <f t="shared" si="678"/>
        <v>20079.481905987512</v>
      </c>
      <c r="AP191" s="40">
        <f t="shared" si="678"/>
        <v>19229.164412009464</v>
      </c>
      <c r="AQ191" s="40">
        <f t="shared" si="678"/>
        <v>20375.368217297146</v>
      </c>
      <c r="AR191" s="40">
        <f t="shared" si="678"/>
        <v>19748.487150757868</v>
      </c>
      <c r="AS191" s="40">
        <v>19124.142107375454</v>
      </c>
      <c r="AT191" s="40">
        <f t="shared" si="679"/>
        <v>16471.737321375022</v>
      </c>
      <c r="AU191" s="40">
        <f t="shared" si="679"/>
        <v>18256.472165263331</v>
      </c>
      <c r="AV191" s="40">
        <f t="shared" si="679"/>
        <v>19162.691440070783</v>
      </c>
      <c r="AW191" s="40">
        <f t="shared" si="661"/>
        <v>234257.02051530333</v>
      </c>
      <c r="AY191" s="40">
        <f t="shared" si="680"/>
        <v>5582.3818176813666</v>
      </c>
      <c r="AZ191" s="40">
        <f t="shared" si="680"/>
        <v>4312.4823152194685</v>
      </c>
      <c r="BA191" s="40">
        <f t="shared" si="680"/>
        <v>5710.5678168771483</v>
      </c>
      <c r="BB191" s="40">
        <f t="shared" si="680"/>
        <v>5597.3545709718874</v>
      </c>
      <c r="BC191" s="40">
        <f t="shared" si="680"/>
        <v>4612.201924115474</v>
      </c>
      <c r="BD191" s="40">
        <f t="shared" si="680"/>
        <v>5507.610120087189</v>
      </c>
      <c r="BE191" s="40">
        <f t="shared" si="680"/>
        <v>5701.9786410293736</v>
      </c>
      <c r="BF191" s="40">
        <f t="shared" si="680"/>
        <v>5516.0374086108195</v>
      </c>
      <c r="BG191" s="40">
        <f t="shared" si="680"/>
        <v>4449.3344965358492</v>
      </c>
      <c r="BH191" s="40">
        <f t="shared" si="680"/>
        <v>5598.8273020871602</v>
      </c>
      <c r="BI191" s="40">
        <f t="shared" si="680"/>
        <v>5313.6315367992547</v>
      </c>
      <c r="BJ191" s="40">
        <f t="shared" si="680"/>
        <v>5667.7276574844573</v>
      </c>
      <c r="BK191" s="40">
        <f t="shared" si="663"/>
        <v>63570.135607499447</v>
      </c>
      <c r="BM191" s="40">
        <f t="shared" si="681"/>
        <v>20126.290194720354</v>
      </c>
      <c r="BN191" s="40">
        <f t="shared" si="681"/>
        <v>19162.370600247905</v>
      </c>
      <c r="BO191" s="40">
        <f t="shared" si="681"/>
        <v>17861.150954160854</v>
      </c>
      <c r="BP191" s="40">
        <f t="shared" si="681"/>
        <v>17081.536182752036</v>
      </c>
      <c r="BQ191" s="40">
        <f t="shared" si="681"/>
        <v>16436.410182755051</v>
      </c>
      <c r="BR191" s="40">
        <f t="shared" si="681"/>
        <v>16978.260776170209</v>
      </c>
      <c r="BS191" s="40">
        <f t="shared" si="681"/>
        <v>4696.5670041491394</v>
      </c>
      <c r="BT191" s="40">
        <f t="shared" si="681"/>
        <v>5563.383009524845</v>
      </c>
      <c r="BU191" s="40">
        <f t="shared" si="681"/>
        <v>5010.3422192136186</v>
      </c>
      <c r="BV191" s="40">
        <f t="shared" si="681"/>
        <v>5606.606167127311</v>
      </c>
      <c r="BW191" s="40">
        <f t="shared" si="681"/>
        <v>5378.7716268480544</v>
      </c>
      <c r="BX191" s="40">
        <f t="shared" si="681"/>
        <v>5334.5829977062158</v>
      </c>
      <c r="BY191" s="40">
        <f t="shared" si="665"/>
        <v>139236.27191537558</v>
      </c>
      <c r="CA191" s="40">
        <f t="shared" si="682"/>
        <v>0</v>
      </c>
      <c r="CB191" s="40">
        <f t="shared" si="682"/>
        <v>0</v>
      </c>
      <c r="CC191" s="40">
        <f t="shared" si="682"/>
        <v>0</v>
      </c>
      <c r="CD191" s="40">
        <f t="shared" si="682"/>
        <v>0</v>
      </c>
      <c r="CE191" s="40">
        <f t="shared" si="682"/>
        <v>0</v>
      </c>
      <c r="CF191" s="40">
        <f t="shared" si="682"/>
        <v>0</v>
      </c>
      <c r="CG191" s="40">
        <f t="shared" si="682"/>
        <v>0</v>
      </c>
      <c r="CH191" s="40">
        <f t="shared" si="682"/>
        <v>0</v>
      </c>
      <c r="CI191" s="40">
        <f t="shared" si="682"/>
        <v>0</v>
      </c>
      <c r="CJ191" s="40">
        <f t="shared" si="682"/>
        <v>0</v>
      </c>
      <c r="CK191" s="40">
        <f t="shared" si="682"/>
        <v>0</v>
      </c>
      <c r="CL191" s="40">
        <f t="shared" si="682"/>
        <v>0</v>
      </c>
      <c r="CM191" s="40">
        <f t="shared" si="667"/>
        <v>0</v>
      </c>
      <c r="CO191" s="40">
        <f t="shared" si="683"/>
        <v>0</v>
      </c>
      <c r="CP191" s="40">
        <f t="shared" si="683"/>
        <v>0</v>
      </c>
      <c r="CQ191" s="40">
        <f t="shared" si="683"/>
        <v>0</v>
      </c>
      <c r="CR191" s="40">
        <f t="shared" si="683"/>
        <v>0</v>
      </c>
      <c r="CS191" s="40">
        <f t="shared" si="669"/>
        <v>0</v>
      </c>
      <c r="CU191" s="40">
        <f t="shared" si="684"/>
        <v>0</v>
      </c>
      <c r="CV191" s="40">
        <f t="shared" si="684"/>
        <v>0</v>
      </c>
      <c r="CW191" s="40">
        <f t="shared" si="684"/>
        <v>0</v>
      </c>
      <c r="CX191" s="40">
        <f t="shared" si="684"/>
        <v>0</v>
      </c>
      <c r="CY191" s="40">
        <f t="shared" si="671"/>
        <v>0</v>
      </c>
      <c r="DA191" s="40">
        <f t="shared" si="685"/>
        <v>0</v>
      </c>
      <c r="DB191" s="40">
        <f t="shared" si="685"/>
        <v>0</v>
      </c>
      <c r="DC191" s="40">
        <f t="shared" si="685"/>
        <v>0</v>
      </c>
      <c r="DD191" s="40">
        <f t="shared" si="685"/>
        <v>0</v>
      </c>
      <c r="DE191" s="40">
        <f t="shared" si="685"/>
        <v>0</v>
      </c>
      <c r="DF191" s="40">
        <f t="shared" si="685"/>
        <v>0</v>
      </c>
      <c r="DG191" s="40">
        <f t="shared" si="685"/>
        <v>0</v>
      </c>
      <c r="DH191" s="40">
        <f t="shared" si="685"/>
        <v>0</v>
      </c>
      <c r="DI191" s="40">
        <f t="shared" si="685"/>
        <v>0</v>
      </c>
      <c r="DJ191" s="40">
        <f t="shared" si="685"/>
        <v>0</v>
      </c>
      <c r="DK191" s="40">
        <f t="shared" si="685"/>
        <v>0</v>
      </c>
      <c r="DL191" s="40">
        <f t="shared" si="685"/>
        <v>0</v>
      </c>
      <c r="DM191" s="40">
        <f t="shared" si="685"/>
        <v>0</v>
      </c>
      <c r="DN191" s="40">
        <f t="shared" si="685"/>
        <v>0</v>
      </c>
      <c r="DO191" s="40">
        <f t="shared" si="685"/>
        <v>0</v>
      </c>
      <c r="DP191" s="40">
        <f t="shared" si="685"/>
        <v>0</v>
      </c>
      <c r="DQ191" s="40">
        <f t="shared" si="685"/>
        <v>0</v>
      </c>
      <c r="DR191" s="40">
        <f t="shared" si="685"/>
        <v>0</v>
      </c>
      <c r="DS191" s="40">
        <f t="shared" si="685"/>
        <v>0</v>
      </c>
      <c r="DU191" s="40">
        <f t="shared" si="673"/>
        <v>239183.8830357829</v>
      </c>
      <c r="DW191" s="40">
        <f t="shared" si="674"/>
        <v>443425.07893465291</v>
      </c>
      <c r="DX191" s="40">
        <f t="shared" si="675"/>
        <v>682608.9619704358</v>
      </c>
    </row>
    <row r="192" spans="1:128" hidden="1" x14ac:dyDescent="0.3">
      <c r="B192" s="15" t="s">
        <v>145</v>
      </c>
      <c r="C192" s="16" t="s">
        <v>146</v>
      </c>
      <c r="D192" s="15" t="s">
        <v>147</v>
      </c>
      <c r="E192" s="16" t="s">
        <v>148</v>
      </c>
      <c r="F192" s="77" t="s">
        <v>149</v>
      </c>
      <c r="G192" s="39" t="s">
        <v>179</v>
      </c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>
        <f t="shared" si="656"/>
        <v>0</v>
      </c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0">
        <f t="shared" si="658"/>
        <v>0</v>
      </c>
      <c r="AK192" s="40">
        <f t="shared" si="678"/>
        <v>12936.407086015774</v>
      </c>
      <c r="AL192" s="40">
        <f t="shared" si="678"/>
        <v>9524.2468089141057</v>
      </c>
      <c r="AM192" s="40">
        <f t="shared" si="678"/>
        <v>11602.308218972139</v>
      </c>
      <c r="AN192" s="40">
        <f t="shared" si="678"/>
        <v>12446.591183129611</v>
      </c>
      <c r="AO192" s="40">
        <f t="shared" si="678"/>
        <v>11421.964977583833</v>
      </c>
      <c r="AP192" s="40">
        <f t="shared" si="678"/>
        <v>11062.017144480145</v>
      </c>
      <c r="AQ192" s="40">
        <f t="shared" si="678"/>
        <v>11931.086715594109</v>
      </c>
      <c r="AR192" s="40">
        <f t="shared" si="678"/>
        <v>11448.197250710018</v>
      </c>
      <c r="AS192" s="40">
        <v>11245.741269500859</v>
      </c>
      <c r="AT192" s="40">
        <f t="shared" si="679"/>
        <v>9390.5090650125803</v>
      </c>
      <c r="AU192" s="40">
        <f t="shared" si="679"/>
        <v>10555.816038429295</v>
      </c>
      <c r="AV192" s="40">
        <f t="shared" si="679"/>
        <v>11124.753571841256</v>
      </c>
      <c r="AW192" s="40">
        <f t="shared" si="661"/>
        <v>134689.63933018371</v>
      </c>
      <c r="AY192" s="40">
        <f t="shared" si="680"/>
        <v>12752.550671444329</v>
      </c>
      <c r="AZ192" s="40">
        <f t="shared" si="680"/>
        <v>9851.5563859058984</v>
      </c>
      <c r="BA192" s="40">
        <f t="shared" si="680"/>
        <v>13045.382387995191</v>
      </c>
      <c r="BB192" s="40">
        <f t="shared" si="680"/>
        <v>12786.754851893545</v>
      </c>
      <c r="BC192" s="40">
        <f t="shared" si="680"/>
        <v>10536.244324585685</v>
      </c>
      <c r="BD192" s="40">
        <f t="shared" si="680"/>
        <v>12581.740093898472</v>
      </c>
      <c r="BE192" s="40">
        <f t="shared" si="680"/>
        <v>13025.761032129174</v>
      </c>
      <c r="BF192" s="40">
        <f t="shared" si="680"/>
        <v>12600.991629789496</v>
      </c>
      <c r="BG192" s="40">
        <f t="shared" si="680"/>
        <v>10164.185373627077</v>
      </c>
      <c r="BH192" s="40">
        <f t="shared" si="680"/>
        <v>12790.11920044338</v>
      </c>
      <c r="BI192" s="40">
        <f t="shared" si="680"/>
        <v>12138.609940257023</v>
      </c>
      <c r="BJ192" s="40">
        <f t="shared" si="680"/>
        <v>12947.517118067279</v>
      </c>
      <c r="BK192" s="40">
        <f t="shared" si="663"/>
        <v>145221.41301003654</v>
      </c>
      <c r="BM192" s="40">
        <f t="shared" si="681"/>
        <v>11501.482503256593</v>
      </c>
      <c r="BN192" s="40">
        <f t="shared" si="681"/>
        <v>10896.21996821742</v>
      </c>
      <c r="BO192" s="40">
        <f t="shared" si="681"/>
        <v>9864.4454691718292</v>
      </c>
      <c r="BP192" s="40">
        <f t="shared" si="681"/>
        <v>11217.468359741481</v>
      </c>
      <c r="BQ192" s="40">
        <f t="shared" si="681"/>
        <v>10793.813226175685</v>
      </c>
      <c r="BR192" s="40">
        <f t="shared" si="681"/>
        <v>11149.647257864188</v>
      </c>
      <c r="BS192" s="40">
        <f t="shared" si="681"/>
        <v>10728.970295894584</v>
      </c>
      <c r="BT192" s="40">
        <f t="shared" si="681"/>
        <v>12709.149257562951</v>
      </c>
      <c r="BU192" s="40">
        <f t="shared" si="681"/>
        <v>11445.767258237644</v>
      </c>
      <c r="BV192" s="40">
        <f t="shared" si="681"/>
        <v>12807.889459417182</v>
      </c>
      <c r="BW192" s="40">
        <f t="shared" si="681"/>
        <v>12287.417801528469</v>
      </c>
      <c r="BX192" s="40">
        <f t="shared" si="681"/>
        <v>12186.472049224656</v>
      </c>
      <c r="BY192" s="40">
        <f t="shared" si="665"/>
        <v>137588.74290629267</v>
      </c>
      <c r="CA192" s="40">
        <f t="shared" si="682"/>
        <v>0</v>
      </c>
      <c r="CB192" s="40">
        <f t="shared" si="682"/>
        <v>0</v>
      </c>
      <c r="CC192" s="40">
        <f t="shared" si="682"/>
        <v>0</v>
      </c>
      <c r="CD192" s="40">
        <f t="shared" si="682"/>
        <v>0</v>
      </c>
      <c r="CE192" s="40">
        <f t="shared" si="682"/>
        <v>0</v>
      </c>
      <c r="CF192" s="40">
        <f t="shared" si="682"/>
        <v>0</v>
      </c>
      <c r="CG192" s="40">
        <f t="shared" si="682"/>
        <v>0</v>
      </c>
      <c r="CH192" s="40">
        <f t="shared" si="682"/>
        <v>0</v>
      </c>
      <c r="CI192" s="40">
        <f t="shared" si="682"/>
        <v>0</v>
      </c>
      <c r="CJ192" s="40">
        <f t="shared" si="682"/>
        <v>0</v>
      </c>
      <c r="CK192" s="40">
        <f t="shared" si="682"/>
        <v>0</v>
      </c>
      <c r="CL192" s="40">
        <f t="shared" si="682"/>
        <v>0</v>
      </c>
      <c r="CM192" s="40">
        <f t="shared" si="667"/>
        <v>0</v>
      </c>
      <c r="CO192" s="40">
        <f t="shared" si="683"/>
        <v>0</v>
      </c>
      <c r="CP192" s="40">
        <f t="shared" si="683"/>
        <v>0</v>
      </c>
      <c r="CQ192" s="40">
        <f t="shared" si="683"/>
        <v>0</v>
      </c>
      <c r="CR192" s="40">
        <f t="shared" si="683"/>
        <v>0</v>
      </c>
      <c r="CS192" s="40">
        <f t="shared" si="669"/>
        <v>0</v>
      </c>
      <c r="CU192" s="40">
        <f t="shared" si="684"/>
        <v>0</v>
      </c>
      <c r="CV192" s="40">
        <f t="shared" si="684"/>
        <v>0</v>
      </c>
      <c r="CW192" s="40">
        <f t="shared" si="684"/>
        <v>0</v>
      </c>
      <c r="CX192" s="40">
        <f t="shared" si="684"/>
        <v>0</v>
      </c>
      <c r="CY192" s="40">
        <f t="shared" si="671"/>
        <v>0</v>
      </c>
      <c r="DA192" s="40">
        <f t="shared" si="685"/>
        <v>0</v>
      </c>
      <c r="DB192" s="40">
        <f t="shared" si="685"/>
        <v>0</v>
      </c>
      <c r="DC192" s="40">
        <f t="shared" si="685"/>
        <v>0</v>
      </c>
      <c r="DD192" s="40">
        <f t="shared" si="685"/>
        <v>0</v>
      </c>
      <c r="DE192" s="40">
        <f t="shared" si="685"/>
        <v>0</v>
      </c>
      <c r="DF192" s="40">
        <f t="shared" si="685"/>
        <v>0</v>
      </c>
      <c r="DG192" s="40">
        <f t="shared" si="685"/>
        <v>0</v>
      </c>
      <c r="DH192" s="40">
        <f t="shared" si="685"/>
        <v>0</v>
      </c>
      <c r="DI192" s="40">
        <f t="shared" si="685"/>
        <v>0</v>
      </c>
      <c r="DJ192" s="40">
        <f t="shared" si="685"/>
        <v>0</v>
      </c>
      <c r="DK192" s="40">
        <f t="shared" si="685"/>
        <v>0</v>
      </c>
      <c r="DL192" s="40">
        <f t="shared" si="685"/>
        <v>0</v>
      </c>
      <c r="DM192" s="40">
        <f t="shared" si="685"/>
        <v>0</v>
      </c>
      <c r="DN192" s="40">
        <f t="shared" si="685"/>
        <v>0</v>
      </c>
      <c r="DO192" s="40">
        <f t="shared" si="685"/>
        <v>0</v>
      </c>
      <c r="DP192" s="40">
        <f t="shared" si="685"/>
        <v>0</v>
      </c>
      <c r="DQ192" s="40">
        <f t="shared" si="685"/>
        <v>0</v>
      </c>
      <c r="DR192" s="40">
        <f t="shared" si="685"/>
        <v>0</v>
      </c>
      <c r="DS192" s="40">
        <f t="shared" si="685"/>
        <v>0</v>
      </c>
      <c r="DU192" s="40">
        <f t="shared" si="673"/>
        <v>252779.78334111132</v>
      </c>
      <c r="DW192" s="40">
        <f t="shared" si="674"/>
        <v>484477.65285330935</v>
      </c>
      <c r="DX192" s="40">
        <f t="shared" si="675"/>
        <v>737257.43619442068</v>
      </c>
    </row>
    <row r="193" spans="1:128" hidden="1" x14ac:dyDescent="0.3">
      <c r="B193" s="15" t="s">
        <v>150</v>
      </c>
      <c r="C193" s="16" t="s">
        <v>151</v>
      </c>
      <c r="D193" s="15" t="s">
        <v>152</v>
      </c>
      <c r="E193" s="16" t="s">
        <v>153</v>
      </c>
      <c r="F193" s="77" t="s">
        <v>154</v>
      </c>
      <c r="G193" s="39" t="s">
        <v>179</v>
      </c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>
        <f t="shared" si="656"/>
        <v>0</v>
      </c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0">
        <f t="shared" si="658"/>
        <v>0</v>
      </c>
      <c r="AK193" s="40">
        <f t="shared" si="678"/>
        <v>51915.477694454967</v>
      </c>
      <c r="AL193" s="40">
        <f t="shared" si="678"/>
        <v>36948.196717263992</v>
      </c>
      <c r="AM193" s="40">
        <f t="shared" si="678"/>
        <v>45596.17758074739</v>
      </c>
      <c r="AN193" s="40">
        <f t="shared" si="678"/>
        <v>46527.92652641677</v>
      </c>
      <c r="AO193" s="40">
        <f t="shared" si="678"/>
        <v>40901.111504528148</v>
      </c>
      <c r="AP193" s="40">
        <f t="shared" si="678"/>
        <v>41813.177508693174</v>
      </c>
      <c r="AQ193" s="40">
        <f t="shared" si="678"/>
        <v>44758.445283420449</v>
      </c>
      <c r="AR193" s="40">
        <f t="shared" si="678"/>
        <v>42225.1912002264</v>
      </c>
      <c r="AS193" s="40">
        <v>41833.54363099546</v>
      </c>
      <c r="AT193" s="40">
        <f t="shared" si="679"/>
        <v>36318.789615807509</v>
      </c>
      <c r="AU193" s="40">
        <f t="shared" si="679"/>
        <v>42280.35185278127</v>
      </c>
      <c r="AV193" s="40">
        <f t="shared" si="679"/>
        <v>43583.496140399329</v>
      </c>
      <c r="AW193" s="40">
        <f t="shared" si="661"/>
        <v>514701.88525573479</v>
      </c>
      <c r="AY193" s="40">
        <f t="shared" si="680"/>
        <v>22274.608959445653</v>
      </c>
      <c r="AZ193" s="40">
        <f t="shared" si="680"/>
        <v>17207.503956785313</v>
      </c>
      <c r="BA193" s="40">
        <f t="shared" si="680"/>
        <v>22786.091889029249</v>
      </c>
      <c r="BB193" s="40">
        <f t="shared" si="680"/>
        <v>22334.352673774945</v>
      </c>
      <c r="BC193" s="40">
        <f t="shared" si="680"/>
        <v>18403.433813193707</v>
      </c>
      <c r="BD193" s="40">
        <f t="shared" si="680"/>
        <v>21976.257757478605</v>
      </c>
      <c r="BE193" s="40">
        <f t="shared" si="680"/>
        <v>22751.819684163736</v>
      </c>
      <c r="BF193" s="40">
        <f t="shared" si="680"/>
        <v>22009.88400566137</v>
      </c>
      <c r="BG193" s="40">
        <f t="shared" si="680"/>
        <v>17753.566358754026</v>
      </c>
      <c r="BH193" s="40">
        <f t="shared" si="680"/>
        <v>22340.229109813634</v>
      </c>
      <c r="BI193" s="40">
        <f t="shared" si="680"/>
        <v>21202.251745284939</v>
      </c>
      <c r="BJ193" s="40">
        <f t="shared" si="680"/>
        <v>22615.152704036554</v>
      </c>
      <c r="BK193" s="40">
        <f t="shared" si="663"/>
        <v>253655.15265742174</v>
      </c>
      <c r="BM193" s="40">
        <f t="shared" si="681"/>
        <v>48964.456659732299</v>
      </c>
      <c r="BN193" s="40">
        <f t="shared" si="681"/>
        <v>45726.38168008958</v>
      </c>
      <c r="BO193" s="40">
        <f t="shared" si="681"/>
        <v>40854.032250288365</v>
      </c>
      <c r="BP193" s="40">
        <f t="shared" si="681"/>
        <v>39009.896234549029</v>
      </c>
      <c r="BQ193" s="40">
        <f t="shared" si="681"/>
        <v>37536.592074499094</v>
      </c>
      <c r="BR193" s="40">
        <f t="shared" si="681"/>
        <v>38774.041399759291</v>
      </c>
      <c r="BS193" s="40">
        <f t="shared" si="681"/>
        <v>18740.064167217533</v>
      </c>
      <c r="BT193" s="40">
        <f t="shared" si="681"/>
        <v>22198.800633142771</v>
      </c>
      <c r="BU193" s="40">
        <f t="shared" si="681"/>
        <v>19992.078172169669</v>
      </c>
      <c r="BV193" s="40">
        <f t="shared" si="681"/>
        <v>22371.268043117841</v>
      </c>
      <c r="BW193" s="40">
        <f t="shared" si="681"/>
        <v>21462.171270822288</v>
      </c>
      <c r="BX193" s="40">
        <f t="shared" si="681"/>
        <v>21285.851472797935</v>
      </c>
      <c r="BY193" s="40">
        <f t="shared" si="665"/>
        <v>376915.63405818568</v>
      </c>
      <c r="CA193" s="40">
        <f t="shared" si="682"/>
        <v>0</v>
      </c>
      <c r="CB193" s="40">
        <f t="shared" si="682"/>
        <v>0</v>
      </c>
      <c r="CC193" s="40">
        <f t="shared" si="682"/>
        <v>0</v>
      </c>
      <c r="CD193" s="40">
        <f t="shared" si="682"/>
        <v>0</v>
      </c>
      <c r="CE193" s="40">
        <f t="shared" si="682"/>
        <v>0</v>
      </c>
      <c r="CF193" s="40">
        <f t="shared" si="682"/>
        <v>0</v>
      </c>
      <c r="CG193" s="40">
        <f t="shared" si="682"/>
        <v>0</v>
      </c>
      <c r="CH193" s="40">
        <f t="shared" si="682"/>
        <v>0</v>
      </c>
      <c r="CI193" s="40">
        <f t="shared" si="682"/>
        <v>0</v>
      </c>
      <c r="CJ193" s="40">
        <f t="shared" si="682"/>
        <v>0</v>
      </c>
      <c r="CK193" s="40">
        <f t="shared" si="682"/>
        <v>0</v>
      </c>
      <c r="CL193" s="40">
        <f t="shared" si="682"/>
        <v>0</v>
      </c>
      <c r="CM193" s="40">
        <f t="shared" si="667"/>
        <v>0</v>
      </c>
      <c r="CO193" s="40">
        <f t="shared" si="683"/>
        <v>0</v>
      </c>
      <c r="CP193" s="40">
        <f t="shared" si="683"/>
        <v>0</v>
      </c>
      <c r="CQ193" s="40">
        <f t="shared" si="683"/>
        <v>0</v>
      </c>
      <c r="CR193" s="40">
        <f t="shared" si="683"/>
        <v>0</v>
      </c>
      <c r="CS193" s="40">
        <f t="shared" si="669"/>
        <v>0</v>
      </c>
      <c r="CU193" s="40">
        <f t="shared" si="684"/>
        <v>0</v>
      </c>
      <c r="CV193" s="40">
        <f t="shared" si="684"/>
        <v>0</v>
      </c>
      <c r="CW193" s="40">
        <f t="shared" si="684"/>
        <v>0</v>
      </c>
      <c r="CX193" s="40">
        <f t="shared" si="684"/>
        <v>0</v>
      </c>
      <c r="CY193" s="40">
        <f t="shared" si="671"/>
        <v>0</v>
      </c>
      <c r="DA193" s="40">
        <f t="shared" si="685"/>
        <v>0</v>
      </c>
      <c r="DB193" s="40">
        <f t="shared" si="685"/>
        <v>0</v>
      </c>
      <c r="DC193" s="40">
        <f t="shared" si="685"/>
        <v>0</v>
      </c>
      <c r="DD193" s="40">
        <f t="shared" si="685"/>
        <v>0</v>
      </c>
      <c r="DE193" s="40">
        <f t="shared" si="685"/>
        <v>0</v>
      </c>
      <c r="DF193" s="40">
        <f t="shared" si="685"/>
        <v>0</v>
      </c>
      <c r="DG193" s="40">
        <f t="shared" si="685"/>
        <v>0</v>
      </c>
      <c r="DH193" s="40">
        <f t="shared" si="685"/>
        <v>0</v>
      </c>
      <c r="DI193" s="40">
        <f t="shared" si="685"/>
        <v>0</v>
      </c>
      <c r="DJ193" s="40">
        <f t="shared" si="685"/>
        <v>0</v>
      </c>
      <c r="DK193" s="40">
        <f t="shared" si="685"/>
        <v>0</v>
      </c>
      <c r="DL193" s="40">
        <f t="shared" si="685"/>
        <v>0</v>
      </c>
      <c r="DM193" s="40">
        <f t="shared" si="685"/>
        <v>0</v>
      </c>
      <c r="DN193" s="40">
        <f t="shared" si="685"/>
        <v>0</v>
      </c>
      <c r="DO193" s="40">
        <f t="shared" si="685"/>
        <v>0</v>
      </c>
      <c r="DP193" s="40">
        <f t="shared" si="685"/>
        <v>0</v>
      </c>
      <c r="DQ193" s="40">
        <f t="shared" si="685"/>
        <v>0</v>
      </c>
      <c r="DR193" s="40">
        <f t="shared" si="685"/>
        <v>0</v>
      </c>
      <c r="DS193" s="40">
        <f t="shared" si="685"/>
        <v>0</v>
      </c>
      <c r="DU193" s="40">
        <f t="shared" si="673"/>
        <v>659140.42977654946</v>
      </c>
      <c r="DW193" s="40">
        <f t="shared" si="674"/>
        <v>1238416.9310682616</v>
      </c>
      <c r="DX193" s="40">
        <f t="shared" si="675"/>
        <v>1897557.360844811</v>
      </c>
    </row>
    <row r="194" spans="1:128" hidden="1" x14ac:dyDescent="0.3">
      <c r="B194" s="15" t="s">
        <v>155</v>
      </c>
      <c r="C194" s="16" t="s">
        <v>156</v>
      </c>
      <c r="D194" s="15" t="s">
        <v>157</v>
      </c>
      <c r="E194" s="16" t="s">
        <v>158</v>
      </c>
      <c r="F194" s="77" t="s">
        <v>159</v>
      </c>
      <c r="G194" s="39" t="s">
        <v>179</v>
      </c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>
        <f t="shared" si="656"/>
        <v>0</v>
      </c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0">
        <f t="shared" si="658"/>
        <v>0</v>
      </c>
      <c r="AK194" s="40">
        <f t="shared" si="678"/>
        <v>34007.665324285896</v>
      </c>
      <c r="AL194" s="40">
        <f t="shared" si="678"/>
        <v>26627.040269875877</v>
      </c>
      <c r="AM194" s="40">
        <f t="shared" si="678"/>
        <v>31284.51545777118</v>
      </c>
      <c r="AN194" s="40">
        <f t="shared" si="678"/>
        <v>31155.248571248772</v>
      </c>
      <c r="AO194" s="40">
        <f t="shared" si="678"/>
        <v>28252.139396819453</v>
      </c>
      <c r="AP194" s="40">
        <f t="shared" si="678"/>
        <v>28412.460246991755</v>
      </c>
      <c r="AQ194" s="40">
        <f t="shared" si="678"/>
        <v>29459.087734360495</v>
      </c>
      <c r="AR194" s="40">
        <f t="shared" si="678"/>
        <v>29135.152943241523</v>
      </c>
      <c r="AS194" s="40">
        <v>27877.242510526201</v>
      </c>
      <c r="AT194" s="40">
        <f t="shared" si="679"/>
        <v>24345.498795170795</v>
      </c>
      <c r="AU194" s="40">
        <f t="shared" si="679"/>
        <v>26915.591452447097</v>
      </c>
      <c r="AV194" s="40">
        <f t="shared" si="679"/>
        <v>27423.117583704417</v>
      </c>
      <c r="AW194" s="40">
        <f t="shared" si="661"/>
        <v>344894.76028644346</v>
      </c>
      <c r="AY194" s="40">
        <f t="shared" si="680"/>
        <v>15187.236019494472</v>
      </c>
      <c r="AZ194" s="40">
        <f t="shared" si="680"/>
        <v>11732.39109938509</v>
      </c>
      <c r="BA194" s="40">
        <f t="shared" si="680"/>
        <v>15535.974441150782</v>
      </c>
      <c r="BB194" s="40">
        <f t="shared" si="680"/>
        <v>15227.970377249181</v>
      </c>
      <c r="BC194" s="40">
        <f t="shared" si="680"/>
        <v>12547.797961301396</v>
      </c>
      <c r="BD194" s="40">
        <f t="shared" si="680"/>
        <v>14983.81471009133</v>
      </c>
      <c r="BE194" s="40">
        <f t="shared" si="680"/>
        <v>15512.607024683506</v>
      </c>
      <c r="BF194" s="40">
        <f t="shared" si="680"/>
        <v>15006.741701471135</v>
      </c>
      <c r="BG194" s="40">
        <f t="shared" si="680"/>
        <v>12104.70643812661</v>
      </c>
      <c r="BH194" s="40">
        <f t="shared" si="680"/>
        <v>15231.97703888061</v>
      </c>
      <c r="BI194" s="40">
        <f t="shared" si="680"/>
        <v>14456.083246473056</v>
      </c>
      <c r="BJ194" s="40">
        <f t="shared" si="680"/>
        <v>15419.424976592692</v>
      </c>
      <c r="BK194" s="40">
        <f t="shared" si="663"/>
        <v>172946.72503489984</v>
      </c>
      <c r="BM194" s="40">
        <f t="shared" si="681"/>
        <v>29191.833027758028</v>
      </c>
      <c r="BN194" s="40">
        <f t="shared" si="681"/>
        <v>26680.484553602713</v>
      </c>
      <c r="BO194" s="40">
        <f t="shared" si="681"/>
        <v>26448.754394930387</v>
      </c>
      <c r="BP194" s="40">
        <f t="shared" si="681"/>
        <v>26155.212269167077</v>
      </c>
      <c r="BQ194" s="40">
        <f t="shared" si="681"/>
        <v>25167.396695101928</v>
      </c>
      <c r="BR194" s="40">
        <f t="shared" si="681"/>
        <v>25997.07718386604</v>
      </c>
      <c r="BS194" s="40">
        <f t="shared" si="681"/>
        <v>12777.318697094955</v>
      </c>
      <c r="BT194" s="40">
        <f t="shared" si="681"/>
        <v>15135.54851530974</v>
      </c>
      <c r="BU194" s="40">
        <f t="shared" si="681"/>
        <v>13630.96475784241</v>
      </c>
      <c r="BV194" s="40">
        <f t="shared" si="681"/>
        <v>15253.139951627702</v>
      </c>
      <c r="BW194" s="40">
        <f t="shared" si="681"/>
        <v>14633.30113557709</v>
      </c>
      <c r="BX194" s="40">
        <f t="shared" si="681"/>
        <v>14513.083070587449</v>
      </c>
      <c r="BY194" s="40">
        <f t="shared" si="665"/>
        <v>245584.11425246552</v>
      </c>
      <c r="CA194" s="40">
        <f t="shared" si="682"/>
        <v>0</v>
      </c>
      <c r="CB194" s="40">
        <f t="shared" si="682"/>
        <v>0</v>
      </c>
      <c r="CC194" s="40">
        <f t="shared" si="682"/>
        <v>0</v>
      </c>
      <c r="CD194" s="40">
        <f t="shared" si="682"/>
        <v>0</v>
      </c>
      <c r="CE194" s="40">
        <f t="shared" si="682"/>
        <v>0</v>
      </c>
      <c r="CF194" s="40">
        <f t="shared" si="682"/>
        <v>0</v>
      </c>
      <c r="CG194" s="40">
        <f t="shared" si="682"/>
        <v>0</v>
      </c>
      <c r="CH194" s="40">
        <f t="shared" si="682"/>
        <v>0</v>
      </c>
      <c r="CI194" s="40">
        <f t="shared" si="682"/>
        <v>0</v>
      </c>
      <c r="CJ194" s="40">
        <f t="shared" si="682"/>
        <v>0</v>
      </c>
      <c r="CK194" s="40">
        <f t="shared" si="682"/>
        <v>0</v>
      </c>
      <c r="CL194" s="40">
        <f t="shared" si="682"/>
        <v>0</v>
      </c>
      <c r="CM194" s="40">
        <f t="shared" si="667"/>
        <v>0</v>
      </c>
      <c r="CO194" s="40">
        <f t="shared" si="683"/>
        <v>0</v>
      </c>
      <c r="CP194" s="40">
        <f t="shared" si="683"/>
        <v>0</v>
      </c>
      <c r="CQ194" s="40">
        <f t="shared" si="683"/>
        <v>0</v>
      </c>
      <c r="CR194" s="40">
        <f t="shared" si="683"/>
        <v>0</v>
      </c>
      <c r="CS194" s="40">
        <f t="shared" si="669"/>
        <v>0</v>
      </c>
      <c r="CU194" s="40">
        <f t="shared" si="684"/>
        <v>0</v>
      </c>
      <c r="CV194" s="40">
        <f t="shared" si="684"/>
        <v>0</v>
      </c>
      <c r="CW194" s="40">
        <f t="shared" si="684"/>
        <v>0</v>
      </c>
      <c r="CX194" s="40">
        <f t="shared" si="684"/>
        <v>0</v>
      </c>
      <c r="CY194" s="40">
        <f t="shared" si="671"/>
        <v>0</v>
      </c>
      <c r="DA194" s="40">
        <f t="shared" si="685"/>
        <v>0</v>
      </c>
      <c r="DB194" s="40">
        <f t="shared" si="685"/>
        <v>0</v>
      </c>
      <c r="DC194" s="40">
        <f t="shared" si="685"/>
        <v>0</v>
      </c>
      <c r="DD194" s="40">
        <f t="shared" si="685"/>
        <v>0</v>
      </c>
      <c r="DE194" s="40">
        <f t="shared" si="685"/>
        <v>0</v>
      </c>
      <c r="DF194" s="40">
        <f t="shared" si="685"/>
        <v>0</v>
      </c>
      <c r="DG194" s="40">
        <f t="shared" si="685"/>
        <v>0</v>
      </c>
      <c r="DH194" s="40">
        <f t="shared" si="685"/>
        <v>0</v>
      </c>
      <c r="DI194" s="40">
        <f t="shared" si="685"/>
        <v>0</v>
      </c>
      <c r="DJ194" s="40">
        <f t="shared" si="685"/>
        <v>0</v>
      </c>
      <c r="DK194" s="40">
        <f t="shared" si="685"/>
        <v>0</v>
      </c>
      <c r="DL194" s="40">
        <f t="shared" si="685"/>
        <v>0</v>
      </c>
      <c r="DM194" s="40">
        <f t="shared" si="685"/>
        <v>0</v>
      </c>
      <c r="DN194" s="40">
        <f t="shared" si="685"/>
        <v>0</v>
      </c>
      <c r="DO194" s="40">
        <f t="shared" si="685"/>
        <v>0</v>
      </c>
      <c r="DP194" s="40">
        <f t="shared" si="685"/>
        <v>0</v>
      </c>
      <c r="DQ194" s="40">
        <f t="shared" si="685"/>
        <v>0</v>
      </c>
      <c r="DR194" s="40">
        <f t="shared" si="685"/>
        <v>0</v>
      </c>
      <c r="DS194" s="40">
        <f t="shared" si="685"/>
        <v>0</v>
      </c>
      <c r="DU194" s="40">
        <f t="shared" si="673"/>
        <v>435295.91092357028</v>
      </c>
      <c r="DW194" s="40">
        <f t="shared" si="674"/>
        <v>817987.85518304305</v>
      </c>
      <c r="DX194" s="40">
        <f t="shared" si="675"/>
        <v>1253283.7661066134</v>
      </c>
    </row>
    <row r="195" spans="1:128" hidden="1" x14ac:dyDescent="0.3">
      <c r="B195" s="15" t="s">
        <v>160</v>
      </c>
      <c r="C195" s="16" t="s">
        <v>161</v>
      </c>
      <c r="D195" s="15" t="s">
        <v>162</v>
      </c>
      <c r="E195" s="16" t="s">
        <v>163</v>
      </c>
      <c r="F195" s="77" t="s">
        <v>164</v>
      </c>
      <c r="G195" s="39" t="s">
        <v>179</v>
      </c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>
        <f t="shared" si="656"/>
        <v>0</v>
      </c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0">
        <f t="shared" si="658"/>
        <v>0</v>
      </c>
      <c r="AK195" s="40">
        <f t="shared" si="678"/>
        <v>12657.485676190707</v>
      </c>
      <c r="AL195" s="40">
        <f t="shared" si="678"/>
        <v>9351.7609362293133</v>
      </c>
      <c r="AM195" s="40">
        <f t="shared" si="678"/>
        <v>13379.979820407782</v>
      </c>
      <c r="AN195" s="40">
        <f t="shared" si="678"/>
        <v>12593.482355201313</v>
      </c>
      <c r="AO195" s="40">
        <f t="shared" si="678"/>
        <v>14024.558747319541</v>
      </c>
      <c r="AP195" s="40">
        <f t="shared" si="678"/>
        <v>14537.516693762294</v>
      </c>
      <c r="AQ195" s="40">
        <f t="shared" si="678"/>
        <v>14594.81054862141</v>
      </c>
      <c r="AR195" s="40">
        <f t="shared" si="678"/>
        <v>16301.201881618579</v>
      </c>
      <c r="AS195" s="40">
        <v>17898.293004279883</v>
      </c>
      <c r="AT195" s="40">
        <f t="shared" si="679"/>
        <v>16636.875987024712</v>
      </c>
      <c r="AU195" s="40">
        <f t="shared" si="679"/>
        <v>17010.390022049807</v>
      </c>
      <c r="AV195" s="40">
        <f t="shared" si="679"/>
        <v>17559.84677511167</v>
      </c>
      <c r="AW195" s="40">
        <f t="shared" si="661"/>
        <v>176546.20244781702</v>
      </c>
      <c r="AY195" s="40">
        <f t="shared" si="680"/>
        <v>10506.371576154859</v>
      </c>
      <c r="AZ195" s="40">
        <f t="shared" si="680"/>
        <v>8116.3458715389606</v>
      </c>
      <c r="BA195" s="40">
        <f t="shared" si="680"/>
        <v>10747.625181228215</v>
      </c>
      <c r="BB195" s="40">
        <f t="shared" si="680"/>
        <v>10534.551180260416</v>
      </c>
      <c r="BC195" s="40">
        <f t="shared" si="680"/>
        <v>8680.4358393278635</v>
      </c>
      <c r="BD195" s="40">
        <f t="shared" si="680"/>
        <v>10365.646834644682</v>
      </c>
      <c r="BE195" s="40">
        <f t="shared" si="680"/>
        <v>10731.459846083309</v>
      </c>
      <c r="BF195" s="40">
        <f t="shared" si="680"/>
        <v>10381.507488304795</v>
      </c>
      <c r="BG195" s="40">
        <f t="shared" si="680"/>
        <v>8373.9097421010101</v>
      </c>
      <c r="BH195" s="40">
        <f t="shared" si="680"/>
        <v>10537.322947014134</v>
      </c>
      <c r="BI195" s="40">
        <f t="shared" si="680"/>
        <v>10000.56770885217</v>
      </c>
      <c r="BJ195" s="40">
        <f t="shared" si="680"/>
        <v>10666.997476484745</v>
      </c>
      <c r="BK195" s="40">
        <f t="shared" si="663"/>
        <v>119642.74169199515</v>
      </c>
      <c r="BM195" s="40">
        <f t="shared" si="681"/>
        <v>17880.313525690417</v>
      </c>
      <c r="BN195" s="40">
        <f t="shared" si="681"/>
        <v>17306.4885515469</v>
      </c>
      <c r="BO195" s="40">
        <f t="shared" si="681"/>
        <v>14023.485784945138</v>
      </c>
      <c r="BP195" s="40">
        <f t="shared" si="681"/>
        <v>13927.323370888696</v>
      </c>
      <c r="BQ195" s="40">
        <f t="shared" si="681"/>
        <v>13401.323933788985</v>
      </c>
      <c r="BR195" s="40">
        <f t="shared" si="681"/>
        <v>13843.11841599843</v>
      </c>
      <c r="BS195" s="40">
        <f t="shared" si="681"/>
        <v>8839.2158919710382</v>
      </c>
      <c r="BT195" s="40">
        <f t="shared" si="681"/>
        <v>10470.614699517677</v>
      </c>
      <c r="BU195" s="40">
        <f t="shared" si="681"/>
        <v>9429.759338930131</v>
      </c>
      <c r="BV195" s="40">
        <f t="shared" si="681"/>
        <v>10551.963229463774</v>
      </c>
      <c r="BW195" s="40">
        <f t="shared" si="681"/>
        <v>10123.165197327282</v>
      </c>
      <c r="BX195" s="40">
        <f t="shared" si="681"/>
        <v>10039.999593044433</v>
      </c>
      <c r="BY195" s="40">
        <f t="shared" si="665"/>
        <v>149836.77153311289</v>
      </c>
      <c r="CA195" s="40">
        <f t="shared" si="682"/>
        <v>0</v>
      </c>
      <c r="CB195" s="40">
        <f t="shared" si="682"/>
        <v>0</v>
      </c>
      <c r="CC195" s="40">
        <f t="shared" si="682"/>
        <v>0</v>
      </c>
      <c r="CD195" s="40">
        <f t="shared" si="682"/>
        <v>0</v>
      </c>
      <c r="CE195" s="40">
        <f t="shared" si="682"/>
        <v>0</v>
      </c>
      <c r="CF195" s="40">
        <f t="shared" si="682"/>
        <v>0</v>
      </c>
      <c r="CG195" s="40">
        <f t="shared" si="682"/>
        <v>0</v>
      </c>
      <c r="CH195" s="40">
        <f t="shared" si="682"/>
        <v>0</v>
      </c>
      <c r="CI195" s="40">
        <f t="shared" si="682"/>
        <v>0</v>
      </c>
      <c r="CJ195" s="40">
        <f t="shared" si="682"/>
        <v>0</v>
      </c>
      <c r="CK195" s="40">
        <f t="shared" si="682"/>
        <v>0</v>
      </c>
      <c r="CL195" s="40">
        <f t="shared" si="682"/>
        <v>0</v>
      </c>
      <c r="CM195" s="40">
        <f t="shared" si="667"/>
        <v>0</v>
      </c>
      <c r="CO195" s="40">
        <f t="shared" si="683"/>
        <v>0</v>
      </c>
      <c r="CP195" s="40">
        <f t="shared" si="683"/>
        <v>0</v>
      </c>
      <c r="CQ195" s="40">
        <f t="shared" si="683"/>
        <v>0</v>
      </c>
      <c r="CR195" s="40">
        <f t="shared" si="683"/>
        <v>0</v>
      </c>
      <c r="CS195" s="40">
        <f t="shared" si="669"/>
        <v>0</v>
      </c>
      <c r="CU195" s="40">
        <f t="shared" si="684"/>
        <v>0</v>
      </c>
      <c r="CV195" s="40">
        <f t="shared" si="684"/>
        <v>0</v>
      </c>
      <c r="CW195" s="40">
        <f t="shared" si="684"/>
        <v>0</v>
      </c>
      <c r="CX195" s="40">
        <f t="shared" si="684"/>
        <v>0</v>
      </c>
      <c r="CY195" s="40">
        <f t="shared" si="671"/>
        <v>0</v>
      </c>
      <c r="DA195" s="40">
        <f t="shared" si="685"/>
        <v>0</v>
      </c>
      <c r="DB195" s="40">
        <f t="shared" si="685"/>
        <v>0</v>
      </c>
      <c r="DC195" s="40">
        <f t="shared" si="685"/>
        <v>0</v>
      </c>
      <c r="DD195" s="40">
        <f t="shared" si="685"/>
        <v>0</v>
      </c>
      <c r="DE195" s="40">
        <f t="shared" si="685"/>
        <v>0</v>
      </c>
      <c r="DF195" s="40">
        <f t="shared" si="685"/>
        <v>0</v>
      </c>
      <c r="DG195" s="40">
        <f t="shared" si="685"/>
        <v>0</v>
      </c>
      <c r="DH195" s="40">
        <f t="shared" si="685"/>
        <v>0</v>
      </c>
      <c r="DI195" s="40">
        <f t="shared" si="685"/>
        <v>0</v>
      </c>
      <c r="DJ195" s="40">
        <f t="shared" si="685"/>
        <v>0</v>
      </c>
      <c r="DK195" s="40">
        <f t="shared" si="685"/>
        <v>0</v>
      </c>
      <c r="DL195" s="40">
        <f t="shared" si="685"/>
        <v>0</v>
      </c>
      <c r="DM195" s="40">
        <f t="shared" si="685"/>
        <v>0</v>
      </c>
      <c r="DN195" s="40">
        <f t="shared" si="685"/>
        <v>0</v>
      </c>
      <c r="DO195" s="40">
        <f t="shared" si="685"/>
        <v>0</v>
      </c>
      <c r="DP195" s="40">
        <f t="shared" si="685"/>
        <v>0</v>
      </c>
      <c r="DQ195" s="40">
        <f t="shared" si="685"/>
        <v>0</v>
      </c>
      <c r="DR195" s="40">
        <f t="shared" si="685"/>
        <v>0</v>
      </c>
      <c r="DS195" s="40">
        <f t="shared" si="685"/>
        <v>0</v>
      </c>
      <c r="DU195" s="40">
        <f t="shared" si="673"/>
        <v>264486.74098898843</v>
      </c>
      <c r="DW195" s="40">
        <f t="shared" si="674"/>
        <v>501022.67282214307</v>
      </c>
      <c r="DX195" s="40">
        <f t="shared" si="675"/>
        <v>765509.4138111315</v>
      </c>
    </row>
    <row r="196" spans="1:128" s="10" customFormat="1" hidden="1" x14ac:dyDescent="0.3">
      <c r="B196" s="31" t="s">
        <v>165</v>
      </c>
      <c r="C196" s="30" t="s">
        <v>166</v>
      </c>
      <c r="D196" s="31" t="s">
        <v>167</v>
      </c>
      <c r="E196" s="30" t="s">
        <v>168</v>
      </c>
      <c r="F196" s="100" t="s">
        <v>169</v>
      </c>
      <c r="G196" s="32" t="s">
        <v>179</v>
      </c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>
        <f t="shared" si="656"/>
        <v>0</v>
      </c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3">
        <f t="shared" si="658"/>
        <v>0</v>
      </c>
      <c r="AK196" s="33">
        <f t="shared" si="678"/>
        <v>446984.71419184742</v>
      </c>
      <c r="AL196" s="33">
        <f t="shared" si="678"/>
        <v>284831.33148894564</v>
      </c>
      <c r="AM196" s="33">
        <f t="shared" si="678"/>
        <v>428083.80518825626</v>
      </c>
      <c r="AN196" s="33">
        <f t="shared" si="678"/>
        <v>462082.16673069802</v>
      </c>
      <c r="AO196" s="33">
        <f t="shared" si="678"/>
        <v>450351.84339975694</v>
      </c>
      <c r="AP196" s="33">
        <f t="shared" si="678"/>
        <v>437232.05224360153</v>
      </c>
      <c r="AQ196" s="33">
        <f t="shared" si="678"/>
        <v>484081.1616153575</v>
      </c>
      <c r="AR196" s="33">
        <f t="shared" si="678"/>
        <v>525293.40662227047</v>
      </c>
      <c r="AS196" s="33">
        <v>542982.42785471329</v>
      </c>
      <c r="AT196" s="33">
        <f t="shared" si="679"/>
        <v>460188.80662423332</v>
      </c>
      <c r="AU196" s="33">
        <f t="shared" si="679"/>
        <v>519137.34676827834</v>
      </c>
      <c r="AV196" s="33">
        <f t="shared" si="679"/>
        <v>521185.95418910874</v>
      </c>
      <c r="AW196" s="33">
        <f t="shared" si="661"/>
        <v>5562435.0169170685</v>
      </c>
      <c r="AY196" s="33">
        <f t="shared" si="680"/>
        <v>493188.54689934704</v>
      </c>
      <c r="AZ196" s="33">
        <f t="shared" si="680"/>
        <v>384969.68454144086</v>
      </c>
      <c r="BA196" s="33">
        <f t="shared" si="680"/>
        <v>512042.3601489751</v>
      </c>
      <c r="BB196" s="33">
        <f t="shared" si="680"/>
        <v>508176.08534655074</v>
      </c>
      <c r="BC196" s="33">
        <f t="shared" si="680"/>
        <v>423072.14010012557</v>
      </c>
      <c r="BD196" s="33">
        <f t="shared" si="680"/>
        <v>502640.22311352903</v>
      </c>
      <c r="BE196" s="33">
        <f t="shared" si="680"/>
        <v>518263.77525375446</v>
      </c>
      <c r="BF196" s="33">
        <f t="shared" si="680"/>
        <v>499138.84807541617</v>
      </c>
      <c r="BG196" s="33">
        <f t="shared" si="680"/>
        <v>398843.65396322636</v>
      </c>
      <c r="BH196" s="33">
        <f t="shared" si="680"/>
        <v>504303.22403890564</v>
      </c>
      <c r="BI196" s="33">
        <f t="shared" si="680"/>
        <v>477719.7623154918</v>
      </c>
      <c r="BJ196" s="33">
        <f t="shared" si="680"/>
        <v>519530.18120926851</v>
      </c>
      <c r="BK196" s="33">
        <f t="shared" si="663"/>
        <v>5741888.4850060306</v>
      </c>
      <c r="BM196" s="33">
        <f t="shared" si="681"/>
        <v>503158.53606005519</v>
      </c>
      <c r="BN196" s="33">
        <f t="shared" si="681"/>
        <v>472793.70173598564</v>
      </c>
      <c r="BO196" s="33">
        <f t="shared" si="681"/>
        <v>436150.32523256622</v>
      </c>
      <c r="BP196" s="33">
        <f t="shared" si="681"/>
        <v>527543.27778513171</v>
      </c>
      <c r="BQ196" s="33">
        <f t="shared" si="681"/>
        <v>505165.7465535563</v>
      </c>
      <c r="BR196" s="33">
        <f t="shared" si="681"/>
        <v>524519.51295287057</v>
      </c>
      <c r="BS196" s="33">
        <f t="shared" si="681"/>
        <v>433378.28675940773</v>
      </c>
      <c r="BT196" s="33">
        <f t="shared" si="681"/>
        <v>530453.81932626024</v>
      </c>
      <c r="BU196" s="33">
        <f t="shared" si="681"/>
        <v>472482.23434784787</v>
      </c>
      <c r="BV196" s="33">
        <f t="shared" si="681"/>
        <v>529984.92967884638</v>
      </c>
      <c r="BW196" s="33">
        <f t="shared" si="681"/>
        <v>521872.56732126063</v>
      </c>
      <c r="BX196" s="33">
        <f t="shared" si="681"/>
        <v>516911.91162145929</v>
      </c>
      <c r="BY196" s="33">
        <f t="shared" si="665"/>
        <v>5974414.849375248</v>
      </c>
      <c r="CA196" s="33">
        <f t="shared" si="682"/>
        <v>0</v>
      </c>
      <c r="CB196" s="33">
        <f t="shared" si="682"/>
        <v>0</v>
      </c>
      <c r="CC196" s="33">
        <f t="shared" si="682"/>
        <v>0</v>
      </c>
      <c r="CD196" s="33">
        <f t="shared" si="682"/>
        <v>0</v>
      </c>
      <c r="CE196" s="33">
        <f t="shared" si="682"/>
        <v>0</v>
      </c>
      <c r="CF196" s="33">
        <f t="shared" si="682"/>
        <v>0</v>
      </c>
      <c r="CG196" s="33">
        <f t="shared" si="682"/>
        <v>0</v>
      </c>
      <c r="CH196" s="33">
        <f t="shared" si="682"/>
        <v>0</v>
      </c>
      <c r="CI196" s="33">
        <f t="shared" si="682"/>
        <v>0</v>
      </c>
      <c r="CJ196" s="33">
        <f t="shared" si="682"/>
        <v>0</v>
      </c>
      <c r="CK196" s="33">
        <f t="shared" si="682"/>
        <v>0</v>
      </c>
      <c r="CL196" s="33">
        <f t="shared" si="682"/>
        <v>0</v>
      </c>
      <c r="CM196" s="33">
        <f t="shared" si="667"/>
        <v>0</v>
      </c>
      <c r="CO196" s="33">
        <f t="shared" si="683"/>
        <v>0</v>
      </c>
      <c r="CP196" s="33">
        <f t="shared" si="683"/>
        <v>0</v>
      </c>
      <c r="CQ196" s="33">
        <f t="shared" si="683"/>
        <v>0</v>
      </c>
      <c r="CR196" s="33">
        <f t="shared" si="683"/>
        <v>0</v>
      </c>
      <c r="CS196" s="33">
        <f t="shared" si="669"/>
        <v>0</v>
      </c>
      <c r="CU196" s="33">
        <f t="shared" si="684"/>
        <v>0</v>
      </c>
      <c r="CV196" s="33">
        <f t="shared" si="684"/>
        <v>0</v>
      </c>
      <c r="CW196" s="33">
        <f t="shared" si="684"/>
        <v>0</v>
      </c>
      <c r="CX196" s="33">
        <f t="shared" si="684"/>
        <v>0</v>
      </c>
      <c r="CY196" s="33">
        <f t="shared" si="671"/>
        <v>0</v>
      </c>
      <c r="DA196" s="33">
        <f t="shared" si="685"/>
        <v>0</v>
      </c>
      <c r="DB196" s="33">
        <f t="shared" si="685"/>
        <v>0</v>
      </c>
      <c r="DC196" s="33">
        <f t="shared" si="685"/>
        <v>0</v>
      </c>
      <c r="DD196" s="33">
        <f t="shared" si="685"/>
        <v>0</v>
      </c>
      <c r="DE196" s="33">
        <f t="shared" si="685"/>
        <v>0</v>
      </c>
      <c r="DF196" s="33">
        <f t="shared" si="685"/>
        <v>0</v>
      </c>
      <c r="DG196" s="33">
        <f t="shared" si="685"/>
        <v>0</v>
      </c>
      <c r="DH196" s="33">
        <f t="shared" si="685"/>
        <v>0</v>
      </c>
      <c r="DI196" s="33">
        <f t="shared" si="685"/>
        <v>0</v>
      </c>
      <c r="DJ196" s="33">
        <f t="shared" si="685"/>
        <v>0</v>
      </c>
      <c r="DK196" s="33">
        <f t="shared" si="685"/>
        <v>0</v>
      </c>
      <c r="DL196" s="33">
        <f t="shared" si="685"/>
        <v>0</v>
      </c>
      <c r="DM196" s="33">
        <f t="shared" si="685"/>
        <v>0</v>
      </c>
      <c r="DN196" s="33">
        <f t="shared" si="685"/>
        <v>0</v>
      </c>
      <c r="DO196" s="33">
        <f t="shared" si="685"/>
        <v>0</v>
      </c>
      <c r="DP196" s="33">
        <f t="shared" si="685"/>
        <v>0</v>
      </c>
      <c r="DQ196" s="33">
        <f t="shared" si="685"/>
        <v>0</v>
      </c>
      <c r="DR196" s="33">
        <f t="shared" si="685"/>
        <v>0</v>
      </c>
      <c r="DS196" s="33">
        <f t="shared" si="685"/>
        <v>0</v>
      </c>
      <c r="DU196" s="33">
        <f t="shared" si="673"/>
        <v>10972877.460954454</v>
      </c>
      <c r="DW196" s="33">
        <f t="shared" si="674"/>
        <v>20982061.318891212</v>
      </c>
      <c r="DX196" s="33">
        <f t="shared" si="675"/>
        <v>31954938.779845666</v>
      </c>
    </row>
    <row r="197" spans="1:128" hidden="1" x14ac:dyDescent="0.3">
      <c r="B197" s="15"/>
      <c r="C197" s="16"/>
      <c r="D197" s="15"/>
      <c r="E197" s="16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33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33"/>
      <c r="AW197" s="33"/>
      <c r="BK197" s="33"/>
      <c r="BY197" s="33"/>
      <c r="CM197" s="33"/>
      <c r="CS197" s="33"/>
      <c r="CY197" s="33"/>
      <c r="DU197" s="33"/>
      <c r="DW197" s="33"/>
      <c r="DX197" s="33"/>
    </row>
    <row r="198" spans="1:128" s="10" customFormat="1" hidden="1" x14ac:dyDescent="0.3">
      <c r="A198" s="21"/>
      <c r="B198" s="127"/>
      <c r="C198" s="128"/>
      <c r="D198" s="127"/>
      <c r="E198" s="128"/>
      <c r="F198" s="129" t="s">
        <v>170</v>
      </c>
      <c r="G198" s="143" t="s">
        <v>179</v>
      </c>
      <c r="I198" s="144">
        <f t="shared" ref="I198:T198" si="686">I150+I160+I165+I169</f>
        <v>0</v>
      </c>
      <c r="J198" s="144">
        <f t="shared" si="686"/>
        <v>0</v>
      </c>
      <c r="K198" s="144">
        <f t="shared" si="686"/>
        <v>0</v>
      </c>
      <c r="L198" s="144">
        <f t="shared" si="686"/>
        <v>0</v>
      </c>
      <c r="M198" s="144">
        <f t="shared" si="686"/>
        <v>0</v>
      </c>
      <c r="N198" s="144">
        <f t="shared" si="686"/>
        <v>0</v>
      </c>
      <c r="O198" s="144">
        <f t="shared" si="686"/>
        <v>0</v>
      </c>
      <c r="P198" s="144">
        <f t="shared" si="686"/>
        <v>0</v>
      </c>
      <c r="Q198" s="144">
        <f t="shared" si="686"/>
        <v>0</v>
      </c>
      <c r="R198" s="144">
        <f t="shared" si="686"/>
        <v>0</v>
      </c>
      <c r="S198" s="144">
        <f t="shared" si="686"/>
        <v>0</v>
      </c>
      <c r="T198" s="144">
        <f t="shared" si="686"/>
        <v>0</v>
      </c>
      <c r="U198" s="144">
        <f>SUM(I198:T198)</f>
        <v>0</v>
      </c>
      <c r="W198" s="144">
        <f t="shared" ref="W198:AH198" si="687">W150+W160+W165+W169</f>
        <v>0</v>
      </c>
      <c r="X198" s="144">
        <f t="shared" si="687"/>
        <v>0</v>
      </c>
      <c r="Y198" s="144">
        <f t="shared" si="687"/>
        <v>0</v>
      </c>
      <c r="Z198" s="144">
        <f t="shared" si="687"/>
        <v>0</v>
      </c>
      <c r="AA198" s="144">
        <f t="shared" si="687"/>
        <v>0</v>
      </c>
      <c r="AB198" s="144">
        <f t="shared" si="687"/>
        <v>0</v>
      </c>
      <c r="AC198" s="144">
        <f t="shared" si="687"/>
        <v>0</v>
      </c>
      <c r="AD198" s="144">
        <f t="shared" si="687"/>
        <v>0</v>
      </c>
      <c r="AE198" s="144">
        <f t="shared" si="687"/>
        <v>0</v>
      </c>
      <c r="AF198" s="144">
        <f t="shared" si="687"/>
        <v>0</v>
      </c>
      <c r="AG198" s="144">
        <f t="shared" si="687"/>
        <v>0</v>
      </c>
      <c r="AH198" s="144">
        <f t="shared" si="687"/>
        <v>0</v>
      </c>
      <c r="AI198" s="144">
        <f>SUM(W198:AH198)</f>
        <v>0</v>
      </c>
      <c r="AK198" s="144">
        <f t="shared" ref="AK198:AR198" si="688">AK150+AK160+AK165+AK169</f>
        <v>2583509.0804295167</v>
      </c>
      <c r="AL198" s="144">
        <f t="shared" si="688"/>
        <v>1983971.8104760151</v>
      </c>
      <c r="AM198" s="144">
        <f t="shared" si="688"/>
        <v>2687910.8330255989</v>
      </c>
      <c r="AN198" s="144">
        <f t="shared" si="688"/>
        <v>2593389.6760319523</v>
      </c>
      <c r="AO198" s="144" t="e">
        <f t="shared" si="688"/>
        <v>#REF!</v>
      </c>
      <c r="AP198" s="144">
        <f t="shared" si="688"/>
        <v>2578396.9377822694</v>
      </c>
      <c r="AQ198" s="144">
        <f t="shared" si="688"/>
        <v>2659834.0308852242</v>
      </c>
      <c r="AR198" s="144">
        <f t="shared" si="688"/>
        <v>2564804.2187524829</v>
      </c>
      <c r="AS198" s="144">
        <v>2494357.2504461338</v>
      </c>
      <c r="AT198" s="33">
        <f>AT150+AT160+AT165+AT169</f>
        <v>2340538.7139460137</v>
      </c>
      <c r="AU198" s="33" t="e">
        <f t="shared" ref="AU198:AV198" si="689">AU150+AU160+AU165+AU169</f>
        <v>#REF!</v>
      </c>
      <c r="AV198" s="33">
        <f t="shared" si="689"/>
        <v>2508596.1750038294</v>
      </c>
      <c r="AW198" s="144" t="e">
        <f t="shared" ref="AW198" si="690">SUM(AK198:AV198)</f>
        <v>#REF!</v>
      </c>
      <c r="AY198" s="33" t="e">
        <f t="shared" ref="AY198:BJ198" si="691">AY150+AY160+AY165+AY169</f>
        <v>#REF!</v>
      </c>
      <c r="AZ198" s="33" t="e">
        <f t="shared" si="691"/>
        <v>#REF!</v>
      </c>
      <c r="BA198" s="33" t="e">
        <f t="shared" si="691"/>
        <v>#REF!</v>
      </c>
      <c r="BB198" s="33" t="e">
        <f t="shared" si="691"/>
        <v>#REF!</v>
      </c>
      <c r="BC198" s="33" t="e">
        <f t="shared" si="691"/>
        <v>#REF!</v>
      </c>
      <c r="BD198" s="33" t="e">
        <f t="shared" si="691"/>
        <v>#REF!</v>
      </c>
      <c r="BE198" s="33" t="e">
        <f t="shared" si="691"/>
        <v>#REF!</v>
      </c>
      <c r="BF198" s="33" t="e">
        <f t="shared" si="691"/>
        <v>#REF!</v>
      </c>
      <c r="BG198" s="33" t="e">
        <f t="shared" si="691"/>
        <v>#REF!</v>
      </c>
      <c r="BH198" s="33">
        <f t="shared" si="691"/>
        <v>2500861.6196917836</v>
      </c>
      <c r="BI198" s="33" t="e">
        <f t="shared" si="691"/>
        <v>#REF!</v>
      </c>
      <c r="BJ198" s="33">
        <f t="shared" si="691"/>
        <v>2556454.4982632715</v>
      </c>
      <c r="BK198" s="144" t="e">
        <f t="shared" ref="BK198" si="692">SUM(AY198:BJ198)</f>
        <v>#REF!</v>
      </c>
      <c r="BM198" s="33" t="e">
        <f t="shared" ref="BM198:BX198" si="693">BM150+BM160+BM165+BM169</f>
        <v>#REF!</v>
      </c>
      <c r="BN198" s="33" t="e">
        <f t="shared" si="693"/>
        <v>#REF!</v>
      </c>
      <c r="BO198" s="33" t="e">
        <f t="shared" si="693"/>
        <v>#REF!</v>
      </c>
      <c r="BP198" s="33" t="e">
        <f t="shared" si="693"/>
        <v>#REF!</v>
      </c>
      <c r="BQ198" s="33" t="e">
        <f t="shared" si="693"/>
        <v>#REF!</v>
      </c>
      <c r="BR198" s="33" t="e">
        <f t="shared" si="693"/>
        <v>#REF!</v>
      </c>
      <c r="BS198" s="33" t="e">
        <f t="shared" si="693"/>
        <v>#REF!</v>
      </c>
      <c r="BT198" s="33" t="e">
        <f t="shared" si="693"/>
        <v>#REF!</v>
      </c>
      <c r="BU198" s="33" t="e">
        <f t="shared" si="693"/>
        <v>#REF!</v>
      </c>
      <c r="BV198" s="33">
        <f t="shared" si="693"/>
        <v>2423260.7540606391</v>
      </c>
      <c r="BW198" s="33" t="e">
        <f t="shared" si="693"/>
        <v>#REF!</v>
      </c>
      <c r="BX198" s="33">
        <f t="shared" si="693"/>
        <v>2541345.3113333802</v>
      </c>
      <c r="BY198" s="144" t="e">
        <f t="shared" ref="BY198" si="694">SUM(BM198:BX198)</f>
        <v>#REF!</v>
      </c>
      <c r="CA198" s="33" t="e">
        <f t="shared" ref="CA198:CL198" si="695">CA150+CA160+CA165+CA169</f>
        <v>#REF!</v>
      </c>
      <c r="CB198" s="33" t="e">
        <f t="shared" si="695"/>
        <v>#REF!</v>
      </c>
      <c r="CC198" s="33" t="e">
        <f t="shared" si="695"/>
        <v>#REF!</v>
      </c>
      <c r="CD198" s="33" t="e">
        <f t="shared" si="695"/>
        <v>#REF!</v>
      </c>
      <c r="CE198" s="33" t="e">
        <f t="shared" si="695"/>
        <v>#REF!</v>
      </c>
      <c r="CF198" s="33" t="e">
        <f t="shared" si="695"/>
        <v>#REF!</v>
      </c>
      <c r="CG198" s="33" t="e">
        <f t="shared" si="695"/>
        <v>#REF!</v>
      </c>
      <c r="CH198" s="33" t="e">
        <f t="shared" si="695"/>
        <v>#REF!</v>
      </c>
      <c r="CI198" s="33" t="e">
        <f t="shared" si="695"/>
        <v>#REF!</v>
      </c>
      <c r="CJ198" s="33">
        <f t="shared" si="695"/>
        <v>0</v>
      </c>
      <c r="CK198" s="33" t="e">
        <f t="shared" si="695"/>
        <v>#REF!</v>
      </c>
      <c r="CL198" s="33">
        <f t="shared" si="695"/>
        <v>0</v>
      </c>
      <c r="CM198" s="144" t="e">
        <f t="shared" ref="CM198" si="696">SUM(CA198:CL198)</f>
        <v>#REF!</v>
      </c>
      <c r="CO198" s="33" t="e">
        <f t="shared" ref="CO198:CR198" si="697">CO150+CO160+CO165+CO169</f>
        <v>#REF!</v>
      </c>
      <c r="CP198" s="33" t="e">
        <f t="shared" si="697"/>
        <v>#REF!</v>
      </c>
      <c r="CQ198" s="33" t="e">
        <f t="shared" si="697"/>
        <v>#REF!</v>
      </c>
      <c r="CR198" s="33" t="e">
        <f t="shared" si="697"/>
        <v>#REF!</v>
      </c>
      <c r="CS198" s="144" t="e">
        <f>SUM(CO198:CR198)</f>
        <v>#REF!</v>
      </c>
      <c r="CU198" s="33" t="e">
        <f t="shared" ref="CU198:CX198" si="698">CU150+CU160+CU165+CU169</f>
        <v>#REF!</v>
      </c>
      <c r="CV198" s="33" t="e">
        <f t="shared" si="698"/>
        <v>#REF!</v>
      </c>
      <c r="CW198" s="33" t="e">
        <f t="shared" si="698"/>
        <v>#REF!</v>
      </c>
      <c r="CX198" s="33" t="e">
        <f t="shared" si="698"/>
        <v>#REF!</v>
      </c>
      <c r="CY198" s="144" t="e">
        <f>SUM(CU198:CX198)</f>
        <v>#REF!</v>
      </c>
      <c r="DA198" s="33" t="e">
        <f t="shared" ref="DA198:DS198" si="699">DA150+DA160+DA165+DA169</f>
        <v>#REF!</v>
      </c>
      <c r="DB198" s="33" t="e">
        <f t="shared" si="699"/>
        <v>#REF!</v>
      </c>
      <c r="DC198" s="33" t="e">
        <f t="shared" si="699"/>
        <v>#REF!</v>
      </c>
      <c r="DD198" s="33" t="e">
        <f t="shared" si="699"/>
        <v>#REF!</v>
      </c>
      <c r="DE198" s="33" t="e">
        <f t="shared" si="699"/>
        <v>#REF!</v>
      </c>
      <c r="DF198" s="33" t="e">
        <f t="shared" si="699"/>
        <v>#REF!</v>
      </c>
      <c r="DG198" s="33" t="e">
        <f t="shared" si="699"/>
        <v>#REF!</v>
      </c>
      <c r="DH198" s="33" t="e">
        <f t="shared" si="699"/>
        <v>#REF!</v>
      </c>
      <c r="DI198" s="33" t="e">
        <f t="shared" si="699"/>
        <v>#REF!</v>
      </c>
      <c r="DJ198" s="33" t="e">
        <f t="shared" si="699"/>
        <v>#REF!</v>
      </c>
      <c r="DK198" s="33" t="e">
        <f t="shared" si="699"/>
        <v>#REF!</v>
      </c>
      <c r="DL198" s="33" t="e">
        <f t="shared" si="699"/>
        <v>#REF!</v>
      </c>
      <c r="DM198" s="33" t="e">
        <f t="shared" si="699"/>
        <v>#REF!</v>
      </c>
      <c r="DN198" s="33" t="e">
        <f t="shared" si="699"/>
        <v>#REF!</v>
      </c>
      <c r="DO198" s="33" t="e">
        <f t="shared" si="699"/>
        <v>#REF!</v>
      </c>
      <c r="DP198" s="33" t="e">
        <f t="shared" si="699"/>
        <v>#REF!</v>
      </c>
      <c r="DQ198" s="33" t="e">
        <f t="shared" si="699"/>
        <v>#REF!</v>
      </c>
      <c r="DR198" s="33" t="e">
        <f t="shared" si="699"/>
        <v>#REF!</v>
      </c>
      <c r="DS198" s="33" t="e">
        <f t="shared" si="699"/>
        <v>#REF!</v>
      </c>
      <c r="DU198" s="144" t="e">
        <f>SUM(BO198:BZ198)</f>
        <v>#REF!</v>
      </c>
      <c r="DW198" s="144" t="e">
        <f>SUM(BQ198:DV198)</f>
        <v>#REF!</v>
      </c>
      <c r="DX198" s="144" t="e">
        <f t="shared" ref="DX198" si="700">SUM(DL198:DW198)</f>
        <v>#REF!</v>
      </c>
    </row>
    <row r="199" spans="1:128" hidden="1" x14ac:dyDescent="0.3">
      <c r="B199" s="15"/>
      <c r="C199" s="15"/>
      <c r="D199" s="15"/>
      <c r="E199" s="15"/>
      <c r="N199" s="101"/>
    </row>
    <row r="200" spans="1:128" hidden="1" outlineLevel="1" x14ac:dyDescent="0.3">
      <c r="B200" s="15"/>
      <c r="C200" s="15"/>
      <c r="D200" s="15"/>
      <c r="E200" s="15"/>
      <c r="N200" s="101"/>
    </row>
    <row r="201" spans="1:128" hidden="1" outlineLevel="1" x14ac:dyDescent="0.3">
      <c r="B201" s="15"/>
      <c r="C201" s="15"/>
      <c r="D201" s="15"/>
      <c r="E201" s="15"/>
      <c r="N201" s="101"/>
    </row>
    <row r="202" spans="1:128" s="10" customFormat="1" hidden="1" collapsed="1" x14ac:dyDescent="0.3">
      <c r="B202" s="114"/>
      <c r="C202" s="114"/>
      <c r="D202" s="114"/>
      <c r="E202" s="31"/>
      <c r="F202" s="115" t="s">
        <v>199</v>
      </c>
      <c r="G202" s="114" t="s">
        <v>180</v>
      </c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>
        <f t="shared" ref="W202:AI202" si="701">IFERROR(W198/W135,0)</f>
        <v>0</v>
      </c>
      <c r="X202" s="116">
        <f t="shared" si="701"/>
        <v>0</v>
      </c>
      <c r="Y202" s="116">
        <f t="shared" si="701"/>
        <v>0</v>
      </c>
      <c r="Z202" s="116">
        <f t="shared" si="701"/>
        <v>0</v>
      </c>
      <c r="AA202" s="116">
        <f t="shared" si="701"/>
        <v>0</v>
      </c>
      <c r="AB202" s="116">
        <f t="shared" si="701"/>
        <v>0</v>
      </c>
      <c r="AC202" s="116">
        <f t="shared" si="701"/>
        <v>0</v>
      </c>
      <c r="AD202" s="116">
        <f t="shared" si="701"/>
        <v>0</v>
      </c>
      <c r="AE202" s="116">
        <f t="shared" si="701"/>
        <v>0</v>
      </c>
      <c r="AF202" s="116">
        <f t="shared" si="701"/>
        <v>0</v>
      </c>
      <c r="AG202" s="116">
        <f t="shared" si="701"/>
        <v>0</v>
      </c>
      <c r="AH202" s="116">
        <f t="shared" si="701"/>
        <v>0</v>
      </c>
      <c r="AI202" s="116">
        <f t="shared" si="701"/>
        <v>0</v>
      </c>
      <c r="AJ202" s="116"/>
      <c r="AK202" s="117">
        <v>8.5002571552520209E-2</v>
      </c>
      <c r="AL202" s="117">
        <v>8.252969232555217E-2</v>
      </c>
      <c r="AM202" s="117">
        <v>8.2225761079473464E-2</v>
      </c>
      <c r="AN202" s="117">
        <v>8.4970842708870217E-2</v>
      </c>
      <c r="AO202" s="117">
        <v>8.1357711881631142E-2</v>
      </c>
      <c r="AP202" s="117">
        <v>7.8541739537493022E-2</v>
      </c>
      <c r="AQ202" s="117">
        <v>7.6946566434046265E-2</v>
      </c>
      <c r="AR202" s="117">
        <v>7.5837509813114073E-2</v>
      </c>
      <c r="AS202" s="117">
        <v>7.0110402417857862E-2</v>
      </c>
      <c r="AT202" s="117">
        <v>7.3361267642401293E-2</v>
      </c>
      <c r="AU202" s="117">
        <v>7.2435021319789225E-2</v>
      </c>
      <c r="AV202" s="117">
        <v>7.3173184805223654E-2</v>
      </c>
      <c r="AW202" s="116">
        <f>IFERROR(AW198/AW135,0)</f>
        <v>0</v>
      </c>
      <c r="AX202" s="116"/>
      <c r="AY202" s="117">
        <v>7.365246801872187E-2</v>
      </c>
      <c r="AZ202" s="117">
        <v>7.584792103449578E-2</v>
      </c>
      <c r="BA202" s="117">
        <v>7.4174298509385603E-2</v>
      </c>
      <c r="BB202" s="117">
        <v>7.5247703212026423E-2</v>
      </c>
      <c r="BC202" s="117">
        <v>7.2952348850621601E-2</v>
      </c>
      <c r="BD202" s="117">
        <v>7.4497891974401376E-2</v>
      </c>
      <c r="BE202" s="117">
        <v>7.4266215054937287E-2</v>
      </c>
      <c r="BF202" s="117">
        <v>7.2969757716952355E-2</v>
      </c>
      <c r="BG202" s="117">
        <v>7.5178804052990336E-2</v>
      </c>
      <c r="BH202" s="117">
        <v>7.3361267642401293E-2</v>
      </c>
      <c r="BI202" s="117">
        <v>7.2435021319789225E-2</v>
      </c>
      <c r="BJ202" s="117">
        <v>7.3173184805223654E-2</v>
      </c>
      <c r="BK202" s="116">
        <f>IFERROR(BK198/BK135,0)</f>
        <v>0</v>
      </c>
      <c r="BL202" s="116"/>
      <c r="BM202" s="117">
        <v>7.365246801872187E-2</v>
      </c>
      <c r="BN202" s="117">
        <v>7.584792103449578E-2</v>
      </c>
      <c r="BO202" s="117">
        <v>7.4174298509385603E-2</v>
      </c>
      <c r="BP202" s="117">
        <v>7.5247703212026423E-2</v>
      </c>
      <c r="BQ202" s="117">
        <v>7.2952348850621601E-2</v>
      </c>
      <c r="BR202" s="117">
        <v>7.4497891974401376E-2</v>
      </c>
      <c r="BS202" s="117">
        <v>7.4266215054937287E-2</v>
      </c>
      <c r="BT202" s="117">
        <v>7.2969757716952355E-2</v>
      </c>
      <c r="BU202" s="117">
        <v>7.5178804052990336E-2</v>
      </c>
      <c r="BV202" s="117">
        <v>7.3361267642401293E-2</v>
      </c>
      <c r="BW202" s="117">
        <v>7.2435021319789225E-2</v>
      </c>
      <c r="BX202" s="117">
        <v>7.3173184805223654E-2</v>
      </c>
      <c r="BY202" s="116">
        <f>IFERROR(BY198/BY135,0)</f>
        <v>0</v>
      </c>
      <c r="BZ202" s="116"/>
      <c r="CA202" s="117">
        <v>7.365246801872187E-2</v>
      </c>
      <c r="CB202" s="117">
        <v>7.584792103449578E-2</v>
      </c>
      <c r="CC202" s="117">
        <v>7.4174298509385603E-2</v>
      </c>
      <c r="CD202" s="117">
        <v>7.5247703212026423E-2</v>
      </c>
      <c r="CE202" s="117">
        <v>7.2952348850621601E-2</v>
      </c>
      <c r="CF202" s="117">
        <v>7.4497891974401376E-2</v>
      </c>
      <c r="CG202" s="117">
        <v>7.4266215054937287E-2</v>
      </c>
      <c r="CH202" s="117">
        <v>7.2969757716952355E-2</v>
      </c>
      <c r="CI202" s="117">
        <v>7.5178804052990336E-2</v>
      </c>
      <c r="CJ202" s="117">
        <v>7.3361267642401293E-2</v>
      </c>
      <c r="CK202" s="117">
        <v>7.2435021319789225E-2</v>
      </c>
      <c r="CL202" s="117">
        <v>7.3173184805223654E-2</v>
      </c>
      <c r="CM202" s="116">
        <f>IFERROR(CM198/CM135,0)</f>
        <v>0</v>
      </c>
      <c r="CN202" s="116"/>
      <c r="CO202" s="117">
        <v>7.365246801872187E-2</v>
      </c>
      <c r="CP202" s="117">
        <v>7.584792103449578E-2</v>
      </c>
      <c r="CQ202" s="117">
        <v>7.4174298509385603E-2</v>
      </c>
      <c r="CR202" s="117">
        <v>7.5247703212026423E-2</v>
      </c>
      <c r="CS202" s="116">
        <f>IFERROR(CS198/CS135,0)</f>
        <v>0</v>
      </c>
      <c r="CT202" s="116"/>
      <c r="CU202" s="117">
        <v>7.365246801872187E-2</v>
      </c>
      <c r="CV202" s="117">
        <v>7.584792103449578E-2</v>
      </c>
      <c r="CW202" s="117">
        <v>7.4174298509385603E-2</v>
      </c>
      <c r="CX202" s="117">
        <v>7.5247703212026423E-2</v>
      </c>
      <c r="CY202" s="116">
        <f>IFERROR(CY198/CY135,0)</f>
        <v>0</v>
      </c>
      <c r="CZ202" s="116"/>
      <c r="DA202" s="117">
        <v>7.365246801872187E-2</v>
      </c>
      <c r="DB202" s="117">
        <v>7.365246801872187E-2</v>
      </c>
      <c r="DC202" s="117">
        <v>7.365246801872187E-2</v>
      </c>
      <c r="DD202" s="117">
        <v>7.365246801872187E-2</v>
      </c>
      <c r="DE202" s="117">
        <v>7.365246801872187E-2</v>
      </c>
      <c r="DF202" s="117">
        <v>7.365246801872187E-2</v>
      </c>
      <c r="DG202" s="117">
        <v>7.365246801872187E-2</v>
      </c>
      <c r="DH202" s="117">
        <v>7.365246801872187E-2</v>
      </c>
      <c r="DI202" s="117">
        <v>7.365246801872187E-2</v>
      </c>
      <c r="DJ202" s="117">
        <v>7.365246801872187E-2</v>
      </c>
      <c r="DK202" s="117">
        <v>7.365246801872187E-2</v>
      </c>
      <c r="DL202" s="117">
        <v>7.365246801872187E-2</v>
      </c>
      <c r="DM202" s="117">
        <v>7.365246801872187E-2</v>
      </c>
      <c r="DN202" s="117">
        <v>7.365246801872187E-2</v>
      </c>
      <c r="DO202" s="117">
        <v>7.365246801872187E-2</v>
      </c>
      <c r="DP202" s="117">
        <v>7.365246801872187E-2</v>
      </c>
      <c r="DQ202" s="117">
        <v>7.365246801872187E-2</v>
      </c>
      <c r="DR202" s="117">
        <v>7.365246801872187E-2</v>
      </c>
      <c r="DS202" s="117">
        <v>7.365246801872187E-2</v>
      </c>
      <c r="DT202" s="116"/>
      <c r="DU202" s="116">
        <f>IFERROR(DU198/DU135,0)</f>
        <v>0</v>
      </c>
      <c r="DV202" s="116"/>
      <c r="DW202" s="116">
        <f>IFERROR(DW198/DW135,0)</f>
        <v>0</v>
      </c>
      <c r="DX202" s="116">
        <f>IFERROR(DX198/DX135,0)</f>
        <v>0</v>
      </c>
    </row>
    <row r="203" spans="1:128" hidden="1" x14ac:dyDescent="0.3">
      <c r="B203" s="15"/>
      <c r="C203" s="15"/>
      <c r="D203" s="15"/>
      <c r="E203" s="15"/>
      <c r="F203" s="12" t="s">
        <v>194</v>
      </c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9">
        <v>8.5002571552520209E-2</v>
      </c>
      <c r="AL203" s="120">
        <v>8.252969232555217E-2</v>
      </c>
      <c r="AM203" s="120">
        <v>8.2225761079473464E-2</v>
      </c>
      <c r="AN203" s="120">
        <v>8.4970842708870217E-2</v>
      </c>
      <c r="AO203" s="120">
        <v>8.1357711881631142E-2</v>
      </c>
      <c r="AP203" s="120">
        <v>7.8541739537493022E-2</v>
      </c>
      <c r="AQ203" s="120">
        <v>7.6946566434046265E-2</v>
      </c>
      <c r="AR203" s="120">
        <v>7.5837509813114073E-2</v>
      </c>
      <c r="AS203" s="120">
        <v>7.4326542812662072E-2</v>
      </c>
      <c r="AT203" s="120">
        <v>7.3361267642401293E-2</v>
      </c>
      <c r="AU203" s="120">
        <v>7.2435021319789225E-2</v>
      </c>
      <c r="AV203" s="120">
        <v>7.3173184805223654E-2</v>
      </c>
      <c r="AW203" s="118"/>
      <c r="AX203" s="118"/>
      <c r="AY203" s="119">
        <v>7.365246801872187E-2</v>
      </c>
      <c r="AZ203" s="120">
        <v>7.584792103449578E-2</v>
      </c>
      <c r="BA203" s="120">
        <v>7.4174298509385603E-2</v>
      </c>
      <c r="BB203" s="120">
        <v>7.5247703212026423E-2</v>
      </c>
      <c r="BC203" s="120">
        <v>7.2952348850621601E-2</v>
      </c>
      <c r="BD203" s="120">
        <v>7.4497891974401376E-2</v>
      </c>
      <c r="BE203" s="120">
        <v>7.4266215054937287E-2</v>
      </c>
      <c r="BF203" s="120">
        <v>7.2969757716952355E-2</v>
      </c>
      <c r="BG203" s="120">
        <v>7.5178804052990336E-2</v>
      </c>
      <c r="BH203" s="120">
        <v>7.3361267642401293E-2</v>
      </c>
      <c r="BI203" s="120">
        <v>7.2435021319789225E-2</v>
      </c>
      <c r="BJ203" s="120">
        <v>7.3173184805223654E-2</v>
      </c>
      <c r="BK203" s="118"/>
      <c r="BL203" s="118"/>
      <c r="BM203" s="119">
        <v>7.365246801872187E-2</v>
      </c>
      <c r="BN203" s="120">
        <v>7.584792103449578E-2</v>
      </c>
      <c r="BO203" s="120">
        <v>7.4174298509385603E-2</v>
      </c>
      <c r="BP203" s="120">
        <v>7.5247703212026423E-2</v>
      </c>
      <c r="BQ203" s="120">
        <v>7.2952348850621601E-2</v>
      </c>
      <c r="BR203" s="120">
        <v>7.4497891974401376E-2</v>
      </c>
      <c r="BS203" s="120">
        <v>7.4266215054937287E-2</v>
      </c>
      <c r="BT203" s="120">
        <v>7.2969757716952355E-2</v>
      </c>
      <c r="BU203" s="120">
        <v>7.5178804052990336E-2</v>
      </c>
      <c r="BV203" s="120">
        <v>7.3361267642401293E-2</v>
      </c>
      <c r="BW203" s="120">
        <v>7.2435021319789225E-2</v>
      </c>
      <c r="BX203" s="120">
        <v>7.3173184805223654E-2</v>
      </c>
      <c r="BY203" s="118"/>
      <c r="BZ203" s="118"/>
      <c r="CA203" s="119">
        <v>7.365246801872187E-2</v>
      </c>
      <c r="CB203" s="120">
        <v>7.584792103449578E-2</v>
      </c>
      <c r="CC203" s="120">
        <v>7.4174298509385603E-2</v>
      </c>
      <c r="CD203" s="120">
        <v>7.5247703212026423E-2</v>
      </c>
      <c r="CE203" s="120">
        <v>7.2952348850621601E-2</v>
      </c>
      <c r="CF203" s="120">
        <v>7.4497891974401376E-2</v>
      </c>
      <c r="CG203" s="120">
        <v>7.4266215054937287E-2</v>
      </c>
      <c r="CH203" s="120">
        <v>7.2969757716952355E-2</v>
      </c>
      <c r="CI203" s="120">
        <v>7.5178804052990336E-2</v>
      </c>
      <c r="CJ203" s="120">
        <v>7.3361267642401293E-2</v>
      </c>
      <c r="CK203" s="120">
        <v>7.2435021319789225E-2</v>
      </c>
      <c r="CL203" s="120">
        <v>7.3173184805223654E-2</v>
      </c>
      <c r="CM203" s="118"/>
      <c r="CN203" s="118"/>
      <c r="CO203" s="119">
        <v>7.365246801872187E-2</v>
      </c>
      <c r="CP203" s="120">
        <v>7.584792103449578E-2</v>
      </c>
      <c r="CQ203" s="120">
        <v>7.4174298509385603E-2</v>
      </c>
      <c r="CR203" s="120">
        <v>7.5247703212026423E-2</v>
      </c>
      <c r="CS203" s="118"/>
      <c r="CT203" s="118"/>
      <c r="CU203" s="119">
        <v>7.365246801872187E-2</v>
      </c>
      <c r="CV203" s="120">
        <v>7.584792103449578E-2</v>
      </c>
      <c r="CW203" s="120">
        <v>7.4174298509385603E-2</v>
      </c>
      <c r="CX203" s="120">
        <v>7.5247703212026423E-2</v>
      </c>
      <c r="CY203" s="118"/>
      <c r="CZ203" s="118"/>
      <c r="DA203" s="119">
        <v>7.365246801872187E-2</v>
      </c>
      <c r="DB203" s="119">
        <v>7.365246801872187E-2</v>
      </c>
      <c r="DC203" s="119">
        <v>7.365246801872187E-2</v>
      </c>
      <c r="DD203" s="119">
        <v>7.365246801872187E-2</v>
      </c>
      <c r="DE203" s="119">
        <v>7.365246801872187E-2</v>
      </c>
      <c r="DF203" s="119">
        <v>7.365246801872187E-2</v>
      </c>
      <c r="DG203" s="119">
        <v>7.365246801872187E-2</v>
      </c>
      <c r="DH203" s="119">
        <v>7.365246801872187E-2</v>
      </c>
      <c r="DI203" s="119">
        <v>7.365246801872187E-2</v>
      </c>
      <c r="DJ203" s="119">
        <v>7.365246801872187E-2</v>
      </c>
      <c r="DK203" s="119">
        <v>7.365246801872187E-2</v>
      </c>
      <c r="DL203" s="119">
        <v>7.365246801872187E-2</v>
      </c>
      <c r="DM203" s="119">
        <v>7.365246801872187E-2</v>
      </c>
      <c r="DN203" s="119">
        <v>7.365246801872187E-2</v>
      </c>
      <c r="DO203" s="119">
        <v>7.365246801872187E-2</v>
      </c>
      <c r="DP203" s="119">
        <v>7.365246801872187E-2</v>
      </c>
      <c r="DQ203" s="119">
        <v>7.365246801872187E-2</v>
      </c>
      <c r="DR203" s="119">
        <v>7.365246801872187E-2</v>
      </c>
      <c r="DS203" s="119">
        <v>7.365246801872187E-2</v>
      </c>
      <c r="DT203" s="118"/>
      <c r="DU203" s="118"/>
      <c r="DV203" s="118"/>
      <c r="DW203" s="118"/>
      <c r="DX203" s="118"/>
    </row>
    <row r="204" spans="1:128" hidden="1" x14ac:dyDescent="0.3">
      <c r="B204" s="15"/>
      <c r="C204" s="15"/>
      <c r="D204" s="15"/>
      <c r="E204" s="15"/>
      <c r="N204" s="101"/>
    </row>
    <row r="205" spans="1:128" hidden="1" x14ac:dyDescent="0.3">
      <c r="B205" s="15"/>
      <c r="C205" s="15"/>
      <c r="D205" s="15"/>
      <c r="E205" s="15"/>
      <c r="N205" s="101"/>
    </row>
    <row r="206" spans="1:128" x14ac:dyDescent="0.3">
      <c r="B206" s="15"/>
      <c r="C206" s="15"/>
      <c r="D206" s="15"/>
      <c r="E206" s="15"/>
      <c r="N206" s="101"/>
    </row>
    <row r="207" spans="1:128" x14ac:dyDescent="0.3"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21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  <c r="DK207" s="121"/>
      <c r="DL207" s="121"/>
      <c r="DM207" s="121"/>
      <c r="DN207" s="121"/>
      <c r="DO207" s="121"/>
      <c r="DP207" s="121"/>
      <c r="DQ207" s="121"/>
      <c r="DR207" s="121"/>
      <c r="DS207" s="121"/>
      <c r="DT207" s="121"/>
      <c r="DU207" s="121"/>
      <c r="DV207" s="121"/>
      <c r="DW207" s="121"/>
      <c r="DX207" s="121"/>
    </row>
    <row r="210" spans="37:123" x14ac:dyDescent="0.3">
      <c r="AN210" s="15" t="s">
        <v>186</v>
      </c>
      <c r="AO210" s="15" t="s">
        <v>183</v>
      </c>
      <c r="AP210" s="15" t="s">
        <v>184</v>
      </c>
      <c r="BB210" s="15" t="s">
        <v>186</v>
      </c>
      <c r="BC210" s="15" t="s">
        <v>183</v>
      </c>
      <c r="BD210" s="15" t="s">
        <v>184</v>
      </c>
      <c r="BP210" s="15" t="s">
        <v>186</v>
      </c>
      <c r="BQ210" s="15" t="s">
        <v>183</v>
      </c>
      <c r="BR210" s="15" t="s">
        <v>184</v>
      </c>
      <c r="CD210" s="15" t="s">
        <v>186</v>
      </c>
      <c r="CE210" s="15" t="s">
        <v>183</v>
      </c>
      <c r="CF210" s="15" t="s">
        <v>184</v>
      </c>
      <c r="CR210" s="15" t="s">
        <v>186</v>
      </c>
      <c r="CX210" s="15" t="s">
        <v>186</v>
      </c>
    </row>
    <row r="211" spans="37:123" x14ac:dyDescent="0.3">
      <c r="AN211" s="15"/>
      <c r="AO211" s="24"/>
      <c r="AP211" s="155"/>
      <c r="BB211" s="15"/>
      <c r="BC211" s="24"/>
      <c r="BD211" s="155"/>
      <c r="BP211" s="15"/>
      <c r="BQ211" s="24"/>
      <c r="BR211" s="155"/>
      <c r="CD211" s="15"/>
      <c r="CE211" s="24"/>
      <c r="CF211" s="155"/>
      <c r="CR211" s="15"/>
      <c r="CX211" s="15"/>
    </row>
    <row r="212" spans="37:123" x14ac:dyDescent="0.3">
      <c r="AN212" s="15"/>
      <c r="AO212" s="24"/>
      <c r="AP212" s="155"/>
      <c r="BB212" s="15"/>
      <c r="BC212" s="24"/>
      <c r="BD212" s="155"/>
      <c r="BP212" s="15"/>
      <c r="BQ212" s="24"/>
      <c r="BR212" s="155"/>
      <c r="CD212" s="15"/>
      <c r="CE212" s="24"/>
      <c r="CF212" s="155"/>
      <c r="CR212" s="15"/>
      <c r="CX212" s="15"/>
    </row>
    <row r="213" spans="37:123" x14ac:dyDescent="0.3">
      <c r="AN213" s="15"/>
      <c r="AO213" s="24"/>
      <c r="AP213" s="155"/>
      <c r="BB213" s="15"/>
      <c r="BC213" s="24"/>
      <c r="BD213" s="155"/>
      <c r="BP213" s="15"/>
      <c r="BQ213" s="24"/>
      <c r="BR213" s="155"/>
      <c r="CD213" s="15"/>
      <c r="CE213" s="24"/>
      <c r="CF213" s="155"/>
      <c r="CR213" s="15"/>
      <c r="CX213" s="15"/>
    </row>
    <row r="214" spans="37:123" x14ac:dyDescent="0.3">
      <c r="AN214" s="15"/>
      <c r="AO214" s="24"/>
      <c r="AP214" s="15"/>
      <c r="BB214" s="15"/>
      <c r="BC214" s="24"/>
      <c r="BD214" s="15"/>
      <c r="BP214" s="15"/>
      <c r="BQ214" s="24"/>
      <c r="BR214" s="15"/>
      <c r="CD214" s="15"/>
      <c r="CE214" s="24"/>
      <c r="CF214" s="15"/>
      <c r="CR214" s="15"/>
      <c r="CX214" s="15"/>
    </row>
    <row r="215" spans="37:123" x14ac:dyDescent="0.3">
      <c r="AN215" s="15"/>
      <c r="AO215" s="9"/>
      <c r="AP215" s="15"/>
      <c r="BB215" s="15"/>
      <c r="BC215" s="9"/>
      <c r="BD215" s="15"/>
      <c r="BP215" s="15"/>
      <c r="BQ215" s="9"/>
      <c r="BR215" s="15"/>
      <c r="CD215" s="15"/>
      <c r="CE215" s="9"/>
      <c r="CF215" s="15"/>
      <c r="CR215" s="15"/>
      <c r="CX215" s="15"/>
    </row>
    <row r="216" spans="37:123" x14ac:dyDescent="0.3">
      <c r="AN216" s="15"/>
      <c r="AO216" s="118"/>
      <c r="AP216" s="15"/>
      <c r="BB216" s="15"/>
      <c r="BC216" s="118"/>
      <c r="BD216" s="15"/>
      <c r="BP216" s="15"/>
      <c r="BQ216" s="118"/>
      <c r="BR216" s="15"/>
      <c r="CD216" s="15"/>
      <c r="CE216" s="118"/>
      <c r="CF216" s="15"/>
      <c r="CR216" s="15"/>
      <c r="CX216" s="15"/>
    </row>
    <row r="217" spans="37:123" x14ac:dyDescent="0.3">
      <c r="AP217" s="15"/>
      <c r="BD217" s="15"/>
      <c r="BR217" s="15"/>
      <c r="CF217" s="15"/>
    </row>
    <row r="218" spans="37:123" x14ac:dyDescent="0.3">
      <c r="AK218" s="156"/>
      <c r="AL218" s="156"/>
      <c r="AM218" s="156"/>
      <c r="AN218" s="157"/>
      <c r="AO218" s="158"/>
      <c r="AP218" s="157"/>
      <c r="AY218" s="156"/>
      <c r="AZ218" s="156"/>
      <c r="BA218" s="156"/>
      <c r="BB218" s="157"/>
      <c r="BC218" s="158"/>
      <c r="BD218" s="157"/>
      <c r="BM218" s="156"/>
      <c r="BN218" s="156"/>
      <c r="BO218" s="156"/>
      <c r="BP218" s="157"/>
      <c r="BQ218" s="158"/>
      <c r="BR218" s="157"/>
      <c r="CA218" s="156"/>
      <c r="CB218" s="156"/>
      <c r="CC218" s="156"/>
      <c r="CD218" s="157"/>
      <c r="CE218" s="158"/>
      <c r="CF218" s="157"/>
      <c r="CO218" s="156"/>
      <c r="CP218" s="156"/>
      <c r="CQ218" s="156"/>
      <c r="CR218" s="157"/>
      <c r="CU218" s="156"/>
      <c r="CV218" s="156"/>
      <c r="CW218" s="156"/>
      <c r="CX218" s="157"/>
      <c r="DA218" s="156"/>
      <c r="DB218" s="156"/>
      <c r="DC218" s="156"/>
      <c r="DD218" s="156"/>
      <c r="DE218" s="156"/>
      <c r="DF218" s="156"/>
      <c r="DG218" s="156"/>
      <c r="DH218" s="156"/>
      <c r="DI218" s="156"/>
      <c r="DJ218" s="156"/>
      <c r="DK218" s="156"/>
      <c r="DL218" s="156"/>
      <c r="DM218" s="156"/>
      <c r="DN218" s="156"/>
      <c r="DO218" s="156"/>
      <c r="DP218" s="156"/>
      <c r="DQ218" s="156"/>
      <c r="DR218" s="156"/>
      <c r="DS218" s="156"/>
    </row>
  </sheetData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3" id="{29063256-9CF9-469B-B16F-1A95E54CC9F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DU5:DU18</xm:sqref>
        </x14:conditionalFormatting>
        <x14:conditionalFormatting xmlns:xm="http://schemas.microsoft.com/office/excel/2006/main">
          <x14:cfRule type="iconSet" priority="32" id="{DBF9C6CA-801A-4FFB-887A-B982B4AEFAE3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DU25:DU32</xm:sqref>
        </x14:conditionalFormatting>
        <x14:conditionalFormatting xmlns:xm="http://schemas.microsoft.com/office/excel/2006/main">
          <x14:cfRule type="iconSet" priority="31" id="{97EC2573-0DCF-4160-9EA1-638ADE3E474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DU35:DU37</xm:sqref>
        </x14:conditionalFormatting>
        <x14:conditionalFormatting xmlns:xm="http://schemas.microsoft.com/office/excel/2006/main">
          <x14:cfRule type="iconSet" priority="30" id="{42857E59-812E-4AFB-8E29-7AC8409B3D30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DU40:DU41</xm:sqref>
        </x14:conditionalFormatting>
        <x14:conditionalFormatting xmlns:xm="http://schemas.microsoft.com/office/excel/2006/main">
          <x14:cfRule type="iconSet" priority="29" id="{076763F5-E044-4B83-8985-36B5FA499CE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DU45:DU52</xm:sqref>
        </x14:conditionalFormatting>
        <x14:conditionalFormatting xmlns:xm="http://schemas.microsoft.com/office/excel/2006/main">
          <x14:cfRule type="iconSet" priority="28" id="{CF26A294-7D04-4E56-BDD7-DCABCB576D0E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DU55:DU56</xm:sqref>
        </x14:conditionalFormatting>
        <x14:conditionalFormatting xmlns:xm="http://schemas.microsoft.com/office/excel/2006/main">
          <x14:cfRule type="iconSet" priority="27" id="{D9BAAEAC-E685-4EE7-A5D0-2FC63390A41D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DU59:DU70</xm:sqref>
        </x14:conditionalFormatting>
        <x14:conditionalFormatting xmlns:xm="http://schemas.microsoft.com/office/excel/2006/main">
          <x14:cfRule type="iconSet" priority="26" id="{D6D1FB9B-36BD-4B42-9C3B-6CFB274F2BB0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DU74:DU75</xm:sqref>
        </x14:conditionalFormatting>
        <x14:conditionalFormatting xmlns:xm="http://schemas.microsoft.com/office/excel/2006/main">
          <x14:cfRule type="iconSet" priority="25" id="{DA2EFCBA-4431-49B3-BF18-39349780D8D9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DU88:DU95</xm:sqref>
        </x14:conditionalFormatting>
        <x14:conditionalFormatting xmlns:xm="http://schemas.microsoft.com/office/excel/2006/main">
          <x14:cfRule type="iconSet" priority="24" id="{02C222F7-75C1-4F1A-9401-91D1DF58DD6B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DU98:DU100</xm:sqref>
        </x14:conditionalFormatting>
        <x14:conditionalFormatting xmlns:xm="http://schemas.microsoft.com/office/excel/2006/main">
          <x14:cfRule type="iconSet" priority="23" id="{B9F27969-D864-43D4-A4B9-E384B2410B2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DU103:DU104</xm:sqref>
        </x14:conditionalFormatting>
        <x14:conditionalFormatting xmlns:xm="http://schemas.microsoft.com/office/excel/2006/main">
          <x14:cfRule type="iconSet" priority="22" id="{B12638D0-7401-435F-AE95-F28910F7D25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DU108:DU115</xm:sqref>
        </x14:conditionalFormatting>
        <x14:conditionalFormatting xmlns:xm="http://schemas.microsoft.com/office/excel/2006/main">
          <x14:cfRule type="iconSet" priority="21" id="{0888D648-9844-4C8B-A467-F2B1749A3E5B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DU118:DU119</xm:sqref>
        </x14:conditionalFormatting>
        <x14:conditionalFormatting xmlns:xm="http://schemas.microsoft.com/office/excel/2006/main">
          <x14:cfRule type="iconSet" priority="18" id="{EC83E9CE-50BB-4DA1-99D3-EFB0E374172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DU122</xm:sqref>
        </x14:conditionalFormatting>
        <x14:conditionalFormatting xmlns:xm="http://schemas.microsoft.com/office/excel/2006/main">
          <x14:cfRule type="iconSet" priority="20" id="{B3FCD855-0153-48A1-94D5-BF393BE9091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DU123:DU132</xm:sqref>
        </x14:conditionalFormatting>
        <x14:conditionalFormatting xmlns:xm="http://schemas.microsoft.com/office/excel/2006/main">
          <x14:cfRule type="iconSet" priority="19" id="{89380994-18BD-43E9-975A-D20B9492CC1B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DU133</xm:sqref>
        </x14:conditionalFormatting>
        <x14:conditionalFormatting xmlns:xm="http://schemas.microsoft.com/office/excel/2006/main">
          <x14:cfRule type="iconSet" priority="17" id="{8F15F26D-A3D2-4DEC-85F2-0AB20EA9772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DU137</xm:sqref>
        </x14:conditionalFormatting>
        <x14:conditionalFormatting xmlns:xm="http://schemas.microsoft.com/office/excel/2006/main">
          <x14:cfRule type="iconSet" priority="34" id="{A1F752A8-E4D6-42F8-96F0-E94D57DDC192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DW5:DW18</xm:sqref>
        </x14:conditionalFormatting>
        <x14:conditionalFormatting xmlns:xm="http://schemas.microsoft.com/office/excel/2006/main">
          <x14:cfRule type="iconSet" priority="16" id="{41B0BCF7-2FA8-4DDD-BACF-D5A5533C483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DW25:DW32</xm:sqref>
        </x14:conditionalFormatting>
        <x14:conditionalFormatting xmlns:xm="http://schemas.microsoft.com/office/excel/2006/main">
          <x14:cfRule type="iconSet" priority="15" id="{FF0D1B7E-9A41-438B-A8F4-6A0B5EF4CFFD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DW35:DW37</xm:sqref>
        </x14:conditionalFormatting>
        <x14:conditionalFormatting xmlns:xm="http://schemas.microsoft.com/office/excel/2006/main">
          <x14:cfRule type="iconSet" priority="14" id="{7FD19071-7B8B-4095-B3AD-A74DC5D11AC1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DW40:DW41</xm:sqref>
        </x14:conditionalFormatting>
        <x14:conditionalFormatting xmlns:xm="http://schemas.microsoft.com/office/excel/2006/main">
          <x14:cfRule type="iconSet" priority="13" id="{67604145-1DF3-476D-9BEF-2A303C50330D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DW45:DW52</xm:sqref>
        </x14:conditionalFormatting>
        <x14:conditionalFormatting xmlns:xm="http://schemas.microsoft.com/office/excel/2006/main">
          <x14:cfRule type="iconSet" priority="12" id="{9E5F9BEB-A02B-44F6-9466-1CCCD2F9700F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DW55:DW56</xm:sqref>
        </x14:conditionalFormatting>
        <x14:conditionalFormatting xmlns:xm="http://schemas.microsoft.com/office/excel/2006/main">
          <x14:cfRule type="iconSet" priority="11" id="{34FD0B88-E5CD-43C7-A184-21FDB6680F10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DW59:DW70</xm:sqref>
        </x14:conditionalFormatting>
        <x14:conditionalFormatting xmlns:xm="http://schemas.microsoft.com/office/excel/2006/main">
          <x14:cfRule type="iconSet" priority="10" id="{F14A30E5-D05D-4B9F-AF6F-7E0EF444641E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DW74:DW75</xm:sqref>
        </x14:conditionalFormatting>
        <x14:conditionalFormatting xmlns:xm="http://schemas.microsoft.com/office/excel/2006/main">
          <x14:cfRule type="iconSet" priority="9" id="{E68A10EF-373E-4FE8-B4DC-05BA56236D69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DW88:DW95</xm:sqref>
        </x14:conditionalFormatting>
        <x14:conditionalFormatting xmlns:xm="http://schemas.microsoft.com/office/excel/2006/main">
          <x14:cfRule type="iconSet" priority="8" id="{FA97E59E-FF31-4E02-BC0E-85B7FBDFC05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DW98:DW100</xm:sqref>
        </x14:conditionalFormatting>
        <x14:conditionalFormatting xmlns:xm="http://schemas.microsoft.com/office/excel/2006/main">
          <x14:cfRule type="iconSet" priority="7" id="{EE83769E-A851-4BDC-AC4B-148A54E8356B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DW103:DW104</xm:sqref>
        </x14:conditionalFormatting>
        <x14:conditionalFormatting xmlns:xm="http://schemas.microsoft.com/office/excel/2006/main">
          <x14:cfRule type="iconSet" priority="6" id="{950E599A-7AC6-4193-8675-E50E6FD97D9E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DW108:DW115</xm:sqref>
        </x14:conditionalFormatting>
        <x14:conditionalFormatting xmlns:xm="http://schemas.microsoft.com/office/excel/2006/main">
          <x14:cfRule type="iconSet" priority="5" id="{E1D5E878-6A82-4FE4-B51E-1D48B1732A98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DW118:DW119</xm:sqref>
        </x14:conditionalFormatting>
        <x14:conditionalFormatting xmlns:xm="http://schemas.microsoft.com/office/excel/2006/main">
          <x14:cfRule type="iconSet" priority="2" id="{7DD3C6FD-A816-4760-BF33-0C89B116AE80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DW122</xm:sqref>
        </x14:conditionalFormatting>
        <x14:conditionalFormatting xmlns:xm="http://schemas.microsoft.com/office/excel/2006/main">
          <x14:cfRule type="iconSet" priority="4" id="{2F45B041-3387-49E7-80F1-9A2C1B8CA29F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DW123:DW132</xm:sqref>
        </x14:conditionalFormatting>
        <x14:conditionalFormatting xmlns:xm="http://schemas.microsoft.com/office/excel/2006/main">
          <x14:cfRule type="iconSet" priority="3" id="{C379837B-E0BD-42C8-90D6-68C628BEC4CE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DW133</xm:sqref>
        </x14:conditionalFormatting>
        <x14:conditionalFormatting xmlns:xm="http://schemas.microsoft.com/office/excel/2006/main">
          <x14:cfRule type="iconSet" priority="1" id="{EA83E27A-D50E-4E43-8874-88662E7A7A04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DW137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4DCF-5798-441C-BAD2-5DDBF957DDBD}">
  <sheetPr>
    <tabColor rgb="FFFFFF00"/>
  </sheetPr>
  <dimension ref="A1:DX218"/>
  <sheetViews>
    <sheetView showGridLines="0" zoomScale="70" zoomScaleNormal="70" workbookViewId="0">
      <pane xSplit="7" ySplit="2" topLeftCell="CK3" activePane="bottomRight" state="frozen"/>
      <selection pane="topRight" activeCell="C1" sqref="C1"/>
      <selection pane="bottomLeft" activeCell="A5" sqref="A5"/>
      <selection pane="bottomRight" activeCell="A209" sqref="A209:XFD223"/>
    </sheetView>
  </sheetViews>
  <sheetFormatPr baseColWidth="10" defaultColWidth="8.77734375" defaultRowHeight="16.8" outlineLevelRow="1" outlineLevelCol="2" x14ac:dyDescent="0.3"/>
  <cols>
    <col min="1" max="1" width="2.33203125" style="12" customWidth="1"/>
    <col min="2" max="2" width="9.5546875" style="12" customWidth="1"/>
    <col min="3" max="3" width="12.5546875" style="12" customWidth="1" outlineLevel="2"/>
    <col min="4" max="4" width="18.44140625" style="12" customWidth="1"/>
    <col min="5" max="5" width="30.5546875" style="12" hidden="1" customWidth="1" outlineLevel="2"/>
    <col min="6" max="6" width="32" style="12" customWidth="1" collapsed="1"/>
    <col min="7" max="7" width="12.77734375" style="15" customWidth="1" collapsed="1"/>
    <col min="8" max="8" width="0.77734375" style="12" customWidth="1"/>
    <col min="9" max="20" width="9.77734375" style="12" hidden="1" customWidth="1" outlineLevel="1"/>
    <col min="21" max="21" width="11.5546875" style="10" customWidth="1" collapsed="1"/>
    <col min="22" max="22" width="0.77734375" style="12" customWidth="1"/>
    <col min="23" max="34" width="8.77734375" style="12" hidden="1" customWidth="1" outlineLevel="1"/>
    <col min="35" max="35" width="11.21875" style="10" customWidth="1" collapsed="1"/>
    <col min="36" max="36" width="0.77734375" style="12" customWidth="1"/>
    <col min="37" max="45" width="10" style="12" hidden="1" customWidth="1" outlineLevel="1"/>
    <col min="46" max="48" width="10.5546875" style="12" hidden="1" customWidth="1" outlineLevel="1"/>
    <col min="49" max="49" width="12.33203125" style="10" customWidth="1" collapsed="1"/>
    <col min="50" max="50" width="0.77734375" style="12" customWidth="1"/>
    <col min="51" max="62" width="11.77734375" style="12" hidden="1" customWidth="1" outlineLevel="1"/>
    <col min="63" max="63" width="13.5546875" style="10" customWidth="1" collapsed="1"/>
    <col min="64" max="64" width="0.77734375" style="12" customWidth="1"/>
    <col min="65" max="76" width="11.21875" style="12" customWidth="1" outlineLevel="1"/>
    <col min="77" max="77" width="13.5546875" style="10" customWidth="1"/>
    <col min="78" max="78" width="0.77734375" style="12" customWidth="1"/>
    <col min="79" max="90" width="11.21875" style="12" customWidth="1" outlineLevel="1"/>
    <col min="91" max="91" width="13.6640625" style="10" customWidth="1"/>
    <col min="92" max="92" width="0.77734375" style="12" customWidth="1"/>
    <col min="93" max="93" width="12.33203125" style="12" customWidth="1" outlineLevel="1"/>
    <col min="94" max="96" width="14.109375" style="12" bestFit="1" customWidth="1" outlineLevel="1"/>
    <col min="97" max="97" width="13.6640625" style="10" customWidth="1"/>
    <col min="98" max="98" width="0.77734375" style="12" customWidth="1"/>
    <col min="99" max="99" width="15" style="12" customWidth="1" outlineLevel="1"/>
    <col min="100" max="102" width="13.109375" style="12" customWidth="1" outlineLevel="1"/>
    <col min="103" max="103" width="13.6640625" style="10" customWidth="1"/>
    <col min="104" max="104" width="0.77734375" style="12" customWidth="1"/>
    <col min="105" max="120" width="13.44140625" style="12" customWidth="1" outlineLevel="1"/>
    <col min="121" max="123" width="11.21875" style="12" customWidth="1" outlineLevel="1"/>
    <col min="124" max="124" width="0.77734375" style="12" customWidth="1"/>
    <col min="125" max="125" width="12.44140625" style="10" hidden="1" customWidth="1"/>
    <col min="126" max="126" width="0.77734375" style="12" hidden="1" customWidth="1"/>
    <col min="127" max="127" width="12.44140625" style="10" hidden="1" customWidth="1" collapsed="1"/>
    <col min="128" max="128" width="13.6640625" style="10" customWidth="1"/>
    <col min="129" max="16384" width="8.77734375" style="12"/>
  </cols>
  <sheetData>
    <row r="1" spans="2:128" s="10" customFormat="1" ht="39" customHeight="1" x14ac:dyDescent="0.3">
      <c r="B1" s="11" t="s">
        <v>1</v>
      </c>
      <c r="C1" s="11" t="s">
        <v>2</v>
      </c>
      <c r="D1" s="11" t="s">
        <v>3</v>
      </c>
      <c r="E1" s="11" t="s">
        <v>4</v>
      </c>
      <c r="F1" s="11" t="s">
        <v>266</v>
      </c>
      <c r="G1" s="11" t="s">
        <v>5</v>
      </c>
      <c r="I1" s="122" t="s">
        <v>218</v>
      </c>
      <c r="J1" s="122" t="s">
        <v>219</v>
      </c>
      <c r="K1" s="122" t="s">
        <v>220</v>
      </c>
      <c r="L1" s="122" t="s">
        <v>221</v>
      </c>
      <c r="M1" s="122" t="s">
        <v>222</v>
      </c>
      <c r="N1" s="122" t="s">
        <v>223</v>
      </c>
      <c r="O1" s="122" t="s">
        <v>224</v>
      </c>
      <c r="P1" s="122" t="s">
        <v>225</v>
      </c>
      <c r="Q1" s="122" t="s">
        <v>226</v>
      </c>
      <c r="R1" s="122" t="s">
        <v>227</v>
      </c>
      <c r="S1" s="122" t="s">
        <v>228</v>
      </c>
      <c r="T1" s="122" t="s">
        <v>229</v>
      </c>
      <c r="U1" s="122">
        <v>2023</v>
      </c>
      <c r="W1" s="122" t="s">
        <v>230</v>
      </c>
      <c r="X1" s="122" t="s">
        <v>231</v>
      </c>
      <c r="Y1" s="122" t="s">
        <v>232</v>
      </c>
      <c r="Z1" s="122" t="s">
        <v>233</v>
      </c>
      <c r="AA1" s="122" t="s">
        <v>234</v>
      </c>
      <c r="AB1" s="122" t="s">
        <v>235</v>
      </c>
      <c r="AC1" s="122" t="s">
        <v>236</v>
      </c>
      <c r="AD1" s="122" t="s">
        <v>237</v>
      </c>
      <c r="AE1" s="122" t="s">
        <v>238</v>
      </c>
      <c r="AF1" s="122" t="s">
        <v>239</v>
      </c>
      <c r="AG1" s="122" t="s">
        <v>240</v>
      </c>
      <c r="AH1" s="122" t="s">
        <v>241</v>
      </c>
      <c r="AI1" s="122">
        <v>2024</v>
      </c>
      <c r="AK1" s="122" t="s">
        <v>242</v>
      </c>
      <c r="AL1" s="122" t="s">
        <v>243</v>
      </c>
      <c r="AM1" s="122" t="s">
        <v>244</v>
      </c>
      <c r="AN1" s="122" t="s">
        <v>245</v>
      </c>
      <c r="AO1" s="122" t="s">
        <v>246</v>
      </c>
      <c r="AP1" s="122" t="s">
        <v>247</v>
      </c>
      <c r="AQ1" s="122" t="s">
        <v>248</v>
      </c>
      <c r="AR1" s="122" t="s">
        <v>249</v>
      </c>
      <c r="AS1" s="122" t="s">
        <v>250</v>
      </c>
      <c r="AT1" s="122" t="s">
        <v>251</v>
      </c>
      <c r="AU1" s="122" t="s">
        <v>252</v>
      </c>
      <c r="AV1" s="122" t="s">
        <v>253</v>
      </c>
      <c r="AW1" s="122">
        <v>2025</v>
      </c>
      <c r="AY1" s="123" t="s">
        <v>254</v>
      </c>
      <c r="AZ1" s="123" t="s">
        <v>255</v>
      </c>
      <c r="BA1" s="123" t="s">
        <v>256</v>
      </c>
      <c r="BB1" s="123" t="s">
        <v>257</v>
      </c>
      <c r="BC1" s="123" t="s">
        <v>258</v>
      </c>
      <c r="BD1" s="123" t="s">
        <v>259</v>
      </c>
      <c r="BE1" s="123" t="s">
        <v>260</v>
      </c>
      <c r="BF1" s="123" t="s">
        <v>261</v>
      </c>
      <c r="BG1" s="123" t="s">
        <v>262</v>
      </c>
      <c r="BH1" s="123" t="s">
        <v>263</v>
      </c>
      <c r="BI1" s="123" t="s">
        <v>264</v>
      </c>
      <c r="BJ1" s="123" t="s">
        <v>265</v>
      </c>
      <c r="BK1" s="11">
        <v>2026</v>
      </c>
      <c r="BM1" s="124" t="s">
        <v>254</v>
      </c>
      <c r="BN1" s="124" t="s">
        <v>255</v>
      </c>
      <c r="BO1" s="124" t="s">
        <v>256</v>
      </c>
      <c r="BP1" s="125" t="s">
        <v>257</v>
      </c>
      <c r="BQ1" s="125" t="s">
        <v>258</v>
      </c>
      <c r="BR1" s="125" t="s">
        <v>259</v>
      </c>
      <c r="BS1" s="125" t="s">
        <v>260</v>
      </c>
      <c r="BT1" s="125" t="s">
        <v>261</v>
      </c>
      <c r="BU1" s="125" t="s">
        <v>262</v>
      </c>
      <c r="BV1" s="125" t="s">
        <v>263</v>
      </c>
      <c r="BW1" s="125" t="s">
        <v>264</v>
      </c>
      <c r="BX1" s="125" t="s">
        <v>265</v>
      </c>
      <c r="BY1" s="126">
        <v>2026</v>
      </c>
      <c r="CA1" s="160" t="s">
        <v>269</v>
      </c>
      <c r="CB1" s="160" t="s">
        <v>270</v>
      </c>
      <c r="CC1" s="160" t="s">
        <v>271</v>
      </c>
      <c r="CD1" s="160" t="s">
        <v>272</v>
      </c>
      <c r="CE1" s="160" t="s">
        <v>273</v>
      </c>
      <c r="CF1" s="160" t="s">
        <v>274</v>
      </c>
      <c r="CG1" s="160" t="s">
        <v>275</v>
      </c>
      <c r="CH1" s="160" t="s">
        <v>276</v>
      </c>
      <c r="CI1" s="160" t="s">
        <v>277</v>
      </c>
      <c r="CJ1" s="160" t="s">
        <v>278</v>
      </c>
      <c r="CK1" s="160" t="s">
        <v>279</v>
      </c>
      <c r="CL1" s="160" t="s">
        <v>280</v>
      </c>
      <c r="CM1" s="164">
        <v>2027</v>
      </c>
      <c r="CO1" s="166" t="s">
        <v>284</v>
      </c>
      <c r="CP1" s="166" t="s">
        <v>285</v>
      </c>
      <c r="CQ1" s="166" t="s">
        <v>286</v>
      </c>
      <c r="CR1" s="166" t="s">
        <v>287</v>
      </c>
      <c r="CS1" s="164">
        <v>2028</v>
      </c>
      <c r="CU1" s="166" t="s">
        <v>288</v>
      </c>
      <c r="CV1" s="166" t="s">
        <v>289</v>
      </c>
      <c r="CW1" s="166" t="s">
        <v>290</v>
      </c>
      <c r="CX1" s="166" t="s">
        <v>291</v>
      </c>
      <c r="CY1" s="164">
        <v>2029</v>
      </c>
      <c r="DA1" s="166">
        <v>2030</v>
      </c>
      <c r="DB1" s="166">
        <v>2031</v>
      </c>
      <c r="DC1" s="166">
        <v>2032</v>
      </c>
      <c r="DD1" s="166">
        <v>2033</v>
      </c>
      <c r="DE1" s="166">
        <v>2034</v>
      </c>
      <c r="DF1" s="166">
        <v>2035</v>
      </c>
      <c r="DG1" s="166">
        <v>2036</v>
      </c>
      <c r="DH1" s="166">
        <v>2037</v>
      </c>
      <c r="DI1" s="166">
        <v>2038</v>
      </c>
      <c r="DJ1" s="166">
        <v>2039</v>
      </c>
      <c r="DK1" s="166">
        <v>2040</v>
      </c>
      <c r="DL1" s="166">
        <v>2041</v>
      </c>
      <c r="DM1" s="166">
        <v>2042</v>
      </c>
      <c r="DN1" s="166">
        <v>2043</v>
      </c>
      <c r="DO1" s="166">
        <v>2044</v>
      </c>
      <c r="DP1" s="166">
        <v>2045</v>
      </c>
      <c r="DQ1" s="166">
        <v>2046</v>
      </c>
      <c r="DR1" s="166">
        <v>2047</v>
      </c>
      <c r="DS1" s="166">
        <v>2048</v>
      </c>
      <c r="DU1" s="122" t="s">
        <v>216</v>
      </c>
      <c r="DW1" s="122" t="s">
        <v>217</v>
      </c>
      <c r="DX1" s="164" t="s">
        <v>300</v>
      </c>
    </row>
    <row r="2" spans="2:128" s="13" customFormat="1" x14ac:dyDescent="0.3"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 t="s">
        <v>205</v>
      </c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 t="s">
        <v>205</v>
      </c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 t="s">
        <v>205</v>
      </c>
      <c r="AY2" s="14" t="s">
        <v>297</v>
      </c>
      <c r="AZ2" s="14" t="s">
        <v>297</v>
      </c>
      <c r="BA2" s="14" t="s">
        <v>297</v>
      </c>
      <c r="BB2" s="14" t="s">
        <v>297</v>
      </c>
      <c r="BC2" s="14" t="s">
        <v>297</v>
      </c>
      <c r="BD2" s="14" t="s">
        <v>297</v>
      </c>
      <c r="BE2" s="14" t="s">
        <v>297</v>
      </c>
      <c r="BF2" s="14" t="s">
        <v>297</v>
      </c>
      <c r="BG2" s="14" t="s">
        <v>297</v>
      </c>
      <c r="BH2" s="14" t="s">
        <v>297</v>
      </c>
      <c r="BI2" s="14" t="s">
        <v>297</v>
      </c>
      <c r="BJ2" s="14" t="s">
        <v>297</v>
      </c>
      <c r="BK2" s="14" t="s">
        <v>207</v>
      </c>
      <c r="BM2" s="14" t="s">
        <v>205</v>
      </c>
      <c r="BN2" s="14" t="s">
        <v>205</v>
      </c>
      <c r="BO2" s="14" t="s">
        <v>205</v>
      </c>
      <c r="BP2" s="14" t="s">
        <v>296</v>
      </c>
      <c r="BQ2" s="14" t="s">
        <v>296</v>
      </c>
      <c r="BR2" s="14" t="s">
        <v>296</v>
      </c>
      <c r="BS2" s="14" t="s">
        <v>296</v>
      </c>
      <c r="BT2" s="14" t="s">
        <v>296</v>
      </c>
      <c r="BU2" s="14" t="s">
        <v>296</v>
      </c>
      <c r="BV2" s="14" t="s">
        <v>296</v>
      </c>
      <c r="BW2" s="14" t="s">
        <v>296</v>
      </c>
      <c r="BX2" s="14" t="s">
        <v>296</v>
      </c>
      <c r="BY2" s="14" t="s">
        <v>296</v>
      </c>
      <c r="CA2" s="14" t="s">
        <v>300</v>
      </c>
      <c r="CB2" s="14" t="s">
        <v>300</v>
      </c>
      <c r="CC2" s="14" t="s">
        <v>300</v>
      </c>
      <c r="CD2" s="14" t="s">
        <v>300</v>
      </c>
      <c r="CE2" s="14" t="s">
        <v>300</v>
      </c>
      <c r="CF2" s="14" t="s">
        <v>300</v>
      </c>
      <c r="CG2" s="14" t="s">
        <v>300</v>
      </c>
      <c r="CH2" s="14" t="s">
        <v>300</v>
      </c>
      <c r="CI2" s="14" t="s">
        <v>300</v>
      </c>
      <c r="CJ2" s="14" t="s">
        <v>300</v>
      </c>
      <c r="CK2" s="14" t="s">
        <v>300</v>
      </c>
      <c r="CL2" s="14" t="s">
        <v>300</v>
      </c>
      <c r="CM2" s="14" t="s">
        <v>300</v>
      </c>
      <c r="CN2" s="14" t="s">
        <v>300</v>
      </c>
      <c r="CO2" s="14" t="s">
        <v>300</v>
      </c>
      <c r="CP2" s="14" t="s">
        <v>300</v>
      </c>
      <c r="CQ2" s="14" t="s">
        <v>300</v>
      </c>
      <c r="CR2" s="14" t="s">
        <v>300</v>
      </c>
      <c r="CS2" s="14" t="s">
        <v>300</v>
      </c>
      <c r="CT2" s="14" t="s">
        <v>300</v>
      </c>
      <c r="CU2" s="14" t="s">
        <v>300</v>
      </c>
      <c r="CV2" s="14" t="s">
        <v>300</v>
      </c>
      <c r="CW2" s="14" t="s">
        <v>300</v>
      </c>
      <c r="CX2" s="14" t="s">
        <v>300</v>
      </c>
      <c r="CY2" s="14" t="s">
        <v>300</v>
      </c>
      <c r="CZ2" s="14" t="s">
        <v>300</v>
      </c>
      <c r="DA2" s="14" t="s">
        <v>300</v>
      </c>
      <c r="DB2" s="14" t="s">
        <v>300</v>
      </c>
      <c r="DC2" s="14" t="s">
        <v>300</v>
      </c>
      <c r="DD2" s="14" t="s">
        <v>300</v>
      </c>
      <c r="DE2" s="14" t="s">
        <v>300</v>
      </c>
      <c r="DF2" s="14" t="s">
        <v>300</v>
      </c>
      <c r="DG2" s="14" t="s">
        <v>300</v>
      </c>
      <c r="DH2" s="14" t="s">
        <v>300</v>
      </c>
      <c r="DI2" s="14" t="s">
        <v>300</v>
      </c>
      <c r="DJ2" s="14" t="s">
        <v>300</v>
      </c>
      <c r="DK2" s="14" t="s">
        <v>300</v>
      </c>
      <c r="DL2" s="14" t="s">
        <v>300</v>
      </c>
      <c r="DM2" s="14" t="s">
        <v>300</v>
      </c>
      <c r="DN2" s="14" t="s">
        <v>300</v>
      </c>
      <c r="DO2" s="14" t="s">
        <v>300</v>
      </c>
      <c r="DP2" s="14" t="s">
        <v>300</v>
      </c>
      <c r="DQ2" s="14" t="s">
        <v>300</v>
      </c>
      <c r="DR2" s="14" t="s">
        <v>300</v>
      </c>
      <c r="DS2" s="14" t="s">
        <v>300</v>
      </c>
      <c r="DU2" s="14"/>
      <c r="DW2" s="14"/>
      <c r="DX2" s="165" t="s">
        <v>283</v>
      </c>
    </row>
    <row r="3" spans="2:128" x14ac:dyDescent="0.3">
      <c r="B3" s="15"/>
      <c r="C3" s="16"/>
      <c r="D3" s="15"/>
      <c r="E3" s="16"/>
      <c r="F3" s="12" t="s">
        <v>6</v>
      </c>
      <c r="G3" s="15" t="s">
        <v>6</v>
      </c>
      <c r="I3" s="17">
        <v>31</v>
      </c>
      <c r="J3" s="17">
        <v>28</v>
      </c>
      <c r="K3" s="17">
        <v>31</v>
      </c>
      <c r="L3" s="17">
        <v>30</v>
      </c>
      <c r="M3" s="17">
        <v>31</v>
      </c>
      <c r="N3" s="17">
        <v>30</v>
      </c>
      <c r="O3" s="17">
        <v>31</v>
      </c>
      <c r="P3" s="17">
        <v>31</v>
      </c>
      <c r="Q3" s="17">
        <v>30</v>
      </c>
      <c r="R3" s="17">
        <v>31</v>
      </c>
      <c r="S3" s="17">
        <v>30</v>
      </c>
      <c r="T3" s="17">
        <v>31</v>
      </c>
      <c r="U3" s="18">
        <f>SUM(I3:T3)</f>
        <v>365</v>
      </c>
      <c r="W3" s="17">
        <v>31</v>
      </c>
      <c r="X3" s="17">
        <v>29</v>
      </c>
      <c r="Y3" s="17">
        <v>31</v>
      </c>
      <c r="Z3" s="17">
        <v>30</v>
      </c>
      <c r="AA3" s="17">
        <v>31</v>
      </c>
      <c r="AB3" s="17">
        <v>30</v>
      </c>
      <c r="AC3" s="17">
        <v>31</v>
      </c>
      <c r="AD3" s="17">
        <v>31</v>
      </c>
      <c r="AE3" s="17">
        <v>30</v>
      </c>
      <c r="AF3" s="17">
        <v>31</v>
      </c>
      <c r="AG3" s="17">
        <v>30</v>
      </c>
      <c r="AH3" s="17">
        <v>31</v>
      </c>
      <c r="AI3" s="18">
        <f>SUM(W3:AH3)</f>
        <v>366</v>
      </c>
      <c r="AK3" s="17">
        <v>31</v>
      </c>
      <c r="AL3" s="17">
        <v>28</v>
      </c>
      <c r="AM3" s="17">
        <v>31</v>
      </c>
      <c r="AN3" s="17">
        <v>30</v>
      </c>
      <c r="AO3" s="17">
        <v>31</v>
      </c>
      <c r="AP3" s="17">
        <v>30</v>
      </c>
      <c r="AQ3" s="17">
        <v>31</v>
      </c>
      <c r="AR3" s="17">
        <v>31</v>
      </c>
      <c r="AS3" s="17">
        <v>30</v>
      </c>
      <c r="AT3" s="17">
        <v>31</v>
      </c>
      <c r="AU3" s="17">
        <v>30</v>
      </c>
      <c r="AV3" s="17">
        <v>31</v>
      </c>
      <c r="AW3" s="18">
        <f>+SUM(AK3:AV3)</f>
        <v>365</v>
      </c>
      <c r="AY3" s="20">
        <v>31</v>
      </c>
      <c r="AZ3" s="20">
        <v>28</v>
      </c>
      <c r="BA3" s="20">
        <v>31</v>
      </c>
      <c r="BB3" s="20">
        <v>30</v>
      </c>
      <c r="BC3" s="20">
        <v>31</v>
      </c>
      <c r="BD3" s="20">
        <v>30</v>
      </c>
      <c r="BE3" s="20">
        <v>31</v>
      </c>
      <c r="BF3" s="20">
        <v>31</v>
      </c>
      <c r="BG3" s="20">
        <v>30</v>
      </c>
      <c r="BH3" s="20">
        <v>31</v>
      </c>
      <c r="BI3" s="20">
        <v>30</v>
      </c>
      <c r="BJ3" s="20">
        <v>31</v>
      </c>
      <c r="BK3" s="19">
        <v>365</v>
      </c>
      <c r="BM3" s="17">
        <v>31</v>
      </c>
      <c r="BN3" s="17">
        <v>28</v>
      </c>
      <c r="BO3" s="17">
        <v>31</v>
      </c>
      <c r="BP3" s="17">
        <v>30</v>
      </c>
      <c r="BQ3" s="17">
        <v>31</v>
      </c>
      <c r="BR3" s="17">
        <v>30</v>
      </c>
      <c r="BS3" s="17">
        <v>31</v>
      </c>
      <c r="BT3" s="17">
        <v>31</v>
      </c>
      <c r="BU3" s="17">
        <v>30</v>
      </c>
      <c r="BV3" s="17">
        <v>31</v>
      </c>
      <c r="BW3" s="17">
        <v>30</v>
      </c>
      <c r="BX3" s="17">
        <v>31</v>
      </c>
      <c r="BY3" s="17">
        <v>365</v>
      </c>
      <c r="CA3" s="167">
        <v>31</v>
      </c>
      <c r="CB3" s="167">
        <v>28</v>
      </c>
      <c r="CC3" s="167">
        <v>31</v>
      </c>
      <c r="CD3" s="167">
        <v>30</v>
      </c>
      <c r="CE3" s="167">
        <v>31</v>
      </c>
      <c r="CF3" s="167">
        <v>30</v>
      </c>
      <c r="CG3" s="167">
        <v>31</v>
      </c>
      <c r="CH3" s="167">
        <v>31</v>
      </c>
      <c r="CI3" s="167">
        <v>30</v>
      </c>
      <c r="CJ3" s="167">
        <v>31</v>
      </c>
      <c r="CK3" s="167">
        <v>30</v>
      </c>
      <c r="CL3" s="167">
        <v>31</v>
      </c>
      <c r="CM3" s="17">
        <f>+SUM(CA3:CL3)</f>
        <v>365</v>
      </c>
      <c r="CO3" s="167">
        <v>91</v>
      </c>
      <c r="CP3" s="167">
        <v>91</v>
      </c>
      <c r="CQ3" s="167">
        <v>92</v>
      </c>
      <c r="CR3" s="167">
        <v>92</v>
      </c>
      <c r="CS3" s="17">
        <f>+SUM(CO3:CR3)</f>
        <v>366</v>
      </c>
      <c r="CU3" s="167">
        <v>90</v>
      </c>
      <c r="CV3" s="167">
        <v>91</v>
      </c>
      <c r="CW3" s="167">
        <v>92</v>
      </c>
      <c r="CX3" s="167">
        <v>92</v>
      </c>
      <c r="CY3" s="17">
        <f>+SUM(CU3:CX3)</f>
        <v>365</v>
      </c>
      <c r="DA3" s="167">
        <v>365</v>
      </c>
      <c r="DB3" s="167">
        <v>365</v>
      </c>
      <c r="DC3" s="167">
        <v>366</v>
      </c>
      <c r="DD3" s="167">
        <v>365</v>
      </c>
      <c r="DE3" s="167">
        <v>365</v>
      </c>
      <c r="DF3" s="167">
        <v>365</v>
      </c>
      <c r="DG3" s="167">
        <v>366</v>
      </c>
      <c r="DH3" s="167">
        <v>365</v>
      </c>
      <c r="DI3" s="167">
        <v>365</v>
      </c>
      <c r="DJ3" s="167">
        <v>365</v>
      </c>
      <c r="DK3" s="167">
        <v>366</v>
      </c>
      <c r="DL3" s="167">
        <v>365</v>
      </c>
      <c r="DM3" s="167">
        <v>365</v>
      </c>
      <c r="DN3" s="167">
        <v>365</v>
      </c>
      <c r="DO3" s="167">
        <v>366</v>
      </c>
      <c r="DP3" s="167">
        <v>365</v>
      </c>
      <c r="DQ3" s="167">
        <v>365</v>
      </c>
      <c r="DR3" s="167">
        <v>365</v>
      </c>
      <c r="DS3" s="167">
        <v>366</v>
      </c>
      <c r="DU3" s="17">
        <f>+BY3-BK3</f>
        <v>0</v>
      </c>
      <c r="DW3" s="17"/>
      <c r="DX3" s="17">
        <f>+SUM(BY3,CM3,CS2:CS3,CY3,DA3:DS3)</f>
        <v>8401</v>
      </c>
    </row>
    <row r="4" spans="2:128" x14ac:dyDescent="0.3">
      <c r="B4" s="15"/>
      <c r="C4" s="16"/>
      <c r="D4" s="15"/>
      <c r="E4" s="16"/>
      <c r="CC4" s="17">
        <f>+SUM(CA3:CC3)</f>
        <v>90</v>
      </c>
      <c r="CF4" s="17">
        <f>+SUM(CD3:CF3)</f>
        <v>91</v>
      </c>
      <c r="CI4" s="17">
        <f>+SUM(CG3:CI3)</f>
        <v>92</v>
      </c>
      <c r="CL4" s="17">
        <f>+SUM(CJ3:CL3)</f>
        <v>92</v>
      </c>
    </row>
    <row r="5" spans="2:128" ht="15.6" customHeight="1" x14ac:dyDescent="0.3">
      <c r="B5" s="21" t="s">
        <v>209</v>
      </c>
      <c r="C5" s="16"/>
      <c r="D5" s="15"/>
      <c r="E5" s="16"/>
      <c r="F5" s="12" t="s">
        <v>7</v>
      </c>
      <c r="G5" s="15" t="s">
        <v>8</v>
      </c>
      <c r="I5" s="17">
        <v>1396.4499968852779</v>
      </c>
      <c r="J5" s="17">
        <v>1645.2153469483335</v>
      </c>
      <c r="K5" s="17">
        <v>1844.3724156372223</v>
      </c>
      <c r="L5" s="17">
        <v>1813.4211741605554</v>
      </c>
      <c r="M5" s="17">
        <v>1922.0730896211112</v>
      </c>
      <c r="N5" s="17">
        <v>1835.6902536297221</v>
      </c>
      <c r="O5" s="17">
        <v>1943.4398613819444</v>
      </c>
      <c r="P5" s="17">
        <v>1953.3787498411111</v>
      </c>
      <c r="Q5" s="17">
        <v>1905.3749685541668</v>
      </c>
      <c r="R5" s="17">
        <v>1989.2246439388896</v>
      </c>
      <c r="S5" s="17">
        <v>2028.6795738308342</v>
      </c>
      <c r="T5" s="17">
        <v>1843.41441332611</v>
      </c>
      <c r="U5" s="17">
        <f t="shared" ref="U5:U10" si="0">SUM(I5:T5)</f>
        <v>22120.734487755282</v>
      </c>
      <c r="W5" s="22">
        <v>1858.882485660833</v>
      </c>
      <c r="X5" s="22">
        <v>1809.4373216158326</v>
      </c>
      <c r="Y5" s="22">
        <v>2039.365473557501</v>
      </c>
      <c r="Z5" s="22">
        <v>1773.7686775713883</v>
      </c>
      <c r="AA5" s="22">
        <v>1802.5766750791665</v>
      </c>
      <c r="AB5" s="22">
        <v>1848.9603939786111</v>
      </c>
      <c r="AC5" s="22">
        <v>1845.2597436727781</v>
      </c>
      <c r="AD5" s="22">
        <v>1917.4059257113893</v>
      </c>
      <c r="AE5" s="22">
        <v>1851.2105983025001</v>
      </c>
      <c r="AF5" s="22">
        <v>1811.5458434250004</v>
      </c>
      <c r="AG5" s="22">
        <v>1672.7808331505557</v>
      </c>
      <c r="AH5" s="22">
        <v>1756.9989590666687</v>
      </c>
      <c r="AI5" s="17">
        <f t="shared" ref="AI5:AI10" si="1">SUM(W5:AH5)</f>
        <v>21988.192930792226</v>
      </c>
      <c r="AK5" s="23">
        <v>1788.2797924827773</v>
      </c>
      <c r="AL5" s="23">
        <v>1639.5098799144444</v>
      </c>
      <c r="AM5" s="23">
        <v>1960.8214528633334</v>
      </c>
      <c r="AN5" s="23">
        <v>1926.8991967383331</v>
      </c>
      <c r="AO5" s="23">
        <v>2032.3633692013891</v>
      </c>
      <c r="AP5" s="23">
        <v>1848.8127926544439</v>
      </c>
      <c r="AQ5" s="23">
        <v>1777.4393654111113</v>
      </c>
      <c r="AR5" s="23">
        <v>1901.3287800430537</v>
      </c>
      <c r="AS5" s="24">
        <v>1878.0875880605413</v>
      </c>
      <c r="AT5" s="24">
        <v>1962.4000000000087</v>
      </c>
      <c r="AU5" s="24">
        <v>1710.0999999999985</v>
      </c>
      <c r="AV5" s="24">
        <v>1522.7999999999956</v>
      </c>
      <c r="AW5" s="17">
        <f t="shared" ref="AW5:AW9" si="2">SUM(AK5:AV5)</f>
        <v>21948.842217369431</v>
      </c>
      <c r="AY5" s="25">
        <f>+[1]Planeamiento!AX$38</f>
        <v>1779.9082298914691</v>
      </c>
      <c r="AZ5" s="25">
        <f>+[1]Planeamiento!AY$38</f>
        <v>1128.2762785243547</v>
      </c>
      <c r="BA5" s="25">
        <f>+[1]Planeamiento!AZ$38</f>
        <v>1843.6211388748713</v>
      </c>
      <c r="BB5" s="25">
        <f>+[1]Planeamiento!BA$38</f>
        <v>1726.0923781482829</v>
      </c>
      <c r="BC5" s="25">
        <f>+[1]Planeamiento!BB$38</f>
        <v>1304.9931050706714</v>
      </c>
      <c r="BD5" s="25">
        <f>+[1]Planeamiento!BC$38</f>
        <v>1807.1005761790464</v>
      </c>
      <c r="BE5" s="25">
        <f>+[1]Planeamiento!BD$38</f>
        <v>1948.6470211672558</v>
      </c>
      <c r="BF5" s="25">
        <f>+[1]Planeamiento!BE$38</f>
        <v>2012.3877658066924</v>
      </c>
      <c r="BG5" s="25">
        <f>+[1]Planeamiento!BF$38</f>
        <v>1889.3359472532745</v>
      </c>
      <c r="BH5" s="25">
        <f>+[1]Planeamiento!BG$38</f>
        <v>2003.8884619307698</v>
      </c>
      <c r="BI5" s="25">
        <f>+[1]Planeamiento!BH$38</f>
        <v>1844.9152009837205</v>
      </c>
      <c r="BJ5" s="25">
        <f>+[1]Planeamiento!BI$38</f>
        <v>1995.1084503010643</v>
      </c>
      <c r="BK5" s="17">
        <f t="shared" ref="BK5:BK9" si="3">SUM(AY5:BJ5)</f>
        <v>21284.274554131473</v>
      </c>
      <c r="BM5" s="26">
        <f>+[5]Act26!E596</f>
        <v>1954.0999999999985</v>
      </c>
      <c r="BN5" s="26">
        <f>+[5]Act26!F596</f>
        <v>1721</v>
      </c>
      <c r="BO5" s="26">
        <f>+[5]Act26!G596</f>
        <v>1798.4000000000015</v>
      </c>
      <c r="BP5" s="25">
        <f>+[6]Planeamiento!BA$38</f>
        <v>1741.0000000000002</v>
      </c>
      <c r="BQ5" s="25">
        <f>+[6]Planeamiento!BB$38</f>
        <v>1761.08</v>
      </c>
      <c r="BR5" s="25">
        <f>+[6]Planeamiento!BC$38</f>
        <v>1457.8</v>
      </c>
      <c r="BS5" s="25">
        <f>+[6]Planeamiento!BD$38</f>
        <v>1945.68</v>
      </c>
      <c r="BT5" s="25">
        <f>+[6]Planeamiento!BE$38</f>
        <v>1957.8799999999999</v>
      </c>
      <c r="BU5" s="25">
        <f>+[6]Planeamiento!BF$38</f>
        <v>1898.8000000000002</v>
      </c>
      <c r="BV5" s="25">
        <f>+[6]Planeamiento!BG$38</f>
        <v>1956.88</v>
      </c>
      <c r="BW5" s="25">
        <f>+[6]Planeamiento!BH$38</f>
        <v>1896.3999999999996</v>
      </c>
      <c r="BX5" s="25">
        <f>+[6]Planeamiento!BI$38</f>
        <v>1979.8000000000002</v>
      </c>
      <c r="BY5" s="17">
        <f t="shared" ref="BY5:BY9" si="4">SUM(BM5:BX5)</f>
        <v>22068.819999999996</v>
      </c>
      <c r="CA5" s="26">
        <v>1923.8944444444439</v>
      </c>
      <c r="CB5" s="26">
        <v>1737.711111111111</v>
      </c>
      <c r="CC5" s="26">
        <v>1923.8944444444439</v>
      </c>
      <c r="CD5" s="25">
        <v>1879.259340659341</v>
      </c>
      <c r="CE5" s="25">
        <v>1941.901318681319</v>
      </c>
      <c r="CF5" s="25">
        <v>1879.259340659341</v>
      </c>
      <c r="CG5" s="25">
        <v>1960.534347826087</v>
      </c>
      <c r="CH5" s="25">
        <v>1960.534347826087</v>
      </c>
      <c r="CI5" s="25">
        <v>1897.2913043478261</v>
      </c>
      <c r="CJ5" s="25">
        <v>1950.546956521739</v>
      </c>
      <c r="CK5" s="25">
        <v>1887.6260869565219</v>
      </c>
      <c r="CL5" s="25">
        <v>1950.546956521739</v>
      </c>
      <c r="CM5" s="17">
        <f t="shared" ref="CM5:CM13" si="5">SUM(CA5:CL5)</f>
        <v>22893.000000000004</v>
      </c>
      <c r="CO5" s="26">
        <v>5657.166666666667</v>
      </c>
      <c r="CP5" s="26">
        <v>5426.420000000001</v>
      </c>
      <c r="CQ5" s="26">
        <v>5646.8600000000006</v>
      </c>
      <c r="CR5" s="25">
        <v>5798.22</v>
      </c>
      <c r="CS5" s="17">
        <f t="shared" ref="CS5:CS10" si="6">SUM(CO5:CR5)</f>
        <v>22528.666666666672</v>
      </c>
      <c r="CU5" s="26">
        <v>5582.2438356164384</v>
      </c>
      <c r="CV5" s="26">
        <v>5644.2687671232879</v>
      </c>
      <c r="CW5" s="26">
        <v>5706.2936986301374</v>
      </c>
      <c r="CX5" s="25">
        <v>5706.2936986301374</v>
      </c>
      <c r="CY5" s="17">
        <f t="shared" ref="CY5:CY10" si="7">SUM(CU5:CX5)</f>
        <v>22639.1</v>
      </c>
      <c r="DA5" s="26">
        <v>22537.520326530601</v>
      </c>
      <c r="DB5" s="26">
        <v>22343.733563578251</v>
      </c>
      <c r="DC5" s="26">
        <v>14447.98816027021</v>
      </c>
      <c r="DD5" s="26">
        <v>4682.0540000000001</v>
      </c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U5" s="17">
        <f t="shared" ref="DU5:DU69" si="8">+BY5-BK5</f>
        <v>784.54544586852353</v>
      </c>
      <c r="DW5" s="27"/>
      <c r="DX5" s="17">
        <f t="shared" ref="DX5:DX13" si="9">+SUM(BY5,CM5,CS4:CS5,CY5,DA5:DS5)</f>
        <v>154140.88271704572</v>
      </c>
    </row>
    <row r="6" spans="2:128" ht="15.6" customHeight="1" x14ac:dyDescent="0.4">
      <c r="B6" s="28" t="s">
        <v>210</v>
      </c>
      <c r="C6" s="16"/>
      <c r="D6" s="15"/>
      <c r="E6" s="16"/>
      <c r="F6" s="12" t="s">
        <v>9</v>
      </c>
      <c r="G6" s="15" t="s">
        <v>8</v>
      </c>
      <c r="I6" s="17">
        <v>1624.053600027778</v>
      </c>
      <c r="J6" s="17">
        <v>1144.2762412563889</v>
      </c>
      <c r="K6" s="17">
        <v>1649.3925857011113</v>
      </c>
      <c r="L6" s="17">
        <v>1582.1109894094438</v>
      </c>
      <c r="M6" s="17">
        <v>1773.9052599422228</v>
      </c>
      <c r="N6" s="17">
        <v>1218.708244251111</v>
      </c>
      <c r="O6" s="17">
        <v>1526.3717856424998</v>
      </c>
      <c r="P6" s="17">
        <v>1425.2892978141663</v>
      </c>
      <c r="Q6" s="17">
        <v>1497.3823579047225</v>
      </c>
      <c r="R6" s="17">
        <v>1345.215378968611</v>
      </c>
      <c r="S6" s="17">
        <v>1347.8281001066666</v>
      </c>
      <c r="T6" s="17">
        <v>1444.2044951052801</v>
      </c>
      <c r="U6" s="17">
        <f t="shared" si="0"/>
        <v>17578.738336130002</v>
      </c>
      <c r="W6" s="22">
        <v>1467.9604878922221</v>
      </c>
      <c r="X6" s="22">
        <v>1430.6439702441676</v>
      </c>
      <c r="Y6" s="22">
        <v>1216.9146936702775</v>
      </c>
      <c r="Z6" s="22">
        <v>1396.8172187044443</v>
      </c>
      <c r="AA6" s="22">
        <v>1352.2195644997223</v>
      </c>
      <c r="AB6" s="22">
        <v>1249.060247866111</v>
      </c>
      <c r="AC6" s="22">
        <v>1327.6395341266671</v>
      </c>
      <c r="AD6" s="22">
        <v>1537.0611029030556</v>
      </c>
      <c r="AE6" s="22">
        <v>1258.2130597930554</v>
      </c>
      <c r="AF6" s="22">
        <v>1382.3458478163889</v>
      </c>
      <c r="AG6" s="22">
        <v>1281.7562504902776</v>
      </c>
      <c r="AH6" s="22">
        <v>1199.6795269491663</v>
      </c>
      <c r="AI6" s="17">
        <f t="shared" si="1"/>
        <v>16100.311504955556</v>
      </c>
      <c r="AK6" s="23">
        <v>1312.0781143238894</v>
      </c>
      <c r="AL6" s="23">
        <v>1139.285708245</v>
      </c>
      <c r="AM6" s="23">
        <v>1569.8574579244446</v>
      </c>
      <c r="AN6" s="23">
        <v>1585.7260496455558</v>
      </c>
      <c r="AO6" s="23">
        <v>1652.3945737877775</v>
      </c>
      <c r="AP6" s="23">
        <v>1456.1461146088891</v>
      </c>
      <c r="AQ6" s="23">
        <v>1597.3666038947219</v>
      </c>
      <c r="AR6" s="23">
        <v>1656.6147986769447</v>
      </c>
      <c r="AS6" s="24">
        <v>1132.7044609767086</v>
      </c>
      <c r="AT6" s="24">
        <v>1565</v>
      </c>
      <c r="AU6" s="24">
        <v>1033</v>
      </c>
      <c r="AV6" s="24">
        <v>1306</v>
      </c>
      <c r="AW6" s="17">
        <f t="shared" si="2"/>
        <v>17006.173882083931</v>
      </c>
      <c r="AY6" s="25">
        <f>+[1]Planeamiento!AX$47</f>
        <v>1346.6343030547835</v>
      </c>
      <c r="AZ6" s="25">
        <f>+[1]Planeamiento!AY$47</f>
        <v>893.47390812841104</v>
      </c>
      <c r="BA6" s="25">
        <f>+[1]Planeamiento!AZ$47</f>
        <v>1341.4933429294792</v>
      </c>
      <c r="BB6" s="25">
        <f>+[1]Planeamiento!BA$47</f>
        <v>1250.7675151818753</v>
      </c>
      <c r="BC6" s="25">
        <f>+[1]Planeamiento!BB$47</f>
        <v>1128.5251281101971</v>
      </c>
      <c r="BD6" s="25">
        <f>+[1]Planeamiento!BC$47</f>
        <v>1374.562106996445</v>
      </c>
      <c r="BE6" s="25">
        <f>+[1]Planeamiento!BD$47</f>
        <v>1374.8523302109268</v>
      </c>
      <c r="BF6" s="25">
        <f>+[1]Planeamiento!BE$47</f>
        <v>1460.5803072519182</v>
      </c>
      <c r="BG6" s="25">
        <f>+[1]Planeamiento!BF$47</f>
        <v>1406.6598967716079</v>
      </c>
      <c r="BH6" s="25">
        <f>+[1]Planeamiento!BG$47</f>
        <v>1461.9049904171777</v>
      </c>
      <c r="BI6" s="25">
        <f>+[1]Planeamiento!BH$47</f>
        <v>1236.7517135871619</v>
      </c>
      <c r="BJ6" s="25">
        <f>+[1]Planeamiento!BI$47</f>
        <v>1322.5553731315031</v>
      </c>
      <c r="BK6" s="17">
        <f t="shared" si="3"/>
        <v>15598.760915771485</v>
      </c>
      <c r="BM6" s="26">
        <f>+[5]Act26!E593</f>
        <v>1292</v>
      </c>
      <c r="BN6" s="26">
        <f>+[5]Act26!F593</f>
        <v>1180</v>
      </c>
      <c r="BO6" s="26">
        <f>+[5]Act26!G593</f>
        <v>1350</v>
      </c>
      <c r="BP6" s="25">
        <f>+[7]Planeamiento!BA$47</f>
        <v>1164.3797653468548</v>
      </c>
      <c r="BQ6" s="25">
        <f>+[7]Planeamiento!BB$47</f>
        <v>1187.0602540611601</v>
      </c>
      <c r="BR6" s="25">
        <f>+[7]Planeamiento!BC$47</f>
        <v>1206.3578099589017</v>
      </c>
      <c r="BS6" s="25">
        <f>+[7]Planeamiento!BD$47</f>
        <v>1368.1016745843322</v>
      </c>
      <c r="BT6" s="25">
        <f>+[7]Planeamiento!BE$47</f>
        <v>1388.8854563441373</v>
      </c>
      <c r="BU6" s="25">
        <f>+[7]Planeamiento!BF$47</f>
        <v>1306.5116023119549</v>
      </c>
      <c r="BV6" s="25">
        <f>+[7]Planeamiento!BG$47</f>
        <v>1362.9912929349405</v>
      </c>
      <c r="BW6" s="25">
        <f>+[7]Planeamiento!BH$47</f>
        <v>1212.5238490640254</v>
      </c>
      <c r="BX6" s="25">
        <f>+[7]Planeamiento!BI$47</f>
        <v>1240.7781221109501</v>
      </c>
      <c r="BY6" s="17">
        <f t="shared" si="4"/>
        <v>15259.58982671726</v>
      </c>
      <c r="CA6" s="26">
        <v>1380.5036834984401</v>
      </c>
      <c r="CB6" s="26">
        <v>1246.906552837301</v>
      </c>
      <c r="CC6" s="26">
        <v>1380.5036834984401</v>
      </c>
      <c r="CD6" s="25">
        <v>1384.0799811530071</v>
      </c>
      <c r="CE6" s="25">
        <v>1430.2159805247741</v>
      </c>
      <c r="CF6" s="25">
        <v>1384.0799811530071</v>
      </c>
      <c r="CG6" s="25">
        <v>1439.7930703886079</v>
      </c>
      <c r="CH6" s="25">
        <v>1439.7930703886079</v>
      </c>
      <c r="CI6" s="25">
        <v>1393.3481326341371</v>
      </c>
      <c r="CJ6" s="25">
        <v>1437.5997378764521</v>
      </c>
      <c r="CK6" s="25">
        <v>1391.225552783663</v>
      </c>
      <c r="CL6" s="25">
        <v>1437.5997378764521</v>
      </c>
      <c r="CM6" s="17">
        <f t="shared" si="5"/>
        <v>16745.649164612889</v>
      </c>
      <c r="CO6" s="26">
        <v>4204.3441975600372</v>
      </c>
      <c r="CP6" s="26">
        <v>4046.1847556184621</v>
      </c>
      <c r="CQ6" s="26">
        <v>4196.7892007411456</v>
      </c>
      <c r="CR6" s="25">
        <v>4306.1524166877971</v>
      </c>
      <c r="CS6" s="17">
        <f t="shared" si="6"/>
        <v>16753.470570607442</v>
      </c>
      <c r="CU6" s="26">
        <v>4166.7938607954466</v>
      </c>
      <c r="CV6" s="26">
        <v>4213.0915703598403</v>
      </c>
      <c r="CW6" s="26">
        <v>4259.389279924234</v>
      </c>
      <c r="CX6" s="25">
        <v>4259.389279924234</v>
      </c>
      <c r="CY6" s="17">
        <f t="shared" si="7"/>
        <v>16898.663991003756</v>
      </c>
      <c r="DA6" s="26">
        <v>15372.94914572153</v>
      </c>
      <c r="DB6" s="26">
        <v>14974.9688292676</v>
      </c>
      <c r="DC6" s="26">
        <v>8591.2427028242346</v>
      </c>
      <c r="DD6" s="26">
        <v>3792.012463703823</v>
      </c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U6" s="17">
        <f t="shared" si="8"/>
        <v>-339.17108905422538</v>
      </c>
      <c r="DW6" s="17"/>
      <c r="DX6" s="17">
        <f t="shared" si="9"/>
        <v>130917.21336112522</v>
      </c>
    </row>
    <row r="7" spans="2:128" s="10" customFormat="1" ht="15.6" customHeight="1" x14ac:dyDescent="0.4">
      <c r="B7" s="29" t="s">
        <v>211</v>
      </c>
      <c r="C7" s="30"/>
      <c r="D7" s="31"/>
      <c r="E7" s="30"/>
      <c r="F7" s="10" t="s">
        <v>201</v>
      </c>
      <c r="G7" s="32" t="s">
        <v>11</v>
      </c>
      <c r="I7" s="33">
        <v>7472628.8521451186</v>
      </c>
      <c r="J7" s="33">
        <v>7916769.2312339107</v>
      </c>
      <c r="K7" s="33">
        <v>8954137.7701768335</v>
      </c>
      <c r="L7" s="33">
        <v>8706519.7520000003</v>
      </c>
      <c r="M7" s="33">
        <v>9401305.5674056113</v>
      </c>
      <c r="N7" s="33">
        <v>9457004.2218440007</v>
      </c>
      <c r="O7" s="33">
        <v>9660431.286650233</v>
      </c>
      <c r="P7" s="33">
        <v>9826895.2152384352</v>
      </c>
      <c r="Q7" s="33">
        <v>9675723.9279999994</v>
      </c>
      <c r="R7" s="33">
        <v>10454143.51352109</v>
      </c>
      <c r="S7" s="33">
        <v>10253677.916046817</v>
      </c>
      <c r="T7" s="33">
        <v>10099998.793359119</v>
      </c>
      <c r="U7" s="33">
        <f t="shared" si="0"/>
        <v>111879236.04762116</v>
      </c>
      <c r="W7" s="35">
        <v>8484438.7039454654</v>
      </c>
      <c r="X7" s="35">
        <v>8085958.9605714036</v>
      </c>
      <c r="Y7" s="35">
        <v>8880920.2216603681</v>
      </c>
      <c r="Z7" s="35">
        <v>7019362.5142625803</v>
      </c>
      <c r="AA7" s="35">
        <v>8658214.0887071248</v>
      </c>
      <c r="AB7" s="35">
        <v>8259566.6598118814</v>
      </c>
      <c r="AC7" s="35">
        <v>7044017.1167004034</v>
      </c>
      <c r="AD7" s="35">
        <v>8207420.8192291996</v>
      </c>
      <c r="AE7" s="35">
        <v>8268617.1137664448</v>
      </c>
      <c r="AF7" s="35">
        <v>8662658.3719778135</v>
      </c>
      <c r="AG7" s="35">
        <v>8227208.8168396503</v>
      </c>
      <c r="AH7" s="35">
        <v>8502967.0907617025</v>
      </c>
      <c r="AI7" s="33">
        <f t="shared" si="1"/>
        <v>98301350.478234053</v>
      </c>
      <c r="AK7" s="33">
        <v>8161304.0249999994</v>
      </c>
      <c r="AL7" s="33">
        <v>7607185.8489999976</v>
      </c>
      <c r="AM7" s="33">
        <v>8809877.8270955384</v>
      </c>
      <c r="AN7" s="33">
        <v>8595069.7586507611</v>
      </c>
      <c r="AO7" s="33">
        <v>9097592.4595806114</v>
      </c>
      <c r="AP7" s="33">
        <v>8088001.3024780471</v>
      </c>
      <c r="AQ7" s="33">
        <v>8556746.5679199994</v>
      </c>
      <c r="AR7" s="33">
        <v>9262784.0590571649</v>
      </c>
      <c r="AS7" s="33">
        <v>8566100.3657370917</v>
      </c>
      <c r="AT7" s="33">
        <v>8555512.8834016677</v>
      </c>
      <c r="AU7" s="33">
        <v>7928131.0129759274</v>
      </c>
      <c r="AV7" s="33">
        <v>8590965.7733853664</v>
      </c>
      <c r="AW7" s="33">
        <f t="shared" si="2"/>
        <v>101819271.88428217</v>
      </c>
      <c r="AY7" s="36">
        <v>10366645.337454733</v>
      </c>
      <c r="AZ7" s="36">
        <v>7519595.9837883599</v>
      </c>
      <c r="BA7" s="36">
        <v>10087242.453133781</v>
      </c>
      <c r="BB7" s="36">
        <v>10745914.87840746</v>
      </c>
      <c r="BC7" s="36">
        <v>9319558.1013743151</v>
      </c>
      <c r="BD7" s="36">
        <v>10926612.630843267</v>
      </c>
      <c r="BE7" s="36">
        <v>11240733.938106852</v>
      </c>
      <c r="BF7" s="36">
        <v>11779883.21972095</v>
      </c>
      <c r="BG7" s="36">
        <v>10953428.106219634</v>
      </c>
      <c r="BH7" s="36">
        <v>11755650.71773852</v>
      </c>
      <c r="BI7" s="36">
        <v>11061508.259647962</v>
      </c>
      <c r="BJ7" s="36">
        <v>11592213.59857833</v>
      </c>
      <c r="BK7" s="33">
        <f t="shared" si="3"/>
        <v>127348987.22501417</v>
      </c>
      <c r="BM7" s="37">
        <f>+[5]Act26!$E$21</f>
        <v>9059781.7558322437</v>
      </c>
      <c r="BN7" s="37">
        <f>+[5]Act26!$F$21</f>
        <v>7729169.860201709</v>
      </c>
      <c r="BO7" s="37">
        <f>+[5]Act26!$F$21</f>
        <v>7729169.860201709</v>
      </c>
      <c r="BP7" s="36">
        <f>+[8]RESUMEN!DB$109*1000</f>
        <v>8387587.4073898811</v>
      </c>
      <c r="BQ7" s="36">
        <f>+[8]RESUMEN!DC$109*1000</f>
        <v>8617610.0836109519</v>
      </c>
      <c r="BR7" s="36">
        <f>+[8]RESUMEN!DD$109*1000</f>
        <v>8987979.9202130716</v>
      </c>
      <c r="BS7" s="36">
        <f>+[8]RESUMEN!DE$109*1000</f>
        <v>10143599.430405155</v>
      </c>
      <c r="BT7" s="36">
        <f>+[8]RESUMEN!DF$109*1000</f>
        <v>10513913.453089315</v>
      </c>
      <c r="BU7" s="36">
        <f>+[8]RESUMEN!DG$109*1000</f>
        <v>9840551.7894982025</v>
      </c>
      <c r="BV7" s="36">
        <f>+[8]RESUMEN!DH$109*1000</f>
        <v>10253156.268175943</v>
      </c>
      <c r="BW7" s="36">
        <f>+[8]RESUMEN!DI$109*1000</f>
        <v>9744330.310242394</v>
      </c>
      <c r="BX7" s="36">
        <f>+[8]RESUMEN!DJ$109*1000</f>
        <v>10036597.503223984</v>
      </c>
      <c r="BY7" s="33">
        <f t="shared" si="4"/>
        <v>111043447.64208457</v>
      </c>
      <c r="CA7" s="26">
        <v>9891408.6253492068</v>
      </c>
      <c r="CB7" s="26">
        <v>9891408.6253492068</v>
      </c>
      <c r="CC7" s="26">
        <v>9891408.6253492068</v>
      </c>
      <c r="CD7" s="25">
        <v>10155921.361297276</v>
      </c>
      <c r="CE7" s="25">
        <v>10155921.361297276</v>
      </c>
      <c r="CF7" s="25">
        <v>10155921.361297276</v>
      </c>
      <c r="CG7" s="25">
        <v>10336886.369567055</v>
      </c>
      <c r="CH7" s="25">
        <v>10336886.369567055</v>
      </c>
      <c r="CI7" s="25">
        <v>10336886.369567055</v>
      </c>
      <c r="CJ7" s="25">
        <v>10251417.123949446</v>
      </c>
      <c r="CK7" s="25">
        <v>10251417.123949446</v>
      </c>
      <c r="CL7" s="25">
        <v>10251417.123949446</v>
      </c>
      <c r="CM7" s="33">
        <f t="shared" si="5"/>
        <v>121906900.44048893</v>
      </c>
      <c r="CO7" s="37">
        <v>30505010.20478642</v>
      </c>
      <c r="CP7" s="37">
        <v>29523648.049385212</v>
      </c>
      <c r="CQ7" s="37">
        <v>30508067.075467315</v>
      </c>
      <c r="CR7" s="36">
        <v>31070634.470419228</v>
      </c>
      <c r="CS7" s="33">
        <f t="shared" si="6"/>
        <v>121607359.80005817</v>
      </c>
      <c r="CU7" s="37">
        <v>30470544.727474518</v>
      </c>
      <c r="CV7" s="37">
        <v>30470544.727474518</v>
      </c>
      <c r="CW7" s="37">
        <v>30470544.727474518</v>
      </c>
      <c r="CX7" s="36">
        <v>30470544.727474518</v>
      </c>
      <c r="CY7" s="33">
        <f t="shared" si="7"/>
        <v>121882178.90989807</v>
      </c>
      <c r="DA7" s="37">
        <v>120056983.16847515</v>
      </c>
      <c r="DB7" s="37">
        <v>118634125.82418264</v>
      </c>
      <c r="DC7" s="37">
        <v>76679215.374363124</v>
      </c>
      <c r="DD7" s="37">
        <v>36490232.059734955</v>
      </c>
      <c r="DE7" s="37">
        <v>19929199.934805386</v>
      </c>
      <c r="DF7" s="37">
        <v>13016771.584808083</v>
      </c>
      <c r="DG7" s="37">
        <v>7887966.587445423</v>
      </c>
      <c r="DH7" s="37">
        <v>6882192.0009823088</v>
      </c>
      <c r="DI7" s="37">
        <v>7019989.0039577968</v>
      </c>
      <c r="DJ7" s="37">
        <v>7124781.9940513093</v>
      </c>
      <c r="DK7" s="37">
        <v>7258570.0043687653</v>
      </c>
      <c r="DL7" s="37">
        <v>7231807.99823175</v>
      </c>
      <c r="DM7" s="37">
        <v>7164438.0003925217</v>
      </c>
      <c r="DN7" s="37">
        <v>7147635.0045969998</v>
      </c>
      <c r="DO7" s="37">
        <v>7147635.0000000009</v>
      </c>
      <c r="DP7" s="37">
        <v>5756488.5848002918</v>
      </c>
      <c r="DQ7" s="37">
        <v>0</v>
      </c>
      <c r="DR7" s="37">
        <v>0</v>
      </c>
      <c r="DS7" s="37">
        <v>0</v>
      </c>
      <c r="DU7" s="33">
        <f t="shared" si="8"/>
        <v>-16305539.582929596</v>
      </c>
      <c r="DW7" s="33"/>
      <c r="DX7" s="33">
        <f t="shared" si="9"/>
        <v>931884672.38829672</v>
      </c>
    </row>
    <row r="8" spans="2:128" ht="15.6" customHeight="1" x14ac:dyDescent="0.3">
      <c r="B8" s="38" t="s">
        <v>212</v>
      </c>
      <c r="C8" s="16"/>
      <c r="D8" s="15"/>
      <c r="E8" s="16"/>
      <c r="F8" s="12" t="s">
        <v>10</v>
      </c>
      <c r="G8" s="39" t="s">
        <v>11</v>
      </c>
      <c r="I8" s="40">
        <v>827688.87730251136</v>
      </c>
      <c r="J8" s="40">
        <v>648670.78367514815</v>
      </c>
      <c r="K8" s="40">
        <v>839037.1576846384</v>
      </c>
      <c r="L8" s="40">
        <v>738551.30408066406</v>
      </c>
      <c r="M8" s="40">
        <v>740302.66211147478</v>
      </c>
      <c r="N8" s="40">
        <v>620320.84274888306</v>
      </c>
      <c r="O8" s="40">
        <v>852820.61490878894</v>
      </c>
      <c r="P8" s="40">
        <v>809430.65996232978</v>
      </c>
      <c r="Q8" s="40">
        <v>919664.73061013606</v>
      </c>
      <c r="R8" s="40">
        <v>813777.45499884849</v>
      </c>
      <c r="S8" s="40">
        <v>866416.63214974804</v>
      </c>
      <c r="T8" s="40">
        <v>897267.67363837606</v>
      </c>
      <c r="U8" s="40">
        <f t="shared" si="0"/>
        <v>9573949.3938715477</v>
      </c>
      <c r="W8" s="42">
        <v>793568.56497971003</v>
      </c>
      <c r="X8" s="42">
        <v>924858.6753324673</v>
      </c>
      <c r="Y8" s="42">
        <v>676899.06582167756</v>
      </c>
      <c r="Z8" s="42">
        <v>897400.62796081114</v>
      </c>
      <c r="AA8" s="42">
        <v>760174.30610019341</v>
      </c>
      <c r="AB8" s="42">
        <v>824457.5046501623</v>
      </c>
      <c r="AC8" s="42">
        <v>847186.12351181649</v>
      </c>
      <c r="AD8" s="42">
        <v>774458.9075617675</v>
      </c>
      <c r="AE8" s="42">
        <v>819719.06850805413</v>
      </c>
      <c r="AF8" s="42">
        <v>791594.7201964847</v>
      </c>
      <c r="AG8" s="42">
        <v>880338.47866118199</v>
      </c>
      <c r="AH8" s="42">
        <v>933881.29805378313</v>
      </c>
      <c r="AI8" s="40">
        <f t="shared" si="1"/>
        <v>9924537.3413381092</v>
      </c>
      <c r="AK8" s="40">
        <v>988691.333005753</v>
      </c>
      <c r="AL8" s="40">
        <v>664249.48054041516</v>
      </c>
      <c r="AM8" s="40">
        <v>957821.70657978556</v>
      </c>
      <c r="AN8" s="40">
        <v>984466.89254724316</v>
      </c>
      <c r="AO8" s="40">
        <v>862971.85127819504</v>
      </c>
      <c r="AP8" s="40">
        <v>971584.5864361322</v>
      </c>
      <c r="AQ8" s="40">
        <v>1038706.9069435585</v>
      </c>
      <c r="AR8" s="40">
        <v>1018096.3332373099</v>
      </c>
      <c r="AS8" s="40">
        <v>1013029.6037022684</v>
      </c>
      <c r="AT8" s="40">
        <v>860233.64132826112</v>
      </c>
      <c r="AU8" s="40">
        <v>985624.43174406257</v>
      </c>
      <c r="AV8" s="40">
        <v>1002663.7969504575</v>
      </c>
      <c r="AW8" s="40">
        <f t="shared" si="2"/>
        <v>11348140.564293442</v>
      </c>
      <c r="AY8" s="43">
        <f>+[2]Plan!E13*1000</f>
        <v>993522.28002380999</v>
      </c>
      <c r="AZ8" s="43">
        <f>+[2]Plan!F13*1000</f>
        <v>742975.20004360005</v>
      </c>
      <c r="BA8" s="43">
        <f>+[2]Plan!G13*1000</f>
        <v>1007042.40005067</v>
      </c>
      <c r="BB8" s="43">
        <f>+[2]Plan!H13*1000</f>
        <v>982445.10001070017</v>
      </c>
      <c r="BC8" s="43">
        <f>+[2]Plan!I13*1000</f>
        <v>835322.40006017976</v>
      </c>
      <c r="BD8" s="43">
        <f>+[2]Plan!J13*1000</f>
        <v>979551.30003099318</v>
      </c>
      <c r="BE8" s="43">
        <f>+[2]Plan!K13*1000</f>
        <v>1018617.59994666</v>
      </c>
      <c r="BF8" s="43">
        <f>+[2]Plan!L13*1000</f>
        <v>1007042.4000262998</v>
      </c>
      <c r="BG8" s="43">
        <f>+[2]Plan!M13*1000</f>
        <v>789148.79996260989</v>
      </c>
      <c r="BH8" s="43">
        <f>+[2]Plan!N13*1000</f>
        <v>1014276.9000612</v>
      </c>
      <c r="BI8" s="43">
        <f>+[2]Plan!O13*1000</f>
        <v>976657.50005419995</v>
      </c>
      <c r="BJ8" s="43">
        <f>+[2]Plan!P13*1000</f>
        <v>1029696.0999817741</v>
      </c>
      <c r="BK8" s="40">
        <f t="shared" si="3"/>
        <v>11376297.980252696</v>
      </c>
      <c r="BM8" s="44">
        <f>+[5]Act26!E$23</f>
        <v>1035464.1452678681</v>
      </c>
      <c r="BN8" s="44">
        <f>+[5]Act26!F$23</f>
        <v>922942.97318428755</v>
      </c>
      <c r="BO8" s="43">
        <f>+[5]Act26!G$23</f>
        <v>842373.67135703703</v>
      </c>
      <c r="BP8" s="43">
        <f>+[8]RESUMEN!DB$144</f>
        <v>975687.60001400008</v>
      </c>
      <c r="BQ8" s="43">
        <f>+[8]RESUMEN!DC$144</f>
        <v>966974.40001199988</v>
      </c>
      <c r="BR8" s="43">
        <f>+[8]RESUMEN!DD$144</f>
        <v>980302.95230499888</v>
      </c>
      <c r="BS8" s="43">
        <f>+[8]RESUMEN!DE$144</f>
        <v>839008.02001100068</v>
      </c>
      <c r="BT8" s="43">
        <f>+[8]RESUMEN!DF$144</f>
        <v>1015686.1100020004</v>
      </c>
      <c r="BU8" s="43">
        <f>+[8]RESUMEN!DG$144</f>
        <v>888651.00000300002</v>
      </c>
      <c r="BV8" s="43">
        <f>+[8]RESUMEN!DH$144</f>
        <v>1015686.110007</v>
      </c>
      <c r="BW8" s="43">
        <f>+[8]RESUMEN!DI$144</f>
        <v>988630.39600300102</v>
      </c>
      <c r="BX8" s="43">
        <f>+[8]RESUMEN!DJ$144</f>
        <v>969171.35750399891</v>
      </c>
      <c r="BY8" s="40">
        <f t="shared" si="4"/>
        <v>11440578.73567019</v>
      </c>
      <c r="CA8" s="26">
        <v>935766.00000311958</v>
      </c>
      <c r="CB8" s="26">
        <v>935766.00000311958</v>
      </c>
      <c r="CC8" s="26">
        <v>935766.00000311958</v>
      </c>
      <c r="CD8" s="25">
        <v>962847.60014992987</v>
      </c>
      <c r="CE8" s="25">
        <v>962847.60014992987</v>
      </c>
      <c r="CF8" s="25">
        <v>962847.60014992987</v>
      </c>
      <c r="CG8" s="25">
        <v>974453.99994869996</v>
      </c>
      <c r="CH8" s="25">
        <v>974453.99994869996</v>
      </c>
      <c r="CI8" s="25">
        <v>974453.99994869996</v>
      </c>
      <c r="CJ8" s="25">
        <v>960822.00013433339</v>
      </c>
      <c r="CK8" s="25">
        <v>960822.00013433339</v>
      </c>
      <c r="CL8" s="25">
        <v>960822.00013433339</v>
      </c>
      <c r="CM8" s="40">
        <f t="shared" si="5"/>
        <v>11501668.800708249</v>
      </c>
      <c r="CO8" s="44">
        <v>2941029.000051199</v>
      </c>
      <c r="CP8" s="44">
        <v>2893854.5997546902</v>
      </c>
      <c r="CQ8" s="43">
        <v>2976983.0999475</v>
      </c>
      <c r="CR8" s="43">
        <v>2923338.60007936</v>
      </c>
      <c r="CS8" s="40">
        <f t="shared" si="6"/>
        <v>11735205.299832748</v>
      </c>
      <c r="CU8" s="44">
        <v>3021851.5499771228</v>
      </c>
      <c r="CV8" s="44">
        <v>3021851.5499771228</v>
      </c>
      <c r="CW8" s="43">
        <v>3021851.5499771228</v>
      </c>
      <c r="CX8" s="43">
        <v>3021851.5499771228</v>
      </c>
      <c r="CY8" s="40">
        <f t="shared" si="7"/>
        <v>12087406.199908491</v>
      </c>
      <c r="DA8" s="44">
        <v>12069179.39994039</v>
      </c>
      <c r="DB8" s="44">
        <v>12057028.19960078</v>
      </c>
      <c r="DC8" s="44">
        <v>12102595.200039979</v>
      </c>
      <c r="DD8" s="44">
        <v>12063103.796022</v>
      </c>
      <c r="DE8" s="44">
        <v>12074495.6</v>
      </c>
      <c r="DF8" s="44">
        <v>5126374.6550000003</v>
      </c>
      <c r="DG8" s="44">
        <v>0</v>
      </c>
      <c r="DH8" s="44">
        <v>0</v>
      </c>
      <c r="DI8" s="44">
        <v>0</v>
      </c>
      <c r="DJ8" s="44">
        <v>0</v>
      </c>
      <c r="DK8" s="44">
        <v>0</v>
      </c>
      <c r="DL8" s="44">
        <v>0</v>
      </c>
      <c r="DM8" s="44">
        <v>0</v>
      </c>
      <c r="DN8" s="44">
        <v>0</v>
      </c>
      <c r="DO8" s="44">
        <v>0</v>
      </c>
      <c r="DP8" s="44">
        <v>0</v>
      </c>
      <c r="DQ8" s="44">
        <v>0</v>
      </c>
      <c r="DR8" s="44">
        <v>0</v>
      </c>
      <c r="DS8" s="44">
        <v>0</v>
      </c>
      <c r="DU8" s="40">
        <f t="shared" si="8"/>
        <v>64280.755417494103</v>
      </c>
      <c r="DW8" s="40"/>
      <c r="DX8" s="40">
        <f t="shared" si="9"/>
        <v>233864995.68678102</v>
      </c>
    </row>
    <row r="9" spans="2:128" ht="15.6" customHeight="1" x14ac:dyDescent="0.3">
      <c r="B9" s="45" t="s">
        <v>213</v>
      </c>
      <c r="C9" s="16"/>
      <c r="D9" s="15"/>
      <c r="E9" s="16"/>
      <c r="F9" s="12" t="s">
        <v>12</v>
      </c>
      <c r="G9" s="39" t="s">
        <v>11</v>
      </c>
      <c r="I9" s="40">
        <v>489444.73888725822</v>
      </c>
      <c r="J9" s="40">
        <v>516379.82322553365</v>
      </c>
      <c r="K9" s="40">
        <v>579827.46434272465</v>
      </c>
      <c r="L9" s="40">
        <v>501361.46024599375</v>
      </c>
      <c r="M9" s="40">
        <v>585501.83418680669</v>
      </c>
      <c r="N9" s="40">
        <v>498567.4835890528</v>
      </c>
      <c r="O9" s="40">
        <v>520949.11891905271</v>
      </c>
      <c r="P9" s="40">
        <v>459259.7628857735</v>
      </c>
      <c r="Q9" s="40">
        <v>545318.73697864555</v>
      </c>
      <c r="R9" s="40">
        <v>535252.74036012508</v>
      </c>
      <c r="S9" s="40">
        <v>465383.48503137898</v>
      </c>
      <c r="T9" s="40">
        <v>607933.05193813273</v>
      </c>
      <c r="U9" s="40">
        <f t="shared" si="0"/>
        <v>6305179.7005904783</v>
      </c>
      <c r="W9" s="42">
        <v>574259.66529365105</v>
      </c>
      <c r="X9" s="42">
        <v>574881.54305932857</v>
      </c>
      <c r="Y9" s="42">
        <v>628160.58350960677</v>
      </c>
      <c r="Z9" s="42">
        <v>274973.21752570895</v>
      </c>
      <c r="AA9" s="42">
        <v>609678.54399104312</v>
      </c>
      <c r="AB9" s="42">
        <v>559706.13140274899</v>
      </c>
      <c r="AC9" s="42">
        <v>472766.95238681114</v>
      </c>
      <c r="AD9" s="42">
        <v>615180.72055712889</v>
      </c>
      <c r="AE9" s="42">
        <v>548123.47768249502</v>
      </c>
      <c r="AF9" s="42">
        <v>631533.31946191401</v>
      </c>
      <c r="AG9" s="42">
        <v>574230.60769018566</v>
      </c>
      <c r="AH9" s="42">
        <v>604403.5686909178</v>
      </c>
      <c r="AI9" s="40">
        <f t="shared" si="1"/>
        <v>6667898.3312515402</v>
      </c>
      <c r="AK9" s="40">
        <v>507093.02326184092</v>
      </c>
      <c r="AL9" s="40">
        <v>568358.73151611327</v>
      </c>
      <c r="AM9" s="40">
        <v>610832.54644348135</v>
      </c>
      <c r="AN9" s="40">
        <v>502612.95995183301</v>
      </c>
      <c r="AO9" s="40">
        <v>604081.57935693348</v>
      </c>
      <c r="AP9" s="40">
        <v>578635.47252587893</v>
      </c>
      <c r="AQ9" s="40">
        <v>611788.94331420888</v>
      </c>
      <c r="AR9" s="40">
        <v>555536.96054364019</v>
      </c>
      <c r="AS9" s="40">
        <v>625359.67803027353</v>
      </c>
      <c r="AT9" s="40">
        <v>527828.98755419918</v>
      </c>
      <c r="AU9" s="40">
        <v>593390.38822363282</v>
      </c>
      <c r="AV9" s="40">
        <v>608728.0227067871</v>
      </c>
      <c r="AW9" s="40">
        <f t="shared" si="2"/>
        <v>6894247.2934288224</v>
      </c>
      <c r="AY9" s="43">
        <f>+[2]Plan!E41*1000</f>
        <v>486914.68997850007</v>
      </c>
      <c r="AZ9" s="43">
        <f>+[2]Plan!F41*1000</f>
        <v>543117.11000430025</v>
      </c>
      <c r="BA9" s="43">
        <f>+[2]Plan!G41*1000</f>
        <v>608927.14002560009</v>
      </c>
      <c r="BB9" s="43">
        <f>+[2]Plan!H41*1000</f>
        <v>580451.99000930996</v>
      </c>
      <c r="BC9" s="43">
        <f>+[2]Plan!I41*1000</f>
        <v>578641.07999809994</v>
      </c>
      <c r="BD9" s="43">
        <f>+[2]Plan!J41*1000</f>
        <v>603413.19998770009</v>
      </c>
      <c r="BE9" s="43">
        <f>+[2]Plan!K41*1000</f>
        <v>620825.73001152987</v>
      </c>
      <c r="BF9" s="43">
        <f>+[2]Plan!L41*1000</f>
        <v>634151.02007327008</v>
      </c>
      <c r="BG9" s="43">
        <f>+[2]Plan!M41*1000</f>
        <v>512897.63003058702</v>
      </c>
      <c r="BH9" s="43">
        <f>+[2]Plan!N41*1000</f>
        <v>590668.19998243998</v>
      </c>
      <c r="BI9" s="43">
        <f>+[2]Plan!O41*1000</f>
        <v>588214.80001166987</v>
      </c>
      <c r="BJ9" s="43">
        <f>+[2]Plan!P41*1000</f>
        <v>614052.17997920001</v>
      </c>
      <c r="BK9" s="40">
        <f t="shared" si="3"/>
        <v>6962274.7700922079</v>
      </c>
      <c r="BM9" s="44">
        <f>+[5]Act26!E$26</f>
        <v>524166.01176574244</v>
      </c>
      <c r="BN9" s="44">
        <f>+[5]Act26!F$26</f>
        <v>542560.65879956062</v>
      </c>
      <c r="BO9" s="43">
        <f>+[5]Act26!G$26</f>
        <v>619541.43607128912</v>
      </c>
      <c r="BP9" s="43">
        <f>+[8]RESUMEN!DB$148</f>
        <v>590600.02001499943</v>
      </c>
      <c r="BQ9" s="43">
        <f>+[8]RESUMEN!DC$148</f>
        <v>624824.01000700006</v>
      </c>
      <c r="BR9" s="43">
        <f>+[8]RESUMEN!DD$148</f>
        <v>601222.77001500013</v>
      </c>
      <c r="BS9" s="43">
        <f>+[8]RESUMEN!DE$148</f>
        <v>619122.87</v>
      </c>
      <c r="BT9" s="43">
        <f>+[8]RESUMEN!DF$148</f>
        <v>621587.34000399977</v>
      </c>
      <c r="BU9" s="43">
        <f>+[8]RESUMEN!DG$148</f>
        <v>601457.90000199957</v>
      </c>
      <c r="BV9" s="43">
        <f>+[8]RESUMEN!DH$148</f>
        <v>533976.84001781559</v>
      </c>
      <c r="BW9" s="43">
        <f>+[8]RESUMEN!DI$148</f>
        <v>605375.73001015268</v>
      </c>
      <c r="BX9" s="43">
        <f>+[8]RESUMEN!DJ$148</f>
        <v>615503.85000700073</v>
      </c>
      <c r="BY9" s="40">
        <f t="shared" si="4"/>
        <v>7099939.4367145598</v>
      </c>
      <c r="CA9" s="37">
        <v>542702.10299928673</v>
      </c>
      <c r="CB9" s="37">
        <v>542702.10299928673</v>
      </c>
      <c r="CC9" s="37">
        <v>542702.10299928673</v>
      </c>
      <c r="CD9" s="36">
        <v>575463.10268826177</v>
      </c>
      <c r="CE9" s="36">
        <v>575463.10268826177</v>
      </c>
      <c r="CF9" s="36">
        <v>575463.10268826177</v>
      </c>
      <c r="CG9" s="36">
        <v>604234.82936213643</v>
      </c>
      <c r="CH9" s="36">
        <v>604234.82936213643</v>
      </c>
      <c r="CI9" s="36">
        <v>604234.82936213643</v>
      </c>
      <c r="CJ9" s="36">
        <v>562141.13458457671</v>
      </c>
      <c r="CK9" s="36">
        <v>562141.13458457671</v>
      </c>
      <c r="CL9" s="36">
        <v>562141.13458457671</v>
      </c>
      <c r="CM9" s="40">
        <f t="shared" si="5"/>
        <v>6853623.5089027854</v>
      </c>
      <c r="CO9" s="44">
        <v>1766144.9140361999</v>
      </c>
      <c r="CP9" s="44">
        <v>1755975.76402389</v>
      </c>
      <c r="CQ9" s="43">
        <v>1709865.934205031</v>
      </c>
      <c r="CR9" s="43">
        <v>1772918.9999743921</v>
      </c>
      <c r="CS9" s="40">
        <f t="shared" si="6"/>
        <v>7004905.6122395135</v>
      </c>
      <c r="CU9" s="44">
        <v>1751042.5000107433</v>
      </c>
      <c r="CV9" s="44">
        <v>1751042.5000107433</v>
      </c>
      <c r="CW9" s="43">
        <v>1751042.5000107433</v>
      </c>
      <c r="CX9" s="43">
        <v>1751042.5000107433</v>
      </c>
      <c r="CY9" s="40">
        <f t="shared" si="7"/>
        <v>7004170.0000429731</v>
      </c>
      <c r="DA9" s="44">
        <v>7162318.0000197319</v>
      </c>
      <c r="DB9" s="44">
        <v>7169929.9999945248</v>
      </c>
      <c r="DC9" s="44">
        <v>7235993.0000379924</v>
      </c>
      <c r="DD9" s="44">
        <v>7023528.0000300193</v>
      </c>
      <c r="DE9" s="44">
        <v>7205648.0000002459</v>
      </c>
      <c r="DF9" s="44">
        <v>7201723.9999779556</v>
      </c>
      <c r="DG9" s="44">
        <v>7238333.0000267401</v>
      </c>
      <c r="DH9" s="44">
        <v>6882191.9999823086</v>
      </c>
      <c r="DI9" s="44">
        <v>7019988.9999577962</v>
      </c>
      <c r="DJ9" s="44">
        <v>7124782.0000513103</v>
      </c>
      <c r="DK9" s="44">
        <v>7258569.9999687653</v>
      </c>
      <c r="DL9" s="44">
        <v>7231808.0002317503</v>
      </c>
      <c r="DM9" s="44">
        <v>7164437.9999925233</v>
      </c>
      <c r="DN9" s="44">
        <v>7147635.0002970025</v>
      </c>
      <c r="DO9" s="44">
        <v>7147635</v>
      </c>
      <c r="DP9" s="44">
        <v>5756488.5848002918</v>
      </c>
      <c r="DQ9" s="44">
        <v>0</v>
      </c>
      <c r="DR9" s="44">
        <v>0</v>
      </c>
      <c r="DS9" s="44">
        <v>0</v>
      </c>
      <c r="DU9" s="40">
        <f t="shared" si="8"/>
        <v>137664.66662235186</v>
      </c>
      <c r="DW9" s="40"/>
      <c r="DX9" s="40">
        <f t="shared" si="9"/>
        <v>152668855.44310156</v>
      </c>
    </row>
    <row r="10" spans="2:128" s="10" customFormat="1" ht="15.6" customHeight="1" x14ac:dyDescent="0.4">
      <c r="B10" s="46" t="s">
        <v>214</v>
      </c>
      <c r="C10" s="30"/>
      <c r="D10" s="31"/>
      <c r="E10" s="30"/>
      <c r="F10" s="10" t="s">
        <v>13</v>
      </c>
      <c r="G10" s="32" t="s">
        <v>11</v>
      </c>
      <c r="I10" s="33">
        <f t="shared" ref="I10:T10" si="10">SUM(I8:I9)</f>
        <v>1317133.6161897695</v>
      </c>
      <c r="J10" s="33">
        <f t="shared" si="10"/>
        <v>1165050.6069006817</v>
      </c>
      <c r="K10" s="33">
        <f t="shared" si="10"/>
        <v>1418864.6220273632</v>
      </c>
      <c r="L10" s="33">
        <f t="shared" si="10"/>
        <v>1239912.7643266579</v>
      </c>
      <c r="M10" s="33">
        <f t="shared" si="10"/>
        <v>1325804.4962982815</v>
      </c>
      <c r="N10" s="33">
        <f t="shared" si="10"/>
        <v>1118888.3263379359</v>
      </c>
      <c r="O10" s="33">
        <f t="shared" si="10"/>
        <v>1373769.7338278417</v>
      </c>
      <c r="P10" s="33">
        <f t="shared" si="10"/>
        <v>1268690.4228481033</v>
      </c>
      <c r="Q10" s="33">
        <f t="shared" si="10"/>
        <v>1464983.4675887816</v>
      </c>
      <c r="R10" s="33">
        <f t="shared" si="10"/>
        <v>1349030.1953589735</v>
      </c>
      <c r="S10" s="33">
        <f t="shared" si="10"/>
        <v>1331800.117181127</v>
      </c>
      <c r="T10" s="33">
        <f t="shared" si="10"/>
        <v>1505200.7255765088</v>
      </c>
      <c r="U10" s="33">
        <f t="shared" si="0"/>
        <v>15879129.094462026</v>
      </c>
      <c r="W10" s="33">
        <f>SUM(W8:W9)</f>
        <v>1367828.2302733611</v>
      </c>
      <c r="X10" s="33">
        <f>SUM(X8:X9)</f>
        <v>1499740.2183917959</v>
      </c>
      <c r="Y10" s="33">
        <f>SUM(Y8:Y9)</f>
        <v>1305059.6493312842</v>
      </c>
      <c r="Z10" s="33">
        <f t="shared" ref="Z10:AH10" si="11">SUM(Z8:Z9)</f>
        <v>1172373.8454865201</v>
      </c>
      <c r="AA10" s="33">
        <f t="shared" si="11"/>
        <v>1369852.8500912366</v>
      </c>
      <c r="AB10" s="33">
        <f t="shared" si="11"/>
        <v>1384163.6360529112</v>
      </c>
      <c r="AC10" s="33">
        <f t="shared" si="11"/>
        <v>1319953.0758986278</v>
      </c>
      <c r="AD10" s="33">
        <f t="shared" si="11"/>
        <v>1389639.6281188964</v>
      </c>
      <c r="AE10" s="33">
        <f t="shared" si="11"/>
        <v>1367842.5461905492</v>
      </c>
      <c r="AF10" s="33">
        <f t="shared" si="11"/>
        <v>1423128.0396583988</v>
      </c>
      <c r="AG10" s="33">
        <f t="shared" si="11"/>
        <v>1454569.0863513676</v>
      </c>
      <c r="AH10" s="33">
        <f t="shared" si="11"/>
        <v>1538284.8667447008</v>
      </c>
      <c r="AI10" s="33">
        <f t="shared" si="1"/>
        <v>16592435.672589652</v>
      </c>
      <c r="AK10" s="33">
        <f t="shared" ref="AK10:AR10" si="12">SUM(AK8:AK9)</f>
        <v>1495784.3562675938</v>
      </c>
      <c r="AL10" s="33">
        <f t="shared" si="12"/>
        <v>1232608.2120565283</v>
      </c>
      <c r="AM10" s="33">
        <f t="shared" si="12"/>
        <v>1568654.2530232668</v>
      </c>
      <c r="AN10" s="33">
        <f t="shared" si="12"/>
        <v>1487079.8524990762</v>
      </c>
      <c r="AO10" s="33">
        <f t="shared" si="12"/>
        <v>1467053.4306351286</v>
      </c>
      <c r="AP10" s="33">
        <f t="shared" si="12"/>
        <v>1550220.0589620112</v>
      </c>
      <c r="AQ10" s="33">
        <f t="shared" si="12"/>
        <v>1650495.8502577674</v>
      </c>
      <c r="AR10" s="33">
        <f t="shared" si="12"/>
        <v>1573633.2937809501</v>
      </c>
      <c r="AS10" s="33">
        <v>1638389.281732542</v>
      </c>
      <c r="AT10" s="33">
        <f t="shared" ref="AT10:AV10" si="13">SUM(AT8:AT9)</f>
        <v>1388062.6288824603</v>
      </c>
      <c r="AU10" s="33">
        <f t="shared" si="13"/>
        <v>1579014.8199676955</v>
      </c>
      <c r="AV10" s="33">
        <f t="shared" si="13"/>
        <v>1611391.8196572447</v>
      </c>
      <c r="AW10" s="33">
        <f>SUM(AK10:AV10)</f>
        <v>18242387.857722268</v>
      </c>
      <c r="AY10" s="33">
        <f t="shared" ref="AY10:BJ10" si="14">SUM(AY8:AY9)</f>
        <v>1480436.9700023101</v>
      </c>
      <c r="AZ10" s="33">
        <f t="shared" si="14"/>
        <v>1286092.3100479003</v>
      </c>
      <c r="BA10" s="33">
        <f t="shared" si="14"/>
        <v>1615969.5400762702</v>
      </c>
      <c r="BB10" s="33">
        <f t="shared" si="14"/>
        <v>1562897.0900200102</v>
      </c>
      <c r="BC10" s="33">
        <f t="shared" si="14"/>
        <v>1413963.4800582798</v>
      </c>
      <c r="BD10" s="33">
        <f t="shared" si="14"/>
        <v>1582964.5000186933</v>
      </c>
      <c r="BE10" s="33">
        <f t="shared" si="14"/>
        <v>1639443.3299581897</v>
      </c>
      <c r="BF10" s="33">
        <f t="shared" si="14"/>
        <v>1641193.42009957</v>
      </c>
      <c r="BG10" s="33">
        <f t="shared" si="14"/>
        <v>1302046.4299931969</v>
      </c>
      <c r="BH10" s="33">
        <f t="shared" si="14"/>
        <v>1604945.10004364</v>
      </c>
      <c r="BI10" s="33">
        <f t="shared" si="14"/>
        <v>1564872.3000658699</v>
      </c>
      <c r="BJ10" s="33">
        <f t="shared" si="14"/>
        <v>1643748.2799609741</v>
      </c>
      <c r="BK10" s="33">
        <f>SUM(AY10:BJ10)</f>
        <v>18338572.750344902</v>
      </c>
      <c r="BM10" s="34">
        <f>SUM(BM8:BM9)</f>
        <v>1559630.1570336106</v>
      </c>
      <c r="BN10" s="34">
        <f t="shared" ref="BN10:BX10" si="15">SUM(BN8:BN9)</f>
        <v>1465503.6319838483</v>
      </c>
      <c r="BO10" s="33">
        <f t="shared" si="15"/>
        <v>1461915.1074283263</v>
      </c>
      <c r="BP10" s="33">
        <f t="shared" si="15"/>
        <v>1566287.6200289996</v>
      </c>
      <c r="BQ10" s="33">
        <f t="shared" si="15"/>
        <v>1591798.4100190001</v>
      </c>
      <c r="BR10" s="33">
        <f t="shared" si="15"/>
        <v>1581525.722319999</v>
      </c>
      <c r="BS10" s="33">
        <f t="shared" si="15"/>
        <v>1458130.8900110007</v>
      </c>
      <c r="BT10" s="33">
        <f t="shared" si="15"/>
        <v>1637273.4500060002</v>
      </c>
      <c r="BU10" s="33">
        <f t="shared" si="15"/>
        <v>1490108.9000049997</v>
      </c>
      <c r="BV10" s="33">
        <f t="shared" si="15"/>
        <v>1549662.9500248157</v>
      </c>
      <c r="BW10" s="33">
        <f t="shared" si="15"/>
        <v>1594006.1260131537</v>
      </c>
      <c r="BX10" s="33">
        <f t="shared" si="15"/>
        <v>1584675.2075109996</v>
      </c>
      <c r="BY10" s="33">
        <f>SUM(BM10:BX10)</f>
        <v>18540518.172384754</v>
      </c>
      <c r="CA10" s="34">
        <f>SUM(CA8:CA9)</f>
        <v>1478468.1030024062</v>
      </c>
      <c r="CB10" s="34">
        <f t="shared" ref="CB10:CL10" si="16">SUM(CB8:CB9)</f>
        <v>1478468.1030024062</v>
      </c>
      <c r="CC10" s="33">
        <f t="shared" si="16"/>
        <v>1478468.1030024062</v>
      </c>
      <c r="CD10" s="33">
        <f t="shared" si="16"/>
        <v>1538310.7028381918</v>
      </c>
      <c r="CE10" s="33">
        <f t="shared" si="16"/>
        <v>1538310.7028381918</v>
      </c>
      <c r="CF10" s="33">
        <f t="shared" si="16"/>
        <v>1538310.7028381918</v>
      </c>
      <c r="CG10" s="33">
        <f t="shared" si="16"/>
        <v>1578688.8293108363</v>
      </c>
      <c r="CH10" s="33">
        <f t="shared" si="16"/>
        <v>1578688.8293108363</v>
      </c>
      <c r="CI10" s="33">
        <f t="shared" si="16"/>
        <v>1578688.8293108363</v>
      </c>
      <c r="CJ10" s="33">
        <f t="shared" si="16"/>
        <v>1522963.1347189101</v>
      </c>
      <c r="CK10" s="33">
        <f t="shared" si="16"/>
        <v>1522963.1347189101</v>
      </c>
      <c r="CL10" s="33">
        <f t="shared" si="16"/>
        <v>1522963.1347189101</v>
      </c>
      <c r="CM10" s="33">
        <f t="shared" si="5"/>
        <v>18355292.309611034</v>
      </c>
      <c r="CO10" s="34">
        <f>SUM(CO8:CO9)</f>
        <v>4707173.9140873989</v>
      </c>
      <c r="CP10" s="34">
        <f>SUM(CP8:CP9)</f>
        <v>4649830.36377858</v>
      </c>
      <c r="CQ10" s="33">
        <f>SUM(CQ8:CQ9)</f>
        <v>4686849.0341525311</v>
      </c>
      <c r="CR10" s="33">
        <f>SUM(CR8:CR9)</f>
        <v>4696257.6000537518</v>
      </c>
      <c r="CS10" s="33">
        <f t="shared" si="6"/>
        <v>18740110.912072264</v>
      </c>
      <c r="CU10" s="34">
        <f>SUM(CU8:CU9)</f>
        <v>4772894.0499878656</v>
      </c>
      <c r="CV10" s="34">
        <f t="shared" ref="CV10:CX10" si="17">SUM(CV8:CV9)</f>
        <v>4772894.0499878656</v>
      </c>
      <c r="CW10" s="33">
        <f t="shared" si="17"/>
        <v>4772894.0499878656</v>
      </c>
      <c r="CX10" s="33">
        <f t="shared" si="17"/>
        <v>4772894.0499878656</v>
      </c>
      <c r="CY10" s="33">
        <f t="shared" si="7"/>
        <v>19091576.199951462</v>
      </c>
      <c r="DA10" s="34">
        <f t="shared" ref="DA10:DS10" si="18">SUM(DA8:DA9)</f>
        <v>19231497.399960123</v>
      </c>
      <c r="DB10" s="34">
        <f t="shared" si="18"/>
        <v>19226958.199595306</v>
      </c>
      <c r="DC10" s="34">
        <f t="shared" si="18"/>
        <v>19338588.200077973</v>
      </c>
      <c r="DD10" s="34">
        <f t="shared" si="18"/>
        <v>19086631.79605202</v>
      </c>
      <c r="DE10" s="34">
        <f t="shared" si="18"/>
        <v>19280143.600000247</v>
      </c>
      <c r="DF10" s="34">
        <f t="shared" si="18"/>
        <v>12328098.654977955</v>
      </c>
      <c r="DG10" s="34">
        <f t="shared" si="18"/>
        <v>7238333.0000267401</v>
      </c>
      <c r="DH10" s="34">
        <f t="shared" si="18"/>
        <v>6882191.9999823086</v>
      </c>
      <c r="DI10" s="34">
        <f t="shared" si="18"/>
        <v>7019988.9999577962</v>
      </c>
      <c r="DJ10" s="34">
        <f t="shared" si="18"/>
        <v>7124782.0000513103</v>
      </c>
      <c r="DK10" s="34">
        <f t="shared" si="18"/>
        <v>7258569.9999687653</v>
      </c>
      <c r="DL10" s="34">
        <f t="shared" si="18"/>
        <v>7231808.0002317503</v>
      </c>
      <c r="DM10" s="34">
        <f t="shared" si="18"/>
        <v>7164437.9999925233</v>
      </c>
      <c r="DN10" s="34">
        <f t="shared" si="18"/>
        <v>7147635.0002970025</v>
      </c>
      <c r="DO10" s="34">
        <f t="shared" si="18"/>
        <v>7147635</v>
      </c>
      <c r="DP10" s="34">
        <f t="shared" si="18"/>
        <v>5756488.5848002918</v>
      </c>
      <c r="DQ10" s="34">
        <f t="shared" si="18"/>
        <v>0</v>
      </c>
      <c r="DR10" s="34">
        <f t="shared" si="18"/>
        <v>0</v>
      </c>
      <c r="DS10" s="34">
        <f t="shared" si="18"/>
        <v>0</v>
      </c>
      <c r="DU10" s="33">
        <f t="shared" si="8"/>
        <v>201945.42203985155</v>
      </c>
      <c r="DW10" s="33"/>
      <c r="DX10" s="33">
        <f t="shared" si="9"/>
        <v>260196191.64223114</v>
      </c>
    </row>
    <row r="11" spans="2:128" s="10" customFormat="1" ht="15.6" customHeight="1" x14ac:dyDescent="0.3">
      <c r="B11" s="106" t="s">
        <v>295</v>
      </c>
      <c r="C11" s="30"/>
      <c r="D11" s="31"/>
      <c r="E11" s="30"/>
      <c r="F11" s="10" t="s">
        <v>89</v>
      </c>
      <c r="G11" s="31" t="s">
        <v>293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W11" s="18"/>
      <c r="BK11" s="18"/>
      <c r="BM11" s="21"/>
      <c r="BN11" s="21"/>
      <c r="BY11" s="18"/>
      <c r="CA11" s="34"/>
      <c r="CB11" s="34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>
        <f t="shared" si="5"/>
        <v>0</v>
      </c>
      <c r="CO11" s="21"/>
      <c r="CP11" s="21"/>
      <c r="CS11" s="18"/>
      <c r="CU11" s="34">
        <f>6%*CU9</f>
        <v>105062.55000064459</v>
      </c>
      <c r="CV11" s="34">
        <f t="shared" ref="CV11:CX11" si="19">6%*CV9</f>
        <v>105062.55000064459</v>
      </c>
      <c r="CW11" s="34">
        <f t="shared" si="19"/>
        <v>105062.55000064459</v>
      </c>
      <c r="CX11" s="34">
        <f t="shared" si="19"/>
        <v>105062.55000064459</v>
      </c>
      <c r="CY11" s="18"/>
      <c r="DA11" s="34">
        <f t="shared" ref="DA11:DS11" si="20">6%*DA9</f>
        <v>429739.0800011839</v>
      </c>
      <c r="DB11" s="34">
        <f t="shared" si="20"/>
        <v>430195.79999967146</v>
      </c>
      <c r="DC11" s="34">
        <f t="shared" si="20"/>
        <v>434159.58000227954</v>
      </c>
      <c r="DD11" s="34">
        <f t="shared" si="20"/>
        <v>421411.68000180117</v>
      </c>
      <c r="DE11" s="34">
        <f t="shared" si="20"/>
        <v>432338.88000001473</v>
      </c>
      <c r="DF11" s="34">
        <f t="shared" si="20"/>
        <v>432103.43999867729</v>
      </c>
      <c r="DG11" s="34">
        <f t="shared" si="20"/>
        <v>434299.98000160442</v>
      </c>
      <c r="DH11" s="34">
        <f t="shared" si="20"/>
        <v>412931.51999893849</v>
      </c>
      <c r="DI11" s="34">
        <f t="shared" si="20"/>
        <v>421199.33999746776</v>
      </c>
      <c r="DJ11" s="34">
        <f t="shared" si="20"/>
        <v>427486.92000307859</v>
      </c>
      <c r="DK11" s="34">
        <f t="shared" si="20"/>
        <v>435514.1999981259</v>
      </c>
      <c r="DL11" s="34">
        <f t="shared" si="20"/>
        <v>433908.48001390498</v>
      </c>
      <c r="DM11" s="34">
        <f t="shared" si="20"/>
        <v>429866.27999955136</v>
      </c>
      <c r="DN11" s="34">
        <f t="shared" si="20"/>
        <v>428858.10001782014</v>
      </c>
      <c r="DO11" s="34">
        <f t="shared" si="20"/>
        <v>428858.1</v>
      </c>
      <c r="DP11" s="34">
        <f t="shared" si="20"/>
        <v>345389.31508801749</v>
      </c>
      <c r="DQ11" s="34">
        <f t="shared" si="20"/>
        <v>0</v>
      </c>
      <c r="DR11" s="34">
        <f t="shared" si="20"/>
        <v>0</v>
      </c>
      <c r="DS11" s="34">
        <f t="shared" si="20"/>
        <v>0</v>
      </c>
      <c r="DU11" s="18"/>
      <c r="DW11" s="18"/>
      <c r="DX11" s="33">
        <f t="shared" si="9"/>
        <v>25518371.607194401</v>
      </c>
    </row>
    <row r="12" spans="2:128" ht="15.6" customHeight="1" x14ac:dyDescent="0.3">
      <c r="B12" s="15"/>
      <c r="C12" s="16"/>
      <c r="D12" s="15"/>
      <c r="E12" s="16"/>
      <c r="F12" s="12" t="s">
        <v>14</v>
      </c>
      <c r="G12" s="15" t="s">
        <v>15</v>
      </c>
      <c r="I12" s="17">
        <v>3653.0839999999998</v>
      </c>
      <c r="J12" s="17">
        <v>2969.0420000000004</v>
      </c>
      <c r="K12" s="17">
        <v>3338.8070000000012</v>
      </c>
      <c r="L12" s="17">
        <v>3296.13</v>
      </c>
      <c r="M12" s="17">
        <v>3092.4029999999998</v>
      </c>
      <c r="N12" s="17">
        <v>2801.7379999999994</v>
      </c>
      <c r="O12" s="17">
        <v>3690.4660000000003</v>
      </c>
      <c r="P12" s="17">
        <v>3101.3259999999996</v>
      </c>
      <c r="Q12" s="17">
        <v>3699.6649999999995</v>
      </c>
      <c r="R12" s="17">
        <v>3117.2169999999996</v>
      </c>
      <c r="S12" s="17">
        <v>3105.0720000000006</v>
      </c>
      <c r="T12" s="17">
        <v>3449.299</v>
      </c>
      <c r="U12" s="17">
        <f>SUM(I12:T12)</f>
        <v>39314.249000000003</v>
      </c>
      <c r="W12" s="22">
        <v>2903.6949999999997</v>
      </c>
      <c r="X12" s="22">
        <v>3013.2169999999992</v>
      </c>
      <c r="Y12" s="22">
        <v>2257.029</v>
      </c>
      <c r="Z12" s="22">
        <v>2934.1469999999999</v>
      </c>
      <c r="AA12" s="22">
        <v>2577.3489999999997</v>
      </c>
      <c r="AB12" s="22">
        <v>2602.6390000000001</v>
      </c>
      <c r="AC12" s="22">
        <v>2969.9619999999995</v>
      </c>
      <c r="AD12" s="22">
        <v>2644.8389999999999</v>
      </c>
      <c r="AE12" s="22">
        <v>2804.7899999999991</v>
      </c>
      <c r="AF12" s="22">
        <v>2621.5590000000002</v>
      </c>
      <c r="AG12" s="22">
        <v>2938.9310000000005</v>
      </c>
      <c r="AH12" s="22">
        <v>3004.3139999999999</v>
      </c>
      <c r="AI12" s="17">
        <f>SUM(W12:AH12)</f>
        <v>33272.471000000005</v>
      </c>
      <c r="AK12" s="24">
        <v>3069.0509999999999</v>
      </c>
      <c r="AL12" s="24">
        <v>2052.0549999999998</v>
      </c>
      <c r="AM12" s="24">
        <v>3068.28</v>
      </c>
      <c r="AN12" s="24">
        <v>2985.7300000000005</v>
      </c>
      <c r="AO12" s="24">
        <v>3058.6070000000004</v>
      </c>
      <c r="AP12" s="24">
        <v>3194.3130000000001</v>
      </c>
      <c r="AQ12" s="24">
        <v>3503.2000000000003</v>
      </c>
      <c r="AR12" s="24">
        <v>3888.5129999999995</v>
      </c>
      <c r="AS12" s="24">
        <v>4017.4400000000005</v>
      </c>
      <c r="AT12" s="24">
        <v>3498.0730000000008</v>
      </c>
      <c r="AU12" s="24">
        <v>3981.2989999999991</v>
      </c>
      <c r="AV12" s="24">
        <v>3947.4339999999988</v>
      </c>
      <c r="AW12" s="17">
        <f t="shared" ref="AW12:AW13" si="21">SUM(AK12:AV12)</f>
        <v>40263.995000000003</v>
      </c>
      <c r="AY12" s="25">
        <f>+[2]Plan!E26</f>
        <v>3938.9163424509889</v>
      </c>
      <c r="AZ12" s="25">
        <f>+[2]Plan!F26</f>
        <v>2985.6158550426335</v>
      </c>
      <c r="BA12" s="25">
        <f>+[2]Plan!G26</f>
        <v>4060.7244608429182</v>
      </c>
      <c r="BB12" s="25">
        <f>+[2]Plan!H26</f>
        <v>3972.5745274256678</v>
      </c>
      <c r="BC12" s="25">
        <f>+[2]Plan!I26</f>
        <v>3411.3495820999769</v>
      </c>
      <c r="BD12" s="25">
        <f>+[2]Plan!J26</f>
        <v>3968.8467907272261</v>
      </c>
      <c r="BE12" s="25">
        <f>+[2]Plan!K26</f>
        <v>4104.9761865661003</v>
      </c>
      <c r="BF12" s="25">
        <f>+[2]Plan!L26</f>
        <v>4023.7366313054667</v>
      </c>
      <c r="BG12" s="25">
        <f>+[2]Plan!M26</f>
        <v>3120.7454953745496</v>
      </c>
      <c r="BH12" s="25">
        <f>+[2]Plan!N26</f>
        <v>4043.6727015543875</v>
      </c>
      <c r="BI12" s="25">
        <f>+[2]Plan!O26</f>
        <v>3879.4994433817265</v>
      </c>
      <c r="BJ12" s="25">
        <f>+[2]Plan!P26</f>
        <v>4176.4751631367026</v>
      </c>
      <c r="BK12" s="17">
        <f t="shared" ref="BK12:BK13" si="22">SUM(AY12:BJ12)</f>
        <v>45687.133179908342</v>
      </c>
      <c r="BM12" s="26">
        <f>+[5]Act26!E$24</f>
        <v>3802.902</v>
      </c>
      <c r="BN12" s="26">
        <f>+[5]Act26!F$24</f>
        <v>3452.8399999999997</v>
      </c>
      <c r="BO12" s="25">
        <f>+[5]Act26!G$24</f>
        <v>3268.6190000000006</v>
      </c>
      <c r="BP12" s="25">
        <f>+[8]RESUMEN!DB$145</f>
        <v>3915.7167733068977</v>
      </c>
      <c r="BQ12" s="25">
        <f>+[8]RESUMEN!DC$145</f>
        <v>3876.2891220800361</v>
      </c>
      <c r="BR12" s="25">
        <f>+[8]RESUMEN!DD$145</f>
        <v>3935.866599717041</v>
      </c>
      <c r="BS12" s="25">
        <f>+[8]RESUMEN!DE$145</f>
        <v>3332.3566814565183</v>
      </c>
      <c r="BT12" s="25">
        <f>+[8]RESUMEN!DF$145</f>
        <v>4051.4378048057197</v>
      </c>
      <c r="BU12" s="25">
        <f>+[8]RESUMEN!DG$145</f>
        <v>3562.8520125048362</v>
      </c>
      <c r="BV12" s="25">
        <f>+[8]RESUMEN!DH$145</f>
        <v>4033.0922389155076</v>
      </c>
      <c r="BW12" s="25">
        <f>+[8]RESUMEN!DI$145</f>
        <v>4025.6455031597661</v>
      </c>
      <c r="BX12" s="25">
        <f>+[8]RESUMEN!DJ$145</f>
        <v>3957.8564759714081</v>
      </c>
      <c r="BY12" s="17">
        <f t="shared" ref="BY12:BY13" si="23">SUM(BM12:BX12)</f>
        <v>45215.474211917732</v>
      </c>
      <c r="CA12" s="26">
        <v>3617.003495643718</v>
      </c>
      <c r="CB12" s="26">
        <v>3617.003495643718</v>
      </c>
      <c r="CC12" s="25">
        <v>3617.003495643718</v>
      </c>
      <c r="CD12" s="25">
        <v>3742.2047343183222</v>
      </c>
      <c r="CE12" s="25">
        <v>3742.2047343183222</v>
      </c>
      <c r="CF12" s="25">
        <v>3742.2047343183222</v>
      </c>
      <c r="CG12" s="25">
        <v>3798.1391975862239</v>
      </c>
      <c r="CH12" s="25">
        <v>3798.1391975862239</v>
      </c>
      <c r="CI12" s="25">
        <v>3798.1391975862239</v>
      </c>
      <c r="CJ12" s="25">
        <v>3748.1323209481261</v>
      </c>
      <c r="CK12" s="25">
        <v>3748.1323209481261</v>
      </c>
      <c r="CL12" s="25">
        <v>3748.1323209481261</v>
      </c>
      <c r="CM12" s="17">
        <f t="shared" si="5"/>
        <v>44716.439245489171</v>
      </c>
      <c r="CO12" s="26">
        <v>11522.826425423769</v>
      </c>
      <c r="CP12" s="26">
        <v>8896.3662772765874</v>
      </c>
      <c r="CQ12" s="25">
        <v>11812.52902268107</v>
      </c>
      <c r="CR12" s="25">
        <v>12328.870574449729</v>
      </c>
      <c r="CS12" s="17">
        <f>SUM(CO12:CR12)</f>
        <v>44560.592299831151</v>
      </c>
      <c r="CU12" s="26">
        <v>10756.994763442241</v>
      </c>
      <c r="CV12" s="26">
        <v>10756.994763442241</v>
      </c>
      <c r="CW12" s="25">
        <v>10756.994763442241</v>
      </c>
      <c r="CX12" s="25">
        <v>10756.994763442241</v>
      </c>
      <c r="CY12" s="17">
        <f>SUM(CU12:CX12)</f>
        <v>43027.979053768962</v>
      </c>
      <c r="DA12" s="26">
        <v>52299.435214930083</v>
      </c>
      <c r="DB12" s="26">
        <v>30462.779319637579</v>
      </c>
      <c r="DC12" s="26">
        <v>30731.672140346891</v>
      </c>
      <c r="DD12" s="26">
        <v>24555.008804707461</v>
      </c>
      <c r="DE12" s="26">
        <v>24546.732150296681</v>
      </c>
      <c r="DF12" s="26">
        <v>10421.548427749411</v>
      </c>
      <c r="DG12" s="26">
        <v>0</v>
      </c>
      <c r="DH12" s="26">
        <v>0</v>
      </c>
      <c r="DI12" s="26">
        <v>0</v>
      </c>
      <c r="DJ12" s="26">
        <v>0</v>
      </c>
      <c r="DK12" s="26">
        <v>0</v>
      </c>
      <c r="DL12" s="26">
        <v>0</v>
      </c>
      <c r="DM12" s="26">
        <v>0</v>
      </c>
      <c r="DN12" s="26">
        <v>0</v>
      </c>
      <c r="DO12" s="26">
        <v>0</v>
      </c>
      <c r="DP12" s="26">
        <v>0</v>
      </c>
      <c r="DQ12" s="26">
        <v>0</v>
      </c>
      <c r="DR12" s="26">
        <v>0</v>
      </c>
      <c r="DS12" s="26">
        <v>0</v>
      </c>
      <c r="DU12" s="17">
        <f t="shared" si="8"/>
        <v>-471.65896799061011</v>
      </c>
      <c r="DW12" s="17"/>
      <c r="DX12" s="17">
        <f t="shared" si="9"/>
        <v>350537.6608686751</v>
      </c>
    </row>
    <row r="13" spans="2:128" x14ac:dyDescent="0.3">
      <c r="B13" s="15"/>
      <c r="C13" s="16"/>
      <c r="D13" s="15"/>
      <c r="E13" s="16"/>
      <c r="F13" s="12" t="s">
        <v>16</v>
      </c>
      <c r="G13" s="15" t="s">
        <v>15</v>
      </c>
      <c r="I13" s="17">
        <v>8944.3591679577439</v>
      </c>
      <c r="J13" s="17">
        <v>9555.7588014311132</v>
      </c>
      <c r="K13" s="17">
        <v>9448.5220481902998</v>
      </c>
      <c r="L13" s="17">
        <v>9458.8281651303841</v>
      </c>
      <c r="M13" s="17">
        <v>10259.561739252556</v>
      </c>
      <c r="N13" s="17">
        <v>8975.4504873400456</v>
      </c>
      <c r="O13" s="17">
        <v>9410.4910789389487</v>
      </c>
      <c r="P13" s="17">
        <v>9431.6374527893076</v>
      </c>
      <c r="Q13" s="17">
        <v>10269.43591507864</v>
      </c>
      <c r="R13" s="17">
        <v>6647.2610241665498</v>
      </c>
      <c r="S13" s="17">
        <v>6771.8934397096491</v>
      </c>
      <c r="T13" s="17">
        <v>8749.0736801599505</v>
      </c>
      <c r="U13" s="17">
        <f>SUM(I13:T13)</f>
        <v>107922.2730001452</v>
      </c>
      <c r="W13" s="22">
        <v>7125.8394343487225</v>
      </c>
      <c r="X13" s="22">
        <v>7178.7355266546856</v>
      </c>
      <c r="Y13" s="22">
        <v>7477.790054478387</v>
      </c>
      <c r="Z13" s="22">
        <v>3838.0602838298901</v>
      </c>
      <c r="AA13" s="22">
        <v>7994.5544244797302</v>
      </c>
      <c r="AB13" s="22">
        <v>6278.017887627303</v>
      </c>
      <c r="AC13" s="22">
        <v>6164.2904007524157</v>
      </c>
      <c r="AD13" s="22">
        <v>7685.1856495852498</v>
      </c>
      <c r="AE13" s="22">
        <v>7995.8107730127676</v>
      </c>
      <c r="AF13" s="22">
        <v>8695.6136235787053</v>
      </c>
      <c r="AG13" s="22">
        <v>9134.0192620698854</v>
      </c>
      <c r="AH13" s="22">
        <v>10924.297519358381</v>
      </c>
      <c r="AI13" s="17">
        <f>SUM(W13:AH13)</f>
        <v>90492.214839776119</v>
      </c>
      <c r="AK13" s="24">
        <v>8143.964048361423</v>
      </c>
      <c r="AL13" s="24">
        <v>8498.0515302070744</v>
      </c>
      <c r="AM13" s="24">
        <v>10124.556005343158</v>
      </c>
      <c r="AN13" s="24">
        <v>7189.1551760579559</v>
      </c>
      <c r="AO13" s="24">
        <v>8691.39872571653</v>
      </c>
      <c r="AP13" s="24">
        <v>8188.7268063070314</v>
      </c>
      <c r="AQ13" s="24">
        <v>7642.8492273337852</v>
      </c>
      <c r="AR13" s="24">
        <v>7910.6833739678323</v>
      </c>
      <c r="AS13" s="24">
        <v>6907.3823730451322</v>
      </c>
      <c r="AT13" s="24">
        <v>5759.5542224888932</v>
      </c>
      <c r="AU13" s="24">
        <v>5922.9240525004871</v>
      </c>
      <c r="AV13" s="24">
        <v>5720.4241961608641</v>
      </c>
      <c r="AW13" s="17">
        <f t="shared" si="21"/>
        <v>90699.669737490156</v>
      </c>
      <c r="AY13" s="25">
        <f>+[2]Plan!E50</f>
        <v>4250.2342877869996</v>
      </c>
      <c r="AZ13" s="25">
        <f>+[2]Plan!F50</f>
        <v>4766.5913685980004</v>
      </c>
      <c r="BA13" s="25">
        <f>+[2]Plan!G50</f>
        <v>5303.5173385409998</v>
      </c>
      <c r="BB13" s="25">
        <f>+[2]Plan!H50</f>
        <v>5640.8666584559996</v>
      </c>
      <c r="BC13" s="25">
        <f>+[2]Plan!I50</f>
        <v>5705.8869713979993</v>
      </c>
      <c r="BD13" s="25">
        <f>+[2]Plan!J50</f>
        <v>5647.1734491389998</v>
      </c>
      <c r="BE13" s="25">
        <f>+[2]Plan!K50</f>
        <v>5747.6374855850008</v>
      </c>
      <c r="BF13" s="25">
        <f>+[2]Plan!L50</f>
        <v>5714.1251669180001</v>
      </c>
      <c r="BG13" s="25">
        <f>+[2]Plan!M50</f>
        <v>3814.608152113</v>
      </c>
      <c r="BH13" s="25">
        <f>+[2]Plan!N50</f>
        <v>4036.6983630220002</v>
      </c>
      <c r="BI13" s="25">
        <f>+[2]Plan!O50</f>
        <v>3945.9135841909997</v>
      </c>
      <c r="BJ13" s="25">
        <f>+[2]Plan!P50</f>
        <v>4136.732104013</v>
      </c>
      <c r="BK13" s="17">
        <f t="shared" si="22"/>
        <v>58709.984929760991</v>
      </c>
      <c r="BM13" s="26">
        <f>+[5]Act26!E$27</f>
        <v>4308.8507683627586</v>
      </c>
      <c r="BN13" s="26">
        <f>+[5]Act26!F$27</f>
        <v>4802.394437604009</v>
      </c>
      <c r="BO13" s="25">
        <f>+[5]Act26!G$27</f>
        <v>5935.96100579209</v>
      </c>
      <c r="BP13" s="25">
        <f>+[8]RESUMEN!DB$149</f>
        <v>5529.0000001403678</v>
      </c>
      <c r="BQ13" s="25">
        <f>+[8]RESUMEN!DC$149</f>
        <v>5835.0000000701048</v>
      </c>
      <c r="BR13" s="25">
        <f>+[8]RESUMEN!DD$149</f>
        <v>5600.0000001613553</v>
      </c>
      <c r="BS13" s="25">
        <f>+[8]RESUMEN!DE$149</f>
        <v>5720.0000000000009</v>
      </c>
      <c r="BT13" s="25">
        <f>+[8]RESUMEN!DF$149</f>
        <v>5720.0000000350501</v>
      </c>
      <c r="BU13" s="25">
        <f>+[8]RESUMEN!DG$149</f>
        <v>4195.7337710370193</v>
      </c>
      <c r="BV13" s="25">
        <f>+[8]RESUMEN!DH$149</f>
        <v>3614.2762900082162</v>
      </c>
      <c r="BW13" s="25">
        <f>+[8]RESUMEN!DI$149</f>
        <v>4073.9171286105238</v>
      </c>
      <c r="BX13" s="25">
        <f>+[8]RESUMEN!DJ$149</f>
        <v>4112.0000000273758</v>
      </c>
      <c r="BY13" s="17">
        <f t="shared" si="23"/>
        <v>59447.133401848871</v>
      </c>
      <c r="CA13" s="26">
        <v>3753.62994463</v>
      </c>
      <c r="CB13" s="26">
        <v>3753.62994463</v>
      </c>
      <c r="CC13" s="25">
        <v>3753.62994463</v>
      </c>
      <c r="CD13" s="25">
        <v>4296.7091321196667</v>
      </c>
      <c r="CE13" s="25">
        <v>4296.7091321196667</v>
      </c>
      <c r="CF13" s="25">
        <v>4296.7091321196667</v>
      </c>
      <c r="CG13" s="25">
        <v>3952.457020343666</v>
      </c>
      <c r="CH13" s="25">
        <v>3952.457020343666</v>
      </c>
      <c r="CI13" s="25">
        <v>3952.457020343666</v>
      </c>
      <c r="CJ13" s="25">
        <v>3971.9112919066661</v>
      </c>
      <c r="CK13" s="25">
        <v>3971.9112919066661</v>
      </c>
      <c r="CL13" s="25">
        <v>3971.9112919066661</v>
      </c>
      <c r="CM13" s="17">
        <f t="shared" si="5"/>
        <v>47924.122167000009</v>
      </c>
      <c r="CO13" s="26">
        <v>12680.206277571</v>
      </c>
      <c r="CP13" s="26">
        <v>13423.8346623</v>
      </c>
      <c r="CQ13" s="25">
        <v>12873.743048689001</v>
      </c>
      <c r="CR13" s="25">
        <v>13917.026223102279</v>
      </c>
      <c r="CS13" s="17">
        <f>SUM(CO13:CR13)</f>
        <v>52894.810211662276</v>
      </c>
      <c r="CU13" s="26">
        <v>14940.349727491423</v>
      </c>
      <c r="CV13" s="26">
        <v>14940.349727491423</v>
      </c>
      <c r="CW13" s="25">
        <v>14940.349727491423</v>
      </c>
      <c r="CX13" s="25">
        <v>14940.349727491423</v>
      </c>
      <c r="CY13" s="17">
        <f>SUM(CU13:CX13)</f>
        <v>59761.39890996569</v>
      </c>
      <c r="DA13" s="26">
        <v>72563.719839985613</v>
      </c>
      <c r="DB13" s="26">
        <v>79670.475600216363</v>
      </c>
      <c r="DC13" s="26">
        <v>89452.811036125233</v>
      </c>
      <c r="DD13" s="26">
        <v>85350.984912108164</v>
      </c>
      <c r="DE13" s="26">
        <v>68307.799588090842</v>
      </c>
      <c r="DF13" s="26">
        <v>55192.200900109405</v>
      </c>
      <c r="DG13" s="26">
        <v>51115.031004632176</v>
      </c>
      <c r="DH13" s="26">
        <v>48911.468515164655</v>
      </c>
      <c r="DI13" s="26">
        <v>45898.727439898248</v>
      </c>
      <c r="DJ13" s="26">
        <v>37503.04798310755</v>
      </c>
      <c r="DK13" s="26">
        <v>46228.309752074521</v>
      </c>
      <c r="DL13" s="26">
        <v>43802.738420920738</v>
      </c>
      <c r="DM13" s="26">
        <v>36455.467936293353</v>
      </c>
      <c r="DN13" s="26">
        <v>44198.569975999824</v>
      </c>
      <c r="DO13" s="26">
        <v>39339.025121312858</v>
      </c>
      <c r="DP13" s="26">
        <v>11675.428176769001</v>
      </c>
      <c r="DQ13" s="26">
        <v>0</v>
      </c>
      <c r="DR13" s="26">
        <v>0</v>
      </c>
      <c r="DS13" s="26">
        <v>0</v>
      </c>
      <c r="DU13" s="17">
        <f t="shared" si="8"/>
        <v>737.14847208787978</v>
      </c>
      <c r="DW13" s="17"/>
      <c r="DX13" s="17">
        <f t="shared" si="9"/>
        <v>1120253.8631931164</v>
      </c>
    </row>
    <row r="14" spans="2:128" x14ac:dyDescent="0.3">
      <c r="B14" s="15"/>
      <c r="C14" s="16"/>
      <c r="D14" s="15"/>
      <c r="E14" s="1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8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8"/>
      <c r="AW14" s="18"/>
      <c r="BK14" s="18"/>
      <c r="BM14" s="47"/>
      <c r="BN14" s="47"/>
      <c r="BY14" s="18"/>
      <c r="CA14" s="47"/>
      <c r="CB14" s="47"/>
      <c r="CM14" s="18"/>
      <c r="CO14" s="47"/>
      <c r="CP14" s="47"/>
      <c r="CS14" s="18"/>
      <c r="CU14" s="47"/>
      <c r="CV14" s="47"/>
      <c r="CY14" s="18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U14" s="18"/>
      <c r="DW14" s="18"/>
      <c r="DX14" s="18"/>
    </row>
    <row r="15" spans="2:128" s="10" customFormat="1" x14ac:dyDescent="0.3">
      <c r="B15" s="106" t="s">
        <v>292</v>
      </c>
      <c r="C15" s="30"/>
      <c r="D15" s="31"/>
      <c r="E15" s="30"/>
      <c r="F15" s="10" t="s">
        <v>281</v>
      </c>
      <c r="G15" s="32" t="s">
        <v>17</v>
      </c>
      <c r="I15" s="33">
        <v>581764.546875</v>
      </c>
      <c r="J15" s="33">
        <v>563244.03125</v>
      </c>
      <c r="K15" s="33">
        <v>655102.78125</v>
      </c>
      <c r="L15" s="33">
        <v>599734.8125</v>
      </c>
      <c r="M15" s="33">
        <v>637574</v>
      </c>
      <c r="N15" s="33">
        <v>554904</v>
      </c>
      <c r="O15" s="33">
        <v>656514</v>
      </c>
      <c r="P15" s="33">
        <v>613502</v>
      </c>
      <c r="Q15" s="33">
        <v>673887</v>
      </c>
      <c r="R15" s="33">
        <v>618298</v>
      </c>
      <c r="S15" s="33">
        <v>566819</v>
      </c>
      <c r="T15" s="33">
        <v>636847</v>
      </c>
      <c r="U15" s="33">
        <f>SUM(I15:T15)</f>
        <v>7358191.171875</v>
      </c>
      <c r="W15" s="35">
        <v>622842.125</v>
      </c>
      <c r="X15" s="35">
        <v>621525.5</v>
      </c>
      <c r="Y15" s="35">
        <v>666733.625</v>
      </c>
      <c r="Z15" s="35">
        <v>454180</v>
      </c>
      <c r="AA15" s="35">
        <v>655900.5</v>
      </c>
      <c r="AB15" s="35">
        <v>621592.5</v>
      </c>
      <c r="AC15" s="35">
        <v>583394.25</v>
      </c>
      <c r="AD15" s="35">
        <v>637882.5</v>
      </c>
      <c r="AE15" s="35">
        <v>610450.75</v>
      </c>
      <c r="AF15" s="35">
        <v>632125.5</v>
      </c>
      <c r="AG15" s="35">
        <v>631873.5</v>
      </c>
      <c r="AH15" s="35">
        <v>641168.19999999995</v>
      </c>
      <c r="AI15" s="33">
        <f>SUM(W15:AH15)</f>
        <v>7379668.9500000002</v>
      </c>
      <c r="AK15" s="33">
        <v>595048.99999999988</v>
      </c>
      <c r="AL15" s="33">
        <v>572634</v>
      </c>
      <c r="AM15" s="33">
        <v>666954.68676757813</v>
      </c>
      <c r="AN15" s="33">
        <v>597426.59262084961</v>
      </c>
      <c r="AO15" s="33">
        <v>648073.9287109375</v>
      </c>
      <c r="AP15" s="33">
        <v>635417.05078125</v>
      </c>
      <c r="AQ15" s="33">
        <v>665980.671875</v>
      </c>
      <c r="AR15" s="33">
        <v>614815.28364257817</v>
      </c>
      <c r="AS15" s="33">
        <v>688806.90401237423</v>
      </c>
      <c r="AT15" s="33">
        <v>625644.0368347168</v>
      </c>
      <c r="AU15" s="33">
        <v>633543.9697265625</v>
      </c>
      <c r="AV15" s="33">
        <v>661077.57394042972</v>
      </c>
      <c r="AW15" s="33">
        <f t="shared" ref="AW15" si="24">SUM(AK15:AV15)</f>
        <v>7605423.6989122769</v>
      </c>
      <c r="AY15" s="48">
        <f>+'[3]Consumo V3 sUG'!BI32</f>
        <v>644806.84769070696</v>
      </c>
      <c r="AZ15" s="48">
        <f>+'[3]Consumo V3 sUG'!BJ32</f>
        <v>606988.40451625991</v>
      </c>
      <c r="BA15" s="48">
        <f>+'[3]Consumo V3 sUG'!BK32</f>
        <v>639901.76535996527</v>
      </c>
      <c r="BB15" s="48">
        <f>+'[3]Consumo V3 sUG'!BL32</f>
        <v>601597.33931318356</v>
      </c>
      <c r="BC15" s="48">
        <f>+'[3]Consumo V3 sUG'!BM32</f>
        <v>683863.00532908167</v>
      </c>
      <c r="BD15" s="48">
        <f>+'[3]Consumo V3 sUG'!BN32</f>
        <v>626028.62921231217</v>
      </c>
      <c r="BE15" s="48">
        <f>+'[3]Consumo V3 sUG'!BO32</f>
        <v>622026.19212898205</v>
      </c>
      <c r="BF15" s="48">
        <f>+'[3]Consumo V3 sUG'!BP32</f>
        <v>673716.0534769597</v>
      </c>
      <c r="BG15" s="48">
        <f>+'[3]Consumo V3 sUG'!BQ32</f>
        <v>608186.10043378943</v>
      </c>
      <c r="BH15" s="48">
        <f>+'[3]Consumo V3 sUG'!BR32</f>
        <v>648560.72804327402</v>
      </c>
      <c r="BI15" s="48">
        <f>+'[3]Consumo V3 sUG'!BS32</f>
        <v>647513.60772046703</v>
      </c>
      <c r="BJ15" s="48">
        <f>+'[3]Consumo V3 sUG'!BT32</f>
        <v>657919.33908635576</v>
      </c>
      <c r="BK15" s="33">
        <f t="shared" ref="BK15" si="25">SUM(AY15:BJ15)</f>
        <v>7661108.0123113375</v>
      </c>
      <c r="BM15" s="49">
        <f>+[4]Plan!BM$29</f>
        <v>637691.08386230469</v>
      </c>
      <c r="BN15" s="49">
        <f>+[4]Plan!BN$29</f>
        <v>608629.1652148437</v>
      </c>
      <c r="BO15" s="49">
        <f>+[4]Plan!BO$29</f>
        <v>681741.029296875</v>
      </c>
      <c r="BP15" s="49">
        <f>+[4]Plan!BP$29</f>
        <v>684008.12595668226</v>
      </c>
      <c r="BQ15" s="49">
        <f>+[4]Plan!BQ$29</f>
        <v>700592.80004914559</v>
      </c>
      <c r="BR15" s="49">
        <f>+[4]Plan!BR$29</f>
        <v>685129.71938533301</v>
      </c>
      <c r="BS15" s="49">
        <f>+[4]Plan!BS$29</f>
        <v>682279.31394144357</v>
      </c>
      <c r="BT15" s="49">
        <f>+[4]Plan!BT$29</f>
        <v>707374.32391719602</v>
      </c>
      <c r="BU15" s="49">
        <f>+[4]Plan!BU$29</f>
        <v>656173.12076998327</v>
      </c>
      <c r="BV15" s="49">
        <f>+[4]Plan!BV$29</f>
        <v>652335.3829161207</v>
      </c>
      <c r="BW15" s="49">
        <f>+[4]Plan!BW$29</f>
        <v>680724.82153969281</v>
      </c>
      <c r="BX15" s="49">
        <f>+[4]Plan!BX$29</f>
        <v>686559.23645462526</v>
      </c>
      <c r="BY15" s="33">
        <f t="shared" ref="BY15" si="26">SUM(BM15:BX15)</f>
        <v>8063238.123304246</v>
      </c>
      <c r="CA15" s="168">
        <v>663192.30295205675</v>
      </c>
      <c r="CB15" s="168">
        <v>599012.40266637388</v>
      </c>
      <c r="CC15" s="168">
        <v>663192.30295205675</v>
      </c>
      <c r="CD15" s="168">
        <v>671259.26147228945</v>
      </c>
      <c r="CE15" s="168">
        <v>693634.57018803235</v>
      </c>
      <c r="CF15" s="168">
        <v>671259.26147228945</v>
      </c>
      <c r="CG15" s="168">
        <v>701800.40688477992</v>
      </c>
      <c r="CH15" s="168">
        <v>701800.40688477992</v>
      </c>
      <c r="CI15" s="168">
        <v>679161.6840820451</v>
      </c>
      <c r="CJ15" s="168">
        <v>662273.78291820374</v>
      </c>
      <c r="CK15" s="168">
        <v>640910.11250148749</v>
      </c>
      <c r="CL15" s="168">
        <v>662273.78291820374</v>
      </c>
      <c r="CM15" s="33">
        <f>SUM(CA15:CL15)</f>
        <v>8009770.2778925989</v>
      </c>
      <c r="CO15" s="168">
        <v>1481894.2058563465</v>
      </c>
      <c r="CP15" s="168">
        <v>1482984.8729390125</v>
      </c>
      <c r="CQ15" s="168">
        <v>1476390.5648347936</v>
      </c>
      <c r="CR15" s="168">
        <v>1645312.7412320585</v>
      </c>
      <c r="CS15" s="33">
        <f>SUM(CO15:CR15)</f>
        <v>6086582.3848622106</v>
      </c>
      <c r="CU15" s="168">
        <v>1775818.6682920526</v>
      </c>
      <c r="CV15" s="168">
        <v>1795549.9868286308</v>
      </c>
      <c r="CW15" s="168">
        <v>1815281.3053652092</v>
      </c>
      <c r="CX15" s="168">
        <v>1815281.3053652092</v>
      </c>
      <c r="CY15" s="33">
        <f>SUM(CU15:CX15)</f>
        <v>7201931.2658511018</v>
      </c>
      <c r="DA15" s="168">
        <v>8835727.4168918245</v>
      </c>
      <c r="DB15" s="168">
        <v>8054328.3924117163</v>
      </c>
      <c r="DC15" s="168">
        <v>8047753.7358196015</v>
      </c>
      <c r="DD15" s="168">
        <v>7514000.5069305804</v>
      </c>
      <c r="DE15" s="168">
        <v>7613890.7203093003</v>
      </c>
      <c r="DF15" s="168">
        <v>6583734.4884850569</v>
      </c>
      <c r="DG15" s="168">
        <v>5572220.8235900672</v>
      </c>
      <c r="DH15" s="168">
        <v>5353884.7866758481</v>
      </c>
      <c r="DI15" s="168">
        <v>5437299.7219277639</v>
      </c>
      <c r="DJ15" s="168">
        <v>5530105.3327919645</v>
      </c>
      <c r="DK15" s="168">
        <v>5594668.8334453488</v>
      </c>
      <c r="DL15" s="168">
        <v>5604756.2392383451</v>
      </c>
      <c r="DM15" s="168">
        <v>5469721.4359702636</v>
      </c>
      <c r="DN15" s="168">
        <v>5255197.1161201466</v>
      </c>
      <c r="DO15" s="168">
        <v>5273459.5055767586</v>
      </c>
      <c r="DP15" s="168">
        <v>1946709.8667246008</v>
      </c>
      <c r="DQ15" s="49"/>
      <c r="DR15" s="49"/>
      <c r="DS15" s="49"/>
      <c r="DU15" s="33">
        <f t="shared" si="8"/>
        <v>402130.11099290848</v>
      </c>
      <c r="DW15" s="33"/>
      <c r="DX15" s="33">
        <f>+SUM(BY15,CM15,CS14:CS15,CY15,DA15:DS15)</f>
        <v>127048980.97481935</v>
      </c>
    </row>
    <row r="16" spans="2:128" x14ac:dyDescent="0.3">
      <c r="B16" s="15"/>
      <c r="C16" s="16"/>
      <c r="D16" s="15"/>
      <c r="E16" s="16"/>
      <c r="F16" s="12" t="s">
        <v>281</v>
      </c>
      <c r="G16" s="15" t="s">
        <v>18</v>
      </c>
      <c r="I16" s="17">
        <f t="shared" ref="I16:U16" si="27">IFERROR(I15/I$3/24,0)</f>
        <v>781.94159526209671</v>
      </c>
      <c r="J16" s="17">
        <f t="shared" si="27"/>
        <v>838.16076078869048</v>
      </c>
      <c r="K16" s="17">
        <f t="shared" si="27"/>
        <v>880.51449092741939</v>
      </c>
      <c r="L16" s="17">
        <f t="shared" si="27"/>
        <v>832.96501736111111</v>
      </c>
      <c r="M16" s="17">
        <f t="shared" si="27"/>
        <v>856.95430107526875</v>
      </c>
      <c r="N16" s="17">
        <f t="shared" si="27"/>
        <v>770.69999999999993</v>
      </c>
      <c r="O16" s="17">
        <f t="shared" si="27"/>
        <v>882.41129032258061</v>
      </c>
      <c r="P16" s="17">
        <f t="shared" si="27"/>
        <v>824.59946236559142</v>
      </c>
      <c r="Q16" s="17">
        <f t="shared" si="27"/>
        <v>935.95416666666677</v>
      </c>
      <c r="R16" s="17">
        <f t="shared" si="27"/>
        <v>831.04569892473125</v>
      </c>
      <c r="S16" s="17">
        <f t="shared" si="27"/>
        <v>787.24861111111113</v>
      </c>
      <c r="T16" s="17">
        <f t="shared" si="27"/>
        <v>855.97715053763443</v>
      </c>
      <c r="U16" s="17">
        <f t="shared" si="27"/>
        <v>839.97616117294513</v>
      </c>
      <c r="W16" s="17">
        <f>IFERROR(W15/W$3/24,0)</f>
        <v>837.15339381720423</v>
      </c>
      <c r="X16" s="17">
        <f>IFERROR(X15/X$3/24,0)</f>
        <v>892.99640804597709</v>
      </c>
      <c r="Y16" s="17">
        <f>IFERROR(Y15/Y$3/24,0)</f>
        <v>896.14734543010752</v>
      </c>
      <c r="Z16" s="17">
        <f t="shared" ref="Z16:AI16" si="28">IFERROR(Z15/Z$3/24,0)</f>
        <v>630.80555555555554</v>
      </c>
      <c r="AA16" s="17">
        <f t="shared" si="28"/>
        <v>881.58669354838719</v>
      </c>
      <c r="AB16" s="17">
        <f t="shared" si="28"/>
        <v>863.32291666666663</v>
      </c>
      <c r="AC16" s="17">
        <f t="shared" si="28"/>
        <v>784.13205645161281</v>
      </c>
      <c r="AD16" s="17">
        <f t="shared" si="28"/>
        <v>857.36895161290329</v>
      </c>
      <c r="AE16" s="17">
        <f t="shared" si="28"/>
        <v>847.84826388888894</v>
      </c>
      <c r="AF16" s="17">
        <f t="shared" si="28"/>
        <v>849.63104838709671</v>
      </c>
      <c r="AG16" s="17">
        <f t="shared" si="28"/>
        <v>877.60208333333333</v>
      </c>
      <c r="AH16" s="17">
        <f t="shared" si="28"/>
        <v>861.78521505376341</v>
      </c>
      <c r="AI16" s="17">
        <f t="shared" si="28"/>
        <v>840.1262465846994</v>
      </c>
      <c r="AK16" s="24">
        <f t="shared" ref="AK16:AW16" si="29">IFERROR(AK15/AK$3/24,0)</f>
        <v>799.79704301075253</v>
      </c>
      <c r="AL16" s="24">
        <f t="shared" si="29"/>
        <v>852.13392857142856</v>
      </c>
      <c r="AM16" s="24">
        <f t="shared" si="29"/>
        <v>896.44447146179857</v>
      </c>
      <c r="AN16" s="24">
        <f t="shared" si="29"/>
        <v>829.75915641784661</v>
      </c>
      <c r="AO16" s="24">
        <f t="shared" si="29"/>
        <v>871.0671084824429</v>
      </c>
      <c r="AP16" s="24">
        <f t="shared" si="29"/>
        <v>882.523681640625</v>
      </c>
      <c r="AQ16" s="24">
        <f t="shared" si="29"/>
        <v>895.13531165994618</v>
      </c>
      <c r="AR16" s="24">
        <f t="shared" si="29"/>
        <v>826.36462855185243</v>
      </c>
      <c r="AS16" s="24">
        <v>956.67625557274198</v>
      </c>
      <c r="AT16" s="24">
        <f t="shared" ref="AT16:AV16" si="30">IFERROR(AT15/AT$3/24,0)</f>
        <v>840.91940434773767</v>
      </c>
      <c r="AU16" s="24">
        <f t="shared" si="30"/>
        <v>879.92218017578125</v>
      </c>
      <c r="AV16" s="24">
        <f t="shared" si="30"/>
        <v>888.54512626401845</v>
      </c>
      <c r="AW16" s="17">
        <f t="shared" si="29"/>
        <v>868.1990523872463</v>
      </c>
      <c r="AY16" s="24">
        <f t="shared" ref="AY16:BY16" si="31">IFERROR(AY15/AY$3/24,0)</f>
        <v>866.67587055202546</v>
      </c>
      <c r="AZ16" s="24">
        <f t="shared" si="31"/>
        <v>903.25655433967256</v>
      </c>
      <c r="BA16" s="24">
        <f t="shared" si="31"/>
        <v>860.08301795694251</v>
      </c>
      <c r="BB16" s="24">
        <f t="shared" si="31"/>
        <v>835.55186015719937</v>
      </c>
      <c r="BC16" s="24">
        <f t="shared" si="31"/>
        <v>919.17070608747542</v>
      </c>
      <c r="BD16" s="24">
        <f t="shared" si="31"/>
        <v>869.48420723932247</v>
      </c>
      <c r="BE16" s="24">
        <f t="shared" si="31"/>
        <v>836.05670985078234</v>
      </c>
      <c r="BF16" s="24">
        <f t="shared" si="31"/>
        <v>905.53232994215011</v>
      </c>
      <c r="BG16" s="24">
        <f t="shared" si="31"/>
        <v>844.70291726915195</v>
      </c>
      <c r="BH16" s="24">
        <f t="shared" si="31"/>
        <v>871.72140866031452</v>
      </c>
      <c r="BI16" s="24">
        <f t="shared" si="31"/>
        <v>899.32445516731525</v>
      </c>
      <c r="BJ16" s="24">
        <f t="shared" si="31"/>
        <v>884.30018694402645</v>
      </c>
      <c r="BK16" s="17">
        <f t="shared" si="31"/>
        <v>874.5557091679608</v>
      </c>
      <c r="BM16" s="3">
        <f t="shared" si="31"/>
        <v>857.11167185793647</v>
      </c>
      <c r="BN16" s="3">
        <f t="shared" si="31"/>
        <v>905.69816252208886</v>
      </c>
      <c r="BO16" s="24">
        <f t="shared" si="31"/>
        <v>916.31858776461695</v>
      </c>
      <c r="BP16" s="24">
        <f t="shared" si="31"/>
        <v>950.01128605094755</v>
      </c>
      <c r="BQ16" s="24">
        <f t="shared" si="31"/>
        <v>941.65698931336772</v>
      </c>
      <c r="BR16" s="24">
        <f t="shared" si="31"/>
        <v>951.56905470185131</v>
      </c>
      <c r="BS16" s="24">
        <f t="shared" si="31"/>
        <v>917.04208863097256</v>
      </c>
      <c r="BT16" s="24">
        <f t="shared" si="31"/>
        <v>950.77194074891941</v>
      </c>
      <c r="BU16" s="24">
        <f t="shared" si="31"/>
        <v>911.35155662497675</v>
      </c>
      <c r="BV16" s="24">
        <f t="shared" si="31"/>
        <v>876.79486951091485</v>
      </c>
      <c r="BW16" s="24">
        <f t="shared" si="31"/>
        <v>945.45114102735113</v>
      </c>
      <c r="BX16" s="24">
        <f t="shared" si="31"/>
        <v>922.79467265406629</v>
      </c>
      <c r="BY16" s="17">
        <f t="shared" si="31"/>
        <v>920.46097297993674</v>
      </c>
      <c r="CA16" s="3">
        <f t="shared" ref="CA16:CM16" si="32">IFERROR(CA15/CA$3/24,0)</f>
        <v>891.38750396781825</v>
      </c>
      <c r="CB16" s="3">
        <f t="shared" si="32"/>
        <v>891.38750396781825</v>
      </c>
      <c r="CC16" s="24">
        <f t="shared" si="32"/>
        <v>891.38750396781825</v>
      </c>
      <c r="CD16" s="24">
        <f t="shared" si="32"/>
        <v>932.3045298226242</v>
      </c>
      <c r="CE16" s="24">
        <f t="shared" si="32"/>
        <v>932.3045298226242</v>
      </c>
      <c r="CF16" s="24">
        <f t="shared" si="32"/>
        <v>932.3045298226242</v>
      </c>
      <c r="CG16" s="24">
        <f t="shared" si="32"/>
        <v>943.28011678061819</v>
      </c>
      <c r="CH16" s="24">
        <f t="shared" si="32"/>
        <v>943.28011678061819</v>
      </c>
      <c r="CI16" s="24">
        <f t="shared" si="32"/>
        <v>943.28011678061819</v>
      </c>
      <c r="CJ16" s="24">
        <f t="shared" si="32"/>
        <v>890.15293402984378</v>
      </c>
      <c r="CK16" s="24">
        <f t="shared" si="32"/>
        <v>890.15293402984378</v>
      </c>
      <c r="CL16" s="24">
        <f t="shared" si="32"/>
        <v>890.15293402984378</v>
      </c>
      <c r="CM16" s="17">
        <f t="shared" si="32"/>
        <v>914.35733765897248</v>
      </c>
      <c r="CO16" s="3">
        <f t="shared" ref="CO16:CS16" si="33">IFERROR(CO15/CO$3/24,0)</f>
        <v>678.52298802946268</v>
      </c>
      <c r="CP16" s="3">
        <f t="shared" si="33"/>
        <v>679.02237771932812</v>
      </c>
      <c r="CQ16" s="24">
        <f t="shared" si="33"/>
        <v>668.65514711720721</v>
      </c>
      <c r="CR16" s="24">
        <f t="shared" si="33"/>
        <v>745.15975599278011</v>
      </c>
      <c r="CS16" s="17">
        <f t="shared" si="33"/>
        <v>692.9169381673737</v>
      </c>
      <c r="CU16" s="3">
        <f t="shared" ref="CU16:CY16" si="34">IFERROR(CU15/CU$3/24,0)</f>
        <v>822.13827235743167</v>
      </c>
      <c r="CV16" s="3">
        <f t="shared" si="34"/>
        <v>822.13827235743167</v>
      </c>
      <c r="CW16" s="24">
        <f t="shared" si="34"/>
        <v>822.13827235743167</v>
      </c>
      <c r="CX16" s="24">
        <f t="shared" si="34"/>
        <v>822.13827235743167</v>
      </c>
      <c r="CY16" s="17">
        <f t="shared" si="34"/>
        <v>822.13827235743167</v>
      </c>
      <c r="DA16" s="3">
        <f t="shared" ref="DA16:DS16" si="35">IFERROR(DA15/DA$3/24,0)</f>
        <v>1008.6446822935873</v>
      </c>
      <c r="DB16" s="3">
        <f t="shared" si="35"/>
        <v>919.44388041229638</v>
      </c>
      <c r="DC16" s="3">
        <f t="shared" si="35"/>
        <v>916.18325772081073</v>
      </c>
      <c r="DD16" s="3">
        <f t="shared" si="35"/>
        <v>857.76261494641324</v>
      </c>
      <c r="DE16" s="3">
        <f t="shared" si="35"/>
        <v>869.16560734124425</v>
      </c>
      <c r="DF16" s="3">
        <f t="shared" si="35"/>
        <v>751.56786398231236</v>
      </c>
      <c r="DG16" s="3">
        <f t="shared" si="35"/>
        <v>634.3602941245523</v>
      </c>
      <c r="DH16" s="3">
        <f t="shared" si="35"/>
        <v>611.17406240591879</v>
      </c>
      <c r="DI16" s="3">
        <f t="shared" si="35"/>
        <v>620.69631528855746</v>
      </c>
      <c r="DJ16" s="3">
        <f t="shared" si="35"/>
        <v>631.29056310410556</v>
      </c>
      <c r="DK16" s="3">
        <f t="shared" si="35"/>
        <v>636.91585080206607</v>
      </c>
      <c r="DL16" s="3">
        <f t="shared" si="35"/>
        <v>639.81235607743668</v>
      </c>
      <c r="DM16" s="3">
        <f t="shared" si="35"/>
        <v>624.39742419751872</v>
      </c>
      <c r="DN16" s="3">
        <f t="shared" si="35"/>
        <v>599.90834658905783</v>
      </c>
      <c r="DO16" s="3">
        <f t="shared" si="35"/>
        <v>600.34830436893878</v>
      </c>
      <c r="DP16" s="3">
        <f t="shared" si="35"/>
        <v>222.22715373568499</v>
      </c>
      <c r="DQ16" s="3">
        <f t="shared" si="35"/>
        <v>0</v>
      </c>
      <c r="DR16" s="3">
        <f t="shared" si="35"/>
        <v>0</v>
      </c>
      <c r="DS16" s="3">
        <f t="shared" si="35"/>
        <v>0</v>
      </c>
      <c r="DU16" s="17">
        <f t="shared" si="8"/>
        <v>45.905263811975942</v>
      </c>
      <c r="DW16" s="17"/>
      <c r="DX16" s="17">
        <f t="shared" ref="DX16" si="36">IFERROR(DX15/DX$3/24,0)</f>
        <v>630.12826337548779</v>
      </c>
    </row>
    <row r="17" spans="1:128" x14ac:dyDescent="0.3">
      <c r="B17" s="15"/>
      <c r="C17" s="16"/>
      <c r="D17" s="15"/>
      <c r="E17" s="16"/>
      <c r="F17" s="12" t="s">
        <v>282</v>
      </c>
      <c r="G17" s="39" t="s">
        <v>17</v>
      </c>
      <c r="I17" s="40">
        <v>539779</v>
      </c>
      <c r="J17" s="40">
        <v>507960</v>
      </c>
      <c r="K17" s="40">
        <v>614755</v>
      </c>
      <c r="L17" s="40">
        <v>554244.04</v>
      </c>
      <c r="M17" s="40">
        <v>602995</v>
      </c>
      <c r="N17" s="40">
        <v>551805</v>
      </c>
      <c r="O17" s="40">
        <v>630762.30000000005</v>
      </c>
      <c r="P17" s="40">
        <v>589508</v>
      </c>
      <c r="Q17" s="40">
        <v>641461</v>
      </c>
      <c r="R17" s="40">
        <v>602652</v>
      </c>
      <c r="S17" s="40">
        <v>550721.4</v>
      </c>
      <c r="T17" s="40">
        <v>621134</v>
      </c>
      <c r="U17" s="40">
        <f>SUM(I17:T17)</f>
        <v>7007776.7400000002</v>
      </c>
      <c r="W17" s="42">
        <v>609227.1</v>
      </c>
      <c r="X17" s="42">
        <v>611198</v>
      </c>
      <c r="Y17" s="42">
        <v>609097</v>
      </c>
      <c r="Z17" s="42">
        <v>414211</v>
      </c>
      <c r="AA17" s="42">
        <v>574859.9</v>
      </c>
      <c r="AB17" s="42">
        <v>567594</v>
      </c>
      <c r="AC17" s="42">
        <v>523931.5</v>
      </c>
      <c r="AD17" s="42">
        <v>636949.62</v>
      </c>
      <c r="AE17" s="42">
        <v>608829.62300254591</v>
      </c>
      <c r="AF17" s="42">
        <v>627336.85999999987</v>
      </c>
      <c r="AG17" s="42">
        <v>631101.47999999986</v>
      </c>
      <c r="AH17" s="42">
        <v>640719.59999999986</v>
      </c>
      <c r="AI17" s="40">
        <f>SUM(W17:AH17)</f>
        <v>7055055.6830025455</v>
      </c>
      <c r="AK17" s="40">
        <v>595040.00000000012</v>
      </c>
      <c r="AL17" s="40">
        <v>571519.8287175392</v>
      </c>
      <c r="AM17" s="40">
        <v>667512.08254601934</v>
      </c>
      <c r="AN17" s="40">
        <v>597455.52598530892</v>
      </c>
      <c r="AO17" s="40">
        <v>647991.69366107252</v>
      </c>
      <c r="AP17" s="40">
        <v>636318.18699368695</v>
      </c>
      <c r="AQ17" s="40">
        <v>667099.65191674128</v>
      </c>
      <c r="AR17" s="40">
        <v>614597.96284716146</v>
      </c>
      <c r="AS17" s="40">
        <v>688806.90401237423</v>
      </c>
      <c r="AT17" s="40">
        <f t="shared" ref="AT17:AV17" si="37">AT15</f>
        <v>625644.0368347168</v>
      </c>
      <c r="AU17" s="40">
        <f t="shared" si="37"/>
        <v>633543.9697265625</v>
      </c>
      <c r="AV17" s="40">
        <f t="shared" si="37"/>
        <v>661077.57394042972</v>
      </c>
      <c r="AW17" s="40">
        <f t="shared" ref="AW17" si="38">SUM(AK17:AV17)</f>
        <v>7606607.4171816129</v>
      </c>
      <c r="AY17" s="40">
        <f>AY15</f>
        <v>644806.84769070696</v>
      </c>
      <c r="AZ17" s="40">
        <f t="shared" ref="AZ17:BJ17" si="39">AZ15</f>
        <v>606988.40451625991</v>
      </c>
      <c r="BA17" s="40">
        <f t="shared" si="39"/>
        <v>639901.76535996527</v>
      </c>
      <c r="BB17" s="40">
        <f t="shared" si="39"/>
        <v>601597.33931318356</v>
      </c>
      <c r="BC17" s="40">
        <f t="shared" si="39"/>
        <v>683863.00532908167</v>
      </c>
      <c r="BD17" s="40">
        <f t="shared" si="39"/>
        <v>626028.62921231217</v>
      </c>
      <c r="BE17" s="40">
        <f t="shared" si="39"/>
        <v>622026.19212898205</v>
      </c>
      <c r="BF17" s="40">
        <f t="shared" si="39"/>
        <v>673716.0534769597</v>
      </c>
      <c r="BG17" s="40">
        <f t="shared" si="39"/>
        <v>608186.10043378943</v>
      </c>
      <c r="BH17" s="40">
        <f t="shared" si="39"/>
        <v>648560.72804327402</v>
      </c>
      <c r="BI17" s="40">
        <f t="shared" si="39"/>
        <v>647513.60772046703</v>
      </c>
      <c r="BJ17" s="40">
        <f t="shared" si="39"/>
        <v>657919.33908635576</v>
      </c>
      <c r="BK17" s="40">
        <f t="shared" ref="BK17" si="40">SUM(AY17:BJ17)</f>
        <v>7661108.0123113375</v>
      </c>
      <c r="BM17" s="50">
        <f>+[4]Plan!BM$31</f>
        <v>645768.13883238635</v>
      </c>
      <c r="BN17" s="50">
        <f>+[4]Plan!BN$31</f>
        <v>623686.21086427325</v>
      </c>
      <c r="BO17" s="51">
        <f>+[4]Plan!BO$31</f>
        <v>694105.95049407426</v>
      </c>
      <c r="BP17" s="51">
        <f>+[4]Plan!BP$31</f>
        <v>684008.12595668226</v>
      </c>
      <c r="BQ17" s="51">
        <f>+[4]Plan!BQ$31</f>
        <v>700592.80004914559</v>
      </c>
      <c r="BR17" s="51">
        <f>+[4]Plan!BR$31</f>
        <v>685129.71938533301</v>
      </c>
      <c r="BS17" s="51">
        <f>+[4]Plan!BS$31</f>
        <v>682279.31394144357</v>
      </c>
      <c r="BT17" s="51">
        <f>+[4]Plan!BT$31</f>
        <v>707374.32391719602</v>
      </c>
      <c r="BU17" s="51">
        <f>+[4]Plan!BU$31</f>
        <v>656173.12076998327</v>
      </c>
      <c r="BV17" s="51">
        <f>+[4]Plan!BV$31</f>
        <v>652335.3829161207</v>
      </c>
      <c r="BW17" s="51">
        <f>+[4]Plan!BW$31</f>
        <v>680724.82153969281</v>
      </c>
      <c r="BX17" s="51">
        <f>+[4]Plan!BX$31</f>
        <v>686559.23645462526</v>
      </c>
      <c r="BY17" s="40">
        <f t="shared" ref="BY17" si="41">SUM(BM17:BX17)</f>
        <v>8098737.1451209569</v>
      </c>
      <c r="CA17" s="41">
        <f>+CA15</f>
        <v>663192.30295205675</v>
      </c>
      <c r="CB17" s="41">
        <f t="shared" ref="CB17:CL17" si="42">+CB15</f>
        <v>599012.40266637388</v>
      </c>
      <c r="CC17" s="41">
        <f t="shared" si="42"/>
        <v>663192.30295205675</v>
      </c>
      <c r="CD17" s="41">
        <f t="shared" si="42"/>
        <v>671259.26147228945</v>
      </c>
      <c r="CE17" s="41">
        <f t="shared" si="42"/>
        <v>693634.57018803235</v>
      </c>
      <c r="CF17" s="41">
        <f t="shared" si="42"/>
        <v>671259.26147228945</v>
      </c>
      <c r="CG17" s="41">
        <f t="shared" si="42"/>
        <v>701800.40688477992</v>
      </c>
      <c r="CH17" s="41">
        <f t="shared" si="42"/>
        <v>701800.40688477992</v>
      </c>
      <c r="CI17" s="41">
        <f t="shared" si="42"/>
        <v>679161.6840820451</v>
      </c>
      <c r="CJ17" s="41">
        <f t="shared" si="42"/>
        <v>662273.78291820374</v>
      </c>
      <c r="CK17" s="41">
        <f t="shared" si="42"/>
        <v>640910.11250148749</v>
      </c>
      <c r="CL17" s="41">
        <f t="shared" si="42"/>
        <v>662273.78291820374</v>
      </c>
      <c r="CM17" s="40">
        <f>SUM(CA17:CL17)</f>
        <v>8009770.2778925989</v>
      </c>
      <c r="CO17" s="41">
        <f t="shared" ref="CO17:CR17" si="43">+CO15</f>
        <v>1481894.2058563465</v>
      </c>
      <c r="CP17" s="41">
        <f t="shared" si="43"/>
        <v>1482984.8729390125</v>
      </c>
      <c r="CQ17" s="41">
        <f t="shared" si="43"/>
        <v>1476390.5648347936</v>
      </c>
      <c r="CR17" s="41">
        <f t="shared" si="43"/>
        <v>1645312.7412320585</v>
      </c>
      <c r="CS17" s="40">
        <f>SUM(CO17:CR17)</f>
        <v>6086582.3848622106</v>
      </c>
      <c r="CU17" s="41">
        <f t="shared" ref="CU17:CX17" si="44">+CU15</f>
        <v>1775818.6682920526</v>
      </c>
      <c r="CV17" s="41">
        <f t="shared" si="44"/>
        <v>1795549.9868286308</v>
      </c>
      <c r="CW17" s="41">
        <f t="shared" si="44"/>
        <v>1815281.3053652092</v>
      </c>
      <c r="CX17" s="41">
        <f t="shared" si="44"/>
        <v>1815281.3053652092</v>
      </c>
      <c r="CY17" s="40">
        <f>SUM(CU17:CX17)</f>
        <v>7201931.2658511018</v>
      </c>
      <c r="DA17" s="41">
        <f t="shared" ref="DA17:DS17" si="45">+DA15</f>
        <v>8835727.4168918245</v>
      </c>
      <c r="DB17" s="41">
        <f t="shared" si="45"/>
        <v>8054328.3924117163</v>
      </c>
      <c r="DC17" s="41">
        <f t="shared" si="45"/>
        <v>8047753.7358196015</v>
      </c>
      <c r="DD17" s="41">
        <f t="shared" si="45"/>
        <v>7514000.5069305804</v>
      </c>
      <c r="DE17" s="41">
        <f t="shared" si="45"/>
        <v>7613890.7203093003</v>
      </c>
      <c r="DF17" s="41">
        <f t="shared" si="45"/>
        <v>6583734.4884850569</v>
      </c>
      <c r="DG17" s="41">
        <f t="shared" si="45"/>
        <v>5572220.8235900672</v>
      </c>
      <c r="DH17" s="41">
        <f t="shared" si="45"/>
        <v>5353884.7866758481</v>
      </c>
      <c r="DI17" s="41">
        <f t="shared" si="45"/>
        <v>5437299.7219277639</v>
      </c>
      <c r="DJ17" s="41">
        <f t="shared" si="45"/>
        <v>5530105.3327919645</v>
      </c>
      <c r="DK17" s="41">
        <f t="shared" si="45"/>
        <v>5594668.8334453488</v>
      </c>
      <c r="DL17" s="41">
        <f t="shared" si="45"/>
        <v>5604756.2392383451</v>
      </c>
      <c r="DM17" s="41">
        <f t="shared" si="45"/>
        <v>5469721.4359702636</v>
      </c>
      <c r="DN17" s="41">
        <f t="shared" si="45"/>
        <v>5255197.1161201466</v>
      </c>
      <c r="DO17" s="41">
        <f t="shared" si="45"/>
        <v>5273459.5055767586</v>
      </c>
      <c r="DP17" s="41">
        <f t="shared" si="45"/>
        <v>1946709.8667246008</v>
      </c>
      <c r="DQ17" s="41">
        <f t="shared" si="45"/>
        <v>0</v>
      </c>
      <c r="DR17" s="41">
        <f t="shared" si="45"/>
        <v>0</v>
      </c>
      <c r="DS17" s="41">
        <f t="shared" si="45"/>
        <v>0</v>
      </c>
      <c r="DU17" s="40">
        <f t="shared" si="8"/>
        <v>437629.13280961942</v>
      </c>
      <c r="DW17" s="40"/>
      <c r="DX17" s="40">
        <f>+SUM(BY17,CM17,CS16:CS17,CY17,DA17:DS17)</f>
        <v>127085172.91357423</v>
      </c>
    </row>
    <row r="18" spans="1:128" x14ac:dyDescent="0.3">
      <c r="B18" s="15"/>
      <c r="C18" s="16"/>
      <c r="D18" s="15"/>
      <c r="E18" s="16"/>
      <c r="G18" s="39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M18" s="50"/>
      <c r="BN18" s="50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40"/>
      <c r="CA18" s="50"/>
      <c r="CB18" s="50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40"/>
      <c r="CO18" s="50"/>
      <c r="CP18" s="50"/>
      <c r="CQ18" s="51"/>
      <c r="CR18" s="51"/>
      <c r="CS18" s="40"/>
      <c r="CU18" s="50"/>
      <c r="CV18" s="50"/>
      <c r="CW18" s="51"/>
      <c r="CX18" s="51"/>
      <c r="CY18" s="4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U18" s="40"/>
      <c r="DW18" s="40"/>
      <c r="DX18" s="40"/>
    </row>
    <row r="19" spans="1:128" x14ac:dyDescent="0.3">
      <c r="B19" s="15"/>
      <c r="C19" s="16"/>
      <c r="D19" s="15"/>
      <c r="E19" s="16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8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8"/>
      <c r="AW19" s="18"/>
      <c r="BK19" s="18"/>
      <c r="BY19" s="18"/>
      <c r="CM19" s="18"/>
      <c r="CS19" s="18"/>
      <c r="CY19" s="18"/>
      <c r="DU19" s="18"/>
      <c r="DW19" s="18"/>
      <c r="DX19" s="18"/>
    </row>
    <row r="20" spans="1:128" x14ac:dyDescent="0.3">
      <c r="A20" s="47"/>
      <c r="B20" s="52"/>
      <c r="C20" s="53"/>
      <c r="D20" s="52"/>
      <c r="E20" s="53"/>
      <c r="F20" s="54" t="s">
        <v>268</v>
      </c>
      <c r="G20" s="55"/>
      <c r="H20" s="159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8"/>
      <c r="V20" s="159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8"/>
      <c r="AJ20" s="159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159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159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159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159"/>
      <c r="CO20" s="58"/>
      <c r="CP20" s="58"/>
      <c r="CQ20" s="58"/>
      <c r="CR20" s="58"/>
      <c r="CS20" s="58"/>
      <c r="CT20" s="159"/>
      <c r="CU20" s="58"/>
      <c r="CV20" s="58"/>
      <c r="CW20" s="58"/>
      <c r="CX20" s="58"/>
      <c r="CY20" s="58"/>
      <c r="CZ20" s="159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159"/>
      <c r="DU20" s="58"/>
      <c r="DV20" s="159"/>
      <c r="DW20" s="58"/>
      <c r="DX20" s="58"/>
    </row>
    <row r="21" spans="1:128" x14ac:dyDescent="0.3">
      <c r="A21" s="47"/>
      <c r="B21" s="52"/>
      <c r="C21" s="53"/>
      <c r="D21" s="52"/>
      <c r="E21" s="53"/>
      <c r="F21" s="47"/>
      <c r="G21" s="52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19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19"/>
      <c r="AW21" s="12"/>
      <c r="BK21" s="12"/>
      <c r="BY21" s="12"/>
      <c r="CM21" s="12"/>
      <c r="CS21" s="12"/>
      <c r="CY21" s="12"/>
      <c r="DU21" s="12"/>
      <c r="DW21" s="12"/>
      <c r="DX21" s="12"/>
    </row>
    <row r="22" spans="1:128" s="10" customFormat="1" x14ac:dyDescent="0.3">
      <c r="A22" s="21"/>
      <c r="B22" s="127"/>
      <c r="C22" s="128"/>
      <c r="D22" s="127"/>
      <c r="E22" s="128"/>
      <c r="F22" s="129" t="s">
        <v>19</v>
      </c>
      <c r="G22" s="127" t="s">
        <v>20</v>
      </c>
      <c r="I22" s="130">
        <f t="shared" ref="I22:AI22" si="46">IFERROR(I85/I$10,0)</f>
        <v>22.991979588675971</v>
      </c>
      <c r="J22" s="130">
        <f t="shared" si="46"/>
        <v>24.119462024704568</v>
      </c>
      <c r="K22" s="130">
        <f t="shared" si="46"/>
        <v>23.099369781584901</v>
      </c>
      <c r="L22" s="130">
        <f t="shared" si="46"/>
        <v>23.7984421718769</v>
      </c>
      <c r="M22" s="130">
        <f t="shared" si="46"/>
        <v>23.763110588493376</v>
      </c>
      <c r="N22" s="130">
        <f t="shared" si="46"/>
        <v>25.243534650836505</v>
      </c>
      <c r="O22" s="130">
        <f t="shared" si="46"/>
        <v>24.389423485978266</v>
      </c>
      <c r="P22" s="130">
        <f t="shared" si="46"/>
        <v>24.269886503026441</v>
      </c>
      <c r="Q22" s="130">
        <f t="shared" si="46"/>
        <v>23.076926796753217</v>
      </c>
      <c r="R22" s="130">
        <f t="shared" si="46"/>
        <v>23.136440783443419</v>
      </c>
      <c r="S22" s="130">
        <f t="shared" si="46"/>
        <v>22.052077568638456</v>
      </c>
      <c r="T22" s="130">
        <f t="shared" si="46"/>
        <v>21.749373497983996</v>
      </c>
      <c r="U22" s="130">
        <f t="shared" si="46"/>
        <v>23.416796782893307</v>
      </c>
      <c r="W22" s="130">
        <f t="shared" si="46"/>
        <v>22.047546433497036</v>
      </c>
      <c r="X22" s="130">
        <f t="shared" si="46"/>
        <v>20.849112659635903</v>
      </c>
      <c r="Y22" s="130">
        <f t="shared" si="46"/>
        <v>23.454121607149638</v>
      </c>
      <c r="Z22" s="130">
        <f t="shared" si="46"/>
        <v>20.521740479992086</v>
      </c>
      <c r="AA22" s="130">
        <f t="shared" si="46"/>
        <v>22.852468634068991</v>
      </c>
      <c r="AB22" s="130">
        <f t="shared" si="46"/>
        <v>21.900371611005987</v>
      </c>
      <c r="AC22" s="130">
        <f t="shared" si="46"/>
        <v>22.056748875922562</v>
      </c>
      <c r="AD22" s="130">
        <f t="shared" si="46"/>
        <v>22.593091399232573</v>
      </c>
      <c r="AE22" s="130">
        <f t="shared" si="46"/>
        <v>22.327115406501139</v>
      </c>
      <c r="AF22" s="130">
        <f t="shared" si="46"/>
        <v>22.06875518349079</v>
      </c>
      <c r="AG22" s="130">
        <f t="shared" si="46"/>
        <v>21.603269824732774</v>
      </c>
      <c r="AH22" s="130">
        <f t="shared" si="46"/>
        <v>21.167432313951526</v>
      </c>
      <c r="AI22" s="130">
        <f t="shared" si="46"/>
        <v>21.946968714006157</v>
      </c>
      <c r="AK22" s="130">
        <f t="shared" ref="AK22:AW22" si="47">IFERROR(AK85/AK$10,0)</f>
        <v>20.319309292573639</v>
      </c>
      <c r="AL22" s="130">
        <f t="shared" si="47"/>
        <v>22.439391354913948</v>
      </c>
      <c r="AM22" s="130">
        <f t="shared" si="47"/>
        <v>20.839136736982987</v>
      </c>
      <c r="AN22" s="130">
        <f t="shared" si="47"/>
        <v>20.524073558911539</v>
      </c>
      <c r="AO22" s="130">
        <f t="shared" si="47"/>
        <v>22.609674903227059</v>
      </c>
      <c r="AP22" s="130">
        <f t="shared" si="47"/>
        <v>21.17658417392218</v>
      </c>
      <c r="AQ22" s="130">
        <f t="shared" si="47"/>
        <v>20.943576927802962</v>
      </c>
      <c r="AR22" s="130">
        <f t="shared" si="47"/>
        <v>21.491494634545802</v>
      </c>
      <c r="AS22" s="130">
        <v>21.714963150091361</v>
      </c>
      <c r="AT22" s="130">
        <f t="shared" ref="AT22:AV22" si="48">IFERROR(AT85/AT$10,0)</f>
        <v>22.984758243756819</v>
      </c>
      <c r="AU22" s="130">
        <f t="shared" si="48"/>
        <v>21.976953715422034</v>
      </c>
      <c r="AV22" s="130">
        <f t="shared" si="48"/>
        <v>21.275395559477989</v>
      </c>
      <c r="AW22" s="130">
        <f t="shared" si="47"/>
        <v>21.494685270675845</v>
      </c>
      <c r="AY22" s="130">
        <f t="shared" ref="AY22:BK22" si="49">IFERROR(AY85/AY$10,0)</f>
        <v>20.949972498328869</v>
      </c>
      <c r="AZ22" s="130">
        <f t="shared" si="49"/>
        <v>21.709625636828648</v>
      </c>
      <c r="BA22" s="130">
        <f t="shared" si="49"/>
        <v>21.139426541919068</v>
      </c>
      <c r="BB22" s="130">
        <f t="shared" si="49"/>
        <v>20.894437832253232</v>
      </c>
      <c r="BC22" s="130">
        <f t="shared" si="49"/>
        <v>21.762566694391921</v>
      </c>
      <c r="BD22" s="130">
        <f t="shared" si="49"/>
        <v>21.151394669485196</v>
      </c>
      <c r="BE22" s="130">
        <f t="shared" si="49"/>
        <v>21.047890261250739</v>
      </c>
      <c r="BF22" s="130">
        <f t="shared" si="49"/>
        <v>21.364168687154066</v>
      </c>
      <c r="BG22" s="130">
        <f t="shared" si="49"/>
        <v>22.167878125909333</v>
      </c>
      <c r="BH22" s="130">
        <f t="shared" si="49"/>
        <v>21.240398147893693</v>
      </c>
      <c r="BI22" s="130">
        <f t="shared" si="49"/>
        <v>21.251466031174512</v>
      </c>
      <c r="BJ22" s="130">
        <f t="shared" si="49"/>
        <v>21.254495359450956</v>
      </c>
      <c r="BK22" s="130">
        <f t="shared" si="49"/>
        <v>21.305982488645835</v>
      </c>
      <c r="BM22" s="130">
        <f t="shared" ref="BM22:BY22" si="50">IFERROR(BM85/BM$10,0)</f>
        <v>21.393618008361486</v>
      </c>
      <c r="BN22" s="130">
        <f t="shared" si="50"/>
        <v>21.793706867830746</v>
      </c>
      <c r="BO22" s="130">
        <f t="shared" si="50"/>
        <v>23.026794270468624</v>
      </c>
      <c r="BP22" s="130">
        <f t="shared" si="50"/>
        <v>21.709410721194292</v>
      </c>
      <c r="BQ22" s="130">
        <f t="shared" si="50"/>
        <v>21.870344556415457</v>
      </c>
      <c r="BR22" s="130">
        <f t="shared" si="50"/>
        <v>21.460842339554908</v>
      </c>
      <c r="BS22" s="130">
        <f t="shared" si="50"/>
        <v>22.457463184191226</v>
      </c>
      <c r="BT22" s="130">
        <f t="shared" si="50"/>
        <v>21.598725588216297</v>
      </c>
      <c r="BU22" s="130">
        <f t="shared" si="50"/>
        <v>21.944877605248642</v>
      </c>
      <c r="BV22" s="130">
        <f t="shared" si="50"/>
        <v>21.315526865909238</v>
      </c>
      <c r="BW22" s="130">
        <f t="shared" si="50"/>
        <v>21.708740520619575</v>
      </c>
      <c r="BX22" s="130">
        <f t="shared" si="50"/>
        <v>21.916513065329848</v>
      </c>
      <c r="BY22" s="130">
        <f t="shared" si="50"/>
        <v>21.838701531625038</v>
      </c>
      <c r="CA22" s="130">
        <f t="shared" ref="CA22:CM22" si="51">IFERROR(CA85/CA$10,0)</f>
        <v>0</v>
      </c>
      <c r="CB22" s="130">
        <f t="shared" si="51"/>
        <v>0</v>
      </c>
      <c r="CC22" s="130">
        <f t="shared" si="51"/>
        <v>0</v>
      </c>
      <c r="CD22" s="130">
        <f t="shared" si="51"/>
        <v>0</v>
      </c>
      <c r="CE22" s="130">
        <f t="shared" si="51"/>
        <v>0</v>
      </c>
      <c r="CF22" s="130">
        <f t="shared" si="51"/>
        <v>0</v>
      </c>
      <c r="CG22" s="130">
        <f t="shared" si="51"/>
        <v>0</v>
      </c>
      <c r="CH22" s="130">
        <f t="shared" si="51"/>
        <v>0</v>
      </c>
      <c r="CI22" s="130">
        <f t="shared" si="51"/>
        <v>0</v>
      </c>
      <c r="CJ22" s="130">
        <f t="shared" si="51"/>
        <v>0</v>
      </c>
      <c r="CK22" s="130">
        <f t="shared" si="51"/>
        <v>0</v>
      </c>
      <c r="CL22" s="130">
        <f t="shared" si="51"/>
        <v>0</v>
      </c>
      <c r="CM22" s="130">
        <f t="shared" si="51"/>
        <v>0</v>
      </c>
      <c r="CO22" s="130">
        <f t="shared" ref="CO22:CS22" si="52">IFERROR(CO85/CO$10,0)</f>
        <v>0</v>
      </c>
      <c r="CP22" s="130">
        <f t="shared" si="52"/>
        <v>0</v>
      </c>
      <c r="CQ22" s="130">
        <f t="shared" si="52"/>
        <v>0</v>
      </c>
      <c r="CR22" s="130">
        <f t="shared" si="52"/>
        <v>0</v>
      </c>
      <c r="CS22" s="130">
        <f t="shared" si="52"/>
        <v>0</v>
      </c>
      <c r="CU22" s="130">
        <f t="shared" ref="CU22:CY22" si="53">IFERROR(CU85/CU$10,0)</f>
        <v>0</v>
      </c>
      <c r="CV22" s="130">
        <f t="shared" si="53"/>
        <v>0</v>
      </c>
      <c r="CW22" s="130">
        <f t="shared" si="53"/>
        <v>0</v>
      </c>
      <c r="CX22" s="130">
        <f t="shared" si="53"/>
        <v>0</v>
      </c>
      <c r="CY22" s="130">
        <f t="shared" si="53"/>
        <v>0</v>
      </c>
      <c r="DA22" s="130">
        <f t="shared" ref="DA22:DS22" si="54">IFERROR(DA85/DA$10,0)</f>
        <v>0</v>
      </c>
      <c r="DB22" s="130">
        <f t="shared" si="54"/>
        <v>0</v>
      </c>
      <c r="DC22" s="130">
        <f t="shared" si="54"/>
        <v>0</v>
      </c>
      <c r="DD22" s="130">
        <f t="shared" si="54"/>
        <v>0</v>
      </c>
      <c r="DE22" s="130">
        <f t="shared" si="54"/>
        <v>0</v>
      </c>
      <c r="DF22" s="130">
        <f t="shared" si="54"/>
        <v>0</v>
      </c>
      <c r="DG22" s="130">
        <f t="shared" si="54"/>
        <v>0</v>
      </c>
      <c r="DH22" s="130">
        <f t="shared" si="54"/>
        <v>0</v>
      </c>
      <c r="DI22" s="130">
        <f t="shared" si="54"/>
        <v>0</v>
      </c>
      <c r="DJ22" s="130">
        <f t="shared" si="54"/>
        <v>0</v>
      </c>
      <c r="DK22" s="130">
        <f t="shared" si="54"/>
        <v>0</v>
      </c>
      <c r="DL22" s="130">
        <f t="shared" si="54"/>
        <v>0</v>
      </c>
      <c r="DM22" s="130">
        <f t="shared" si="54"/>
        <v>0</v>
      </c>
      <c r="DN22" s="130">
        <f t="shared" si="54"/>
        <v>0</v>
      </c>
      <c r="DO22" s="130">
        <f t="shared" si="54"/>
        <v>0</v>
      </c>
      <c r="DP22" s="130">
        <f t="shared" si="54"/>
        <v>0</v>
      </c>
      <c r="DQ22" s="130">
        <f t="shared" si="54"/>
        <v>0</v>
      </c>
      <c r="DR22" s="130">
        <f t="shared" si="54"/>
        <v>0</v>
      </c>
      <c r="DS22" s="130">
        <f t="shared" si="54"/>
        <v>0</v>
      </c>
      <c r="DU22" s="130">
        <f t="shared" si="8"/>
        <v>0.53271904297920258</v>
      </c>
      <c r="DW22" s="130">
        <f>+BY22/AW22</f>
        <v>1.0160047126355702</v>
      </c>
      <c r="DX22" s="130">
        <f t="shared" ref="DX22" si="55">IFERROR(DX85/DX$10,0)</f>
        <v>1.5561366984383771</v>
      </c>
    </row>
    <row r="23" spans="1:128" x14ac:dyDescent="0.3">
      <c r="A23" s="47"/>
      <c r="B23" s="52"/>
      <c r="C23" s="53"/>
      <c r="D23" s="52"/>
      <c r="E23" s="53"/>
      <c r="F23" s="47"/>
      <c r="G23" s="52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19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1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1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1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1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19"/>
      <c r="CO23" s="59"/>
      <c r="CP23" s="59"/>
      <c r="CQ23" s="59"/>
      <c r="CR23" s="59"/>
      <c r="CS23" s="19"/>
      <c r="CU23" s="59"/>
      <c r="CV23" s="59"/>
      <c r="CW23" s="59"/>
      <c r="CX23" s="59"/>
      <c r="CY23" s="1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  <c r="DQ23" s="59"/>
      <c r="DR23" s="59"/>
      <c r="DS23" s="59"/>
      <c r="DU23" s="19"/>
      <c r="DW23" s="19"/>
      <c r="DX23" s="19"/>
    </row>
    <row r="24" spans="1:128" s="10" customFormat="1" x14ac:dyDescent="0.3">
      <c r="A24" s="21"/>
      <c r="B24" s="131"/>
      <c r="C24" s="132"/>
      <c r="D24" s="131"/>
      <c r="E24" s="132"/>
      <c r="F24" s="133" t="s">
        <v>21</v>
      </c>
      <c r="G24" s="131" t="s">
        <v>20</v>
      </c>
      <c r="I24" s="134">
        <f t="shared" ref="I24:AI31" si="56">IFERROR(I87/I$10,0)</f>
        <v>0.43782944123178213</v>
      </c>
      <c r="J24" s="134">
        <f t="shared" si="56"/>
        <v>0.46929905737324251</v>
      </c>
      <c r="K24" s="134">
        <f t="shared" si="56"/>
        <v>0.43790803467449546</v>
      </c>
      <c r="L24" s="134">
        <f t="shared" si="56"/>
        <v>0.46902806127317875</v>
      </c>
      <c r="M24" s="134">
        <f t="shared" si="56"/>
        <v>0.43992974602025436</v>
      </c>
      <c r="N24" s="134">
        <f t="shared" si="56"/>
        <v>0.48298015210285949</v>
      </c>
      <c r="O24" s="134">
        <f t="shared" si="56"/>
        <v>0.41432257555737384</v>
      </c>
      <c r="P24" s="134">
        <f t="shared" si="56"/>
        <v>0.46518159495995876</v>
      </c>
      <c r="Q24" s="134">
        <f t="shared" si="56"/>
        <v>0.38437647417742921</v>
      </c>
      <c r="R24" s="134">
        <f t="shared" si="56"/>
        <v>0.43241573243271564</v>
      </c>
      <c r="S24" s="134">
        <f t="shared" si="56"/>
        <v>0.42273892511111011</v>
      </c>
      <c r="T24" s="134">
        <f t="shared" si="56"/>
        <v>0.39739021502989308</v>
      </c>
      <c r="U24" s="134">
        <f t="shared" si="56"/>
        <v>0.43559963974668731</v>
      </c>
      <c r="W24" s="134">
        <f t="shared" si="56"/>
        <v>0.42627378723092541</v>
      </c>
      <c r="X24" s="134">
        <f t="shared" si="56"/>
        <v>0.39106168349268583</v>
      </c>
      <c r="Y24" s="134">
        <f t="shared" si="56"/>
        <v>0.49015970291302596</v>
      </c>
      <c r="Z24" s="134">
        <f t="shared" si="56"/>
        <v>0.50518104720520962</v>
      </c>
      <c r="AA24" s="134">
        <f t="shared" si="56"/>
        <v>0.40856228460065919</v>
      </c>
      <c r="AB24" s="134">
        <f t="shared" si="56"/>
        <v>0.36230667887653561</v>
      </c>
      <c r="AC24" s="134">
        <f t="shared" si="56"/>
        <v>0.37743063083442896</v>
      </c>
      <c r="AD24" s="134">
        <f t="shared" si="56"/>
        <v>0.37127954823252662</v>
      </c>
      <c r="AE24" s="134">
        <f t="shared" si="56"/>
        <v>0.36840746474028374</v>
      </c>
      <c r="AF24" s="134">
        <f t="shared" si="56"/>
        <v>0.38077521132130404</v>
      </c>
      <c r="AG24" s="134">
        <f t="shared" si="56"/>
        <v>0.36051883081524894</v>
      </c>
      <c r="AH24" s="134">
        <f t="shared" si="56"/>
        <v>0.36454669139650864</v>
      </c>
      <c r="AI24" s="134">
        <f t="shared" si="56"/>
        <v>0.39824158472018195</v>
      </c>
      <c r="AK24" s="134">
        <f t="shared" ref="AK24:AW32" si="57">IFERROR(AK87/AK$10,0)</f>
        <v>0.37403853358278444</v>
      </c>
      <c r="AL24" s="134">
        <f t="shared" si="57"/>
        <v>0.42265698274677915</v>
      </c>
      <c r="AM24" s="134">
        <f t="shared" si="57"/>
        <v>0.37402022154367315</v>
      </c>
      <c r="AN24" s="134">
        <f t="shared" si="57"/>
        <v>0.35703719961768116</v>
      </c>
      <c r="AO24" s="134">
        <f t="shared" si="57"/>
        <v>0.35070205276215916</v>
      </c>
      <c r="AP24" s="134">
        <f t="shared" si="57"/>
        <v>0.31915572691717076</v>
      </c>
      <c r="AQ24" s="134">
        <f t="shared" si="57"/>
        <v>0.31289816980299889</v>
      </c>
      <c r="AR24" s="134">
        <f t="shared" si="57"/>
        <v>0.33416327851175875</v>
      </c>
      <c r="AS24" s="134">
        <v>0.3173822120048429</v>
      </c>
      <c r="AT24" s="134">
        <f t="shared" ref="AT24:AV24" si="58">IFERROR(AT87/AT$10,0)</f>
        <v>0.40217876142731623</v>
      </c>
      <c r="AU24" s="134">
        <f t="shared" si="58"/>
        <v>0.34069903429146159</v>
      </c>
      <c r="AV24" s="134">
        <f t="shared" si="58"/>
        <v>0.34793813628019887</v>
      </c>
      <c r="AW24" s="134">
        <f t="shared" si="57"/>
        <v>0.35228551258993784</v>
      </c>
      <c r="AY24" s="134">
        <f t="shared" ref="AY24:BK24" si="59">IFERROR(AY87/AY$10,0)</f>
        <v>0.33979159619317179</v>
      </c>
      <c r="AZ24" s="134">
        <f t="shared" si="59"/>
        <v>0.33979159619317184</v>
      </c>
      <c r="BA24" s="134">
        <f t="shared" si="59"/>
        <v>0.33979159619317184</v>
      </c>
      <c r="BB24" s="134">
        <f t="shared" si="59"/>
        <v>0.3397915961931719</v>
      </c>
      <c r="BC24" s="134">
        <f t="shared" si="59"/>
        <v>0.33979159619317184</v>
      </c>
      <c r="BD24" s="134">
        <f t="shared" si="59"/>
        <v>0.33979159619317184</v>
      </c>
      <c r="BE24" s="134">
        <f t="shared" si="59"/>
        <v>0.33979159619317179</v>
      </c>
      <c r="BF24" s="134">
        <f t="shared" si="59"/>
        <v>0.38436026647563043</v>
      </c>
      <c r="BG24" s="134">
        <f t="shared" si="59"/>
        <v>0.34739273700196033</v>
      </c>
      <c r="BH24" s="134">
        <f t="shared" si="59"/>
        <v>0.33980988057302325</v>
      </c>
      <c r="BI24" s="134">
        <f t="shared" si="59"/>
        <v>0.36653359628674648</v>
      </c>
      <c r="BJ24" s="134">
        <f t="shared" si="59"/>
        <v>0.34595342163086212</v>
      </c>
      <c r="BK24" s="134">
        <f t="shared" si="59"/>
        <v>0.34715577327979069</v>
      </c>
      <c r="BM24" s="134">
        <f>IFERROR(BM87/BM$10,0)</f>
        <v>0.36800439587327827</v>
      </c>
      <c r="BN24" s="134">
        <f>IFERROR(BN87/BN$10,0)</f>
        <v>0.3669971770184105</v>
      </c>
      <c r="BO24" s="134">
        <f t="shared" ref="BO24:BY32" si="60">IFERROR(BO87/BO$10,0)</f>
        <v>0.40432187507548495</v>
      </c>
      <c r="BP24" s="134">
        <f t="shared" si="60"/>
        <v>0.33979159619317184</v>
      </c>
      <c r="BQ24" s="134">
        <f t="shared" si="60"/>
        <v>0.33979159619317179</v>
      </c>
      <c r="BR24" s="134">
        <f t="shared" si="60"/>
        <v>0.33979159619317179</v>
      </c>
      <c r="BS24" s="134">
        <f t="shared" si="60"/>
        <v>0.33979159619317179</v>
      </c>
      <c r="BT24" s="134">
        <f t="shared" si="60"/>
        <v>0.38436026647563043</v>
      </c>
      <c r="BU24" s="134">
        <f t="shared" si="60"/>
        <v>0.34739273700196033</v>
      </c>
      <c r="BV24" s="134">
        <f t="shared" si="60"/>
        <v>0.3398098805730233</v>
      </c>
      <c r="BW24" s="134">
        <f t="shared" si="60"/>
        <v>0.36653359628674642</v>
      </c>
      <c r="BX24" s="134">
        <f t="shared" si="60"/>
        <v>0.34595342163086207</v>
      </c>
      <c r="BY24" s="134">
        <f t="shared" si="60"/>
        <v>0.35677745193288857</v>
      </c>
      <c r="CA24" s="134">
        <f t="shared" ref="CA24:CM32" si="61">IFERROR(CA87/CA$10,0)</f>
        <v>0</v>
      </c>
      <c r="CB24" s="134">
        <f t="shared" si="61"/>
        <v>0</v>
      </c>
      <c r="CC24" s="134">
        <f t="shared" si="61"/>
        <v>0</v>
      </c>
      <c r="CD24" s="134">
        <f t="shared" si="61"/>
        <v>0</v>
      </c>
      <c r="CE24" s="134">
        <f t="shared" si="61"/>
        <v>0</v>
      </c>
      <c r="CF24" s="134">
        <f t="shared" si="61"/>
        <v>0</v>
      </c>
      <c r="CG24" s="134">
        <f t="shared" si="61"/>
        <v>0</v>
      </c>
      <c r="CH24" s="134">
        <f t="shared" si="61"/>
        <v>0</v>
      </c>
      <c r="CI24" s="134">
        <f t="shared" si="61"/>
        <v>0</v>
      </c>
      <c r="CJ24" s="134">
        <f t="shared" si="61"/>
        <v>0</v>
      </c>
      <c r="CK24" s="134">
        <f t="shared" si="61"/>
        <v>0</v>
      </c>
      <c r="CL24" s="134">
        <f t="shared" si="61"/>
        <v>0</v>
      </c>
      <c r="CM24" s="134">
        <f t="shared" si="61"/>
        <v>0</v>
      </c>
      <c r="CO24" s="134">
        <f t="shared" ref="CO24:CS32" si="62">IFERROR(CO87/CO$10,0)</f>
        <v>0</v>
      </c>
      <c r="CP24" s="134">
        <f t="shared" si="62"/>
        <v>0</v>
      </c>
      <c r="CQ24" s="134">
        <f t="shared" si="62"/>
        <v>0</v>
      </c>
      <c r="CR24" s="134">
        <f t="shared" si="62"/>
        <v>0</v>
      </c>
      <c r="CS24" s="134">
        <f t="shared" si="62"/>
        <v>0</v>
      </c>
      <c r="CU24" s="134">
        <f t="shared" ref="CU24:CY32" si="63">IFERROR(CU87/CU$10,0)</f>
        <v>0</v>
      </c>
      <c r="CV24" s="134">
        <f t="shared" si="63"/>
        <v>0</v>
      </c>
      <c r="CW24" s="134">
        <f t="shared" si="63"/>
        <v>0</v>
      </c>
      <c r="CX24" s="134">
        <f t="shared" si="63"/>
        <v>0</v>
      </c>
      <c r="CY24" s="134">
        <f t="shared" si="63"/>
        <v>0</v>
      </c>
      <c r="DA24" s="134">
        <f t="shared" ref="DA24:DS24" si="64">IFERROR(DA87/DA$10,0)</f>
        <v>0</v>
      </c>
      <c r="DB24" s="134">
        <f t="shared" si="64"/>
        <v>0</v>
      </c>
      <c r="DC24" s="134">
        <f t="shared" si="64"/>
        <v>0</v>
      </c>
      <c r="DD24" s="134">
        <f t="shared" si="64"/>
        <v>0</v>
      </c>
      <c r="DE24" s="134">
        <f t="shared" si="64"/>
        <v>0</v>
      </c>
      <c r="DF24" s="134">
        <f t="shared" si="64"/>
        <v>0</v>
      </c>
      <c r="DG24" s="134">
        <f t="shared" si="64"/>
        <v>0</v>
      </c>
      <c r="DH24" s="134">
        <f t="shared" si="64"/>
        <v>0</v>
      </c>
      <c r="DI24" s="134">
        <f t="shared" si="64"/>
        <v>0</v>
      </c>
      <c r="DJ24" s="134">
        <f t="shared" si="64"/>
        <v>0</v>
      </c>
      <c r="DK24" s="134">
        <f t="shared" si="64"/>
        <v>0</v>
      </c>
      <c r="DL24" s="134">
        <f t="shared" si="64"/>
        <v>0</v>
      </c>
      <c r="DM24" s="134">
        <f t="shared" si="64"/>
        <v>0</v>
      </c>
      <c r="DN24" s="134">
        <f t="shared" si="64"/>
        <v>0</v>
      </c>
      <c r="DO24" s="134">
        <f t="shared" si="64"/>
        <v>0</v>
      </c>
      <c r="DP24" s="134">
        <f t="shared" si="64"/>
        <v>0</v>
      </c>
      <c r="DQ24" s="134">
        <f t="shared" si="64"/>
        <v>0</v>
      </c>
      <c r="DR24" s="134">
        <f t="shared" si="64"/>
        <v>0</v>
      </c>
      <c r="DS24" s="134">
        <f t="shared" si="64"/>
        <v>0</v>
      </c>
      <c r="DU24" s="134">
        <f t="shared" si="8"/>
        <v>9.621678653097876E-3</v>
      </c>
      <c r="DW24" s="134">
        <f>+BY24/AW24</f>
        <v>1.0127508489064079</v>
      </c>
      <c r="DX24" s="134">
        <f t="shared" ref="DX24:DX32" si="65">IFERROR(DX87/DX$10,0)</f>
        <v>2.542250441603015E-2</v>
      </c>
    </row>
    <row r="25" spans="1:128" x14ac:dyDescent="0.3">
      <c r="B25" s="15" t="s">
        <v>22</v>
      </c>
      <c r="C25" s="16" t="s">
        <v>23</v>
      </c>
      <c r="D25" s="15" t="s">
        <v>24</v>
      </c>
      <c r="E25" s="16" t="s">
        <v>25</v>
      </c>
      <c r="F25" s="60" t="s">
        <v>26</v>
      </c>
      <c r="G25" s="15" t="s">
        <v>20</v>
      </c>
      <c r="I25" s="59">
        <f t="shared" si="56"/>
        <v>3.3233645865393069E-2</v>
      </c>
      <c r="J25" s="59">
        <f t="shared" si="56"/>
        <v>3.6089010745500985E-2</v>
      </c>
      <c r="K25" s="59">
        <f t="shared" si="56"/>
        <v>3.4234203889408364E-2</v>
      </c>
      <c r="L25" s="59">
        <f t="shared" si="56"/>
        <v>3.6185768136974869E-2</v>
      </c>
      <c r="M25" s="59">
        <f t="shared" si="56"/>
        <v>3.320450555251845E-2</v>
      </c>
      <c r="N25" s="59">
        <f t="shared" si="56"/>
        <v>3.7072602451586896E-2</v>
      </c>
      <c r="O25" s="59">
        <f t="shared" si="56"/>
        <v>3.104219310852372E-2</v>
      </c>
      <c r="P25" s="59">
        <f t="shared" si="56"/>
        <v>3.5007228443578668E-2</v>
      </c>
      <c r="Q25" s="59">
        <f t="shared" si="56"/>
        <v>2.9391183417836489E-2</v>
      </c>
      <c r="R25" s="59">
        <f t="shared" si="56"/>
        <v>3.3661569886444524E-2</v>
      </c>
      <c r="S25" s="59">
        <f t="shared" si="56"/>
        <v>3.2800647361753414E-2</v>
      </c>
      <c r="T25" s="59">
        <f t="shared" si="56"/>
        <v>3.1709419208337974E-2</v>
      </c>
      <c r="U25" s="59">
        <f t="shared" si="56"/>
        <v>3.3484300928482646E-2</v>
      </c>
      <c r="W25" s="59">
        <f t="shared" si="56"/>
        <v>3.5955006126881371E-2</v>
      </c>
      <c r="X25" s="59">
        <f t="shared" si="56"/>
        <v>3.2007191174084786E-2</v>
      </c>
      <c r="Y25" s="59">
        <f t="shared" si="56"/>
        <v>3.891298932276524E-2</v>
      </c>
      <c r="Z25" s="59">
        <f t="shared" si="56"/>
        <v>3.8812078519435626E-2</v>
      </c>
      <c r="AA25" s="59">
        <f t="shared" si="56"/>
        <v>3.147222272606038E-2</v>
      </c>
      <c r="AB25" s="59">
        <f t="shared" si="56"/>
        <v>2.9450207575343175E-2</v>
      </c>
      <c r="AC25" s="59">
        <f t="shared" si="56"/>
        <v>3.2273920033280605E-2</v>
      </c>
      <c r="AD25" s="59">
        <f t="shared" si="56"/>
        <v>3.0533271170192704E-2</v>
      </c>
      <c r="AE25" s="59">
        <f t="shared" si="56"/>
        <v>3.043993229739466E-2</v>
      </c>
      <c r="AF25" s="59">
        <f t="shared" si="56"/>
        <v>3.2200818660561167E-2</v>
      </c>
      <c r="AG25" s="59">
        <f t="shared" si="56"/>
        <v>3.0152683466562639E-2</v>
      </c>
      <c r="AH25" s="59">
        <f t="shared" si="56"/>
        <v>3.0420208360644459E-2</v>
      </c>
      <c r="AI25" s="59">
        <f t="shared" si="56"/>
        <v>3.2574622963507306E-2</v>
      </c>
      <c r="AK25" s="61">
        <f t="shared" si="57"/>
        <v>3.1545250624053653E-2</v>
      </c>
      <c r="AL25" s="61">
        <f t="shared" si="57"/>
        <v>3.626212379033357E-2</v>
      </c>
      <c r="AM25" s="61">
        <f t="shared" si="57"/>
        <v>3.208408917942375E-2</v>
      </c>
      <c r="AN25" s="61">
        <f t="shared" si="57"/>
        <v>3.0793273209844697E-2</v>
      </c>
      <c r="AO25" s="61">
        <f t="shared" si="57"/>
        <v>3.114395622256283E-2</v>
      </c>
      <c r="AP25" s="61">
        <f t="shared" si="57"/>
        <v>2.8012140794047197E-2</v>
      </c>
      <c r="AQ25" s="61">
        <f t="shared" si="57"/>
        <v>2.7212903978513728E-2</v>
      </c>
      <c r="AR25" s="61">
        <f t="shared" si="57"/>
        <v>2.9209528073189293E-2</v>
      </c>
      <c r="AS25" s="61">
        <v>2.8153718410405548E-2</v>
      </c>
      <c r="AT25" s="61">
        <v>2.8190674599709552E-2</v>
      </c>
      <c r="AU25" s="61">
        <v>2.8190674599709552E-2</v>
      </c>
      <c r="AV25" s="61">
        <v>2.8190674599709552E-2</v>
      </c>
      <c r="AW25" s="59">
        <f t="shared" si="57"/>
        <v>3.0524184114489254E-2</v>
      </c>
      <c r="AY25" s="62">
        <v>2.7496948131645271E-2</v>
      </c>
      <c r="AZ25" s="62">
        <v>2.7496948131645271E-2</v>
      </c>
      <c r="BA25" s="62">
        <v>2.7496948131645271E-2</v>
      </c>
      <c r="BB25" s="62">
        <v>2.7496948131645271E-2</v>
      </c>
      <c r="BC25" s="62">
        <v>2.7496948131645271E-2</v>
      </c>
      <c r="BD25" s="62">
        <v>2.7496948131645271E-2</v>
      </c>
      <c r="BE25" s="62">
        <v>2.7496948131645271E-2</v>
      </c>
      <c r="BF25" s="62">
        <v>3.112664714783004E-2</v>
      </c>
      <c r="BG25" s="62">
        <v>2.8153718410405548E-2</v>
      </c>
      <c r="BH25" s="62">
        <v>2.755950298407402E-2</v>
      </c>
      <c r="BI25" s="62">
        <v>2.9748748418467811E-2</v>
      </c>
      <c r="BJ25" s="62">
        <v>2.8099025530683917E-2</v>
      </c>
      <c r="BK25" s="59">
        <v>2.8099025530683917E-2</v>
      </c>
      <c r="BM25" s="1">
        <f t="shared" ref="BM25:BO32" si="66">IFERROR(BM88/BM$10,0)</f>
        <v>3.1105515244377598E-2</v>
      </c>
      <c r="BN25" s="1">
        <f t="shared" si="66"/>
        <v>3.1915019643237216E-2</v>
      </c>
      <c r="BO25" s="1">
        <f t="shared" si="66"/>
        <v>3.4910629405683305E-2</v>
      </c>
      <c r="BP25" s="63">
        <v>2.7496948131645271E-2</v>
      </c>
      <c r="BQ25" s="63">
        <v>2.7496948131645271E-2</v>
      </c>
      <c r="BR25" s="63">
        <v>2.7496948131645271E-2</v>
      </c>
      <c r="BS25" s="63">
        <v>2.7496948131645271E-2</v>
      </c>
      <c r="BT25" s="63">
        <v>3.112664714783004E-2</v>
      </c>
      <c r="BU25" s="63">
        <v>2.8153718410405548E-2</v>
      </c>
      <c r="BV25" s="63">
        <v>2.755950298407402E-2</v>
      </c>
      <c r="BW25" s="63">
        <v>2.9748748418467811E-2</v>
      </c>
      <c r="BX25" s="63">
        <v>2.8099025530683917E-2</v>
      </c>
      <c r="BY25" s="1">
        <f t="shared" si="60"/>
        <v>2.9357888093473405E-2</v>
      </c>
      <c r="CA25" s="163"/>
      <c r="CB25" s="163"/>
      <c r="CC25" s="163"/>
      <c r="CD25" s="163"/>
      <c r="CE25" s="163"/>
      <c r="CF25" s="163"/>
      <c r="CG25" s="163"/>
      <c r="CH25" s="163"/>
      <c r="CI25" s="163"/>
      <c r="CJ25" s="163"/>
      <c r="CK25" s="163"/>
      <c r="CL25" s="163"/>
      <c r="CM25" s="1">
        <f t="shared" si="61"/>
        <v>0</v>
      </c>
      <c r="CO25" s="163"/>
      <c r="CP25" s="163"/>
      <c r="CQ25" s="163"/>
      <c r="CR25" s="163"/>
      <c r="CS25" s="1">
        <f t="shared" si="62"/>
        <v>0</v>
      </c>
      <c r="CU25" s="163"/>
      <c r="CV25" s="163"/>
      <c r="CW25" s="163"/>
      <c r="CX25" s="163"/>
      <c r="CY25" s="1">
        <f t="shared" si="63"/>
        <v>0</v>
      </c>
      <c r="DA25" s="163"/>
      <c r="DB25" s="163"/>
      <c r="DC25" s="163"/>
      <c r="DD25" s="163"/>
      <c r="DE25" s="163"/>
      <c r="DF25" s="163"/>
      <c r="DG25" s="163"/>
      <c r="DH25" s="163"/>
      <c r="DI25" s="163"/>
      <c r="DJ25" s="163"/>
      <c r="DK25" s="163"/>
      <c r="DL25" s="163"/>
      <c r="DM25" s="163"/>
      <c r="DN25" s="163"/>
      <c r="DO25" s="163"/>
      <c r="DP25" s="163"/>
      <c r="DQ25" s="163"/>
      <c r="DR25" s="163"/>
      <c r="DS25" s="163"/>
      <c r="DU25" s="59">
        <f>+BY25-BK25</f>
        <v>1.2588625627894881E-3</v>
      </c>
      <c r="DW25" s="59">
        <f t="shared" ref="DW25:DW32" si="67">+BY25/AW25</f>
        <v>0.9617910828790267</v>
      </c>
      <c r="DX25" s="1">
        <f t="shared" si="65"/>
        <v>2.091923230176661E-3</v>
      </c>
    </row>
    <row r="26" spans="1:128" x14ac:dyDescent="0.3">
      <c r="B26" s="15" t="s">
        <v>22</v>
      </c>
      <c r="C26" s="16" t="s">
        <v>23</v>
      </c>
      <c r="D26" s="15" t="s">
        <v>24</v>
      </c>
      <c r="E26" s="16" t="s">
        <v>25</v>
      </c>
      <c r="F26" s="60" t="s">
        <v>27</v>
      </c>
      <c r="G26" s="15" t="s">
        <v>20</v>
      </c>
      <c r="I26" s="59">
        <f t="shared" si="56"/>
        <v>0.17566355671707762</v>
      </c>
      <c r="J26" s="59">
        <f t="shared" si="56"/>
        <v>0.19075619965479088</v>
      </c>
      <c r="K26" s="59">
        <f t="shared" si="56"/>
        <v>0.18095222055830132</v>
      </c>
      <c r="L26" s="59">
        <f t="shared" si="56"/>
        <v>0.19126763158115287</v>
      </c>
      <c r="M26" s="59">
        <f t="shared" si="56"/>
        <v>0.17550952934902608</v>
      </c>
      <c r="N26" s="59">
        <f t="shared" si="56"/>
        <v>0.1959551843869593</v>
      </c>
      <c r="O26" s="59">
        <f t="shared" si="56"/>
        <v>0.16408016357362537</v>
      </c>
      <c r="P26" s="59">
        <f t="shared" si="56"/>
        <v>0.18503820748748723</v>
      </c>
      <c r="Q26" s="59">
        <f t="shared" si="56"/>
        <v>0.15535339806570714</v>
      </c>
      <c r="R26" s="59">
        <f t="shared" si="56"/>
        <v>0.17792544082834963</v>
      </c>
      <c r="S26" s="59">
        <f t="shared" si="56"/>
        <v>0.17337485034069658</v>
      </c>
      <c r="T26" s="59">
        <f t="shared" si="56"/>
        <v>0.16760693010121497</v>
      </c>
      <c r="U26" s="59">
        <f t="shared" si="56"/>
        <v>0.17698844776483685</v>
      </c>
      <c r="W26" s="59">
        <f t="shared" si="56"/>
        <v>0.19004788952780152</v>
      </c>
      <c r="X26" s="59">
        <f t="shared" si="56"/>
        <v>0.16918086763444812</v>
      </c>
      <c r="Y26" s="59">
        <f t="shared" si="56"/>
        <v>0.20568294356318767</v>
      </c>
      <c r="Z26" s="59">
        <f t="shared" si="56"/>
        <v>0.20514955788844544</v>
      </c>
      <c r="AA26" s="59">
        <f t="shared" si="56"/>
        <v>0.16635317726631912</v>
      </c>
      <c r="AB26" s="59">
        <f t="shared" si="56"/>
        <v>0.15566538289824247</v>
      </c>
      <c r="AC26" s="59">
        <f t="shared" si="56"/>
        <v>0.17059072017591173</v>
      </c>
      <c r="AD26" s="59">
        <f t="shared" si="56"/>
        <v>0.16139014761387568</v>
      </c>
      <c r="AE26" s="59">
        <f t="shared" si="56"/>
        <v>0.1608967850005146</v>
      </c>
      <c r="AF26" s="59">
        <f t="shared" si="56"/>
        <v>0.17020432720582332</v>
      </c>
      <c r="AG26" s="59">
        <f t="shared" si="56"/>
        <v>0.15937846975183109</v>
      </c>
      <c r="AH26" s="59">
        <f t="shared" si="56"/>
        <v>0.16079252990626355</v>
      </c>
      <c r="AI26" s="59">
        <f t="shared" si="56"/>
        <v>0.17218014994996714</v>
      </c>
      <c r="AK26" s="61">
        <f t="shared" si="57"/>
        <v>0.16673918186999787</v>
      </c>
      <c r="AL26" s="61">
        <f t="shared" si="57"/>
        <v>0.19167122574890602</v>
      </c>
      <c r="AM26" s="61">
        <f t="shared" si="57"/>
        <v>0.16958732851981126</v>
      </c>
      <c r="AN26" s="61">
        <f t="shared" si="57"/>
        <v>0.16276444410917906</v>
      </c>
      <c r="AO26" s="61">
        <f t="shared" si="57"/>
        <v>0.16461805431926066</v>
      </c>
      <c r="AP26" s="61">
        <f t="shared" si="57"/>
        <v>0.14806417276853517</v>
      </c>
      <c r="AQ26" s="61">
        <f t="shared" si="57"/>
        <v>0.14383963531500113</v>
      </c>
      <c r="AR26" s="61">
        <f t="shared" si="57"/>
        <v>0.15439321981542911</v>
      </c>
      <c r="AS26" s="61">
        <v>0.14958067973955094</v>
      </c>
      <c r="AT26" s="61">
        <v>0.14913147006466168</v>
      </c>
      <c r="AU26" s="61">
        <v>0.14913147006466168</v>
      </c>
      <c r="AV26" s="61">
        <v>0.14913147006466168</v>
      </c>
      <c r="AW26" s="59">
        <f t="shared" si="57"/>
        <v>0.16134211603372892</v>
      </c>
      <c r="AY26" s="62">
        <v>0.14577746594195456</v>
      </c>
      <c r="AZ26" s="62">
        <v>0.14577746594195456</v>
      </c>
      <c r="BA26" s="62">
        <v>0.14577746594195456</v>
      </c>
      <c r="BB26" s="62">
        <v>0.14577746594195456</v>
      </c>
      <c r="BC26" s="62">
        <v>0.14577746594195456</v>
      </c>
      <c r="BD26" s="62">
        <v>0.14577746594195456</v>
      </c>
      <c r="BE26" s="62">
        <v>0.14577746594195456</v>
      </c>
      <c r="BF26" s="62">
        <v>0.16519853283266944</v>
      </c>
      <c r="BG26" s="62">
        <v>0.14958067973955094</v>
      </c>
      <c r="BH26" s="62">
        <v>0.14658009082956142</v>
      </c>
      <c r="BI26" s="62">
        <v>0.1583923317138623</v>
      </c>
      <c r="BJ26" s="62">
        <v>0.1497671466912967</v>
      </c>
      <c r="BK26" s="59">
        <v>0.1497671466912967</v>
      </c>
      <c r="BM26" s="1">
        <f t="shared" si="66"/>
        <v>0.16441486629171015</v>
      </c>
      <c r="BN26" s="1">
        <f t="shared" si="66"/>
        <v>0.16869367525711099</v>
      </c>
      <c r="BO26" s="1">
        <f t="shared" si="66"/>
        <v>0.18452761257289746</v>
      </c>
      <c r="BP26" s="63">
        <v>0.14577746594195456</v>
      </c>
      <c r="BQ26" s="63">
        <v>0.14577746594195456</v>
      </c>
      <c r="BR26" s="63">
        <v>0.14577746594195456</v>
      </c>
      <c r="BS26" s="63">
        <v>0.14577746594195456</v>
      </c>
      <c r="BT26" s="63">
        <v>0.16519853283266944</v>
      </c>
      <c r="BU26" s="63">
        <v>0.14958067973955094</v>
      </c>
      <c r="BV26" s="63">
        <v>0.14658009082956142</v>
      </c>
      <c r="BW26" s="63">
        <v>0.1583923317138623</v>
      </c>
      <c r="BX26" s="63">
        <v>0.1497671466912967</v>
      </c>
      <c r="BY26" s="1">
        <f t="shared" si="60"/>
        <v>0.15572539631455307</v>
      </c>
      <c r="CA26" s="163"/>
      <c r="CB26" s="163"/>
      <c r="CC26" s="163"/>
      <c r="CD26" s="163"/>
      <c r="CE26" s="163"/>
      <c r="CF26" s="163"/>
      <c r="CG26" s="163"/>
      <c r="CH26" s="163"/>
      <c r="CI26" s="163"/>
      <c r="CJ26" s="163"/>
      <c r="CK26" s="163"/>
      <c r="CL26" s="163"/>
      <c r="CM26" s="1">
        <f t="shared" si="61"/>
        <v>0</v>
      </c>
      <c r="CO26" s="163"/>
      <c r="CP26" s="163"/>
      <c r="CQ26" s="163"/>
      <c r="CR26" s="163"/>
      <c r="CS26" s="1">
        <f t="shared" si="62"/>
        <v>0</v>
      </c>
      <c r="CU26" s="163"/>
      <c r="CV26" s="163"/>
      <c r="CW26" s="163"/>
      <c r="CX26" s="163"/>
      <c r="CY26" s="1">
        <f t="shared" si="63"/>
        <v>0</v>
      </c>
      <c r="DA26" s="163"/>
      <c r="DB26" s="163"/>
      <c r="DC26" s="163"/>
      <c r="DD26" s="163"/>
      <c r="DE26" s="163"/>
      <c r="DF26" s="163"/>
      <c r="DG26" s="163"/>
      <c r="DH26" s="163"/>
      <c r="DI26" s="163"/>
      <c r="DJ26" s="163"/>
      <c r="DK26" s="163"/>
      <c r="DL26" s="163"/>
      <c r="DM26" s="163"/>
      <c r="DN26" s="163"/>
      <c r="DO26" s="163"/>
      <c r="DP26" s="163"/>
      <c r="DQ26" s="163"/>
      <c r="DR26" s="163"/>
      <c r="DS26" s="163"/>
      <c r="DU26" s="59">
        <f t="shared" si="8"/>
        <v>5.958249623256362E-3</v>
      </c>
      <c r="DW26" s="59">
        <f t="shared" si="67"/>
        <v>0.96518751670517533</v>
      </c>
      <c r="DX26" s="1">
        <f t="shared" si="65"/>
        <v>1.1096355876882777E-2</v>
      </c>
    </row>
    <row r="27" spans="1:128" x14ac:dyDescent="0.3">
      <c r="B27" s="15" t="s">
        <v>22</v>
      </c>
      <c r="C27" s="16" t="s">
        <v>23</v>
      </c>
      <c r="D27" s="15" t="s">
        <v>24</v>
      </c>
      <c r="E27" s="16" t="s">
        <v>25</v>
      </c>
      <c r="F27" s="60" t="s">
        <v>28</v>
      </c>
      <c r="G27" s="15" t="s">
        <v>20</v>
      </c>
      <c r="I27" s="59">
        <f t="shared" si="56"/>
        <v>2.8485982170336908E-2</v>
      </c>
      <c r="J27" s="59">
        <f t="shared" si="56"/>
        <v>3.0933437781857986E-2</v>
      </c>
      <c r="K27" s="59">
        <f t="shared" si="56"/>
        <v>2.9343603333778591E-2</v>
      </c>
      <c r="L27" s="59">
        <f t="shared" si="56"/>
        <v>3.10163726888356E-2</v>
      </c>
      <c r="M27" s="59">
        <f t="shared" si="56"/>
        <v>2.8461004759301526E-2</v>
      </c>
      <c r="N27" s="59">
        <f t="shared" si="56"/>
        <v>3.1776516387074481E-2</v>
      </c>
      <c r="O27" s="59">
        <f t="shared" si="56"/>
        <v>2.6607594093020326E-2</v>
      </c>
      <c r="P27" s="59">
        <f t="shared" si="56"/>
        <v>3.0006195808781711E-2</v>
      </c>
      <c r="Q27" s="59">
        <f t="shared" si="56"/>
        <v>2.5192442929574128E-2</v>
      </c>
      <c r="R27" s="59">
        <f t="shared" si="56"/>
        <v>2.8852774188381024E-2</v>
      </c>
      <c r="S27" s="59">
        <f t="shared" si="56"/>
        <v>2.8114840595788632E-2</v>
      </c>
      <c r="T27" s="59">
        <f t="shared" si="56"/>
        <v>2.7179502178575402E-2</v>
      </c>
      <c r="U27" s="59">
        <f t="shared" si="56"/>
        <v>2.8700829367270832E-2</v>
      </c>
      <c r="W27" s="59">
        <f t="shared" si="56"/>
        <v>3.0818576680184027E-2</v>
      </c>
      <c r="X27" s="59">
        <f t="shared" si="56"/>
        <v>2.743473529207267E-2</v>
      </c>
      <c r="Y27" s="59">
        <f t="shared" si="56"/>
        <v>3.3353990848084485E-2</v>
      </c>
      <c r="Z27" s="59">
        <f t="shared" si="56"/>
        <v>3.3267495873801962E-2</v>
      </c>
      <c r="AA27" s="59">
        <f t="shared" si="56"/>
        <v>2.6976190908051752E-2</v>
      </c>
      <c r="AB27" s="59">
        <f t="shared" si="56"/>
        <v>2.5243035064579859E-2</v>
      </c>
      <c r="AC27" s="59">
        <f t="shared" si="56"/>
        <v>2.7663360028526228E-2</v>
      </c>
      <c r="AD27" s="59">
        <f t="shared" si="56"/>
        <v>2.6171375288736597E-2</v>
      </c>
      <c r="AE27" s="59">
        <f t="shared" si="56"/>
        <v>2.6091370540623993E-2</v>
      </c>
      <c r="AF27" s="59">
        <f t="shared" si="56"/>
        <v>2.7600701709052426E-2</v>
      </c>
      <c r="AG27" s="59">
        <f t="shared" si="56"/>
        <v>2.5845157257053688E-2</v>
      </c>
      <c r="AH27" s="59">
        <f t="shared" si="56"/>
        <v>2.6074464309123822E-2</v>
      </c>
      <c r="AI27" s="59">
        <f t="shared" si="56"/>
        <v>2.7921105397291968E-2</v>
      </c>
      <c r="AK27" s="61">
        <f t="shared" si="57"/>
        <v>2.7038786249188838E-2</v>
      </c>
      <c r="AL27" s="61">
        <f t="shared" si="57"/>
        <v>3.108182039171449E-2</v>
      </c>
      <c r="AM27" s="61">
        <f t="shared" si="57"/>
        <v>2.7500647868077498E-2</v>
      </c>
      <c r="AN27" s="61">
        <f t="shared" si="57"/>
        <v>2.6394234179866874E-2</v>
      </c>
      <c r="AO27" s="61">
        <f t="shared" si="57"/>
        <v>2.6694819619339564E-2</v>
      </c>
      <c r="AP27" s="61">
        <f t="shared" si="57"/>
        <v>2.4010406394897595E-2</v>
      </c>
      <c r="AQ27" s="61">
        <f t="shared" si="57"/>
        <v>2.3325346267297476E-2</v>
      </c>
      <c r="AR27" s="61">
        <f t="shared" si="57"/>
        <v>2.5036738348447961E-2</v>
      </c>
      <c r="AS27" s="61">
        <v>2.4339732671746189E-2</v>
      </c>
      <c r="AT27" s="61">
        <v>2.4228881380185086E-2</v>
      </c>
      <c r="AU27" s="61">
        <v>2.4228881380185086E-2</v>
      </c>
      <c r="AV27" s="61">
        <v>2.4228881380185086E-2</v>
      </c>
      <c r="AW27" s="59">
        <f t="shared" si="57"/>
        <v>2.6163586383847925E-2</v>
      </c>
      <c r="AY27" s="62">
        <v>2.3702522122647798E-2</v>
      </c>
      <c r="AZ27" s="62">
        <v>2.3702522122647798E-2</v>
      </c>
      <c r="BA27" s="62">
        <v>2.3702522122647798E-2</v>
      </c>
      <c r="BB27" s="62">
        <v>2.3702522122647798E-2</v>
      </c>
      <c r="BC27" s="62">
        <v>2.3702522122647798E-2</v>
      </c>
      <c r="BD27" s="62">
        <v>2.3702522122647798E-2</v>
      </c>
      <c r="BE27" s="62">
        <v>2.3702522122647798E-2</v>
      </c>
      <c r="BF27" s="62">
        <v>2.6870695626345784E-2</v>
      </c>
      <c r="BG27" s="62">
        <v>2.4339732671746189E-2</v>
      </c>
      <c r="BH27" s="62">
        <v>2.3860629252968762E-2</v>
      </c>
      <c r="BI27" s="62">
        <v>2.5793287467824229E-2</v>
      </c>
      <c r="BJ27" s="62">
        <v>2.4397975213815745E-2</v>
      </c>
      <c r="BK27" s="59">
        <v>2.4397975213815745E-2</v>
      </c>
      <c r="BM27" s="1">
        <f t="shared" si="66"/>
        <v>2.6661870209466507E-2</v>
      </c>
      <c r="BN27" s="1">
        <f t="shared" si="66"/>
        <v>2.735573112277475E-2</v>
      </c>
      <c r="BO27" s="1">
        <f t="shared" si="66"/>
        <v>2.9923396633442827E-2</v>
      </c>
      <c r="BP27" s="63">
        <v>2.3702522122647798E-2</v>
      </c>
      <c r="BQ27" s="63">
        <v>2.3702522122647798E-2</v>
      </c>
      <c r="BR27" s="63">
        <v>2.3702522122647798E-2</v>
      </c>
      <c r="BS27" s="63">
        <v>2.3702522122647798E-2</v>
      </c>
      <c r="BT27" s="63">
        <v>2.6870695626345784E-2</v>
      </c>
      <c r="BU27" s="63">
        <v>2.4339732671746189E-2</v>
      </c>
      <c r="BV27" s="63">
        <v>2.3860629252968762E-2</v>
      </c>
      <c r="BW27" s="63">
        <v>2.5793287467824229E-2</v>
      </c>
      <c r="BX27" s="63">
        <v>2.4397975213815745E-2</v>
      </c>
      <c r="BY27" s="1">
        <f t="shared" si="60"/>
        <v>2.5314134160952274E-2</v>
      </c>
      <c r="CA27" s="163"/>
      <c r="CB27" s="163"/>
      <c r="CC27" s="163"/>
      <c r="CD27" s="163"/>
      <c r="CE27" s="163"/>
      <c r="CF27" s="163"/>
      <c r="CG27" s="163"/>
      <c r="CH27" s="163"/>
      <c r="CI27" s="163"/>
      <c r="CJ27" s="163"/>
      <c r="CK27" s="163"/>
      <c r="CL27" s="163"/>
      <c r="CM27" s="1">
        <f t="shared" si="61"/>
        <v>0</v>
      </c>
      <c r="CO27" s="163"/>
      <c r="CP27" s="163"/>
      <c r="CQ27" s="163"/>
      <c r="CR27" s="163"/>
      <c r="CS27" s="1">
        <f t="shared" si="62"/>
        <v>0</v>
      </c>
      <c r="CU27" s="163"/>
      <c r="CV27" s="163"/>
      <c r="CW27" s="163"/>
      <c r="CX27" s="163"/>
      <c r="CY27" s="1">
        <f t="shared" si="63"/>
        <v>0</v>
      </c>
      <c r="DA27" s="163"/>
      <c r="DB27" s="163"/>
      <c r="DC27" s="163"/>
      <c r="DD27" s="163"/>
      <c r="DE27" s="163"/>
      <c r="DF27" s="163"/>
      <c r="DG27" s="163"/>
      <c r="DH27" s="163"/>
      <c r="DI27" s="163"/>
      <c r="DJ27" s="163"/>
      <c r="DK27" s="163"/>
      <c r="DL27" s="163"/>
      <c r="DM27" s="163"/>
      <c r="DN27" s="163"/>
      <c r="DO27" s="163"/>
      <c r="DP27" s="163"/>
      <c r="DQ27" s="163"/>
      <c r="DR27" s="163"/>
      <c r="DS27" s="163"/>
      <c r="DU27" s="59">
        <f t="shared" si="8"/>
        <v>9.1615894713652918E-4</v>
      </c>
      <c r="DW27" s="59">
        <f t="shared" si="67"/>
        <v>0.96753303578365468</v>
      </c>
      <c r="DX27" s="1">
        <f t="shared" si="65"/>
        <v>1.8037818365714525E-3</v>
      </c>
    </row>
    <row r="28" spans="1:128" x14ac:dyDescent="0.3">
      <c r="B28" s="15" t="s">
        <v>22</v>
      </c>
      <c r="C28" s="16" t="s">
        <v>23</v>
      </c>
      <c r="D28" s="15" t="s">
        <v>24</v>
      </c>
      <c r="E28" s="16" t="s">
        <v>25</v>
      </c>
      <c r="F28" s="60" t="s">
        <v>29</v>
      </c>
      <c r="G28" s="15" t="s">
        <v>20</v>
      </c>
      <c r="I28" s="59">
        <f t="shared" si="56"/>
        <v>3.0933953253690912E-2</v>
      </c>
      <c r="J28" s="59">
        <f t="shared" si="56"/>
        <v>3.4042702542714354E-2</v>
      </c>
      <c r="K28" s="59">
        <f t="shared" si="56"/>
        <v>3.1631063267301286E-2</v>
      </c>
      <c r="L28" s="59">
        <f t="shared" si="56"/>
        <v>3.4841168865182244E-2</v>
      </c>
      <c r="M28" s="59">
        <f t="shared" si="56"/>
        <v>2.8973577659740572E-2</v>
      </c>
      <c r="N28" s="59">
        <f t="shared" si="56"/>
        <v>3.3828005160592728E-2</v>
      </c>
      <c r="O28" s="59">
        <f t="shared" si="56"/>
        <v>2.9087589663857761E-2</v>
      </c>
      <c r="P28" s="59">
        <f t="shared" si="56"/>
        <v>3.2459901452683598E-2</v>
      </c>
      <c r="Q28" s="59">
        <f t="shared" si="56"/>
        <v>2.7208081785117088E-2</v>
      </c>
      <c r="R28" s="59">
        <f t="shared" si="56"/>
        <v>3.2739808309662985E-2</v>
      </c>
      <c r="S28" s="59">
        <f t="shared" si="56"/>
        <v>3.170085319511811E-2</v>
      </c>
      <c r="T28" s="59">
        <f t="shared" si="56"/>
        <v>2.9338598666357969E-2</v>
      </c>
      <c r="U28" s="59">
        <f t="shared" si="56"/>
        <v>3.1254621123561539E-2</v>
      </c>
      <c r="W28" s="59">
        <f t="shared" si="56"/>
        <v>3.4253050904378926E-2</v>
      </c>
      <c r="X28" s="59">
        <f t="shared" si="56"/>
        <v>3.0868285594557076E-2</v>
      </c>
      <c r="Y28" s="59">
        <f t="shared" si="56"/>
        <v>3.7859962972050777E-2</v>
      </c>
      <c r="Z28" s="59">
        <f t="shared" si="56"/>
        <v>3.7423413016123272E-2</v>
      </c>
      <c r="AA28" s="59">
        <f t="shared" si="56"/>
        <v>3.0745528614401812E-2</v>
      </c>
      <c r="AB28" s="59">
        <f t="shared" si="56"/>
        <v>2.9193715936094218E-2</v>
      </c>
      <c r="AC28" s="59">
        <f t="shared" si="56"/>
        <v>3.191498386582281E-2</v>
      </c>
      <c r="AD28" s="59">
        <f t="shared" si="56"/>
        <v>3.0574164855613088E-2</v>
      </c>
      <c r="AE28" s="59">
        <f t="shared" si="56"/>
        <v>3.085828656722707E-2</v>
      </c>
      <c r="AF28" s="59">
        <f t="shared" si="56"/>
        <v>3.2341358653187553E-2</v>
      </c>
      <c r="AG28" s="59">
        <f t="shared" si="56"/>
        <v>3.1542233738162284E-2</v>
      </c>
      <c r="AH28" s="59">
        <f t="shared" si="56"/>
        <v>3.1765657789643811E-2</v>
      </c>
      <c r="AI28" s="59">
        <f t="shared" si="56"/>
        <v>3.2337005438834637E-2</v>
      </c>
      <c r="AK28" s="61">
        <f t="shared" si="57"/>
        <v>3.4154811444531773E-2</v>
      </c>
      <c r="AL28" s="61">
        <f t="shared" si="57"/>
        <v>3.8300194332483384E-2</v>
      </c>
      <c r="AM28" s="61">
        <f t="shared" si="57"/>
        <v>3.2936039770642432E-2</v>
      </c>
      <c r="AN28" s="61">
        <f t="shared" si="57"/>
        <v>3.1964760288676064E-2</v>
      </c>
      <c r="AO28" s="61">
        <f t="shared" si="57"/>
        <v>3.1438947654856594E-2</v>
      </c>
      <c r="AP28" s="61">
        <f t="shared" si="57"/>
        <v>2.7540501048984437E-2</v>
      </c>
      <c r="AQ28" s="61">
        <f t="shared" si="57"/>
        <v>2.6802127665508099E-2</v>
      </c>
      <c r="AR28" s="61">
        <f t="shared" si="57"/>
        <v>2.856846342007931E-2</v>
      </c>
      <c r="AS28" s="61">
        <v>2.5903173810209425E-2</v>
      </c>
      <c r="AT28" s="61">
        <v>2.5747843070859797E-2</v>
      </c>
      <c r="AU28" s="61">
        <v>2.5747843070859797E-2</v>
      </c>
      <c r="AV28" s="61">
        <v>2.5747843070859797E-2</v>
      </c>
      <c r="AW28" s="59">
        <f t="shared" si="57"/>
        <v>3.1119208634618326E-2</v>
      </c>
      <c r="AY28" s="62">
        <v>2.5206873071173055E-2</v>
      </c>
      <c r="AZ28" s="62">
        <v>2.5206873071173055E-2</v>
      </c>
      <c r="BA28" s="62">
        <v>2.5206873071173055E-2</v>
      </c>
      <c r="BB28" s="62">
        <v>2.5206873071173055E-2</v>
      </c>
      <c r="BC28" s="62">
        <v>2.5206873071173055E-2</v>
      </c>
      <c r="BD28" s="62">
        <v>2.5206873071173055E-2</v>
      </c>
      <c r="BE28" s="62">
        <v>2.5206873071173055E-2</v>
      </c>
      <c r="BF28" s="62">
        <v>2.8586449574550733E-2</v>
      </c>
      <c r="BG28" s="62">
        <v>2.5903173810209425E-2</v>
      </c>
      <c r="BH28" s="62">
        <v>2.5402351078336674E-2</v>
      </c>
      <c r="BI28" s="62">
        <v>2.7469613891630724E-2</v>
      </c>
      <c r="BJ28" s="62">
        <v>2.5992764831719608E-2</v>
      </c>
      <c r="BK28" s="59">
        <v>2.5992764831719608E-2</v>
      </c>
      <c r="BM28" s="1">
        <f t="shared" si="66"/>
        <v>3.4191292614798294E-2</v>
      </c>
      <c r="BN28" s="1">
        <f t="shared" si="66"/>
        <v>3.2789227929071144E-2</v>
      </c>
      <c r="BO28" s="1">
        <f t="shared" si="66"/>
        <v>3.6007513262927809E-2</v>
      </c>
      <c r="BP28" s="63">
        <v>2.5206873071173055E-2</v>
      </c>
      <c r="BQ28" s="63">
        <v>2.5206873071173055E-2</v>
      </c>
      <c r="BR28" s="63">
        <v>2.5206873071173055E-2</v>
      </c>
      <c r="BS28" s="63">
        <v>2.5206873071173055E-2</v>
      </c>
      <c r="BT28" s="63">
        <v>2.8586449574550733E-2</v>
      </c>
      <c r="BU28" s="63">
        <v>2.5903173810209425E-2</v>
      </c>
      <c r="BV28" s="63">
        <v>2.5402351078336674E-2</v>
      </c>
      <c r="BW28" s="63">
        <v>2.7469613891630724E-2</v>
      </c>
      <c r="BX28" s="63">
        <v>2.5992764831719608E-2</v>
      </c>
      <c r="BY28" s="1">
        <f t="shared" si="60"/>
        <v>2.8046057207055095E-2</v>
      </c>
      <c r="CA28" s="163"/>
      <c r="CB28" s="163"/>
      <c r="CC28" s="163"/>
      <c r="CD28" s="163"/>
      <c r="CE28" s="163"/>
      <c r="CF28" s="163"/>
      <c r="CG28" s="163"/>
      <c r="CH28" s="163"/>
      <c r="CI28" s="163"/>
      <c r="CJ28" s="163"/>
      <c r="CK28" s="163"/>
      <c r="CL28" s="163"/>
      <c r="CM28" s="1">
        <f t="shared" si="61"/>
        <v>0</v>
      </c>
      <c r="CO28" s="163"/>
      <c r="CP28" s="163"/>
      <c r="CQ28" s="163"/>
      <c r="CR28" s="163"/>
      <c r="CS28" s="1">
        <f t="shared" si="62"/>
        <v>0</v>
      </c>
      <c r="CU28" s="163"/>
      <c r="CV28" s="163"/>
      <c r="CW28" s="163"/>
      <c r="CX28" s="163"/>
      <c r="CY28" s="1">
        <f t="shared" si="63"/>
        <v>0</v>
      </c>
      <c r="DA28" s="163"/>
      <c r="DB28" s="163"/>
      <c r="DC28" s="163"/>
      <c r="DD28" s="163"/>
      <c r="DE28" s="163"/>
      <c r="DF28" s="163"/>
      <c r="DG28" s="163"/>
      <c r="DH28" s="163"/>
      <c r="DI28" s="163"/>
      <c r="DJ28" s="163"/>
      <c r="DK28" s="163"/>
      <c r="DL28" s="163"/>
      <c r="DM28" s="163"/>
      <c r="DN28" s="163"/>
      <c r="DO28" s="163"/>
      <c r="DP28" s="163"/>
      <c r="DQ28" s="163"/>
      <c r="DR28" s="163"/>
      <c r="DS28" s="163"/>
      <c r="DU28" s="59">
        <f t="shared" si="8"/>
        <v>2.0532923753354866E-3</v>
      </c>
      <c r="DW28" s="59">
        <f t="shared" si="67"/>
        <v>0.90124583617642107</v>
      </c>
      <c r="DX28" s="1">
        <f t="shared" si="65"/>
        <v>1.9984475177335786E-3</v>
      </c>
    </row>
    <row r="29" spans="1:128" x14ac:dyDescent="0.3">
      <c r="B29" s="15" t="s">
        <v>22</v>
      </c>
      <c r="C29" s="16" t="s">
        <v>23</v>
      </c>
      <c r="D29" s="15" t="s">
        <v>24</v>
      </c>
      <c r="E29" s="16" t="s">
        <v>25</v>
      </c>
      <c r="F29" s="60" t="s">
        <v>30</v>
      </c>
      <c r="G29" s="15" t="s">
        <v>20</v>
      </c>
      <c r="I29" s="59">
        <f t="shared" si="56"/>
        <v>2.1523510048780902E-2</v>
      </c>
      <c r="J29" s="59">
        <f t="shared" si="56"/>
        <v>2.2082502861372772E-2</v>
      </c>
      <c r="K29" s="59">
        <f t="shared" si="56"/>
        <v>1.9921244927946846E-2</v>
      </c>
      <c r="L29" s="59">
        <f t="shared" si="56"/>
        <v>2.2127403466887696E-2</v>
      </c>
      <c r="M29" s="59">
        <f t="shared" si="56"/>
        <v>2.1639550995822737E-2</v>
      </c>
      <c r="N29" s="59">
        <f t="shared" si="56"/>
        <v>2.4611287966318247E-2</v>
      </c>
      <c r="O29" s="59">
        <f t="shared" si="56"/>
        <v>2.0816101671726463E-2</v>
      </c>
      <c r="P29" s="59">
        <f t="shared" si="56"/>
        <v>2.2370664886188916E-2</v>
      </c>
      <c r="Q29" s="59">
        <f t="shared" si="56"/>
        <v>1.889902556072505E-2</v>
      </c>
      <c r="R29" s="59">
        <f t="shared" si="56"/>
        <v>2.1231429880914181E-2</v>
      </c>
      <c r="S29" s="59">
        <f t="shared" si="56"/>
        <v>2.0878913916042456E-2</v>
      </c>
      <c r="T29" s="59">
        <f t="shared" si="56"/>
        <v>1.8999233467049237E-2</v>
      </c>
      <c r="U29" s="59">
        <f t="shared" si="56"/>
        <v>2.1141968504608429E-2</v>
      </c>
      <c r="W29" s="59">
        <f t="shared" si="56"/>
        <v>2.092354095826807E-2</v>
      </c>
      <c r="X29" s="59">
        <f t="shared" si="56"/>
        <v>1.7868204769889876E-2</v>
      </c>
      <c r="Y29" s="59">
        <f t="shared" si="56"/>
        <v>2.1869621066458202E-2</v>
      </c>
      <c r="Z29" s="59">
        <f t="shared" si="56"/>
        <v>2.3598039983624079E-2</v>
      </c>
      <c r="AA29" s="59">
        <f t="shared" si="56"/>
        <v>2.0794518183542689E-2</v>
      </c>
      <c r="AB29" s="59">
        <f t="shared" si="56"/>
        <v>1.9922536094529996E-2</v>
      </c>
      <c r="AC29" s="59">
        <f t="shared" si="56"/>
        <v>3.6181785016099347E-3</v>
      </c>
      <c r="AD29" s="59">
        <f t="shared" si="56"/>
        <v>3.4245992721451284E-3</v>
      </c>
      <c r="AE29" s="59">
        <f t="shared" si="56"/>
        <v>3.3622564356436584E-3</v>
      </c>
      <c r="AF29" s="59">
        <f t="shared" si="56"/>
        <v>3.3370846892595498E-3</v>
      </c>
      <c r="AG29" s="59">
        <f t="shared" si="56"/>
        <v>3.1483521896420756E-3</v>
      </c>
      <c r="AH29" s="59">
        <f t="shared" si="56"/>
        <v>3.0914070207707718E-3</v>
      </c>
      <c r="AI29" s="59">
        <f t="shared" si="56"/>
        <v>1.1806809161313514E-2</v>
      </c>
      <c r="AK29" s="61">
        <f t="shared" si="57"/>
        <v>3.1876831128905031E-3</v>
      </c>
      <c r="AL29" s="61">
        <f t="shared" si="57"/>
        <v>3.4703643853619781E-3</v>
      </c>
      <c r="AM29" s="61">
        <f t="shared" si="57"/>
        <v>3.0213976342743499E-3</v>
      </c>
      <c r="AN29" s="61">
        <f t="shared" si="57"/>
        <v>0</v>
      </c>
      <c r="AO29" s="61">
        <f t="shared" si="57"/>
        <v>0</v>
      </c>
      <c r="AP29" s="61">
        <f t="shared" si="57"/>
        <v>0</v>
      </c>
      <c r="AQ29" s="61">
        <f t="shared" si="57"/>
        <v>2.8772801835632192E-3</v>
      </c>
      <c r="AR29" s="61">
        <f t="shared" si="57"/>
        <v>3.0269413794336325E-3</v>
      </c>
      <c r="AS29" s="61">
        <v>0</v>
      </c>
      <c r="AT29" s="61">
        <v>0</v>
      </c>
      <c r="AU29" s="61">
        <v>0</v>
      </c>
      <c r="AV29" s="61">
        <v>0</v>
      </c>
      <c r="AW29" s="59">
        <f t="shared" si="57"/>
        <v>2.0533491089442732E-3</v>
      </c>
      <c r="AY29" s="62">
        <v>0</v>
      </c>
      <c r="AZ29" s="62">
        <v>0</v>
      </c>
      <c r="BA29" s="62">
        <v>0</v>
      </c>
      <c r="BB29" s="62">
        <v>0</v>
      </c>
      <c r="BC29" s="62">
        <v>0</v>
      </c>
      <c r="BD29" s="62">
        <v>0</v>
      </c>
      <c r="BE29" s="62">
        <v>0</v>
      </c>
      <c r="BF29" s="62">
        <v>0</v>
      </c>
      <c r="BG29" s="62">
        <v>0</v>
      </c>
      <c r="BH29" s="62">
        <v>0</v>
      </c>
      <c r="BI29" s="62">
        <v>0</v>
      </c>
      <c r="BJ29" s="62">
        <v>0</v>
      </c>
      <c r="BK29" s="59">
        <v>0</v>
      </c>
      <c r="BM29" s="1">
        <f t="shared" si="66"/>
        <v>3.0561500311495201E-3</v>
      </c>
      <c r="BN29" s="1">
        <f t="shared" si="66"/>
        <v>2.9342151668221815E-3</v>
      </c>
      <c r="BO29" s="1">
        <f t="shared" si="66"/>
        <v>3.2453634406624443E-3</v>
      </c>
      <c r="BP29" s="63">
        <v>0</v>
      </c>
      <c r="BQ29" s="63">
        <v>0</v>
      </c>
      <c r="BR29" s="63">
        <v>0</v>
      </c>
      <c r="BS29" s="63">
        <v>0</v>
      </c>
      <c r="BT29" s="63">
        <v>0</v>
      </c>
      <c r="BU29" s="63">
        <v>0</v>
      </c>
      <c r="BV29" s="63">
        <v>0</v>
      </c>
      <c r="BW29" s="63">
        <v>0</v>
      </c>
      <c r="BX29" s="63">
        <v>0</v>
      </c>
      <c r="BY29" s="1">
        <f t="shared" si="60"/>
        <v>7.4490974047159407E-4</v>
      </c>
      <c r="CA29" s="163"/>
      <c r="CB29" s="163"/>
      <c r="CC29" s="163"/>
      <c r="CD29" s="163"/>
      <c r="CE29" s="163"/>
      <c r="CF29" s="163"/>
      <c r="CG29" s="163"/>
      <c r="CH29" s="163"/>
      <c r="CI29" s="163"/>
      <c r="CJ29" s="163"/>
      <c r="CK29" s="163"/>
      <c r="CL29" s="163"/>
      <c r="CM29" s="1">
        <f t="shared" si="61"/>
        <v>0</v>
      </c>
      <c r="CO29" s="163"/>
      <c r="CP29" s="163"/>
      <c r="CQ29" s="163"/>
      <c r="CR29" s="163"/>
      <c r="CS29" s="1">
        <f t="shared" si="62"/>
        <v>0</v>
      </c>
      <c r="CU29" s="163"/>
      <c r="CV29" s="163"/>
      <c r="CW29" s="163"/>
      <c r="CX29" s="163"/>
      <c r="CY29" s="1">
        <f t="shared" si="63"/>
        <v>0</v>
      </c>
      <c r="DA29" s="163"/>
      <c r="DB29" s="163"/>
      <c r="DC29" s="163"/>
      <c r="DD29" s="163"/>
      <c r="DE29" s="163"/>
      <c r="DF29" s="163"/>
      <c r="DG29" s="163"/>
      <c r="DH29" s="163"/>
      <c r="DI29" s="163"/>
      <c r="DJ29" s="163"/>
      <c r="DK29" s="163"/>
      <c r="DL29" s="163"/>
      <c r="DM29" s="163"/>
      <c r="DN29" s="163"/>
      <c r="DO29" s="163"/>
      <c r="DP29" s="163"/>
      <c r="DQ29" s="163"/>
      <c r="DR29" s="163"/>
      <c r="DS29" s="163"/>
      <c r="DU29" s="59">
        <f t="shared" si="8"/>
        <v>7.4490974047159407E-4</v>
      </c>
      <c r="DW29" s="59">
        <f t="shared" si="67"/>
        <v>0.36277793056563501</v>
      </c>
      <c r="DX29" s="1">
        <f t="shared" si="65"/>
        <v>5.3079226459202354E-5</v>
      </c>
    </row>
    <row r="30" spans="1:128" x14ac:dyDescent="0.3">
      <c r="B30" s="15" t="s">
        <v>31</v>
      </c>
      <c r="C30" s="16" t="s">
        <v>32</v>
      </c>
      <c r="D30" s="15" t="s">
        <v>33</v>
      </c>
      <c r="E30" s="16" t="s">
        <v>34</v>
      </c>
      <c r="F30" s="60" t="s">
        <v>35</v>
      </c>
      <c r="G30" s="15" t="s">
        <v>20</v>
      </c>
      <c r="I30" s="59">
        <f t="shared" si="56"/>
        <v>2.5307805818600548E-2</v>
      </c>
      <c r="J30" s="59">
        <f t="shared" si="56"/>
        <v>2.5958990429561592E-2</v>
      </c>
      <c r="K30" s="59">
        <f t="shared" si="56"/>
        <v>2.3420328315234617E-2</v>
      </c>
      <c r="L30" s="59">
        <f t="shared" si="56"/>
        <v>2.6016773863537242E-2</v>
      </c>
      <c r="M30" s="59">
        <f t="shared" si="56"/>
        <v>2.5444248137969069E-2</v>
      </c>
      <c r="N30" s="59">
        <f t="shared" si="56"/>
        <v>2.8934149995720335E-2</v>
      </c>
      <c r="O30" s="59">
        <f t="shared" si="56"/>
        <v>2.4522674366578956E-2</v>
      </c>
      <c r="P30" s="59">
        <f t="shared" si="56"/>
        <v>2.635404741095182E-2</v>
      </c>
      <c r="Q30" s="59">
        <f t="shared" si="56"/>
        <v>2.2264251250346173E-2</v>
      </c>
      <c r="R30" s="59">
        <f t="shared" si="56"/>
        <v>2.5011945704463176E-2</v>
      </c>
      <c r="S30" s="59">
        <f t="shared" si="56"/>
        <v>2.4596671510537849E-2</v>
      </c>
      <c r="T30" s="59">
        <f t="shared" si="56"/>
        <v>2.166530313590552E-2</v>
      </c>
      <c r="U30" s="59">
        <f t="shared" si="56"/>
        <v>2.4814020273328179E-2</v>
      </c>
      <c r="W30" s="59">
        <f t="shared" si="56"/>
        <v>1.9869994929530239E-2</v>
      </c>
      <c r="X30" s="59">
        <f t="shared" si="56"/>
        <v>1.8143286941641214E-2</v>
      </c>
      <c r="Y30" s="59">
        <f t="shared" si="56"/>
        <v>2.576383387320931E-2</v>
      </c>
      <c r="Z30" s="59">
        <f t="shared" si="56"/>
        <v>2.7799972316330822E-2</v>
      </c>
      <c r="AA30" s="59">
        <f t="shared" si="56"/>
        <v>2.4497229755564592E-2</v>
      </c>
      <c r="AB30" s="59">
        <f t="shared" si="56"/>
        <v>2.3469970712883387E-2</v>
      </c>
      <c r="AC30" s="59">
        <f t="shared" si="56"/>
        <v>1.9579383663775275E-3</v>
      </c>
      <c r="AD30" s="59">
        <f t="shared" si="56"/>
        <v>1.8531850496995633E-3</v>
      </c>
      <c r="AE30" s="59">
        <f t="shared" si="56"/>
        <v>1.8194488939717265E-3</v>
      </c>
      <c r="AF30" s="59">
        <f t="shared" si="56"/>
        <v>1.8058274734133357E-3</v>
      </c>
      <c r="AG30" s="59">
        <f t="shared" si="56"/>
        <v>1.7036969119948533E-3</v>
      </c>
      <c r="AH30" s="59">
        <f t="shared" si="56"/>
        <v>1.672881647172237E-3</v>
      </c>
      <c r="AI30" s="59">
        <f t="shared" si="56"/>
        <v>1.2169276675726128E-2</v>
      </c>
      <c r="AK30" s="61">
        <f t="shared" si="57"/>
        <v>1.7249804192619902E-3</v>
      </c>
      <c r="AL30" s="61">
        <f t="shared" si="57"/>
        <v>1.8779503477749937E-3</v>
      </c>
      <c r="AM30" s="61">
        <f t="shared" si="57"/>
        <v>1.6349968210788411E-3</v>
      </c>
      <c r="AN30" s="61">
        <f t="shared" si="57"/>
        <v>1.6737191406384273E-3</v>
      </c>
      <c r="AO30" s="61">
        <f t="shared" si="57"/>
        <v>1.7605437907563845E-3</v>
      </c>
      <c r="AP30" s="61">
        <f t="shared" si="57"/>
        <v>1.6109484997711527E-3</v>
      </c>
      <c r="AQ30" s="61">
        <f t="shared" si="57"/>
        <v>1.5570092127760596E-3</v>
      </c>
      <c r="AR30" s="61">
        <f t="shared" si="57"/>
        <v>1.637996759465362E-3</v>
      </c>
      <c r="AS30" s="61">
        <v>1.9663260930337986E-2</v>
      </c>
      <c r="AT30" s="61">
        <v>2.003284991940231E-2</v>
      </c>
      <c r="AU30" s="61">
        <v>2.003284991940231E-2</v>
      </c>
      <c r="AV30" s="61">
        <v>2.003284991940231E-2</v>
      </c>
      <c r="AW30" s="59">
        <f t="shared" si="57"/>
        <v>1.6623062795437095E-3</v>
      </c>
      <c r="AY30" s="62">
        <v>1.9371660298309241E-2</v>
      </c>
      <c r="AZ30" s="62">
        <v>1.9371660298309241E-2</v>
      </c>
      <c r="BA30" s="62">
        <v>1.9371660298309241E-2</v>
      </c>
      <c r="BB30" s="62">
        <v>1.9371660298309241E-2</v>
      </c>
      <c r="BC30" s="62">
        <v>1.9371660298309241E-2</v>
      </c>
      <c r="BD30" s="62">
        <v>1.9371660298309241E-2</v>
      </c>
      <c r="BE30" s="62">
        <v>1.9371660298309241E-2</v>
      </c>
      <c r="BF30" s="62">
        <v>2.1834053708911318E-2</v>
      </c>
      <c r="BG30" s="62">
        <v>1.9663260930337986E-2</v>
      </c>
      <c r="BH30" s="62">
        <v>1.9164917529181133E-2</v>
      </c>
      <c r="BI30" s="62">
        <v>2.0597669784207861E-2</v>
      </c>
      <c r="BJ30" s="62">
        <v>1.9371019320552324E-2</v>
      </c>
      <c r="BK30" s="59">
        <v>1.9371019320552324E-2</v>
      </c>
      <c r="BM30" s="1">
        <f t="shared" si="66"/>
        <v>1.6538027056400494E-3</v>
      </c>
      <c r="BN30" s="1">
        <f t="shared" si="66"/>
        <v>1.5878189673607347E-3</v>
      </c>
      <c r="BO30" s="1">
        <f t="shared" si="66"/>
        <v>1.7561935072388413E-3</v>
      </c>
      <c r="BP30" s="63">
        <v>1.9371660298309241E-2</v>
      </c>
      <c r="BQ30" s="63">
        <v>1.9371660298309241E-2</v>
      </c>
      <c r="BR30" s="63">
        <v>1.9371660298309241E-2</v>
      </c>
      <c r="BS30" s="63">
        <v>1.9371660298309241E-2</v>
      </c>
      <c r="BT30" s="63">
        <v>2.1834053708911318E-2</v>
      </c>
      <c r="BU30" s="63">
        <v>1.9663260930337986E-2</v>
      </c>
      <c r="BV30" s="63">
        <v>1.9164917529181133E-2</v>
      </c>
      <c r="BW30" s="63">
        <v>2.0597669784207861E-2</v>
      </c>
      <c r="BX30" s="63">
        <v>1.9371019320552324E-2</v>
      </c>
      <c r="BY30" s="1">
        <f t="shared" si="60"/>
        <v>1.5415519046307448E-2</v>
      </c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">
        <f t="shared" si="61"/>
        <v>0</v>
      </c>
      <c r="CO30" s="163"/>
      <c r="CP30" s="163"/>
      <c r="CQ30" s="163"/>
      <c r="CR30" s="163"/>
      <c r="CS30" s="1">
        <f t="shared" si="62"/>
        <v>0</v>
      </c>
      <c r="CU30" s="163"/>
      <c r="CV30" s="163"/>
      <c r="CW30" s="163"/>
      <c r="CX30" s="163"/>
      <c r="CY30" s="1">
        <f t="shared" si="63"/>
        <v>0</v>
      </c>
      <c r="DA30" s="163"/>
      <c r="DB30" s="163"/>
      <c r="DC30" s="163"/>
      <c r="DD30" s="163"/>
      <c r="DE30" s="163"/>
      <c r="DF30" s="163"/>
      <c r="DG30" s="163"/>
      <c r="DH30" s="163"/>
      <c r="DI30" s="163"/>
      <c r="DJ30" s="163"/>
      <c r="DK30" s="163"/>
      <c r="DL30" s="163"/>
      <c r="DM30" s="163"/>
      <c r="DN30" s="163"/>
      <c r="DO30" s="163"/>
      <c r="DP30" s="163"/>
      <c r="DQ30" s="163"/>
      <c r="DR30" s="163"/>
      <c r="DS30" s="163"/>
      <c r="DU30" s="59">
        <f t="shared" si="8"/>
        <v>-3.9555002742448758E-3</v>
      </c>
      <c r="DW30" s="59">
        <f t="shared" si="67"/>
        <v>9.2735732494127934</v>
      </c>
      <c r="DX30" s="1">
        <f t="shared" si="65"/>
        <v>1.0984469419437033E-3</v>
      </c>
    </row>
    <row r="31" spans="1:128" x14ac:dyDescent="0.3">
      <c r="B31" s="15" t="s">
        <v>31</v>
      </c>
      <c r="C31" s="16" t="s">
        <v>32</v>
      </c>
      <c r="D31" s="15" t="s">
        <v>33</v>
      </c>
      <c r="E31" s="16" t="s">
        <v>34</v>
      </c>
      <c r="F31" s="60" t="s">
        <v>36</v>
      </c>
      <c r="G31" s="15" t="s">
        <v>20</v>
      </c>
      <c r="I31" s="59">
        <f t="shared" si="56"/>
        <v>0.12268098735790212</v>
      </c>
      <c r="J31" s="59">
        <f t="shared" si="56"/>
        <v>0.12943621335744393</v>
      </c>
      <c r="K31" s="59">
        <f t="shared" si="56"/>
        <v>0.11840537038252436</v>
      </c>
      <c r="L31" s="59">
        <f t="shared" si="56"/>
        <v>0.12757294267060815</v>
      </c>
      <c r="M31" s="59">
        <f t="shared" si="56"/>
        <v>0.1266973295658759</v>
      </c>
      <c r="N31" s="59">
        <f t="shared" si="56"/>
        <v>0.13080240575460744</v>
      </c>
      <c r="O31" s="59">
        <f t="shared" si="56"/>
        <v>0.11816625908004118</v>
      </c>
      <c r="P31" s="59">
        <f t="shared" si="56"/>
        <v>0.13394534947028683</v>
      </c>
      <c r="Q31" s="59">
        <f t="shared" si="56"/>
        <v>0.10606809116812312</v>
      </c>
      <c r="R31" s="59">
        <f t="shared" si="56"/>
        <v>0.11299276363450012</v>
      </c>
      <c r="S31" s="59">
        <f t="shared" si="56"/>
        <v>0.11127214819117308</v>
      </c>
      <c r="T31" s="59">
        <f t="shared" si="56"/>
        <v>0.10089122827245205</v>
      </c>
      <c r="U31" s="59">
        <f t="shared" si="56"/>
        <v>0.11921545178459884</v>
      </c>
      <c r="W31" s="59">
        <f t="shared" si="56"/>
        <v>9.4405728103881245E-2</v>
      </c>
      <c r="X31" s="59">
        <f t="shared" si="56"/>
        <v>9.5559112085992062E-2</v>
      </c>
      <c r="Y31" s="59">
        <f t="shared" si="56"/>
        <v>0.12671636126727021</v>
      </c>
      <c r="Z31" s="59">
        <f t="shared" si="56"/>
        <v>0.13913048960744845</v>
      </c>
      <c r="AA31" s="59">
        <f t="shared" si="56"/>
        <v>0.10772341714671883</v>
      </c>
      <c r="AB31" s="59">
        <f t="shared" si="56"/>
        <v>7.9361830594862473E-2</v>
      </c>
      <c r="AC31" s="59">
        <f t="shared" si="56"/>
        <v>0.10913100652970568</v>
      </c>
      <c r="AD31" s="59">
        <f t="shared" si="56"/>
        <v>0.11706729016516011</v>
      </c>
      <c r="AE31" s="59">
        <f t="shared" si="56"/>
        <v>0.11467870373062551</v>
      </c>
      <c r="AF31" s="59">
        <f t="shared" si="56"/>
        <v>0.11302636326286564</v>
      </c>
      <c r="AG31" s="59">
        <f t="shared" si="56"/>
        <v>0.10850414057395633</v>
      </c>
      <c r="AH31" s="59">
        <f t="shared" si="56"/>
        <v>0.11048986048967481</v>
      </c>
      <c r="AI31" s="59">
        <f t="shared" si="56"/>
        <v>0.10912076114812035</v>
      </c>
      <c r="AK31" s="61">
        <f t="shared" si="57"/>
        <v>0.10940069354537697</v>
      </c>
      <c r="AL31" s="61">
        <f t="shared" si="57"/>
        <v>0.1197242406886814</v>
      </c>
      <c r="AM31" s="61">
        <f t="shared" si="57"/>
        <v>0.10702146781985954</v>
      </c>
      <c r="AN31" s="61">
        <f t="shared" si="57"/>
        <v>0.10011401215504688</v>
      </c>
      <c r="AO31" s="61">
        <f t="shared" si="57"/>
        <v>9.1540086940455928E-2</v>
      </c>
      <c r="AP31" s="61">
        <f t="shared" si="57"/>
        <v>8.670979153759871E-2</v>
      </c>
      <c r="AQ31" s="61">
        <f t="shared" si="57"/>
        <v>8.7060786912950175E-2</v>
      </c>
      <c r="AR31" s="61">
        <f t="shared" si="57"/>
        <v>9.2055706969659964E-2</v>
      </c>
      <c r="AS31" s="61">
        <v>9.9514450985371039E-2</v>
      </c>
      <c r="AT31" s="61">
        <v>0.10130848168692201</v>
      </c>
      <c r="AU31" s="61">
        <v>0.10130848168692201</v>
      </c>
      <c r="AV31" s="61">
        <v>0.10130848168692201</v>
      </c>
      <c r="AW31" s="59">
        <f t="shared" si="57"/>
        <v>9.8164080218725788E-2</v>
      </c>
      <c r="AY31" s="62">
        <v>9.8001526234071296E-2</v>
      </c>
      <c r="AZ31" s="62">
        <v>9.8001526234071296E-2</v>
      </c>
      <c r="BA31" s="62">
        <v>9.8001526234071296E-2</v>
      </c>
      <c r="BB31" s="62">
        <v>9.8001526234071296E-2</v>
      </c>
      <c r="BC31" s="62">
        <v>9.8001526234071296E-2</v>
      </c>
      <c r="BD31" s="62">
        <v>9.8001526234071296E-2</v>
      </c>
      <c r="BE31" s="62">
        <v>9.8001526234071296E-2</v>
      </c>
      <c r="BF31" s="62">
        <v>0.11047969416769068</v>
      </c>
      <c r="BG31" s="62">
        <v>9.9514450985371039E-2</v>
      </c>
      <c r="BH31" s="62">
        <v>9.7010895295164823E-2</v>
      </c>
      <c r="BI31" s="62">
        <v>0.10428336352298891</v>
      </c>
      <c r="BJ31" s="62">
        <v>9.8091918777993586E-2</v>
      </c>
      <c r="BK31" s="59">
        <v>9.8091918777993586E-2</v>
      </c>
      <c r="BM31" s="1">
        <f t="shared" si="66"/>
        <v>0.10668395043506092</v>
      </c>
      <c r="BN31" s="1">
        <f t="shared" si="66"/>
        <v>0.10149399440153642</v>
      </c>
      <c r="BO31" s="1">
        <f t="shared" si="66"/>
        <v>0.11369954788441727</v>
      </c>
      <c r="BP31" s="63">
        <v>9.8001526234071296E-2</v>
      </c>
      <c r="BQ31" s="63">
        <v>9.8001526234071296E-2</v>
      </c>
      <c r="BR31" s="63">
        <v>9.8001526234071296E-2</v>
      </c>
      <c r="BS31" s="63">
        <v>9.8001526234071296E-2</v>
      </c>
      <c r="BT31" s="63">
        <v>0.11047969416769068</v>
      </c>
      <c r="BU31" s="63">
        <v>9.9514450985371039E-2</v>
      </c>
      <c r="BV31" s="63">
        <v>9.7010895295164823E-2</v>
      </c>
      <c r="BW31" s="63">
        <v>0.10428336352298891</v>
      </c>
      <c r="BX31" s="63">
        <v>9.8091918777993586E-2</v>
      </c>
      <c r="BY31" s="1">
        <f t="shared" si="60"/>
        <v>0.10193425083832049</v>
      </c>
      <c r="CA31" s="163"/>
      <c r="CB31" s="163"/>
      <c r="CC31" s="163"/>
      <c r="CD31" s="163"/>
      <c r="CE31" s="163"/>
      <c r="CF31" s="163"/>
      <c r="CG31" s="163"/>
      <c r="CH31" s="163"/>
      <c r="CI31" s="163"/>
      <c r="CJ31" s="163"/>
      <c r="CK31" s="163"/>
      <c r="CL31" s="163"/>
      <c r="CM31" s="1">
        <f t="shared" si="61"/>
        <v>0</v>
      </c>
      <c r="CO31" s="163"/>
      <c r="CP31" s="163"/>
      <c r="CQ31" s="163"/>
      <c r="CR31" s="163"/>
      <c r="CS31" s="1">
        <f t="shared" si="62"/>
        <v>0</v>
      </c>
      <c r="CU31" s="163"/>
      <c r="CV31" s="163"/>
      <c r="CW31" s="163"/>
      <c r="CX31" s="163"/>
      <c r="CY31" s="1">
        <f t="shared" si="63"/>
        <v>0</v>
      </c>
      <c r="DA31" s="163"/>
      <c r="DB31" s="163"/>
      <c r="DC31" s="163"/>
      <c r="DD31" s="163"/>
      <c r="DE31" s="163"/>
      <c r="DF31" s="163"/>
      <c r="DG31" s="163"/>
      <c r="DH31" s="163"/>
      <c r="DI31" s="163"/>
      <c r="DJ31" s="163"/>
      <c r="DK31" s="163"/>
      <c r="DL31" s="163"/>
      <c r="DM31" s="163"/>
      <c r="DN31" s="163"/>
      <c r="DO31" s="163"/>
      <c r="DP31" s="163"/>
      <c r="DQ31" s="163"/>
      <c r="DR31" s="163"/>
      <c r="DS31" s="163"/>
      <c r="DU31" s="59">
        <f t="shared" si="8"/>
        <v>3.8423320603269001E-3</v>
      </c>
      <c r="DW31" s="59">
        <f t="shared" si="67"/>
        <v>1.0384068246877487</v>
      </c>
      <c r="DX31" s="1">
        <f t="shared" si="65"/>
        <v>7.2634184925155706E-3</v>
      </c>
    </row>
    <row r="32" spans="1:128" x14ac:dyDescent="0.3">
      <c r="B32" s="15"/>
      <c r="C32" s="16"/>
      <c r="D32" s="15"/>
      <c r="E32" s="16"/>
      <c r="F32" s="60" t="s">
        <v>181</v>
      </c>
      <c r="G32" s="15" t="s">
        <v>20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64">
        <f>SUM(I32:T32)</f>
        <v>0</v>
      </c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>
        <f>SUM(W32:AH32)</f>
        <v>0</v>
      </c>
      <c r="AK32" s="65">
        <f t="shared" si="57"/>
        <v>2.4714631748285599E-4</v>
      </c>
      <c r="AL32" s="65">
        <f t="shared" si="57"/>
        <v>2.690630615233179E-4</v>
      </c>
      <c r="AM32" s="65">
        <f t="shared" si="57"/>
        <v>2.3425393050544805E-4</v>
      </c>
      <c r="AN32" s="65">
        <f t="shared" si="57"/>
        <v>3.3327565344291499E-3</v>
      </c>
      <c r="AO32" s="65">
        <f t="shared" si="57"/>
        <v>3.5056442149271855E-3</v>
      </c>
      <c r="AP32" s="65">
        <f t="shared" si="57"/>
        <v>3.2077658733364761E-3</v>
      </c>
      <c r="AQ32" s="65">
        <f t="shared" si="57"/>
        <v>2.2308026738903779E-4</v>
      </c>
      <c r="AR32" s="65">
        <f t="shared" si="57"/>
        <v>2.3468374605412201E-4</v>
      </c>
      <c r="AS32" s="65">
        <v>2.3772045433923615E-4</v>
      </c>
      <c r="AT32" s="65">
        <v>2.4302236937987794E-4</v>
      </c>
      <c r="AU32" s="65">
        <v>2.4302236937987794E-4</v>
      </c>
      <c r="AV32" s="65">
        <v>2.4302236937987794E-4</v>
      </c>
      <c r="AW32" s="64">
        <f>SUM(AK32:AV32)</f>
        <v>1.2221181508126466E-2</v>
      </c>
      <c r="AY32" s="62">
        <v>2.3460039337057988E-4</v>
      </c>
      <c r="AZ32" s="62">
        <v>2.3460039337057988E-4</v>
      </c>
      <c r="BA32" s="62">
        <v>2.3460039337057988E-4</v>
      </c>
      <c r="BB32" s="62">
        <v>2.3460039337057988E-4</v>
      </c>
      <c r="BC32" s="62">
        <v>2.3460039337057988E-4</v>
      </c>
      <c r="BD32" s="62">
        <v>2.3460039337057988E-4</v>
      </c>
      <c r="BE32" s="62">
        <v>2.3460039337057988E-4</v>
      </c>
      <c r="BF32" s="62">
        <v>2.6419341763243755E-4</v>
      </c>
      <c r="BG32" s="62">
        <v>2.3772045433923615E-4</v>
      </c>
      <c r="BH32" s="62">
        <v>2.3149360373640146E-4</v>
      </c>
      <c r="BI32" s="62">
        <v>2.4858148776458198E-4</v>
      </c>
      <c r="BJ32" s="62">
        <v>2.3357126480013407E-4</v>
      </c>
      <c r="BK32" s="64">
        <v>2.3357126480013407E-4</v>
      </c>
      <c r="BM32" s="1">
        <f t="shared" si="66"/>
        <v>2.3694834107522073E-4</v>
      </c>
      <c r="BN32" s="1">
        <f t="shared" si="66"/>
        <v>2.2749453049712706E-4</v>
      </c>
      <c r="BO32" s="1">
        <f t="shared" si="66"/>
        <v>2.5161836821501919E-4</v>
      </c>
      <c r="BP32" s="63">
        <v>2.3460039337057988E-4</v>
      </c>
      <c r="BQ32" s="63">
        <v>2.3460039337057988E-4</v>
      </c>
      <c r="BR32" s="63">
        <v>2.3460039337057988E-4</v>
      </c>
      <c r="BS32" s="63">
        <v>2.3460039337057988E-4</v>
      </c>
      <c r="BT32" s="63">
        <v>2.6419341763243755E-4</v>
      </c>
      <c r="BU32" s="63">
        <v>2.3772045433923615E-4</v>
      </c>
      <c r="BV32" s="63">
        <v>2.3149360373640146E-4</v>
      </c>
      <c r="BW32" s="63">
        <v>2.4858148776458198E-4</v>
      </c>
      <c r="BX32" s="63">
        <v>2.3357126480013407E-4</v>
      </c>
      <c r="BY32" s="1">
        <f t="shared" si="60"/>
        <v>2.392965317551924E-4</v>
      </c>
      <c r="CA32" s="163"/>
      <c r="CB32" s="163"/>
      <c r="CC32" s="163"/>
      <c r="CD32" s="163"/>
      <c r="CE32" s="163"/>
      <c r="CF32" s="163"/>
      <c r="CG32" s="163"/>
      <c r="CH32" s="163"/>
      <c r="CI32" s="163"/>
      <c r="CJ32" s="163"/>
      <c r="CK32" s="163"/>
      <c r="CL32" s="163"/>
      <c r="CM32" s="1">
        <f t="shared" si="61"/>
        <v>0</v>
      </c>
      <c r="CO32" s="163"/>
      <c r="CP32" s="163"/>
      <c r="CQ32" s="163"/>
      <c r="CR32" s="163"/>
      <c r="CS32" s="1">
        <f t="shared" si="62"/>
        <v>0</v>
      </c>
      <c r="CU32" s="163"/>
      <c r="CV32" s="163"/>
      <c r="CW32" s="163"/>
      <c r="CX32" s="163"/>
      <c r="CY32" s="1">
        <f t="shared" si="63"/>
        <v>0</v>
      </c>
      <c r="DA32" s="163"/>
      <c r="DB32" s="163"/>
      <c r="DC32" s="163"/>
      <c r="DD32" s="163"/>
      <c r="DE32" s="163"/>
      <c r="DF32" s="163"/>
      <c r="DG32" s="163"/>
      <c r="DH32" s="163"/>
      <c r="DI32" s="163"/>
      <c r="DJ32" s="163"/>
      <c r="DK32" s="163"/>
      <c r="DL32" s="163"/>
      <c r="DM32" s="163"/>
      <c r="DN32" s="163"/>
      <c r="DO32" s="163"/>
      <c r="DP32" s="163"/>
      <c r="DQ32" s="163"/>
      <c r="DR32" s="163"/>
      <c r="DS32" s="163"/>
      <c r="DU32" s="59">
        <f t="shared" si="8"/>
        <v>5.7252669550583366E-6</v>
      </c>
      <c r="DW32" s="59">
        <f t="shared" si="67"/>
        <v>1.9580474407983578E-2</v>
      </c>
      <c r="DX32" s="1">
        <f t="shared" si="65"/>
        <v>1.7051293747205234E-5</v>
      </c>
    </row>
    <row r="33" spans="1:128" x14ac:dyDescent="0.3">
      <c r="B33" s="15"/>
      <c r="C33" s="16"/>
      <c r="D33" s="15"/>
      <c r="E33" s="16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8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8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18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18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18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18"/>
      <c r="CO33" s="59"/>
      <c r="CP33" s="59"/>
      <c r="CQ33" s="59"/>
      <c r="CR33" s="59"/>
      <c r="CS33" s="18"/>
      <c r="CU33" s="59"/>
      <c r="CV33" s="59"/>
      <c r="CW33" s="59"/>
      <c r="CX33" s="59"/>
      <c r="CY33" s="18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U33" s="18"/>
      <c r="DW33" s="18"/>
      <c r="DX33" s="18"/>
    </row>
    <row r="34" spans="1:128" s="10" customFormat="1" x14ac:dyDescent="0.3">
      <c r="A34" s="21"/>
      <c r="B34" s="131"/>
      <c r="C34" s="132"/>
      <c r="D34" s="131"/>
      <c r="E34" s="132"/>
      <c r="F34" s="133" t="s">
        <v>37</v>
      </c>
      <c r="G34" s="131" t="s">
        <v>38</v>
      </c>
      <c r="I34" s="135">
        <f t="shared" ref="I34:U35" si="68">IFERROR(I97/(I$5+I$6),0)</f>
        <v>829.26101801150639</v>
      </c>
      <c r="J34" s="135">
        <f t="shared" si="68"/>
        <v>959.07499475468637</v>
      </c>
      <c r="K34" s="135">
        <f t="shared" si="68"/>
        <v>886.14508498957946</v>
      </c>
      <c r="L34" s="135">
        <f t="shared" si="68"/>
        <v>907.52326338153205</v>
      </c>
      <c r="M34" s="135">
        <f t="shared" si="68"/>
        <v>910.86448429538859</v>
      </c>
      <c r="N34" s="135">
        <f t="shared" si="68"/>
        <v>1047.1808067140755</v>
      </c>
      <c r="O34" s="135">
        <f t="shared" si="68"/>
        <v>986.00100373427642</v>
      </c>
      <c r="P34" s="135">
        <f t="shared" si="68"/>
        <v>1009.1887477255462</v>
      </c>
      <c r="Q34" s="135">
        <f t="shared" si="68"/>
        <v>987.89301954078508</v>
      </c>
      <c r="R34" s="135">
        <f t="shared" si="68"/>
        <v>1024.4629162714325</v>
      </c>
      <c r="S34" s="135">
        <f t="shared" si="68"/>
        <v>1020.9579994764167</v>
      </c>
      <c r="T34" s="135">
        <f t="shared" si="68"/>
        <v>1017.7217077743384</v>
      </c>
      <c r="U34" s="135">
        <f t="shared" si="68"/>
        <v>965.36151125169192</v>
      </c>
      <c r="W34" s="135">
        <f t="shared" ref="W34:AI34" si="69">IFERROR(W97/(W$5+W$6),0)</f>
        <v>986.11788896554674</v>
      </c>
      <c r="X34" s="135">
        <f t="shared" si="69"/>
        <v>996.32914348665861</v>
      </c>
      <c r="Y34" s="135">
        <f t="shared" si="69"/>
        <v>1041.5709907687292</v>
      </c>
      <c r="Z34" s="135">
        <f t="shared" si="69"/>
        <v>952.00967970672434</v>
      </c>
      <c r="AA34" s="135">
        <f t="shared" si="69"/>
        <v>991.52105950828081</v>
      </c>
      <c r="AB34" s="135">
        <f t="shared" si="69"/>
        <v>1046.6437686707061</v>
      </c>
      <c r="AC34" s="135">
        <f t="shared" si="69"/>
        <v>976.68092436096219</v>
      </c>
      <c r="AD34" s="135">
        <f t="shared" si="69"/>
        <v>965.41951178585214</v>
      </c>
      <c r="AE34" s="135">
        <f t="shared" si="69"/>
        <v>1028.7278040814358</v>
      </c>
      <c r="AF34" s="135">
        <f t="shared" si="69"/>
        <v>998.79555739365298</v>
      </c>
      <c r="AG34" s="135">
        <f t="shared" si="69"/>
        <v>968.37462406480608</v>
      </c>
      <c r="AH34" s="135">
        <f t="shared" si="69"/>
        <v>1015.6954252343133</v>
      </c>
      <c r="AI34" s="135">
        <f t="shared" si="69"/>
        <v>997.05653214468202</v>
      </c>
      <c r="AK34" s="135">
        <f t="shared" ref="AK34:AW34" si="70">IFERROR(AK97/(AK$5+AK$6),0)</f>
        <v>1001.7676424209933</v>
      </c>
      <c r="AL34" s="135">
        <f t="shared" si="70"/>
        <v>1051.2223454583395</v>
      </c>
      <c r="AM34" s="135">
        <f t="shared" si="70"/>
        <v>952.22790450419916</v>
      </c>
      <c r="AN34" s="135">
        <f t="shared" si="70"/>
        <v>963.76856893278443</v>
      </c>
      <c r="AO34" s="135">
        <f t="shared" si="70"/>
        <v>1012.4154450818253</v>
      </c>
      <c r="AP34" s="135">
        <f t="shared" si="70"/>
        <v>996.01906416071108</v>
      </c>
      <c r="AQ34" s="135">
        <f t="shared" si="70"/>
        <v>943.33662198328784</v>
      </c>
      <c r="AR34" s="135">
        <f t="shared" si="70"/>
        <v>976.07149021660507</v>
      </c>
      <c r="AS34" s="135">
        <v>1128.3910164140557</v>
      </c>
      <c r="AT34" s="135">
        <f t="shared" ref="AT34:AV34" si="71">IFERROR(AT97/(AT$5+AT$6),0)</f>
        <v>979.62186892262753</v>
      </c>
      <c r="AU34" s="135">
        <f t="shared" si="71"/>
        <v>1026.3147351542425</v>
      </c>
      <c r="AV34" s="135">
        <f t="shared" si="71"/>
        <v>986.50812203556416</v>
      </c>
      <c r="AW34" s="135">
        <f t="shared" si="70"/>
        <v>998.89111138158364</v>
      </c>
      <c r="AY34" s="135">
        <f t="shared" ref="AY34:BK34" si="72">IFERROR(AY97/(AY$5+AY$6),0)</f>
        <v>983.4046183972165</v>
      </c>
      <c r="AZ34" s="135">
        <f t="shared" si="72"/>
        <v>973.45323661297357</v>
      </c>
      <c r="BA34" s="135">
        <f t="shared" si="72"/>
        <v>992.1740704547874</v>
      </c>
      <c r="BB34" s="135">
        <f t="shared" si="72"/>
        <v>993.84498088798864</v>
      </c>
      <c r="BC34" s="135">
        <f t="shared" si="72"/>
        <v>953.02139805488525</v>
      </c>
      <c r="BD34" s="135">
        <f t="shared" si="72"/>
        <v>982.35235260532318</v>
      </c>
      <c r="BE34" s="135">
        <f t="shared" si="72"/>
        <v>999.6077555075866</v>
      </c>
      <c r="BF34" s="135">
        <f t="shared" si="72"/>
        <v>977.91333029580449</v>
      </c>
      <c r="BG34" s="135">
        <f t="shared" si="72"/>
        <v>972.15005001503187</v>
      </c>
      <c r="BH34" s="135">
        <f t="shared" si="72"/>
        <v>973.63660633209736</v>
      </c>
      <c r="BI34" s="135">
        <f t="shared" si="72"/>
        <v>994.83796140269897</v>
      </c>
      <c r="BJ34" s="135">
        <f t="shared" si="72"/>
        <v>994.73797300243962</v>
      </c>
      <c r="BK34" s="135">
        <f t="shared" si="72"/>
        <v>983.35774214784669</v>
      </c>
      <c r="BM34" s="135">
        <f t="shared" ref="BM34:BY34" si="73">IFERROR(BM97/(BM$5+BM$6),0)</f>
        <v>1009.4700573361886</v>
      </c>
      <c r="BN34" s="135">
        <f t="shared" si="73"/>
        <v>991.52541905446435</v>
      </c>
      <c r="BO34" s="135">
        <f t="shared" si="73"/>
        <v>954.89627151060824</v>
      </c>
      <c r="BP34" s="135">
        <f t="shared" si="73"/>
        <v>1011.0071117873491</v>
      </c>
      <c r="BQ34" s="135">
        <f t="shared" si="73"/>
        <v>1009.2886616247399</v>
      </c>
      <c r="BR34" s="135">
        <f t="shared" si="73"/>
        <v>962.61573980969729</v>
      </c>
      <c r="BS34" s="135">
        <f t="shared" si="73"/>
        <v>999.86841047168571</v>
      </c>
      <c r="BT34" s="135">
        <f t="shared" si="73"/>
        <v>982.57339846366642</v>
      </c>
      <c r="BU34" s="135">
        <f t="shared" si="73"/>
        <v>989.05157748114925</v>
      </c>
      <c r="BV34" s="135">
        <f t="shared" si="73"/>
        <v>983.26416383569858</v>
      </c>
      <c r="BW34" s="135">
        <f t="shared" si="73"/>
        <v>1004.367517453209</v>
      </c>
      <c r="BX34" s="135">
        <f t="shared" si="73"/>
        <v>1006.1575827795643</v>
      </c>
      <c r="BY34" s="135">
        <f t="shared" si="73"/>
        <v>992.1752488998743</v>
      </c>
      <c r="CA34" s="135">
        <f t="shared" ref="CA34:CM34" si="74">IFERROR(CA97/(CA$5+CA$6),0)</f>
        <v>0</v>
      </c>
      <c r="CB34" s="135">
        <f t="shared" si="74"/>
        <v>0</v>
      </c>
      <c r="CC34" s="135">
        <f t="shared" si="74"/>
        <v>0</v>
      </c>
      <c r="CD34" s="135">
        <f t="shared" si="74"/>
        <v>0</v>
      </c>
      <c r="CE34" s="135">
        <f t="shared" si="74"/>
        <v>0</v>
      </c>
      <c r="CF34" s="135">
        <f t="shared" si="74"/>
        <v>0</v>
      </c>
      <c r="CG34" s="135">
        <f t="shared" si="74"/>
        <v>0</v>
      </c>
      <c r="CH34" s="135">
        <f t="shared" si="74"/>
        <v>0</v>
      </c>
      <c r="CI34" s="135">
        <f t="shared" si="74"/>
        <v>0</v>
      </c>
      <c r="CJ34" s="135">
        <f t="shared" si="74"/>
        <v>0</v>
      </c>
      <c r="CK34" s="135">
        <f t="shared" si="74"/>
        <v>0</v>
      </c>
      <c r="CL34" s="135">
        <f t="shared" si="74"/>
        <v>0</v>
      </c>
      <c r="CM34" s="135">
        <f t="shared" si="74"/>
        <v>0</v>
      </c>
      <c r="CO34" s="135">
        <f>IFERROR(CO97/(CO$5+CO$6),0)</f>
        <v>0</v>
      </c>
      <c r="CP34" s="135">
        <f>IFERROR(CP97/(CP$5+CP$6),0)</f>
        <v>0</v>
      </c>
      <c r="CQ34" s="135">
        <f>IFERROR(CQ97/(CQ$5+CQ$6),0)</f>
        <v>0</v>
      </c>
      <c r="CR34" s="135">
        <f>IFERROR(CR97/(CR$5+CR$6),0)</f>
        <v>0</v>
      </c>
      <c r="CS34" s="135">
        <f t="shared" ref="CS34" si="75">IFERROR(CS97/(CS$5+CS$6),0)</f>
        <v>0</v>
      </c>
      <c r="CU34" s="135">
        <f t="shared" ref="CU34:CY34" si="76">IFERROR(CU97/(CU$5+CU$6),0)</f>
        <v>0</v>
      </c>
      <c r="CV34" s="135">
        <f t="shared" si="76"/>
        <v>0</v>
      </c>
      <c r="CW34" s="135">
        <f t="shared" si="76"/>
        <v>0</v>
      </c>
      <c r="CX34" s="135">
        <f t="shared" si="76"/>
        <v>0</v>
      </c>
      <c r="CY34" s="135">
        <f t="shared" si="76"/>
        <v>0</v>
      </c>
      <c r="DA34" s="135">
        <f t="shared" ref="DA34:DS34" si="77">IFERROR(DA97/(DA$5+DA$6),0)</f>
        <v>0</v>
      </c>
      <c r="DB34" s="135">
        <f t="shared" si="77"/>
        <v>0</v>
      </c>
      <c r="DC34" s="135">
        <f t="shared" si="77"/>
        <v>0</v>
      </c>
      <c r="DD34" s="135">
        <f t="shared" si="77"/>
        <v>0</v>
      </c>
      <c r="DE34" s="135">
        <f t="shared" si="77"/>
        <v>0</v>
      </c>
      <c r="DF34" s="135">
        <f t="shared" si="77"/>
        <v>0</v>
      </c>
      <c r="DG34" s="135">
        <f t="shared" si="77"/>
        <v>0</v>
      </c>
      <c r="DH34" s="135">
        <f t="shared" si="77"/>
        <v>0</v>
      </c>
      <c r="DI34" s="135">
        <f t="shared" si="77"/>
        <v>0</v>
      </c>
      <c r="DJ34" s="135">
        <f t="shared" si="77"/>
        <v>0</v>
      </c>
      <c r="DK34" s="135">
        <f t="shared" si="77"/>
        <v>0</v>
      </c>
      <c r="DL34" s="135">
        <f t="shared" si="77"/>
        <v>0</v>
      </c>
      <c r="DM34" s="135">
        <f t="shared" si="77"/>
        <v>0</v>
      </c>
      <c r="DN34" s="135">
        <f t="shared" si="77"/>
        <v>0</v>
      </c>
      <c r="DO34" s="135">
        <f t="shared" si="77"/>
        <v>0</v>
      </c>
      <c r="DP34" s="135">
        <f t="shared" si="77"/>
        <v>0</v>
      </c>
      <c r="DQ34" s="135">
        <f t="shared" si="77"/>
        <v>0</v>
      </c>
      <c r="DR34" s="135">
        <f t="shared" si="77"/>
        <v>0</v>
      </c>
      <c r="DS34" s="135">
        <f t="shared" si="77"/>
        <v>0</v>
      </c>
      <c r="DU34" s="135">
        <f t="shared" si="8"/>
        <v>8.8175067520276116</v>
      </c>
      <c r="DW34" s="135">
        <f>+BY34/AW34</f>
        <v>0.99327668210760178</v>
      </c>
      <c r="DX34" s="135">
        <f t="shared" ref="DX34" si="78">IFERROR(DX97/(DX$5+DX$6),0)</f>
        <v>129.92553034067589</v>
      </c>
    </row>
    <row r="35" spans="1:128" x14ac:dyDescent="0.3">
      <c r="B35" s="15" t="s">
        <v>39</v>
      </c>
      <c r="C35" s="16" t="s">
        <v>40</v>
      </c>
      <c r="D35" s="15" t="s">
        <v>41</v>
      </c>
      <c r="E35" s="16" t="s">
        <v>42</v>
      </c>
      <c r="F35" s="60" t="s">
        <v>43</v>
      </c>
      <c r="G35" s="15" t="s">
        <v>202</v>
      </c>
      <c r="I35" s="59">
        <f t="shared" si="68"/>
        <v>42.953550540361448</v>
      </c>
      <c r="J35" s="59">
        <f t="shared" si="68"/>
        <v>43.405709805075659</v>
      </c>
      <c r="K35" s="59">
        <f t="shared" si="68"/>
        <v>38.609128601848184</v>
      </c>
      <c r="L35" s="59">
        <f t="shared" si="68"/>
        <v>37.40358915241999</v>
      </c>
      <c r="M35" s="59">
        <f t="shared" si="68"/>
        <v>36.491259996401098</v>
      </c>
      <c r="N35" s="59">
        <f t="shared" si="68"/>
        <v>38.472296049168882</v>
      </c>
      <c r="O35" s="59">
        <f t="shared" si="68"/>
        <v>37.564088869825333</v>
      </c>
      <c r="P35" s="59">
        <f t="shared" si="68"/>
        <v>40.383978821244078</v>
      </c>
      <c r="Q35" s="59">
        <f t="shared" si="68"/>
        <v>36.665515060351552</v>
      </c>
      <c r="R35" s="59">
        <f t="shared" si="68"/>
        <v>36.704618814310322</v>
      </c>
      <c r="S35" s="59">
        <f t="shared" si="68"/>
        <v>35.239449007750856</v>
      </c>
      <c r="T35" s="59">
        <f t="shared" si="68"/>
        <v>37.08834977414616</v>
      </c>
      <c r="U35" s="59">
        <f t="shared" si="68"/>
        <v>38.286512452729227</v>
      </c>
      <c r="W35" s="59">
        <f>IFERROR(W98/(W$7),0)</f>
        <v>1.222019789615377E-2</v>
      </c>
      <c r="X35" s="59">
        <f t="shared" ref="X35:AI35" si="79">IFERROR(X98/(X$7),0)</f>
        <v>1.4230754941382947E-2</v>
      </c>
      <c r="Y35" s="59">
        <f t="shared" si="79"/>
        <v>1.4951211888622896E-2</v>
      </c>
      <c r="Z35" s="59">
        <f t="shared" si="79"/>
        <v>1.8657871236281862E-2</v>
      </c>
      <c r="AA35" s="59">
        <f t="shared" si="79"/>
        <v>1.368444217087871E-2</v>
      </c>
      <c r="AB35" s="59">
        <f t="shared" si="79"/>
        <v>1.0678571120341179E-2</v>
      </c>
      <c r="AC35" s="59">
        <f t="shared" si="79"/>
        <v>1.2314580798433881E-3</v>
      </c>
      <c r="AD35" s="59">
        <f t="shared" si="79"/>
        <v>1.1936154628562155E-3</v>
      </c>
      <c r="AE35" s="59">
        <f t="shared" si="79"/>
        <v>1.1424031277511416E-3</v>
      </c>
      <c r="AF35" s="59">
        <f t="shared" si="79"/>
        <v>1.1181650767082578E-3</v>
      </c>
      <c r="AG35" s="59">
        <f t="shared" si="79"/>
        <v>1.1552115607600284E-3</v>
      </c>
      <c r="AH35" s="59">
        <f t="shared" si="79"/>
        <v>1.2037111382120062E-3</v>
      </c>
      <c r="AI35" s="59">
        <f t="shared" si="79"/>
        <v>7.594234199183471E-3</v>
      </c>
      <c r="AK35" s="61">
        <v>1.306373458815241E-3</v>
      </c>
      <c r="AL35" s="61">
        <v>1.4050209418043822E-3</v>
      </c>
      <c r="AM35" s="61">
        <v>1.2792527565403113E-3</v>
      </c>
      <c r="AN35" s="61">
        <v>1.6185147370704135E-3</v>
      </c>
      <c r="AO35" s="61">
        <v>1.3121576294806167E-3</v>
      </c>
      <c r="AP35" s="61">
        <v>1.3754888291478929E-3</v>
      </c>
      <c r="AQ35" s="61">
        <v>1.6128498108328522E-3</v>
      </c>
      <c r="AR35" s="61">
        <v>1.3842279961514851E-3</v>
      </c>
      <c r="AS35" s="61">
        <v>1.3739832813468593E-3</v>
      </c>
      <c r="AT35" s="61">
        <v>1.306373458815241E-3</v>
      </c>
      <c r="AU35" s="61">
        <v>1.306373458815241E-3</v>
      </c>
      <c r="AV35" s="61">
        <v>1.306373458815241E-3</v>
      </c>
      <c r="AW35" s="59">
        <f t="shared" ref="AW35" si="80">IFERROR(AW98/(AW$7),0)</f>
        <v>1.0591113891359532E-3</v>
      </c>
      <c r="AY35" s="62">
        <v>1.6128498108328522E-3</v>
      </c>
      <c r="AZ35" s="62">
        <v>1.6128498108328522E-3</v>
      </c>
      <c r="BA35" s="62">
        <v>1.6128498108328522E-3</v>
      </c>
      <c r="BB35" s="62">
        <v>1.6128498108328522E-3</v>
      </c>
      <c r="BC35" s="62">
        <v>1.6128498108328522E-3</v>
      </c>
      <c r="BD35" s="62">
        <v>1.6128498108328522E-3</v>
      </c>
      <c r="BE35" s="62">
        <v>1.6128498108328522E-3</v>
      </c>
      <c r="BF35" s="62">
        <v>1.3842279961514851E-3</v>
      </c>
      <c r="BG35" s="62">
        <v>1.3739832813468593E-3</v>
      </c>
      <c r="BH35" s="62">
        <v>1.3114844411877397E-3</v>
      </c>
      <c r="BI35" s="62">
        <v>1.3808986652824181E-3</v>
      </c>
      <c r="BJ35" s="62">
        <v>1.3361149764435809E-3</v>
      </c>
      <c r="BK35" s="59">
        <f t="shared" ref="BK35" si="81">IFERROR(BK98/(BK$7),0)</f>
        <v>1.4980001304265992E-3</v>
      </c>
      <c r="BM35" s="59">
        <f>IFERROR(BM98/(BM$7),0)</f>
        <v>1.1059522060285635E-3</v>
      </c>
      <c r="BN35" s="59">
        <f t="shared" ref="BN35:BO35" si="82">IFERROR(BN98/(BN$7),0)</f>
        <v>1.158851465164494E-3</v>
      </c>
      <c r="BO35" s="59">
        <f t="shared" si="82"/>
        <v>1.2950347508262395E-3</v>
      </c>
      <c r="BP35" s="62">
        <v>1.6128498108328522E-3</v>
      </c>
      <c r="BQ35" s="62">
        <v>1.6128498108328522E-3</v>
      </c>
      <c r="BR35" s="62">
        <v>1.6128498108328522E-3</v>
      </c>
      <c r="BS35" s="62">
        <v>1.6128498108328522E-3</v>
      </c>
      <c r="BT35" s="62">
        <v>1.3842279961514851E-3</v>
      </c>
      <c r="BU35" s="62">
        <v>1.3739832813468593E-3</v>
      </c>
      <c r="BV35" s="62">
        <v>1.3114844411877397E-3</v>
      </c>
      <c r="BW35" s="62">
        <v>1.3808986652824181E-3</v>
      </c>
      <c r="BX35" s="62">
        <v>1.3361149764435809E-3</v>
      </c>
      <c r="BY35" s="59">
        <f t="shared" ref="BY35" si="83">IFERROR(BY98/(BY$7),0)</f>
        <v>1.4017632634981151E-3</v>
      </c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59">
        <f t="shared" ref="CM35" si="84">IFERROR(CM98/(CM$7),0)</f>
        <v>0</v>
      </c>
      <c r="CO35" s="163"/>
      <c r="CP35" s="163"/>
      <c r="CQ35" s="163"/>
      <c r="CR35" s="163"/>
      <c r="CS35" s="59">
        <f t="shared" ref="CS35" si="85">IFERROR(CS98/(CS$7),0)</f>
        <v>0</v>
      </c>
      <c r="CU35" s="163"/>
      <c r="CV35" s="163"/>
      <c r="CW35" s="163"/>
      <c r="CX35" s="163"/>
      <c r="CY35" s="59">
        <f t="shared" ref="CY35" si="86">IFERROR(CY98/(CY$7),0)</f>
        <v>0</v>
      </c>
      <c r="DA35" s="163"/>
      <c r="DB35" s="163"/>
      <c r="DC35" s="163"/>
      <c r="DD35" s="163"/>
      <c r="DE35" s="163"/>
      <c r="DF35" s="163"/>
      <c r="DG35" s="163"/>
      <c r="DH35" s="163"/>
      <c r="DI35" s="163"/>
      <c r="DJ35" s="163"/>
      <c r="DK35" s="163"/>
      <c r="DL35" s="163"/>
      <c r="DM35" s="163"/>
      <c r="DN35" s="163"/>
      <c r="DO35" s="163"/>
      <c r="DP35" s="163"/>
      <c r="DQ35" s="163"/>
      <c r="DR35" s="163"/>
      <c r="DS35" s="163"/>
      <c r="DU35" s="59">
        <f t="shared" si="8"/>
        <v>-9.6236866928484056E-5</v>
      </c>
      <c r="DW35" s="59">
        <f t="shared" ref="DW35:DW37" si="87">+BY35/AW35</f>
        <v>1.3235277024465812</v>
      </c>
      <c r="DX35" s="59">
        <f t="shared" ref="DX35" si="88">IFERROR(DX98/(DX$7),0)</f>
        <v>1.6703421589489532E-4</v>
      </c>
    </row>
    <row r="36" spans="1:128" x14ac:dyDescent="0.3">
      <c r="B36" s="15" t="s">
        <v>44</v>
      </c>
      <c r="C36" s="16" t="s">
        <v>45</v>
      </c>
      <c r="D36" s="15" t="s">
        <v>46</v>
      </c>
      <c r="E36" s="16" t="s">
        <v>47</v>
      </c>
      <c r="F36" s="60" t="s">
        <v>48</v>
      </c>
      <c r="G36" s="15" t="s">
        <v>38</v>
      </c>
      <c r="I36" s="24">
        <f t="shared" ref="I36:U36" si="89">IFERROR(I99/I$5,0)</f>
        <v>1360.6184476772528</v>
      </c>
      <c r="J36" s="24">
        <f t="shared" si="89"/>
        <v>1242.0267159224773</v>
      </c>
      <c r="K36" s="24">
        <f t="shared" si="89"/>
        <v>1284.3789840698628</v>
      </c>
      <c r="L36" s="24">
        <f t="shared" si="89"/>
        <v>1303.4012758200715</v>
      </c>
      <c r="M36" s="24">
        <f t="shared" si="89"/>
        <v>1345.0745547179934</v>
      </c>
      <c r="N36" s="24">
        <f t="shared" si="89"/>
        <v>1342.7092086728364</v>
      </c>
      <c r="O36" s="24">
        <f t="shared" si="89"/>
        <v>1354.6691180140792</v>
      </c>
      <c r="P36" s="24">
        <f t="shared" si="89"/>
        <v>1340.5571110586802</v>
      </c>
      <c r="Q36" s="24">
        <f t="shared" si="89"/>
        <v>1359.0170600199037</v>
      </c>
      <c r="R36" s="24">
        <f t="shared" si="89"/>
        <v>1324.5847561905362</v>
      </c>
      <c r="S36" s="24">
        <f t="shared" si="89"/>
        <v>1312.4936211449374</v>
      </c>
      <c r="T36" s="24">
        <f t="shared" si="89"/>
        <v>1399.1205652701669</v>
      </c>
      <c r="U36" s="24">
        <f t="shared" si="89"/>
        <v>1331.0367697201234</v>
      </c>
      <c r="W36" s="24">
        <f t="shared" ref="W36:AI36" si="90">IFERROR(W99/W$5,0)</f>
        <v>1367.2635573283524</v>
      </c>
      <c r="X36" s="24">
        <f t="shared" si="90"/>
        <v>1376.3916907083692</v>
      </c>
      <c r="Y36" s="24">
        <f t="shared" si="90"/>
        <v>1278.3844709561281</v>
      </c>
      <c r="Z36" s="24">
        <f t="shared" si="90"/>
        <v>1302.2947752568405</v>
      </c>
      <c r="AA36" s="24">
        <f t="shared" si="90"/>
        <v>1335.6720395232339</v>
      </c>
      <c r="AB36" s="24">
        <f t="shared" si="90"/>
        <v>1364.7987875878707</v>
      </c>
      <c r="AC36" s="24">
        <f t="shared" si="90"/>
        <v>1339.7510234962222</v>
      </c>
      <c r="AD36" s="24">
        <f t="shared" si="90"/>
        <v>1387.3800318465467</v>
      </c>
      <c r="AE36" s="24">
        <f t="shared" si="90"/>
        <v>1378.256792878369</v>
      </c>
      <c r="AF36" s="24">
        <f t="shared" si="90"/>
        <v>1404.4838275502666</v>
      </c>
      <c r="AG36" s="24">
        <f t="shared" si="90"/>
        <v>1363.7624317095781</v>
      </c>
      <c r="AH36" s="24">
        <f t="shared" si="90"/>
        <v>1362.7098322379538</v>
      </c>
      <c r="AI36" s="24">
        <f t="shared" si="90"/>
        <v>1354.5403676177377</v>
      </c>
      <c r="AK36" s="66">
        <f t="shared" ref="AK36:AM37" si="91">+AK99/AK5</f>
        <v>1385.0109703880989</v>
      </c>
      <c r="AL36" s="66">
        <f t="shared" si="91"/>
        <v>1421.0320904322134</v>
      </c>
      <c r="AM36" s="66">
        <f t="shared" si="91"/>
        <v>1367.5498253900937</v>
      </c>
      <c r="AN36" s="66">
        <f>AN99/AN$5</f>
        <v>1401.7930990726672</v>
      </c>
      <c r="AO36" s="66">
        <f>AO99/AO$5</f>
        <v>1465.2571428996253</v>
      </c>
      <c r="AP36" s="66">
        <f t="shared" ref="AP36:AP37" si="92">AP99/AP$5</f>
        <v>1420.8934156429884</v>
      </c>
      <c r="AQ36" s="66">
        <v>1385.040360003934</v>
      </c>
      <c r="AR36" s="66">
        <v>1351.6848174012177</v>
      </c>
      <c r="AS36" s="66">
        <v>1351.6016545307721</v>
      </c>
      <c r="AT36" s="66">
        <f t="shared" ref="AT36:AV37" si="93">+AT99/AT5</f>
        <v>1416.9243062152163</v>
      </c>
      <c r="AU36" s="66">
        <f t="shared" si="93"/>
        <v>1312.7774238505833</v>
      </c>
      <c r="AV36" s="66">
        <f t="shared" si="93"/>
        <v>1461.1223652709259</v>
      </c>
      <c r="AW36" s="24">
        <f t="shared" ref="AW36" si="94">IFERROR(AW99/AW$5,0)</f>
        <v>1412.6773507228488</v>
      </c>
      <c r="AY36" s="67">
        <v>1385.040360003934</v>
      </c>
      <c r="AZ36" s="67">
        <v>1385.040360003934</v>
      </c>
      <c r="BA36" s="67">
        <v>1385.040360003934</v>
      </c>
      <c r="BB36" s="67">
        <v>1385.040360003934</v>
      </c>
      <c r="BC36" s="67">
        <v>1385.040360003934</v>
      </c>
      <c r="BD36" s="67">
        <v>1385.040360003934</v>
      </c>
      <c r="BE36" s="67">
        <v>1385.040360003934</v>
      </c>
      <c r="BF36" s="67">
        <v>1351.6848174012177</v>
      </c>
      <c r="BG36" s="67">
        <v>1351.6016545307721</v>
      </c>
      <c r="BH36" s="67">
        <v>1344.9504327835962</v>
      </c>
      <c r="BI36" s="67">
        <v>1350.2818959345668</v>
      </c>
      <c r="BJ36" s="67">
        <v>1345.4729125566143</v>
      </c>
      <c r="BK36" s="24">
        <f t="shared" ref="BK36" si="95">IFERROR(BK99/BK$5,0)</f>
        <v>1368.4222345744795</v>
      </c>
      <c r="BM36" s="24">
        <f>IFERROR(BM99/BM$5,0)</f>
        <v>1337.4222680517896</v>
      </c>
      <c r="BN36" s="24">
        <f t="shared" ref="BN36:BO36" si="96">IFERROR(BN99/BN$5,0)</f>
        <v>1332.9265686740271</v>
      </c>
      <c r="BO36" s="24">
        <f t="shared" si="96"/>
        <v>1332.9118672864759</v>
      </c>
      <c r="BP36" s="67">
        <v>1385.040360003934</v>
      </c>
      <c r="BQ36" s="67">
        <v>1385.040360003934</v>
      </c>
      <c r="BR36" s="67">
        <v>1385.040360003934</v>
      </c>
      <c r="BS36" s="67">
        <v>1385.040360003934</v>
      </c>
      <c r="BT36" s="67">
        <v>1351.6848174012177</v>
      </c>
      <c r="BU36" s="67">
        <v>1351.6016545307721</v>
      </c>
      <c r="BV36" s="67">
        <v>1344.9504327835962</v>
      </c>
      <c r="BW36" s="67">
        <v>1350.2818959345668</v>
      </c>
      <c r="BX36" s="67">
        <v>1345.4729125566143</v>
      </c>
      <c r="BY36" s="24">
        <f t="shared" ref="BY36" si="97">IFERROR(BY99/BY$5,0)</f>
        <v>1356.5844410256987</v>
      </c>
      <c r="CA36" s="162"/>
      <c r="CB36" s="162"/>
      <c r="CC36" s="162"/>
      <c r="CD36" s="162"/>
      <c r="CE36" s="162"/>
      <c r="CF36" s="162"/>
      <c r="CG36" s="162"/>
      <c r="CH36" s="162"/>
      <c r="CI36" s="162"/>
      <c r="CJ36" s="162"/>
      <c r="CK36" s="162"/>
      <c r="CL36" s="162"/>
      <c r="CM36" s="24">
        <f t="shared" ref="CM36" si="98">IFERROR(CM99/CM$5,0)</f>
        <v>0</v>
      </c>
      <c r="CO36" s="162"/>
      <c r="CP36" s="162"/>
      <c r="CQ36" s="162"/>
      <c r="CR36" s="162"/>
      <c r="CS36" s="24">
        <f t="shared" ref="CS36" si="99">IFERROR(CS99/CS$5,0)</f>
        <v>0</v>
      </c>
      <c r="CU36" s="162"/>
      <c r="CV36" s="162"/>
      <c r="CW36" s="162"/>
      <c r="CX36" s="162"/>
      <c r="CY36" s="24">
        <f t="shared" ref="CY36" si="100">IFERROR(CY99/CY$5,0)</f>
        <v>0</v>
      </c>
      <c r="DA36" s="162"/>
      <c r="DB36" s="162"/>
      <c r="DC36" s="162"/>
      <c r="DD36" s="162"/>
      <c r="DE36" s="162"/>
      <c r="DF36" s="162"/>
      <c r="DG36" s="162"/>
      <c r="DH36" s="162"/>
      <c r="DI36" s="162"/>
      <c r="DJ36" s="162"/>
      <c r="DK36" s="162"/>
      <c r="DL36" s="162"/>
      <c r="DM36" s="162"/>
      <c r="DN36" s="162"/>
      <c r="DO36" s="162"/>
      <c r="DP36" s="162"/>
      <c r="DQ36" s="162"/>
      <c r="DR36" s="162"/>
      <c r="DS36" s="162"/>
      <c r="DU36" s="59">
        <f t="shared" si="8"/>
        <v>-11.837793548780837</v>
      </c>
      <c r="DW36" s="59">
        <f t="shared" si="87"/>
        <v>0.96029319103300681</v>
      </c>
      <c r="DX36" s="24">
        <f t="shared" ref="DX36" si="101">IFERROR(DX99/DX$5,0)</f>
        <v>194.22632929093785</v>
      </c>
    </row>
    <row r="37" spans="1:128" x14ac:dyDescent="0.3">
      <c r="B37" s="15" t="s">
        <v>49</v>
      </c>
      <c r="C37" s="16" t="s">
        <v>50</v>
      </c>
      <c r="D37" s="15" t="s">
        <v>51</v>
      </c>
      <c r="E37" s="16" t="s">
        <v>47</v>
      </c>
      <c r="F37" s="60" t="s">
        <v>52</v>
      </c>
      <c r="G37" s="15" t="s">
        <v>38</v>
      </c>
      <c r="I37" s="24">
        <f t="shared" ref="I37:U37" si="102">IFERROR(I100/I$6,0)</f>
        <v>292.48351578243057</v>
      </c>
      <c r="J37" s="24">
        <f t="shared" si="102"/>
        <v>446.43971024686539</v>
      </c>
      <c r="K37" s="24">
        <f t="shared" si="102"/>
        <v>359.05235508799007</v>
      </c>
      <c r="L37" s="24">
        <f t="shared" si="102"/>
        <v>373.49078032797644</v>
      </c>
      <c r="M37" s="24">
        <f t="shared" si="102"/>
        <v>364.35593032202854</v>
      </c>
      <c r="N37" s="24">
        <f t="shared" si="102"/>
        <v>505.61695538012185</v>
      </c>
      <c r="O37" s="24">
        <f t="shared" si="102"/>
        <v>431.2052259639164</v>
      </c>
      <c r="P37" s="24">
        <f t="shared" si="102"/>
        <v>459.31302818774128</v>
      </c>
      <c r="Q37" s="24">
        <f t="shared" si="102"/>
        <v>432.32730009310768</v>
      </c>
      <c r="R37" s="24">
        <f t="shared" si="102"/>
        <v>489.67932592701243</v>
      </c>
      <c r="S37" s="24">
        <f t="shared" si="102"/>
        <v>493.87399620717218</v>
      </c>
      <c r="T37" s="24">
        <f t="shared" si="102"/>
        <v>446.46707317788537</v>
      </c>
      <c r="U37" s="24">
        <f t="shared" si="102"/>
        <v>418.73754551403681</v>
      </c>
      <c r="W37" s="24">
        <f t="shared" ref="W37:AI37" si="103">IFERROR(W100/W$6,0)</f>
        <v>432.84241997026493</v>
      </c>
      <c r="X37" s="24">
        <f t="shared" si="103"/>
        <v>435.2051499410764</v>
      </c>
      <c r="Y37" s="24">
        <f t="shared" si="103"/>
        <v>535.59488712739437</v>
      </c>
      <c r="Z37" s="24">
        <f t="shared" si="103"/>
        <v>413.43449421713956</v>
      </c>
      <c r="AA37" s="24">
        <f t="shared" si="103"/>
        <v>445.12949805062783</v>
      </c>
      <c r="AB37" s="24">
        <f t="shared" si="103"/>
        <v>505.07149441171197</v>
      </c>
      <c r="AC37" s="24">
        <f t="shared" si="103"/>
        <v>465.52331537569955</v>
      </c>
      <c r="AD37" s="24">
        <f t="shared" si="103"/>
        <v>432.67159146307614</v>
      </c>
      <c r="AE37" s="24">
        <f t="shared" si="103"/>
        <v>506.95777680500692</v>
      </c>
      <c r="AF37" s="24">
        <f t="shared" si="103"/>
        <v>460.13934283800648</v>
      </c>
      <c r="AG37" s="24">
        <f t="shared" si="103"/>
        <v>444.95114727585252</v>
      </c>
      <c r="AH37" s="24">
        <f t="shared" si="103"/>
        <v>498.94153041870072</v>
      </c>
      <c r="AI37" s="24">
        <f t="shared" si="103"/>
        <v>462.47389261005577</v>
      </c>
      <c r="AK37" s="66">
        <f t="shared" si="91"/>
        <v>471.92066990391839</v>
      </c>
      <c r="AL37" s="66">
        <f t="shared" si="91"/>
        <v>511.2405376189609</v>
      </c>
      <c r="AM37" s="66">
        <f t="shared" si="91"/>
        <v>427.03256622893019</v>
      </c>
      <c r="AN37" s="66">
        <f>AN100/AN$6</f>
        <v>425.84814653202847</v>
      </c>
      <c r="AO37" s="66">
        <f>+AO100/AO6</f>
        <v>450.54840274371867</v>
      </c>
      <c r="AP37" s="66">
        <f t="shared" si="92"/>
        <v>355.22335391074711</v>
      </c>
      <c r="AQ37" s="66">
        <v>440.12824246036882</v>
      </c>
      <c r="AR37" s="66">
        <v>451.76683346377894</v>
      </c>
      <c r="AS37" s="66">
        <v>451.79585108904485</v>
      </c>
      <c r="AT37" s="66">
        <f t="shared" si="93"/>
        <v>425.16395390164422</v>
      </c>
      <c r="AU37" s="66">
        <f t="shared" si="93"/>
        <v>543.31574843341741</v>
      </c>
      <c r="AV37" s="66">
        <f t="shared" si="93"/>
        <v>425.91828825316992</v>
      </c>
      <c r="AW37" s="24">
        <f t="shared" ref="AW37" si="104">IFERROR(AW100/AW$6,0)</f>
        <v>458.5010804888658</v>
      </c>
      <c r="AY37" s="67">
        <v>440.12824246036882</v>
      </c>
      <c r="AZ37" s="67">
        <v>440.12824246036882</v>
      </c>
      <c r="BA37" s="67">
        <v>440.12824246036882</v>
      </c>
      <c r="BB37" s="67">
        <v>440.12824246036882</v>
      </c>
      <c r="BC37" s="67">
        <v>440.12824246036882</v>
      </c>
      <c r="BD37" s="67">
        <v>440.12824246036882</v>
      </c>
      <c r="BE37" s="67">
        <v>440.12824246036882</v>
      </c>
      <c r="BF37" s="67">
        <v>451.76683346377894</v>
      </c>
      <c r="BG37" s="67">
        <v>451.79585108904485</v>
      </c>
      <c r="BH37" s="67">
        <v>454.11663029238071</v>
      </c>
      <c r="BI37" s="67">
        <v>452.25634818565675</v>
      </c>
      <c r="BJ37" s="67">
        <v>453.9343239075576</v>
      </c>
      <c r="BK37" s="24">
        <f t="shared" ref="BK37" si="105">IFERROR(BK100/BK$6,0)</f>
        <v>445.71329573229491</v>
      </c>
      <c r="BM37" s="24">
        <f>IFERROR(BM100/BM$6,0)</f>
        <v>505.69985565015486</v>
      </c>
      <c r="BN37" s="24">
        <f t="shared" ref="BN37:BO37" si="106">IFERROR(BN100/BN$6,0)</f>
        <v>486.00987811186451</v>
      </c>
      <c r="BO37" s="24">
        <f t="shared" si="106"/>
        <v>443.90901891259261</v>
      </c>
      <c r="BP37" s="67">
        <v>440.12824246036882</v>
      </c>
      <c r="BQ37" s="67">
        <v>440.12824246036882</v>
      </c>
      <c r="BR37" s="67">
        <v>440.12824246036882</v>
      </c>
      <c r="BS37" s="67">
        <v>440.12824246036882</v>
      </c>
      <c r="BT37" s="67">
        <v>451.76683346377894</v>
      </c>
      <c r="BU37" s="67">
        <v>451.79585108904485</v>
      </c>
      <c r="BV37" s="67">
        <v>454.11663029238071</v>
      </c>
      <c r="BW37" s="67">
        <v>452.25634818565675</v>
      </c>
      <c r="BX37" s="67">
        <v>453.9343239075576</v>
      </c>
      <c r="BY37" s="24">
        <f t="shared" ref="BY37" si="107">IFERROR(BY100/BY$6,0)</f>
        <v>454.95651720276965</v>
      </c>
      <c r="CA37" s="162"/>
      <c r="CB37" s="162"/>
      <c r="CC37" s="162"/>
      <c r="CD37" s="162"/>
      <c r="CE37" s="162"/>
      <c r="CF37" s="162"/>
      <c r="CG37" s="162"/>
      <c r="CH37" s="162"/>
      <c r="CI37" s="162"/>
      <c r="CJ37" s="162"/>
      <c r="CK37" s="162"/>
      <c r="CL37" s="162"/>
      <c r="CM37" s="24">
        <f t="shared" ref="CM37" si="108">IFERROR(CM100/CM$6,0)</f>
        <v>0</v>
      </c>
      <c r="CO37" s="162"/>
      <c r="CP37" s="162"/>
      <c r="CQ37" s="162"/>
      <c r="CR37" s="162"/>
      <c r="CS37" s="24">
        <f t="shared" ref="CS37" si="109">IFERROR(CS100/CS$6,0)</f>
        <v>0</v>
      </c>
      <c r="CU37" s="162"/>
      <c r="CV37" s="162"/>
      <c r="CW37" s="162"/>
      <c r="CX37" s="162"/>
      <c r="CY37" s="24">
        <f t="shared" ref="CY37" si="110">IFERROR(CY100/CY$6,0)</f>
        <v>0</v>
      </c>
      <c r="DA37" s="162"/>
      <c r="DB37" s="162"/>
      <c r="DC37" s="162"/>
      <c r="DD37" s="162"/>
      <c r="DE37" s="162"/>
      <c r="DF37" s="162"/>
      <c r="DG37" s="162"/>
      <c r="DH37" s="162"/>
      <c r="DI37" s="162"/>
      <c r="DJ37" s="162"/>
      <c r="DK37" s="162"/>
      <c r="DL37" s="162"/>
      <c r="DM37" s="162"/>
      <c r="DN37" s="162"/>
      <c r="DO37" s="162"/>
      <c r="DP37" s="162"/>
      <c r="DQ37" s="162"/>
      <c r="DR37" s="162"/>
      <c r="DS37" s="162"/>
      <c r="DU37" s="59">
        <f t="shared" si="8"/>
        <v>9.2432214704747366</v>
      </c>
      <c r="DW37" s="59">
        <f t="shared" si="87"/>
        <v>0.99226923678714818</v>
      </c>
      <c r="DX37" s="24">
        <f t="shared" ref="DX37" si="111">IFERROR(DX100/DX$6,0)</f>
        <v>53.029312672244842</v>
      </c>
    </row>
    <row r="38" spans="1:128" x14ac:dyDescent="0.3">
      <c r="B38" s="15"/>
      <c r="C38" s="16"/>
      <c r="D38" s="15"/>
      <c r="E38" s="16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8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8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18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18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18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18"/>
      <c r="CO38" s="59"/>
      <c r="CP38" s="59"/>
      <c r="CQ38" s="59"/>
      <c r="CR38" s="59"/>
      <c r="CS38" s="18"/>
      <c r="CU38" s="59"/>
      <c r="CV38" s="59"/>
      <c r="CW38" s="59"/>
      <c r="CX38" s="59"/>
      <c r="CY38" s="18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U38" s="18"/>
      <c r="DW38" s="18"/>
      <c r="DX38" s="18"/>
    </row>
    <row r="39" spans="1:128" s="10" customFormat="1" x14ac:dyDescent="0.3">
      <c r="A39" s="21"/>
      <c r="B39" s="131"/>
      <c r="C39" s="132"/>
      <c r="D39" s="131"/>
      <c r="E39" s="132"/>
      <c r="F39" s="133" t="s">
        <v>53</v>
      </c>
      <c r="G39" s="131" t="s">
        <v>202</v>
      </c>
      <c r="I39" s="134">
        <f t="shared" ref="I39:U41" si="112">IFERROR(I102/(I$7),0)</f>
        <v>1.0411377274392982E-2</v>
      </c>
      <c r="J39" s="134">
        <f t="shared" si="112"/>
        <v>9.1033104418755846E-3</v>
      </c>
      <c r="K39" s="134">
        <f t="shared" si="112"/>
        <v>9.5418484367765354E-3</v>
      </c>
      <c r="L39" s="134">
        <f t="shared" si="112"/>
        <v>9.747691662963796E-3</v>
      </c>
      <c r="M39" s="134">
        <f t="shared" si="112"/>
        <v>9.0297174449231639E-3</v>
      </c>
      <c r="N39" s="134">
        <f t="shared" si="112"/>
        <v>8.2482657446160818E-3</v>
      </c>
      <c r="O39" s="134">
        <f t="shared" si="112"/>
        <v>8.7439717291286773E-3</v>
      </c>
      <c r="P39" s="134">
        <f t="shared" si="112"/>
        <v>8.3063863828863847E-3</v>
      </c>
      <c r="Q39" s="134">
        <f t="shared" si="112"/>
        <v>8.0505955502288926E-3</v>
      </c>
      <c r="R39" s="134">
        <f t="shared" si="112"/>
        <v>7.649486531017163E-3</v>
      </c>
      <c r="S39" s="134">
        <f t="shared" si="112"/>
        <v>7.6926455702843481E-3</v>
      </c>
      <c r="T39" s="134">
        <f t="shared" si="112"/>
        <v>7.8808603474622048E-3</v>
      </c>
      <c r="U39" s="134">
        <f t="shared" si="112"/>
        <v>8.62990309313727E-3</v>
      </c>
      <c r="W39" s="134">
        <f t="shared" ref="W39:AI41" si="113">IFERROR(W102/(W$7),0)</f>
        <v>9.8611178558097555E-3</v>
      </c>
      <c r="X39" s="134">
        <f t="shared" si="113"/>
        <v>1.0160385581307297E-2</v>
      </c>
      <c r="Y39" s="134">
        <f t="shared" si="113"/>
        <v>9.8349977051894154E-3</v>
      </c>
      <c r="Z39" s="134">
        <f t="shared" si="113"/>
        <v>1.1800864285424355E-2</v>
      </c>
      <c r="AA39" s="134">
        <f t="shared" si="113"/>
        <v>9.4744665770039073E-3</v>
      </c>
      <c r="AB39" s="134">
        <f t="shared" si="113"/>
        <v>9.7458514853651385E-3</v>
      </c>
      <c r="AC39" s="134">
        <f t="shared" si="113"/>
        <v>1.1619077203033915E-2</v>
      </c>
      <c r="AD39" s="134">
        <f t="shared" si="113"/>
        <v>1.0739195393209748E-2</v>
      </c>
      <c r="AE39" s="134">
        <f t="shared" si="113"/>
        <v>1.0166713377057152E-2</v>
      </c>
      <c r="AF39" s="134">
        <f t="shared" si="113"/>
        <v>8.8439134175977412E-3</v>
      </c>
      <c r="AG39" s="134">
        <f t="shared" si="113"/>
        <v>9.5028733129971059E-3</v>
      </c>
      <c r="AH39" s="134">
        <f t="shared" si="113"/>
        <v>8.8988023580862489E-3</v>
      </c>
      <c r="AI39" s="134">
        <f t="shared" si="113"/>
        <v>1.0000271944742333E-2</v>
      </c>
      <c r="AK39" s="134">
        <f t="shared" ref="AK39:AW41" si="114">IFERROR(AK102/(AK$7),0)</f>
        <v>1.1156789039727022E-2</v>
      </c>
      <c r="AL39" s="134">
        <f t="shared" si="114"/>
        <v>1.0444537724291237E-2</v>
      </c>
      <c r="AM39" s="134">
        <f t="shared" si="114"/>
        <v>1.0311686760899637E-2</v>
      </c>
      <c r="AN39" s="134">
        <f t="shared" si="114"/>
        <v>1.029386254083898E-2</v>
      </c>
      <c r="AO39" s="134">
        <f t="shared" si="114"/>
        <v>9.1801156141501656E-3</v>
      </c>
      <c r="AP39" s="134">
        <f t="shared" si="114"/>
        <v>1.1209303358571765E-2</v>
      </c>
      <c r="AQ39" s="134">
        <f t="shared" si="114"/>
        <v>9.7701428413722331E-3</v>
      </c>
      <c r="AR39" s="134">
        <f t="shared" si="114"/>
        <v>8.9342134368426036E-3</v>
      </c>
      <c r="AS39" s="134">
        <v>8.9402158101389746E-3</v>
      </c>
      <c r="AT39" s="134">
        <f t="shared" ref="AT39:AV39" si="115">IFERROR(AT102/(AT$7),0)</f>
        <v>9.3661336538696689E-3</v>
      </c>
      <c r="AU39" s="134">
        <f t="shared" si="115"/>
        <v>9.9047656612228641E-3</v>
      </c>
      <c r="AV39" s="134">
        <f t="shared" si="115"/>
        <v>9.6858095530754276E-3</v>
      </c>
      <c r="AW39" s="134">
        <f t="shared" si="114"/>
        <v>9.9078924195911237E-3</v>
      </c>
      <c r="AY39" s="134">
        <f t="shared" ref="AY39:BK41" si="116">IFERROR(AY102/(AY$7),0)</f>
        <v>1.1284040162503707E-2</v>
      </c>
      <c r="AZ39" s="134">
        <f t="shared" si="116"/>
        <v>1.1284040162503707E-2</v>
      </c>
      <c r="BA39" s="134">
        <f t="shared" si="116"/>
        <v>1.1284040162503707E-2</v>
      </c>
      <c r="BB39" s="134">
        <f t="shared" si="116"/>
        <v>1.1284040162503709E-2</v>
      </c>
      <c r="BC39" s="134">
        <f t="shared" si="116"/>
        <v>1.1284040162503707E-2</v>
      </c>
      <c r="BD39" s="134">
        <f t="shared" si="116"/>
        <v>1.1284040162503709E-2</v>
      </c>
      <c r="BE39" s="134">
        <f t="shared" si="116"/>
        <v>1.1284040162503709E-2</v>
      </c>
      <c r="BF39" s="134">
        <f t="shared" si="116"/>
        <v>9.6929726577651403E-3</v>
      </c>
      <c r="BG39" s="134">
        <f t="shared" si="116"/>
        <v>9.6296198067202174E-3</v>
      </c>
      <c r="BH39" s="134">
        <f t="shared" si="116"/>
        <v>9.1995977738258804E-3</v>
      </c>
      <c r="BI39" s="134">
        <f t="shared" si="116"/>
        <v>9.6949412603156374E-3</v>
      </c>
      <c r="BJ39" s="134">
        <f t="shared" si="116"/>
        <v>9.3886803165093829E-3</v>
      </c>
      <c r="BK39" s="134">
        <f t="shared" si="116"/>
        <v>1.0491592656641941E-2</v>
      </c>
      <c r="BM39" s="134">
        <f t="shared" ref="BM39:BY41" si="117">IFERROR(BM102/(BM$7),0)</f>
        <v>9.9420456205819296E-3</v>
      </c>
      <c r="BN39" s="134">
        <f t="shared" si="117"/>
        <v>1.0784310571074021E-2</v>
      </c>
      <c r="BO39" s="134">
        <f t="shared" si="117"/>
        <v>1.1591163861375141E-2</v>
      </c>
      <c r="BP39" s="134">
        <f t="shared" si="117"/>
        <v>1.1284040162503709E-2</v>
      </c>
      <c r="BQ39" s="134">
        <f t="shared" si="117"/>
        <v>1.1284040162503709E-2</v>
      </c>
      <c r="BR39" s="134">
        <f t="shared" si="117"/>
        <v>1.1284040162503707E-2</v>
      </c>
      <c r="BS39" s="134">
        <f t="shared" si="117"/>
        <v>1.1284040162503707E-2</v>
      </c>
      <c r="BT39" s="134">
        <f t="shared" si="117"/>
        <v>9.6929726577651421E-3</v>
      </c>
      <c r="BU39" s="134">
        <f t="shared" si="117"/>
        <v>9.6296198067202174E-3</v>
      </c>
      <c r="BV39" s="134">
        <f t="shared" si="117"/>
        <v>9.1995977738258804E-3</v>
      </c>
      <c r="BW39" s="134">
        <f t="shared" si="117"/>
        <v>9.6949412603156374E-3</v>
      </c>
      <c r="BX39" s="134">
        <f t="shared" si="117"/>
        <v>9.3886803165093829E-3</v>
      </c>
      <c r="BY39" s="134">
        <f t="shared" si="117"/>
        <v>1.0360659262689453E-2</v>
      </c>
      <c r="CA39" s="134">
        <f t="shared" ref="CA39:CM41" si="118">IFERROR(CA102/(CA$7),0)</f>
        <v>0</v>
      </c>
      <c r="CB39" s="134">
        <f t="shared" si="118"/>
        <v>0</v>
      </c>
      <c r="CC39" s="134">
        <f t="shared" si="118"/>
        <v>0</v>
      </c>
      <c r="CD39" s="134">
        <f t="shared" si="118"/>
        <v>0</v>
      </c>
      <c r="CE39" s="134">
        <f t="shared" si="118"/>
        <v>0</v>
      </c>
      <c r="CF39" s="134">
        <f t="shared" si="118"/>
        <v>0</v>
      </c>
      <c r="CG39" s="134">
        <f t="shared" si="118"/>
        <v>0</v>
      </c>
      <c r="CH39" s="134">
        <f t="shared" si="118"/>
        <v>0</v>
      </c>
      <c r="CI39" s="134">
        <f t="shared" si="118"/>
        <v>0</v>
      </c>
      <c r="CJ39" s="134">
        <f t="shared" si="118"/>
        <v>0</v>
      </c>
      <c r="CK39" s="134">
        <f t="shared" si="118"/>
        <v>0</v>
      </c>
      <c r="CL39" s="134">
        <f t="shared" si="118"/>
        <v>0</v>
      </c>
      <c r="CM39" s="134">
        <f t="shared" si="118"/>
        <v>0</v>
      </c>
      <c r="CO39" s="134">
        <f>IFERROR(CO102/(CO$7),0)</f>
        <v>0</v>
      </c>
      <c r="CP39" s="134">
        <f>IFERROR(CP102/(CP$7),0)</f>
        <v>0</v>
      </c>
      <c r="CQ39" s="134">
        <f>IFERROR(CQ102/(CQ$7),0)</f>
        <v>0</v>
      </c>
      <c r="CR39" s="134">
        <f>IFERROR(CR102/(CR$7),0)</f>
        <v>0</v>
      </c>
      <c r="CS39" s="134">
        <f t="shared" ref="CS39:CS41" si="119">IFERROR(CS102/(CS$7),0)</f>
        <v>0</v>
      </c>
      <c r="CU39" s="134">
        <f t="shared" ref="CU39:CY41" si="120">IFERROR(CU102/(CU$7),0)</f>
        <v>0</v>
      </c>
      <c r="CV39" s="134">
        <f t="shared" si="120"/>
        <v>0</v>
      </c>
      <c r="CW39" s="134">
        <f t="shared" si="120"/>
        <v>0</v>
      </c>
      <c r="CX39" s="134">
        <f t="shared" si="120"/>
        <v>0</v>
      </c>
      <c r="CY39" s="134">
        <f t="shared" si="120"/>
        <v>0</v>
      </c>
      <c r="DA39" s="134">
        <f t="shared" ref="DA39:DS39" si="121">IFERROR(DA102/(DA$7),0)</f>
        <v>0</v>
      </c>
      <c r="DB39" s="134">
        <f t="shared" si="121"/>
        <v>0</v>
      </c>
      <c r="DC39" s="134">
        <f t="shared" si="121"/>
        <v>0</v>
      </c>
      <c r="DD39" s="134">
        <f t="shared" si="121"/>
        <v>0</v>
      </c>
      <c r="DE39" s="134">
        <f t="shared" si="121"/>
        <v>0</v>
      </c>
      <c r="DF39" s="134">
        <f t="shared" si="121"/>
        <v>0</v>
      </c>
      <c r="DG39" s="134">
        <f t="shared" si="121"/>
        <v>0</v>
      </c>
      <c r="DH39" s="134">
        <f t="shared" si="121"/>
        <v>0</v>
      </c>
      <c r="DI39" s="134">
        <f t="shared" si="121"/>
        <v>0</v>
      </c>
      <c r="DJ39" s="134">
        <f t="shared" si="121"/>
        <v>0</v>
      </c>
      <c r="DK39" s="134">
        <f t="shared" si="121"/>
        <v>0</v>
      </c>
      <c r="DL39" s="134">
        <f t="shared" si="121"/>
        <v>0</v>
      </c>
      <c r="DM39" s="134">
        <f t="shared" si="121"/>
        <v>0</v>
      </c>
      <c r="DN39" s="134">
        <f t="shared" si="121"/>
        <v>0</v>
      </c>
      <c r="DO39" s="134">
        <f t="shared" si="121"/>
        <v>0</v>
      </c>
      <c r="DP39" s="134">
        <f t="shared" si="121"/>
        <v>0</v>
      </c>
      <c r="DQ39" s="134">
        <f t="shared" si="121"/>
        <v>0</v>
      </c>
      <c r="DR39" s="134">
        <f t="shared" si="121"/>
        <v>0</v>
      </c>
      <c r="DS39" s="134">
        <f t="shared" si="121"/>
        <v>0</v>
      </c>
      <c r="DU39" s="134">
        <f t="shared" si="8"/>
        <v>-1.3093339395248843E-4</v>
      </c>
      <c r="DW39" s="134">
        <f>+BY39/AW39</f>
        <v>1.0456975937892767</v>
      </c>
      <c r="DX39" s="134">
        <f t="shared" ref="DX39:DX41" si="122">IFERROR(DX102/(DX$7),0)</f>
        <v>1.2345769368922001E-3</v>
      </c>
    </row>
    <row r="40" spans="1:128" x14ac:dyDescent="0.3">
      <c r="B40" s="15" t="s">
        <v>54</v>
      </c>
      <c r="C40" s="16" t="s">
        <v>55</v>
      </c>
      <c r="D40" s="15" t="s">
        <v>56</v>
      </c>
      <c r="E40" s="16" t="s">
        <v>57</v>
      </c>
      <c r="F40" s="60" t="s">
        <v>58</v>
      </c>
      <c r="G40" s="15" t="s">
        <v>202</v>
      </c>
      <c r="I40" s="59">
        <f t="shared" si="112"/>
        <v>3.7123925566803963E-3</v>
      </c>
      <c r="J40" s="59">
        <f t="shared" si="112"/>
        <v>3.1749394182524785E-3</v>
      </c>
      <c r="K40" s="59">
        <f t="shared" si="112"/>
        <v>3.141159852527586E-3</v>
      </c>
      <c r="L40" s="59">
        <f t="shared" si="112"/>
        <v>3.185748242703808E-3</v>
      </c>
      <c r="M40" s="59">
        <f t="shared" si="112"/>
        <v>2.9925863670718367E-3</v>
      </c>
      <c r="N40" s="59">
        <f t="shared" si="112"/>
        <v>2.9293150878281935E-3</v>
      </c>
      <c r="O40" s="59">
        <f t="shared" si="112"/>
        <v>2.9807949418599326E-3</v>
      </c>
      <c r="P40" s="59">
        <f t="shared" si="112"/>
        <v>2.9605989867189588E-3</v>
      </c>
      <c r="Q40" s="59">
        <f t="shared" si="112"/>
        <v>2.9160836139970536E-3</v>
      </c>
      <c r="R40" s="59">
        <f t="shared" si="112"/>
        <v>2.7514076081697147E-3</v>
      </c>
      <c r="S40" s="59">
        <f t="shared" si="112"/>
        <v>2.7420902265711095E-3</v>
      </c>
      <c r="T40" s="59">
        <f t="shared" si="112"/>
        <v>2.8788587597770956E-3</v>
      </c>
      <c r="U40" s="59">
        <f t="shared" si="112"/>
        <v>3.008937128602136E-3</v>
      </c>
      <c r="W40" s="59">
        <f t="shared" si="113"/>
        <v>3.4966768026980953E-3</v>
      </c>
      <c r="X40" s="59">
        <f t="shared" si="113"/>
        <v>3.4972380477742461E-3</v>
      </c>
      <c r="Y40" s="59">
        <f t="shared" si="113"/>
        <v>3.4258206627952202E-3</v>
      </c>
      <c r="Z40" s="59">
        <f t="shared" si="113"/>
        <v>3.9051355687620385E-3</v>
      </c>
      <c r="AA40" s="59">
        <f t="shared" si="113"/>
        <v>3.1667720062226183E-3</v>
      </c>
      <c r="AB40" s="59">
        <f t="shared" si="113"/>
        <v>3.1481191533348813E-3</v>
      </c>
      <c r="AC40" s="59">
        <f t="shared" si="113"/>
        <v>3.6822581522273352E-3</v>
      </c>
      <c r="AD40" s="59">
        <f t="shared" si="113"/>
        <v>3.294736407160318E-3</v>
      </c>
      <c r="AE40" s="59">
        <f t="shared" si="113"/>
        <v>3.1304825617551792E-3</v>
      </c>
      <c r="AF40" s="59">
        <f t="shared" si="113"/>
        <v>3.0759877688581031E-3</v>
      </c>
      <c r="AG40" s="59">
        <f t="shared" si="113"/>
        <v>3.174100882494832E-3</v>
      </c>
      <c r="AH40" s="59">
        <f t="shared" si="113"/>
        <v>3.1570395041474013E-3</v>
      </c>
      <c r="AI40" s="59">
        <f t="shared" si="113"/>
        <v>3.3333308062493149E-3</v>
      </c>
      <c r="AK40" s="61">
        <v>3.2608800373052126E-3</v>
      </c>
      <c r="AL40" s="61">
        <v>3.4343083946977541E-3</v>
      </c>
      <c r="AM40" s="61">
        <v>3.1384829479188005E-3</v>
      </c>
      <c r="AN40" s="61">
        <v>3.9854839468258622E-3</v>
      </c>
      <c r="AO40" s="61">
        <v>3.2429894051942921E-3</v>
      </c>
      <c r="AP40" s="61">
        <v>3.4119751868749281E-3</v>
      </c>
      <c r="AQ40" s="61">
        <v>4.0153758812703048E-3</v>
      </c>
      <c r="AR40" s="61">
        <v>3.4587377695050854E-3</v>
      </c>
      <c r="AS40" s="61">
        <v>3.4455890175750566E-3</v>
      </c>
      <c r="AT40" s="61">
        <v>3.2429894051942921E-3</v>
      </c>
      <c r="AU40" s="61">
        <v>3.2429894051942921E-3</v>
      </c>
      <c r="AV40" s="61">
        <v>3.2429894051942921E-3</v>
      </c>
      <c r="AW40" s="59">
        <f t="shared" si="114"/>
        <v>3.2733148115952895E-3</v>
      </c>
      <c r="AY40" s="62">
        <v>4.0153758812703048E-3</v>
      </c>
      <c r="AZ40" s="62">
        <v>4.0153758812703048E-3</v>
      </c>
      <c r="BA40" s="62">
        <v>4.0153758812703048E-3</v>
      </c>
      <c r="BB40" s="62">
        <v>4.0153758812703048E-3</v>
      </c>
      <c r="BC40" s="62">
        <v>4.0153758812703048E-3</v>
      </c>
      <c r="BD40" s="62">
        <v>4.0153758812703048E-3</v>
      </c>
      <c r="BE40" s="62">
        <v>4.0153758812703048E-3</v>
      </c>
      <c r="BF40" s="62">
        <v>3.4587377695050854E-3</v>
      </c>
      <c r="BG40" s="62">
        <v>3.4455890175750566E-3</v>
      </c>
      <c r="BH40" s="62">
        <v>3.3007415310590152E-3</v>
      </c>
      <c r="BI40" s="62">
        <v>3.4879552514898745E-3</v>
      </c>
      <c r="BJ40" s="62">
        <v>3.3869443254844157E-3</v>
      </c>
      <c r="BK40" s="59">
        <f t="shared" si="116"/>
        <v>3.7458941646209124E-3</v>
      </c>
      <c r="BM40" s="59">
        <f t="shared" si="117"/>
        <v>3.6343433038884885E-3</v>
      </c>
      <c r="BN40" s="59">
        <f t="shared" si="117"/>
        <v>3.7143809268348482E-3</v>
      </c>
      <c r="BO40" s="59">
        <f t="shared" si="117"/>
        <v>3.9909048565268564E-3</v>
      </c>
      <c r="BP40" s="62">
        <v>4.0153758812703048E-3</v>
      </c>
      <c r="BQ40" s="62">
        <v>4.0153758812703048E-3</v>
      </c>
      <c r="BR40" s="62">
        <v>4.0153758812703048E-3</v>
      </c>
      <c r="BS40" s="62">
        <v>4.0153758812703048E-3</v>
      </c>
      <c r="BT40" s="62">
        <v>3.4587377695050854E-3</v>
      </c>
      <c r="BU40" s="62">
        <v>3.4455890175750566E-3</v>
      </c>
      <c r="BV40" s="62">
        <v>3.3007415310590152E-3</v>
      </c>
      <c r="BW40" s="62">
        <v>3.4879552514898745E-3</v>
      </c>
      <c r="BX40" s="62">
        <v>3.3869443254844157E-3</v>
      </c>
      <c r="BY40" s="59">
        <f t="shared" si="117"/>
        <v>3.6893679109534787E-3</v>
      </c>
      <c r="CA40" s="163"/>
      <c r="CB40" s="163"/>
      <c r="CC40" s="163"/>
      <c r="CD40" s="163"/>
      <c r="CE40" s="163"/>
      <c r="CF40" s="163"/>
      <c r="CG40" s="163"/>
      <c r="CH40" s="163"/>
      <c r="CI40" s="163"/>
      <c r="CJ40" s="163"/>
      <c r="CK40" s="163"/>
      <c r="CL40" s="163"/>
      <c r="CM40" s="59">
        <f t="shared" si="118"/>
        <v>0</v>
      </c>
      <c r="CO40" s="163"/>
      <c r="CP40" s="163"/>
      <c r="CQ40" s="163"/>
      <c r="CR40" s="163"/>
      <c r="CS40" s="59">
        <f t="shared" si="119"/>
        <v>0</v>
      </c>
      <c r="CU40" s="163"/>
      <c r="CV40" s="163"/>
      <c r="CW40" s="163"/>
      <c r="CX40" s="163"/>
      <c r="CY40" s="59">
        <f t="shared" si="120"/>
        <v>0</v>
      </c>
      <c r="DA40" s="163"/>
      <c r="DB40" s="163"/>
      <c r="DC40" s="163"/>
      <c r="DD40" s="163"/>
      <c r="DE40" s="163"/>
      <c r="DF40" s="163"/>
      <c r="DG40" s="163"/>
      <c r="DH40" s="163"/>
      <c r="DI40" s="163"/>
      <c r="DJ40" s="163"/>
      <c r="DK40" s="163"/>
      <c r="DL40" s="163"/>
      <c r="DM40" s="163"/>
      <c r="DN40" s="163"/>
      <c r="DO40" s="163"/>
      <c r="DP40" s="163"/>
      <c r="DQ40" s="163"/>
      <c r="DR40" s="163"/>
      <c r="DS40" s="163"/>
      <c r="DU40" s="59">
        <f t="shared" si="8"/>
        <v>-5.6526253667433732E-5</v>
      </c>
      <c r="DW40" s="59">
        <f t="shared" ref="DW40:DW41" si="123">+BY40/AW40</f>
        <v>1.127104517379256</v>
      </c>
      <c r="DX40" s="59">
        <f t="shared" si="122"/>
        <v>4.3962535771984931E-4</v>
      </c>
    </row>
    <row r="41" spans="1:128" x14ac:dyDescent="0.3">
      <c r="B41" s="15" t="s">
        <v>54</v>
      </c>
      <c r="C41" s="16" t="s">
        <v>55</v>
      </c>
      <c r="D41" s="15" t="s">
        <v>56</v>
      </c>
      <c r="E41" s="16" t="s">
        <v>57</v>
      </c>
      <c r="F41" s="60" t="s">
        <v>59</v>
      </c>
      <c r="G41" s="15" t="s">
        <v>202</v>
      </c>
      <c r="I41" s="59">
        <f t="shared" si="112"/>
        <v>6.6989847177125854E-3</v>
      </c>
      <c r="J41" s="59">
        <f t="shared" si="112"/>
        <v>5.9283710236231061E-3</v>
      </c>
      <c r="K41" s="59">
        <f t="shared" si="112"/>
        <v>6.4006885842489486E-3</v>
      </c>
      <c r="L41" s="59">
        <f t="shared" si="112"/>
        <v>6.5619434202599872E-3</v>
      </c>
      <c r="M41" s="59">
        <f t="shared" si="112"/>
        <v>6.0371310778513281E-3</v>
      </c>
      <c r="N41" s="59">
        <f t="shared" si="112"/>
        <v>5.3189506567878873E-3</v>
      </c>
      <c r="O41" s="59">
        <f t="shared" si="112"/>
        <v>5.763176787268745E-3</v>
      </c>
      <c r="P41" s="59">
        <f t="shared" si="112"/>
        <v>5.3457873961674247E-3</v>
      </c>
      <c r="Q41" s="59">
        <f t="shared" si="112"/>
        <v>5.1345119362318382E-3</v>
      </c>
      <c r="R41" s="59">
        <f t="shared" si="112"/>
        <v>4.8980789228474471E-3</v>
      </c>
      <c r="S41" s="59">
        <f t="shared" si="112"/>
        <v>4.950555343713239E-3</v>
      </c>
      <c r="T41" s="59">
        <f t="shared" si="112"/>
        <v>5.0020015876851096E-3</v>
      </c>
      <c r="U41" s="59">
        <f t="shared" si="112"/>
        <v>5.6209659645351327E-3</v>
      </c>
      <c r="W41" s="59">
        <f t="shared" si="113"/>
        <v>6.3644410531116594E-3</v>
      </c>
      <c r="X41" s="59">
        <f t="shared" si="113"/>
        <v>6.6631475335330514E-3</v>
      </c>
      <c r="Y41" s="59">
        <f t="shared" si="113"/>
        <v>6.4091770423941952E-3</v>
      </c>
      <c r="Z41" s="59">
        <f t="shared" si="113"/>
        <v>7.8957287166623175E-3</v>
      </c>
      <c r="AA41" s="59">
        <f t="shared" si="113"/>
        <v>6.3076945707812885E-3</v>
      </c>
      <c r="AB41" s="59">
        <f t="shared" si="113"/>
        <v>6.597732332030256E-3</v>
      </c>
      <c r="AC41" s="59">
        <f t="shared" si="113"/>
        <v>7.9368190508065789E-3</v>
      </c>
      <c r="AD41" s="59">
        <f t="shared" si="113"/>
        <v>7.4444589860494306E-3</v>
      </c>
      <c r="AE41" s="59">
        <f t="shared" si="113"/>
        <v>7.0362308153019727E-3</v>
      </c>
      <c r="AF41" s="59">
        <f t="shared" si="113"/>
        <v>5.7679256487396394E-3</v>
      </c>
      <c r="AG41" s="59">
        <f t="shared" si="113"/>
        <v>6.3287724305022743E-3</v>
      </c>
      <c r="AH41" s="59">
        <f t="shared" si="113"/>
        <v>5.7417628539388468E-3</v>
      </c>
      <c r="AI41" s="59">
        <f t="shared" si="113"/>
        <v>6.6669411384930174E-3</v>
      </c>
      <c r="AK41" s="61">
        <v>6.0584130309965624E-3</v>
      </c>
      <c r="AL41" s="61">
        <v>6.352818244128023E-3</v>
      </c>
      <c r="AM41" s="61">
        <v>5.7803718450366434E-3</v>
      </c>
      <c r="AN41" s="61">
        <v>7.308557537009517E-3</v>
      </c>
      <c r="AO41" s="61">
        <v>5.9212913754116987E-3</v>
      </c>
      <c r="AP41" s="61">
        <v>6.2030133203634851E-3</v>
      </c>
      <c r="AQ41" s="61">
        <v>7.2686642812334031E-3</v>
      </c>
      <c r="AR41" s="61">
        <v>6.2342348882600557E-3</v>
      </c>
      <c r="AS41" s="61">
        <v>6.1840307891451616E-3</v>
      </c>
      <c r="AT41" s="61">
        <v>5.9212913754116987E-3</v>
      </c>
      <c r="AU41" s="61">
        <v>5.9212913754116987E-3</v>
      </c>
      <c r="AV41" s="61">
        <v>5.9212913754116987E-3</v>
      </c>
      <c r="AW41" s="59">
        <f t="shared" si="114"/>
        <v>6.6345776079958342E-3</v>
      </c>
      <c r="AY41" s="62">
        <v>7.2686642812334031E-3</v>
      </c>
      <c r="AZ41" s="62">
        <v>7.2686642812334031E-3</v>
      </c>
      <c r="BA41" s="62">
        <v>7.2686642812334031E-3</v>
      </c>
      <c r="BB41" s="62">
        <v>7.2686642812334031E-3</v>
      </c>
      <c r="BC41" s="62">
        <v>7.2686642812334031E-3</v>
      </c>
      <c r="BD41" s="62">
        <v>7.2686642812334031E-3</v>
      </c>
      <c r="BE41" s="62">
        <v>7.2686642812334031E-3</v>
      </c>
      <c r="BF41" s="62">
        <v>6.2342348882600557E-3</v>
      </c>
      <c r="BG41" s="62">
        <v>6.1840307891451616E-3</v>
      </c>
      <c r="BH41" s="62">
        <v>5.8988562427668666E-3</v>
      </c>
      <c r="BI41" s="62">
        <v>6.2069860088257633E-3</v>
      </c>
      <c r="BJ41" s="62">
        <v>6.0017359910249672E-3</v>
      </c>
      <c r="BK41" s="59">
        <f t="shared" si="116"/>
        <v>6.7456984920210268E-3</v>
      </c>
      <c r="BM41" s="59">
        <f t="shared" si="117"/>
        <v>6.3077023166934398E-3</v>
      </c>
      <c r="BN41" s="59">
        <f t="shared" si="117"/>
        <v>7.0699296442391724E-3</v>
      </c>
      <c r="BO41" s="59">
        <f t="shared" si="117"/>
        <v>7.6002590048482848E-3</v>
      </c>
      <c r="BP41" s="62">
        <v>7.2686642812334031E-3</v>
      </c>
      <c r="BQ41" s="62">
        <v>7.2686642812334031E-3</v>
      </c>
      <c r="BR41" s="62">
        <v>7.2686642812334031E-3</v>
      </c>
      <c r="BS41" s="62">
        <v>7.2686642812334031E-3</v>
      </c>
      <c r="BT41" s="62">
        <v>6.2342348882600557E-3</v>
      </c>
      <c r="BU41" s="62">
        <v>6.1840307891451616E-3</v>
      </c>
      <c r="BV41" s="62">
        <v>5.8988562427668666E-3</v>
      </c>
      <c r="BW41" s="62">
        <v>6.2069860088257633E-3</v>
      </c>
      <c r="BX41" s="62">
        <v>6.0017359910249672E-3</v>
      </c>
      <c r="BY41" s="59">
        <f t="shared" si="117"/>
        <v>6.6712913517359756E-3</v>
      </c>
      <c r="CA41" s="163"/>
      <c r="CB41" s="163"/>
      <c r="CC41" s="163"/>
      <c r="CD41" s="163"/>
      <c r="CE41" s="163"/>
      <c r="CF41" s="163"/>
      <c r="CG41" s="163"/>
      <c r="CH41" s="163"/>
      <c r="CI41" s="163"/>
      <c r="CJ41" s="163"/>
      <c r="CK41" s="163"/>
      <c r="CL41" s="163"/>
      <c r="CM41" s="59">
        <f t="shared" si="118"/>
        <v>0</v>
      </c>
      <c r="CO41" s="163"/>
      <c r="CP41" s="163"/>
      <c r="CQ41" s="163"/>
      <c r="CR41" s="163"/>
      <c r="CS41" s="59">
        <f t="shared" si="119"/>
        <v>0</v>
      </c>
      <c r="CU41" s="163"/>
      <c r="CV41" s="163"/>
      <c r="CW41" s="163"/>
      <c r="CX41" s="163"/>
      <c r="CY41" s="59">
        <f t="shared" si="120"/>
        <v>0</v>
      </c>
      <c r="DA41" s="163"/>
      <c r="DB41" s="163"/>
      <c r="DC41" s="163"/>
      <c r="DD41" s="163"/>
      <c r="DE41" s="163"/>
      <c r="DF41" s="163"/>
      <c r="DG41" s="163"/>
      <c r="DH41" s="163"/>
      <c r="DI41" s="163"/>
      <c r="DJ41" s="163"/>
      <c r="DK41" s="163"/>
      <c r="DL41" s="163"/>
      <c r="DM41" s="163"/>
      <c r="DN41" s="163"/>
      <c r="DO41" s="163"/>
      <c r="DP41" s="163"/>
      <c r="DQ41" s="163"/>
      <c r="DR41" s="163"/>
      <c r="DS41" s="163"/>
      <c r="DU41" s="59">
        <f t="shared" si="8"/>
        <v>-7.4407140285051229E-5</v>
      </c>
      <c r="DW41" s="59">
        <f t="shared" si="123"/>
        <v>1.0055336972312894</v>
      </c>
      <c r="DX41" s="59">
        <f t="shared" si="122"/>
        <v>7.9495157917235093E-4</v>
      </c>
    </row>
    <row r="42" spans="1:128" x14ac:dyDescent="0.3">
      <c r="B42" s="15"/>
      <c r="C42" s="16"/>
      <c r="D42" s="15"/>
      <c r="E42" s="16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8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8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18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18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18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18"/>
      <c r="CO42" s="59"/>
      <c r="CP42" s="59"/>
      <c r="CQ42" s="59"/>
      <c r="CR42" s="59"/>
      <c r="CS42" s="18"/>
      <c r="CU42" s="59"/>
      <c r="CV42" s="59"/>
      <c r="CW42" s="59"/>
      <c r="CX42" s="59"/>
      <c r="CY42" s="18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U42" s="18"/>
      <c r="DW42" s="18"/>
      <c r="DX42" s="18"/>
    </row>
    <row r="43" spans="1:128" s="10" customFormat="1" x14ac:dyDescent="0.3">
      <c r="A43" s="21"/>
      <c r="B43" s="131"/>
      <c r="C43" s="132"/>
      <c r="D43" s="131"/>
      <c r="E43" s="132"/>
      <c r="F43" s="133" t="s">
        <v>60</v>
      </c>
      <c r="G43" s="131" t="s">
        <v>20</v>
      </c>
      <c r="I43" s="134">
        <f t="shared" ref="I43:T43" si="124">IFERROR(I106/I$10,0)</f>
        <v>20.59338761420501</v>
      </c>
      <c r="J43" s="134">
        <f t="shared" si="124"/>
        <v>21.291981767251912</v>
      </c>
      <c r="K43" s="134">
        <f t="shared" si="124"/>
        <v>20.419231121000653</v>
      </c>
      <c r="L43" s="134">
        <f t="shared" si="124"/>
        <v>20.77569179150208</v>
      </c>
      <c r="M43" s="134">
        <f t="shared" si="124"/>
        <v>20.719911238345549</v>
      </c>
      <c r="N43" s="134">
        <f t="shared" si="124"/>
        <v>21.832191328004452</v>
      </c>
      <c r="O43" s="134">
        <f t="shared" si="124"/>
        <v>21.423211595587603</v>
      </c>
      <c r="P43" s="134">
        <f t="shared" si="124"/>
        <v>21.052780796621164</v>
      </c>
      <c r="Q43" s="134">
        <f t="shared" si="124"/>
        <v>20.344772599417585</v>
      </c>
      <c r="R43" s="134">
        <f t="shared" si="124"/>
        <v>20.112549343478651</v>
      </c>
      <c r="S43" s="134">
        <f t="shared" si="124"/>
        <v>18.98168124771377</v>
      </c>
      <c r="T43" s="134">
        <f t="shared" si="124"/>
        <v>19.076221816862592</v>
      </c>
      <c r="U43" s="134">
        <f>IFERROR(U106/U$10,0)</f>
        <v>20.506889527618181</v>
      </c>
      <c r="W43" s="134">
        <f t="shared" ref="W43:AI43" si="125">IFERROR(W106/W$10,0)</f>
        <v>19.161661603344704</v>
      </c>
      <c r="X43" s="134">
        <f t="shared" si="125"/>
        <v>18.250772783170699</v>
      </c>
      <c r="Y43" s="134">
        <f t="shared" si="125"/>
        <v>20.298190426448109</v>
      </c>
      <c r="Z43" s="134">
        <f t="shared" si="125"/>
        <v>17.371274381489751</v>
      </c>
      <c r="AA43" s="134">
        <f t="shared" si="125"/>
        <v>20.100531387853881</v>
      </c>
      <c r="AB43" s="134">
        <f t="shared" si="125"/>
        <v>19.137322401805552</v>
      </c>
      <c r="AC43" s="134">
        <f t="shared" si="125"/>
        <v>19.269569568167661</v>
      </c>
      <c r="AD43" s="134">
        <f t="shared" si="125"/>
        <v>19.758474667149674</v>
      </c>
      <c r="AE43" s="134">
        <f t="shared" si="125"/>
        <v>19.55871297076477</v>
      </c>
      <c r="AF43" s="134">
        <f t="shared" si="125"/>
        <v>19.392573978060543</v>
      </c>
      <c r="AG43" s="134">
        <f t="shared" si="125"/>
        <v>19.222028232556568</v>
      </c>
      <c r="AH43" s="134">
        <f t="shared" si="125"/>
        <v>18.801467613257287</v>
      </c>
      <c r="AI43" s="134">
        <f t="shared" si="125"/>
        <v>19.200703418158259</v>
      </c>
      <c r="AK43" s="134">
        <f t="shared" ref="AK43:AW43" si="126">IFERROR(AK106/AK$10,0)</f>
        <v>17.808002666258453</v>
      </c>
      <c r="AL43" s="134">
        <f t="shared" si="126"/>
        <v>19.582395929537821</v>
      </c>
      <c r="AM43" s="134">
        <f t="shared" si="126"/>
        <v>18.263958628290673</v>
      </c>
      <c r="AN43" s="134">
        <f t="shared" si="126"/>
        <v>17.831025776075226</v>
      </c>
      <c r="AO43" s="134">
        <f t="shared" si="126"/>
        <v>19.659188327410181</v>
      </c>
      <c r="AP43" s="134">
        <f t="shared" si="126"/>
        <v>18.675504068906815</v>
      </c>
      <c r="AQ43" s="134">
        <f t="shared" si="126"/>
        <v>18.651165329565867</v>
      </c>
      <c r="AR43" s="134">
        <f t="shared" si="126"/>
        <v>18.897870403572927</v>
      </c>
      <c r="AS43" s="134">
        <v>19.277246335633595</v>
      </c>
      <c r="AT43" s="134">
        <f t="shared" ref="AT43:AV43" si="127">IFERROR(AT106/AT$10,0)</f>
        <v>20.035395959041644</v>
      </c>
      <c r="AU43" s="134">
        <f t="shared" si="127"/>
        <v>19.803586492572467</v>
      </c>
      <c r="AV43" s="134">
        <f t="shared" si="127"/>
        <v>19.144002524820877</v>
      </c>
      <c r="AW43" s="134">
        <f t="shared" si="126"/>
        <v>18.954055006900166</v>
      </c>
      <c r="AY43" s="134">
        <f t="shared" ref="AY43:BK43" si="128">IFERROR(AY106/AY$10,0)</f>
        <v>18.454307958184582</v>
      </c>
      <c r="AZ43" s="134">
        <f t="shared" si="128"/>
        <v>19.773579502864056</v>
      </c>
      <c r="BA43" s="134">
        <f t="shared" si="128"/>
        <v>18.773598706768158</v>
      </c>
      <c r="BB43" s="134">
        <f t="shared" si="128"/>
        <v>18.584078488170597</v>
      </c>
      <c r="BC43" s="134">
        <f t="shared" si="128"/>
        <v>19.708192472209817</v>
      </c>
      <c r="BD43" s="134">
        <f t="shared" si="128"/>
        <v>18.759244882225708</v>
      </c>
      <c r="BE43" s="134">
        <f t="shared" si="128"/>
        <v>18.604313461110543</v>
      </c>
      <c r="BF43" s="134">
        <f t="shared" si="128"/>
        <v>18.840850381178623</v>
      </c>
      <c r="BG43" s="134">
        <f t="shared" si="128"/>
        <v>19.278579204441616</v>
      </c>
      <c r="BH43" s="134">
        <f t="shared" si="128"/>
        <v>18.73068810483527</v>
      </c>
      <c r="BI43" s="134">
        <f t="shared" si="128"/>
        <v>18.857291007719514</v>
      </c>
      <c r="BJ43" s="134">
        <f t="shared" si="128"/>
        <v>18.834598003689546</v>
      </c>
      <c r="BK43" s="134">
        <f t="shared" si="128"/>
        <v>18.908213906267466</v>
      </c>
      <c r="BM43" s="134">
        <f t="shared" ref="BM43:BY43" si="129">IFERROR(BM106/BM$10,0)</f>
        <v>18.866823913876704</v>
      </c>
      <c r="BN43" s="134">
        <f t="shared" si="129"/>
        <v>19.407083847306666</v>
      </c>
      <c r="BO43" s="134">
        <f t="shared" si="129"/>
        <v>20.504712287535583</v>
      </c>
      <c r="BP43" s="134">
        <f t="shared" si="129"/>
        <v>19.433828124926627</v>
      </c>
      <c r="BQ43" s="134">
        <f t="shared" si="129"/>
        <v>19.600179132574727</v>
      </c>
      <c r="BR43" s="134">
        <f t="shared" si="129"/>
        <v>19.435348810109581</v>
      </c>
      <c r="BS43" s="134">
        <f t="shared" si="129"/>
        <v>19.766849434469698</v>
      </c>
      <c r="BT43" s="134">
        <f t="shared" si="129"/>
        <v>19.143633774780479</v>
      </c>
      <c r="BU43" s="134">
        <f t="shared" si="129"/>
        <v>19.406383755438402</v>
      </c>
      <c r="BV43" s="134">
        <f t="shared" si="129"/>
        <v>18.808384156984452</v>
      </c>
      <c r="BW43" s="134">
        <f t="shared" si="129"/>
        <v>19.324038495921233</v>
      </c>
      <c r="BX43" s="134">
        <f t="shared" si="129"/>
        <v>19.466254933109891</v>
      </c>
      <c r="BY43" s="134">
        <f t="shared" si="129"/>
        <v>19.422283282159793</v>
      </c>
      <c r="CA43" s="134">
        <f t="shared" ref="CA43:CM43" si="130">IFERROR(CA106/CA$10,0)</f>
        <v>0</v>
      </c>
      <c r="CB43" s="134">
        <f t="shared" si="130"/>
        <v>0</v>
      </c>
      <c r="CC43" s="134">
        <f t="shared" si="130"/>
        <v>0</v>
      </c>
      <c r="CD43" s="134">
        <f t="shared" si="130"/>
        <v>0</v>
      </c>
      <c r="CE43" s="134">
        <f t="shared" si="130"/>
        <v>0</v>
      </c>
      <c r="CF43" s="134">
        <f t="shared" si="130"/>
        <v>0</v>
      </c>
      <c r="CG43" s="134">
        <f t="shared" si="130"/>
        <v>0</v>
      </c>
      <c r="CH43" s="134">
        <f t="shared" si="130"/>
        <v>0</v>
      </c>
      <c r="CI43" s="134">
        <f t="shared" si="130"/>
        <v>0</v>
      </c>
      <c r="CJ43" s="134">
        <f t="shared" si="130"/>
        <v>0</v>
      </c>
      <c r="CK43" s="134">
        <f t="shared" si="130"/>
        <v>0</v>
      </c>
      <c r="CL43" s="134">
        <f t="shared" si="130"/>
        <v>0</v>
      </c>
      <c r="CM43" s="134">
        <f t="shared" si="130"/>
        <v>0</v>
      </c>
      <c r="CO43" s="134">
        <f t="shared" ref="CO43:CS43" si="131">IFERROR(CO106/CO$10,0)</f>
        <v>0</v>
      </c>
      <c r="CP43" s="134">
        <f t="shared" si="131"/>
        <v>0</v>
      </c>
      <c r="CQ43" s="134">
        <f t="shared" si="131"/>
        <v>0</v>
      </c>
      <c r="CR43" s="134">
        <f t="shared" si="131"/>
        <v>0</v>
      </c>
      <c r="CS43" s="134">
        <f t="shared" si="131"/>
        <v>0</v>
      </c>
      <c r="CU43" s="134">
        <f t="shared" ref="CU43:CY43" si="132">IFERROR(CU106/CU$10,0)</f>
        <v>0</v>
      </c>
      <c r="CV43" s="134">
        <f t="shared" si="132"/>
        <v>0</v>
      </c>
      <c r="CW43" s="134">
        <f t="shared" si="132"/>
        <v>0</v>
      </c>
      <c r="CX43" s="134">
        <f t="shared" si="132"/>
        <v>0</v>
      </c>
      <c r="CY43" s="134">
        <f t="shared" si="132"/>
        <v>0</v>
      </c>
      <c r="DA43" s="134">
        <f t="shared" ref="DA43:DS43" si="133">IFERROR(DA106/DA$10,0)</f>
        <v>0</v>
      </c>
      <c r="DB43" s="134">
        <f t="shared" si="133"/>
        <v>0</v>
      </c>
      <c r="DC43" s="134">
        <f t="shared" si="133"/>
        <v>0</v>
      </c>
      <c r="DD43" s="134">
        <f t="shared" si="133"/>
        <v>0</v>
      </c>
      <c r="DE43" s="134">
        <f t="shared" si="133"/>
        <v>0</v>
      </c>
      <c r="DF43" s="134">
        <f t="shared" si="133"/>
        <v>0</v>
      </c>
      <c r="DG43" s="134">
        <f t="shared" si="133"/>
        <v>0</v>
      </c>
      <c r="DH43" s="134">
        <f t="shared" si="133"/>
        <v>0</v>
      </c>
      <c r="DI43" s="134">
        <f t="shared" si="133"/>
        <v>0</v>
      </c>
      <c r="DJ43" s="134">
        <f t="shared" si="133"/>
        <v>0</v>
      </c>
      <c r="DK43" s="134">
        <f t="shared" si="133"/>
        <v>0</v>
      </c>
      <c r="DL43" s="134">
        <f t="shared" si="133"/>
        <v>0</v>
      </c>
      <c r="DM43" s="134">
        <f t="shared" si="133"/>
        <v>0</v>
      </c>
      <c r="DN43" s="134">
        <f t="shared" si="133"/>
        <v>0</v>
      </c>
      <c r="DO43" s="134">
        <f t="shared" si="133"/>
        <v>0</v>
      </c>
      <c r="DP43" s="134">
        <f t="shared" si="133"/>
        <v>0</v>
      </c>
      <c r="DQ43" s="134">
        <f t="shared" si="133"/>
        <v>0</v>
      </c>
      <c r="DR43" s="134">
        <f t="shared" si="133"/>
        <v>0</v>
      </c>
      <c r="DS43" s="134">
        <f t="shared" si="133"/>
        <v>0</v>
      </c>
      <c r="DU43" s="134">
        <f t="shared" si="8"/>
        <v>0.51406937589232626</v>
      </c>
      <c r="DW43" s="134">
        <f t="shared" ref="DW43:DW52" si="134">+BY43/AW43</f>
        <v>1.0247033299781587</v>
      </c>
      <c r="DX43" s="134">
        <f t="shared" ref="DX43" si="135">IFERROR(DX106/DX$10,0)</f>
        <v>1.3839526008021801</v>
      </c>
    </row>
    <row r="44" spans="1:128" s="10" customFormat="1" x14ac:dyDescent="0.3">
      <c r="A44" s="21"/>
      <c r="B44" s="136"/>
      <c r="C44" s="137"/>
      <c r="D44" s="136"/>
      <c r="E44" s="137"/>
      <c r="F44" s="138" t="s">
        <v>61</v>
      </c>
      <c r="G44" s="136" t="s">
        <v>62</v>
      </c>
      <c r="I44" s="139">
        <f t="shared" ref="I44:U52" si="136">IFERROR(I107/I$9,0)</f>
        <v>22.505408841923472</v>
      </c>
      <c r="J44" s="139">
        <f t="shared" si="136"/>
        <v>22.086807619505432</v>
      </c>
      <c r="K44" s="139">
        <f t="shared" si="136"/>
        <v>22.478024525284926</v>
      </c>
      <c r="L44" s="139">
        <f t="shared" si="136"/>
        <v>22.132366831136711</v>
      </c>
      <c r="M44" s="139">
        <f t="shared" si="136"/>
        <v>21.666559455254252</v>
      </c>
      <c r="N44" s="139">
        <f t="shared" si="136"/>
        <v>22.498149390672747</v>
      </c>
      <c r="O44" s="139">
        <f t="shared" si="136"/>
        <v>23.897827538349389</v>
      </c>
      <c r="P44" s="139">
        <f t="shared" si="136"/>
        <v>23.759899803901511</v>
      </c>
      <c r="Q44" s="139">
        <f t="shared" si="136"/>
        <v>22.181558300456281</v>
      </c>
      <c r="R44" s="139">
        <f t="shared" si="136"/>
        <v>21.42271093144884</v>
      </c>
      <c r="S44" s="139">
        <f t="shared" si="136"/>
        <v>21.494003897575936</v>
      </c>
      <c r="T44" s="139">
        <f t="shared" si="136"/>
        <v>20.257894518584969</v>
      </c>
      <c r="U44" s="139">
        <f t="shared" si="136"/>
        <v>22.155622911373612</v>
      </c>
      <c r="W44" s="139">
        <f t="shared" ref="W44:AI52" si="137">IFERROR(W107/W$9,0)</f>
        <v>19.84033334364333</v>
      </c>
      <c r="X44" s="139">
        <f t="shared" si="137"/>
        <v>20.974390877713418</v>
      </c>
      <c r="Y44" s="139">
        <f t="shared" si="137"/>
        <v>20.906530905212623</v>
      </c>
      <c r="Z44" s="139">
        <f t="shared" si="137"/>
        <v>23.75489533692198</v>
      </c>
      <c r="AA44" s="139">
        <f t="shared" si="137"/>
        <v>21.848510038027776</v>
      </c>
      <c r="AB44" s="139">
        <f t="shared" si="137"/>
        <v>22.034878999067153</v>
      </c>
      <c r="AC44" s="139">
        <f t="shared" si="137"/>
        <v>22.597036142018794</v>
      </c>
      <c r="AD44" s="139">
        <f t="shared" si="137"/>
        <v>21.821995095484777</v>
      </c>
      <c r="AE44" s="139">
        <f t="shared" si="137"/>
        <v>22.371805785686455</v>
      </c>
      <c r="AF44" s="139">
        <f t="shared" si="137"/>
        <v>21.899616994914929</v>
      </c>
      <c r="AG44" s="139">
        <f t="shared" si="137"/>
        <v>23.137054998967578</v>
      </c>
      <c r="AH44" s="139">
        <f t="shared" si="137"/>
        <v>22.415540097243689</v>
      </c>
      <c r="AI44" s="139">
        <f t="shared" si="137"/>
        <v>21.866564158818033</v>
      </c>
      <c r="AK44" s="140">
        <f>IFERROR(AK107/AK$9,0)</f>
        <v>22.7125681866675</v>
      </c>
      <c r="AL44" s="140">
        <f t="shared" ref="AL44:AW52" si="138">IFERROR(AL107/AL$9,0)</f>
        <v>22.154996434214507</v>
      </c>
      <c r="AM44" s="140">
        <f t="shared" si="138"/>
        <v>21.722379078496111</v>
      </c>
      <c r="AN44" s="140">
        <f t="shared" si="138"/>
        <v>22.615991849484054</v>
      </c>
      <c r="AO44" s="140">
        <f t="shared" si="138"/>
        <v>23.028370725851499</v>
      </c>
      <c r="AP44" s="140">
        <f t="shared" si="138"/>
        <v>23.454988269793056</v>
      </c>
      <c r="AQ44" s="140">
        <f t="shared" si="138"/>
        <v>23.081868589849631</v>
      </c>
      <c r="AR44" s="140">
        <f t="shared" si="138"/>
        <v>23.184039397855376</v>
      </c>
      <c r="AS44" s="140">
        <v>22.451573097154203</v>
      </c>
      <c r="AT44" s="140">
        <f t="shared" ref="AT44:AV44" si="139">IFERROR(AT107/AT$9,0)</f>
        <v>23.395872437247011</v>
      </c>
      <c r="AU44" s="140">
        <f t="shared" si="139"/>
        <v>23.697554717541859</v>
      </c>
      <c r="AV44" s="140">
        <f t="shared" si="139"/>
        <v>22.09764432770988</v>
      </c>
      <c r="AW44" s="139">
        <f t="shared" si="138"/>
        <v>22.791698767549438</v>
      </c>
      <c r="AY44" s="140">
        <f>SUM(AY45:AY52)</f>
        <v>22.648068610538203</v>
      </c>
      <c r="AZ44" s="140">
        <f t="shared" ref="AZ44:BK52" si="140">IFERROR(AZ107/AZ$9,0)</f>
        <v>22.648068610538203</v>
      </c>
      <c r="BA44" s="140">
        <f t="shared" si="140"/>
        <v>22.648068610538196</v>
      </c>
      <c r="BB44" s="140">
        <f t="shared" si="140"/>
        <v>22.551445090898738</v>
      </c>
      <c r="BC44" s="140">
        <f t="shared" si="140"/>
        <v>22.551445090898735</v>
      </c>
      <c r="BD44" s="140">
        <f t="shared" si="140"/>
        <v>22.551445090898738</v>
      </c>
      <c r="BE44" s="140">
        <f t="shared" si="140"/>
        <v>22.578417198252932</v>
      </c>
      <c r="BF44" s="140">
        <f t="shared" si="140"/>
        <v>22.578417198252932</v>
      </c>
      <c r="BG44" s="140">
        <f t="shared" si="140"/>
        <v>22.578417198252932</v>
      </c>
      <c r="BH44" s="140">
        <f t="shared" si="140"/>
        <v>22.904806456348844</v>
      </c>
      <c r="BI44" s="140">
        <f t="shared" si="140"/>
        <v>22.904806456348844</v>
      </c>
      <c r="BJ44" s="140">
        <f t="shared" si="140"/>
        <v>22.90480645634884</v>
      </c>
      <c r="BK44" s="139">
        <f t="shared" si="140"/>
        <v>22.672037760677142</v>
      </c>
      <c r="BM44" s="140">
        <f>SUM(BM45:BM52)</f>
        <v>23.64989994681121</v>
      </c>
      <c r="BN44" s="140">
        <f t="shared" ref="BN44:BY52" si="141">IFERROR(BN107/BN$9,0)</f>
        <v>23.36403444018206</v>
      </c>
      <c r="BO44" s="140">
        <f t="shared" si="141"/>
        <v>22.95477899491895</v>
      </c>
      <c r="BP44" s="140">
        <f t="shared" si="141"/>
        <v>22.551445090898738</v>
      </c>
      <c r="BQ44" s="140">
        <f t="shared" si="141"/>
        <v>22.551445090898738</v>
      </c>
      <c r="BR44" s="140">
        <f t="shared" si="141"/>
        <v>22.551445090898742</v>
      </c>
      <c r="BS44" s="140">
        <f t="shared" si="141"/>
        <v>22.578417198252936</v>
      </c>
      <c r="BT44" s="140">
        <f t="shared" si="141"/>
        <v>22.578417198252929</v>
      </c>
      <c r="BU44" s="140">
        <f t="shared" si="141"/>
        <v>22.578417198252929</v>
      </c>
      <c r="BV44" s="140">
        <f t="shared" si="141"/>
        <v>22.904806456348844</v>
      </c>
      <c r="BW44" s="140">
        <f t="shared" si="141"/>
        <v>22.904806456348844</v>
      </c>
      <c r="BX44" s="140">
        <f t="shared" si="141"/>
        <v>22.90480645634884</v>
      </c>
      <c r="BY44" s="139">
        <f t="shared" si="141"/>
        <v>22.82416845900087</v>
      </c>
      <c r="CA44" s="140">
        <f t="shared" ref="CA44:CM52" si="142">IFERROR(CA107/CA$9,0)</f>
        <v>0</v>
      </c>
      <c r="CB44" s="140">
        <f t="shared" si="142"/>
        <v>0</v>
      </c>
      <c r="CC44" s="140">
        <f t="shared" si="142"/>
        <v>0</v>
      </c>
      <c r="CD44" s="140">
        <f t="shared" si="142"/>
        <v>0</v>
      </c>
      <c r="CE44" s="140">
        <f t="shared" si="142"/>
        <v>0</v>
      </c>
      <c r="CF44" s="140">
        <f t="shared" si="142"/>
        <v>0</v>
      </c>
      <c r="CG44" s="140">
        <f t="shared" si="142"/>
        <v>0</v>
      </c>
      <c r="CH44" s="140">
        <f t="shared" si="142"/>
        <v>0</v>
      </c>
      <c r="CI44" s="140">
        <f t="shared" si="142"/>
        <v>0</v>
      </c>
      <c r="CJ44" s="140">
        <f t="shared" si="142"/>
        <v>0</v>
      </c>
      <c r="CK44" s="140">
        <f t="shared" si="142"/>
        <v>0</v>
      </c>
      <c r="CL44" s="140">
        <f t="shared" si="142"/>
        <v>0</v>
      </c>
      <c r="CM44" s="139">
        <f t="shared" si="142"/>
        <v>0</v>
      </c>
      <c r="CO44" s="140">
        <f>IFERROR(CO107/CO$9,0)</f>
        <v>0</v>
      </c>
      <c r="CP44" s="140">
        <f>IFERROR(CP107/CP$9,0)</f>
        <v>0</v>
      </c>
      <c r="CQ44" s="140">
        <f>IFERROR(CQ107/CQ$9,0)</f>
        <v>0</v>
      </c>
      <c r="CR44" s="140">
        <f>IFERROR(CR107/CR$9,0)</f>
        <v>0</v>
      </c>
      <c r="CS44" s="139">
        <f t="shared" ref="CS44:CS52" si="143">IFERROR(CS107/CS$9,0)</f>
        <v>0</v>
      </c>
      <c r="CU44" s="140">
        <f t="shared" ref="CU44:CY52" si="144">IFERROR(CU107/CU$9,0)</f>
        <v>0</v>
      </c>
      <c r="CV44" s="140">
        <f t="shared" si="144"/>
        <v>0</v>
      </c>
      <c r="CW44" s="140">
        <f t="shared" si="144"/>
        <v>0</v>
      </c>
      <c r="CX44" s="140">
        <f t="shared" si="144"/>
        <v>0</v>
      </c>
      <c r="CY44" s="139">
        <f t="shared" si="144"/>
        <v>0</v>
      </c>
      <c r="DA44" s="140">
        <f t="shared" ref="DA44:DS44" si="145">IFERROR(DA107/DA$9,0)</f>
        <v>0</v>
      </c>
      <c r="DB44" s="140">
        <f t="shared" si="145"/>
        <v>0</v>
      </c>
      <c r="DC44" s="140">
        <f t="shared" si="145"/>
        <v>0</v>
      </c>
      <c r="DD44" s="140">
        <f t="shared" si="145"/>
        <v>0</v>
      </c>
      <c r="DE44" s="140">
        <f t="shared" si="145"/>
        <v>0</v>
      </c>
      <c r="DF44" s="140">
        <f t="shared" si="145"/>
        <v>0</v>
      </c>
      <c r="DG44" s="140">
        <f t="shared" si="145"/>
        <v>0</v>
      </c>
      <c r="DH44" s="140">
        <f t="shared" si="145"/>
        <v>0</v>
      </c>
      <c r="DI44" s="140">
        <f t="shared" si="145"/>
        <v>0</v>
      </c>
      <c r="DJ44" s="140">
        <f t="shared" si="145"/>
        <v>0</v>
      </c>
      <c r="DK44" s="140">
        <f t="shared" si="145"/>
        <v>0</v>
      </c>
      <c r="DL44" s="140">
        <f t="shared" si="145"/>
        <v>0</v>
      </c>
      <c r="DM44" s="140">
        <f t="shared" si="145"/>
        <v>0</v>
      </c>
      <c r="DN44" s="140">
        <f t="shared" si="145"/>
        <v>0</v>
      </c>
      <c r="DO44" s="140">
        <f t="shared" si="145"/>
        <v>0</v>
      </c>
      <c r="DP44" s="140">
        <f t="shared" si="145"/>
        <v>0</v>
      </c>
      <c r="DQ44" s="140">
        <f t="shared" si="145"/>
        <v>0</v>
      </c>
      <c r="DR44" s="140">
        <f t="shared" si="145"/>
        <v>0</v>
      </c>
      <c r="DS44" s="140">
        <f t="shared" si="145"/>
        <v>0</v>
      </c>
      <c r="DU44" s="139">
        <f t="shared" si="8"/>
        <v>0.15213069832372739</v>
      </c>
      <c r="DW44" s="139">
        <f t="shared" si="134"/>
        <v>1.0014246279657602</v>
      </c>
      <c r="DX44" s="139">
        <f t="shared" ref="DX44:DX52" si="146">IFERROR(DX107/DX$9,0)</f>
        <v>1.0614490642636125</v>
      </c>
    </row>
    <row r="45" spans="1:128" x14ac:dyDescent="0.3">
      <c r="B45" s="15" t="s">
        <v>63</v>
      </c>
      <c r="C45" s="16" t="s">
        <v>64</v>
      </c>
      <c r="D45" s="15" t="s">
        <v>65</v>
      </c>
      <c r="E45" s="16" t="s">
        <v>66</v>
      </c>
      <c r="F45" s="68" t="s">
        <v>67</v>
      </c>
      <c r="G45" s="15" t="s">
        <v>62</v>
      </c>
      <c r="I45" s="59">
        <f t="shared" si="136"/>
        <v>0.50504464246722369</v>
      </c>
      <c r="J45" s="59">
        <f t="shared" si="136"/>
        <v>0.456856556949437</v>
      </c>
      <c r="K45" s="59">
        <f t="shared" si="136"/>
        <v>0.48515993624185549</v>
      </c>
      <c r="L45" s="59">
        <f t="shared" si="136"/>
        <v>0.49098299864915662</v>
      </c>
      <c r="M45" s="59">
        <f t="shared" si="136"/>
        <v>0.46534923177098986</v>
      </c>
      <c r="N45" s="59">
        <f t="shared" si="136"/>
        <v>0.42006885037065184</v>
      </c>
      <c r="O45" s="59">
        <f t="shared" si="136"/>
        <v>0.54731268904070007</v>
      </c>
      <c r="P45" s="59">
        <f t="shared" si="136"/>
        <v>0.6153287161239186</v>
      </c>
      <c r="Q45" s="59">
        <f t="shared" si="136"/>
        <v>0.51733868193503385</v>
      </c>
      <c r="R45" s="59">
        <f t="shared" si="136"/>
        <v>0.43890437971927065</v>
      </c>
      <c r="S45" s="59">
        <f t="shared" si="136"/>
        <v>0.53927326431665079</v>
      </c>
      <c r="T45" s="59">
        <f t="shared" si="136"/>
        <v>0.44666674999562667</v>
      </c>
      <c r="U45" s="59">
        <f t="shared" si="136"/>
        <v>0.49161752548487286</v>
      </c>
      <c r="W45" s="59">
        <f t="shared" si="137"/>
        <v>0.4588546456598831</v>
      </c>
      <c r="X45" s="59">
        <f t="shared" si="137"/>
        <v>0.46868138442253565</v>
      </c>
      <c r="Y45" s="59">
        <f t="shared" si="137"/>
        <v>0.41229737964930563</v>
      </c>
      <c r="Z45" s="59">
        <f t="shared" si="137"/>
        <v>0.98943393749585373</v>
      </c>
      <c r="AA45" s="59">
        <f t="shared" si="137"/>
        <v>0.39657270333924594</v>
      </c>
      <c r="AB45" s="59">
        <f t="shared" si="137"/>
        <v>0.30422571943030624</v>
      </c>
      <c r="AC45" s="59">
        <f t="shared" si="137"/>
        <v>0.51677269757689381</v>
      </c>
      <c r="AD45" s="59">
        <f t="shared" si="137"/>
        <v>0.43982396406932112</v>
      </c>
      <c r="AE45" s="59">
        <f t="shared" si="137"/>
        <v>0.49995510505410279</v>
      </c>
      <c r="AF45" s="59">
        <f t="shared" si="137"/>
        <v>0.42464034023044878</v>
      </c>
      <c r="AG45" s="59">
        <f t="shared" si="137"/>
        <v>0.48146665035933156</v>
      </c>
      <c r="AH45" s="59">
        <f t="shared" si="137"/>
        <v>0.50300351430241008</v>
      </c>
      <c r="AI45" s="59">
        <f t="shared" si="137"/>
        <v>0.46695966856006843</v>
      </c>
      <c r="AK45" s="69">
        <f>AK108/AK$9</f>
        <v>0.55590216356097144</v>
      </c>
      <c r="AL45" s="69">
        <f>AL108/AL$9</f>
        <v>0.38840571123512296</v>
      </c>
      <c r="AM45" s="69">
        <f>AM108/AM$9</f>
        <v>0.49698550213664922</v>
      </c>
      <c r="AN45" s="69">
        <f>AN108/AN$9</f>
        <v>0.52422295049876833</v>
      </c>
      <c r="AO45" s="69">
        <f t="shared" ref="AO45:AR52" si="147">AO108/AO$9</f>
        <v>0.36731417011487888</v>
      </c>
      <c r="AP45" s="69">
        <f t="shared" si="147"/>
        <v>0.41811236567393834</v>
      </c>
      <c r="AQ45" s="69">
        <f t="shared" si="147"/>
        <v>0.42830465206193652</v>
      </c>
      <c r="AR45" s="69">
        <f t="shared" si="147"/>
        <v>0.45766574672147181</v>
      </c>
      <c r="AS45" s="69">
        <v>0.41600104859479953</v>
      </c>
      <c r="AT45" s="69">
        <f t="shared" ref="AT45:AV52" si="148">AT108/AT$9</f>
        <v>0.46948670842245699</v>
      </c>
      <c r="AU45" s="69">
        <f t="shared" si="148"/>
        <v>0.46032286250987109</v>
      </c>
      <c r="AV45" s="69">
        <f t="shared" si="148"/>
        <v>0.45131724612095614</v>
      </c>
      <c r="AW45" s="59">
        <f t="shared" si="138"/>
        <v>0.45046952538206703</v>
      </c>
      <c r="AY45" s="63">
        <v>0.42025510665879007</v>
      </c>
      <c r="AZ45" s="63">
        <v>0.42025510665879001</v>
      </c>
      <c r="BA45" s="63">
        <v>0.42025510665879001</v>
      </c>
      <c r="BB45" s="63">
        <v>0.41846217109990813</v>
      </c>
      <c r="BC45" s="63">
        <v>0.41846217109990819</v>
      </c>
      <c r="BD45" s="63">
        <v>0.41846217109990819</v>
      </c>
      <c r="BE45" s="63">
        <v>0.41896266260087767</v>
      </c>
      <c r="BF45" s="63">
        <v>0.41896266260087772</v>
      </c>
      <c r="BG45" s="63">
        <v>0.41896266260087767</v>
      </c>
      <c r="BH45" s="63">
        <v>0.42501910630175715</v>
      </c>
      <c r="BI45" s="63">
        <v>0.42501910630175715</v>
      </c>
      <c r="BJ45" s="63">
        <v>0.42501910630175715</v>
      </c>
      <c r="BK45" s="59">
        <f t="shared" si="140"/>
        <v>0.4206998756111181</v>
      </c>
      <c r="BM45" s="59">
        <f t="shared" ref="BM45:BN52" si="149">IFERROR(BM108/BM$9,0)</f>
        <v>0.57037012455605529</v>
      </c>
      <c r="BN45" s="59">
        <f t="shared" si="149"/>
        <v>0.50407466030787196</v>
      </c>
      <c r="BO45" s="59">
        <f t="shared" si="141"/>
        <v>0.4435890639597595</v>
      </c>
      <c r="BP45" s="63">
        <v>0.41846217109990813</v>
      </c>
      <c r="BQ45" s="63">
        <v>0.41846217109990819</v>
      </c>
      <c r="BR45" s="63">
        <v>0.41846217109990819</v>
      </c>
      <c r="BS45" s="63">
        <v>0.41896266260087767</v>
      </c>
      <c r="BT45" s="63">
        <v>0.41896266260087772</v>
      </c>
      <c r="BU45" s="63">
        <v>0.41896266260087767</v>
      </c>
      <c r="BV45" s="63">
        <v>0.42501910630175715</v>
      </c>
      <c r="BW45" s="63">
        <v>0.42501910630175715</v>
      </c>
      <c r="BX45" s="63">
        <v>0.42501910630175715</v>
      </c>
      <c r="BY45" s="59">
        <f t="shared" si="141"/>
        <v>0.44016243722775245</v>
      </c>
      <c r="CA45" s="163"/>
      <c r="CB45" s="163"/>
      <c r="CC45" s="163"/>
      <c r="CD45" s="163"/>
      <c r="CE45" s="163"/>
      <c r="CF45" s="163"/>
      <c r="CG45" s="163"/>
      <c r="CH45" s="163"/>
      <c r="CI45" s="163"/>
      <c r="CJ45" s="163"/>
      <c r="CK45" s="163"/>
      <c r="CL45" s="163"/>
      <c r="CM45" s="59">
        <f t="shared" si="142"/>
        <v>0</v>
      </c>
      <c r="CO45" s="163"/>
      <c r="CP45" s="163"/>
      <c r="CQ45" s="163"/>
      <c r="CR45" s="163"/>
      <c r="CS45" s="59">
        <f t="shared" si="143"/>
        <v>0</v>
      </c>
      <c r="CU45" s="163"/>
      <c r="CV45" s="163"/>
      <c r="CW45" s="163"/>
      <c r="CX45" s="163"/>
      <c r="CY45" s="59">
        <f t="shared" si="144"/>
        <v>0</v>
      </c>
      <c r="DA45" s="163"/>
      <c r="DB45" s="163"/>
      <c r="DC45" s="163"/>
      <c r="DD45" s="163"/>
      <c r="DE45" s="163"/>
      <c r="DF45" s="163"/>
      <c r="DG45" s="163"/>
      <c r="DH45" s="163"/>
      <c r="DI45" s="163"/>
      <c r="DJ45" s="163"/>
      <c r="DK45" s="163"/>
      <c r="DL45" s="163"/>
      <c r="DM45" s="163"/>
      <c r="DN45" s="163"/>
      <c r="DO45" s="163"/>
      <c r="DP45" s="163"/>
      <c r="DQ45" s="163"/>
      <c r="DR45" s="163"/>
      <c r="DS45" s="163"/>
      <c r="DU45" s="59">
        <f t="shared" si="8"/>
        <v>1.9462561616634344E-2</v>
      </c>
      <c r="DW45" s="59">
        <f t="shared" si="134"/>
        <v>0.9771192332143388</v>
      </c>
      <c r="DX45" s="59">
        <f t="shared" si="146"/>
        <v>2.0469968400322655E-2</v>
      </c>
    </row>
    <row r="46" spans="1:128" x14ac:dyDescent="0.3">
      <c r="B46" s="15" t="s">
        <v>68</v>
      </c>
      <c r="C46" s="16" t="s">
        <v>69</v>
      </c>
      <c r="D46" s="15" t="s">
        <v>70</v>
      </c>
      <c r="E46" s="16" t="s">
        <v>71</v>
      </c>
      <c r="F46" s="68" t="s">
        <v>72</v>
      </c>
      <c r="G46" s="15" t="s">
        <v>62</v>
      </c>
      <c r="I46" s="59">
        <f t="shared" si="136"/>
        <v>0.93668739273864132</v>
      </c>
      <c r="J46" s="59">
        <f t="shared" si="136"/>
        <v>0.92346108733994881</v>
      </c>
      <c r="K46" s="59">
        <f t="shared" si="136"/>
        <v>0.93690750254852095</v>
      </c>
      <c r="L46" s="59">
        <f t="shared" si="136"/>
        <v>0.89184803271597857</v>
      </c>
      <c r="M46" s="59">
        <f t="shared" si="136"/>
        <v>0.85421667975261339</v>
      </c>
      <c r="N46" s="59">
        <f t="shared" si="136"/>
        <v>0.84413428062598961</v>
      </c>
      <c r="O46" s="59">
        <f t="shared" si="136"/>
        <v>0.78328366748276601</v>
      </c>
      <c r="P46" s="59">
        <f t="shared" si="136"/>
        <v>0.8447042866608383</v>
      </c>
      <c r="Q46" s="59">
        <f t="shared" si="136"/>
        <v>0.81127540280598187</v>
      </c>
      <c r="R46" s="59">
        <f t="shared" si="136"/>
        <v>0.83268703622167073</v>
      </c>
      <c r="S46" s="59">
        <f t="shared" si="136"/>
        <v>0.81371303060843814</v>
      </c>
      <c r="T46" s="59">
        <f t="shared" si="136"/>
        <v>0.78829445852990021</v>
      </c>
      <c r="U46" s="59">
        <f t="shared" si="136"/>
        <v>0.85464809895050298</v>
      </c>
      <c r="W46" s="59">
        <f t="shared" si="137"/>
        <v>0.79660483862483378</v>
      </c>
      <c r="X46" s="59">
        <f t="shared" si="137"/>
        <v>0.81956903421259675</v>
      </c>
      <c r="Y46" s="59">
        <f t="shared" si="137"/>
        <v>0.79748944641054309</v>
      </c>
      <c r="Z46" s="59">
        <f t="shared" si="137"/>
        <v>0.81711269970153322</v>
      </c>
      <c r="AA46" s="59">
        <f t="shared" si="137"/>
        <v>0.79102685300843578</v>
      </c>
      <c r="AB46" s="59">
        <f t="shared" si="137"/>
        <v>0.76549964340429166</v>
      </c>
      <c r="AC46" s="59">
        <f t="shared" si="137"/>
        <v>0.76927189857099321</v>
      </c>
      <c r="AD46" s="59">
        <f t="shared" si="137"/>
        <v>0.77146647299056093</v>
      </c>
      <c r="AE46" s="59">
        <f t="shared" si="137"/>
        <v>0.79308542326385822</v>
      </c>
      <c r="AF46" s="59">
        <f t="shared" si="137"/>
        <v>0.76824609481156492</v>
      </c>
      <c r="AG46" s="59">
        <f t="shared" si="137"/>
        <v>0.77459844049271209</v>
      </c>
      <c r="AH46" s="59">
        <f t="shared" si="137"/>
        <v>0.74167269847679818</v>
      </c>
      <c r="AI46" s="59">
        <f t="shared" si="137"/>
        <v>0.78228588761845619</v>
      </c>
      <c r="AK46" s="69">
        <f t="shared" ref="AK46:AP52" si="150">AK109/AK$9</f>
        <v>0.75143713523986511</v>
      </c>
      <c r="AL46" s="69">
        <f t="shared" si="150"/>
        <v>0.7378915745318082</v>
      </c>
      <c r="AM46" s="69">
        <f t="shared" si="150"/>
        <v>0.73938804819769599</v>
      </c>
      <c r="AN46" s="69">
        <f t="shared" si="150"/>
        <v>0.78864963567377888</v>
      </c>
      <c r="AO46" s="69">
        <f t="shared" si="150"/>
        <v>0.79310361691628595</v>
      </c>
      <c r="AP46" s="69">
        <f t="shared" si="150"/>
        <v>0.79213187096734827</v>
      </c>
      <c r="AQ46" s="69">
        <f t="shared" si="147"/>
        <v>0.79272658007308638</v>
      </c>
      <c r="AR46" s="69">
        <f t="shared" si="147"/>
        <v>0.75839944227599865</v>
      </c>
      <c r="AS46" s="69">
        <v>0.74698911923992983</v>
      </c>
      <c r="AT46" s="69">
        <f t="shared" si="148"/>
        <v>0.75447592978430755</v>
      </c>
      <c r="AU46" s="69">
        <f t="shared" si="148"/>
        <v>0.74556083300302511</v>
      </c>
      <c r="AV46" s="69">
        <f t="shared" si="148"/>
        <v>0.72514269367326489</v>
      </c>
      <c r="AW46" s="59">
        <f t="shared" si="138"/>
        <v>0.76025893055607108</v>
      </c>
      <c r="AY46" s="63">
        <v>0.77782809935881059</v>
      </c>
      <c r="AZ46" s="63">
        <v>0.77782809935881048</v>
      </c>
      <c r="BA46" s="63">
        <v>0.77782809935881048</v>
      </c>
      <c r="BB46" s="63">
        <v>0.77450964912241582</v>
      </c>
      <c r="BC46" s="63">
        <v>0.77450964912241582</v>
      </c>
      <c r="BD46" s="63">
        <v>0.77450964912241593</v>
      </c>
      <c r="BE46" s="63">
        <v>0.77543598254888968</v>
      </c>
      <c r="BF46" s="63">
        <v>0.77543598254888979</v>
      </c>
      <c r="BG46" s="63">
        <v>0.77543598254888968</v>
      </c>
      <c r="BH46" s="63">
        <v>0.78664553602744758</v>
      </c>
      <c r="BI46" s="63">
        <v>0.78664553602744758</v>
      </c>
      <c r="BJ46" s="63">
        <v>0.78664553602744747</v>
      </c>
      <c r="BK46" s="59">
        <f t="shared" si="140"/>
        <v>0.77865129884731554</v>
      </c>
      <c r="BM46" s="59">
        <f t="shared" si="149"/>
        <v>0.75588186430727777</v>
      </c>
      <c r="BN46" s="59">
        <f t="shared" si="149"/>
        <v>0.81100157470605838</v>
      </c>
      <c r="BO46" s="59">
        <f t="shared" si="141"/>
        <v>0.81154382294156324</v>
      </c>
      <c r="BP46" s="63">
        <v>0.77450964912241582</v>
      </c>
      <c r="BQ46" s="63">
        <v>0.77450964912241582</v>
      </c>
      <c r="BR46" s="63">
        <v>0.77450964912241593</v>
      </c>
      <c r="BS46" s="63">
        <v>0.77543598254888968</v>
      </c>
      <c r="BT46" s="63">
        <v>0.77543598254888979</v>
      </c>
      <c r="BU46" s="63">
        <v>0.77543598254888968</v>
      </c>
      <c r="BV46" s="63">
        <v>0.78664553602744758</v>
      </c>
      <c r="BW46" s="63">
        <v>0.78664553602744758</v>
      </c>
      <c r="BX46" s="63">
        <v>0.78664553602744747</v>
      </c>
      <c r="BY46" s="59">
        <f t="shared" si="141"/>
        <v>0.78239456675969554</v>
      </c>
      <c r="CA46" s="163"/>
      <c r="CB46" s="163"/>
      <c r="CC46" s="163"/>
      <c r="CD46" s="163"/>
      <c r="CE46" s="163"/>
      <c r="CF46" s="163"/>
      <c r="CG46" s="163"/>
      <c r="CH46" s="163"/>
      <c r="CI46" s="163"/>
      <c r="CJ46" s="163"/>
      <c r="CK46" s="163"/>
      <c r="CL46" s="163"/>
      <c r="CM46" s="59">
        <f t="shared" si="142"/>
        <v>0</v>
      </c>
      <c r="CO46" s="163"/>
      <c r="CP46" s="163"/>
      <c r="CQ46" s="163"/>
      <c r="CR46" s="163"/>
      <c r="CS46" s="59">
        <f t="shared" si="143"/>
        <v>0</v>
      </c>
      <c r="CU46" s="163"/>
      <c r="CV46" s="163"/>
      <c r="CW46" s="163"/>
      <c r="CX46" s="163"/>
      <c r="CY46" s="59">
        <f t="shared" si="144"/>
        <v>0</v>
      </c>
      <c r="DA46" s="163"/>
      <c r="DB46" s="163"/>
      <c r="DC46" s="163"/>
      <c r="DD46" s="163"/>
      <c r="DE46" s="163"/>
      <c r="DF46" s="163"/>
      <c r="DG46" s="163"/>
      <c r="DH46" s="163"/>
      <c r="DI46" s="163"/>
      <c r="DJ46" s="163"/>
      <c r="DK46" s="163"/>
      <c r="DL46" s="163"/>
      <c r="DM46" s="163"/>
      <c r="DN46" s="163"/>
      <c r="DO46" s="163"/>
      <c r="DP46" s="163"/>
      <c r="DQ46" s="163"/>
      <c r="DR46" s="163"/>
      <c r="DS46" s="163"/>
      <c r="DU46" s="59">
        <f t="shared" si="8"/>
        <v>3.7432679123799995E-3</v>
      </c>
      <c r="DW46" s="59">
        <f t="shared" si="134"/>
        <v>1.029115917372301</v>
      </c>
      <c r="DX46" s="59">
        <f t="shared" si="146"/>
        <v>3.6385640171899047E-2</v>
      </c>
    </row>
    <row r="47" spans="1:128" x14ac:dyDescent="0.3">
      <c r="B47" s="15" t="s">
        <v>73</v>
      </c>
      <c r="C47" s="16" t="s">
        <v>74</v>
      </c>
      <c r="D47" s="15" t="s">
        <v>75</v>
      </c>
      <c r="E47" s="16" t="s">
        <v>76</v>
      </c>
      <c r="F47" s="68" t="s">
        <v>77</v>
      </c>
      <c r="G47" s="15" t="s">
        <v>62</v>
      </c>
      <c r="I47" s="59">
        <f t="shared" si="136"/>
        <v>3.7467495709545653</v>
      </c>
      <c r="J47" s="59">
        <f t="shared" si="136"/>
        <v>3.6938443493597952</v>
      </c>
      <c r="K47" s="59">
        <f t="shared" si="136"/>
        <v>3.7476300101940838</v>
      </c>
      <c r="L47" s="59">
        <f t="shared" si="136"/>
        <v>3.5673921308639143</v>
      </c>
      <c r="M47" s="59">
        <f t="shared" si="136"/>
        <v>3.4168667190104536</v>
      </c>
      <c r="N47" s="59">
        <f t="shared" si="136"/>
        <v>3.3765371225039584</v>
      </c>
      <c r="O47" s="59">
        <f t="shared" si="136"/>
        <v>3.133134669931064</v>
      </c>
      <c r="P47" s="59">
        <f t="shared" si="136"/>
        <v>3.3788171466433656</v>
      </c>
      <c r="Q47" s="59">
        <f t="shared" si="136"/>
        <v>3.2451016112239275</v>
      </c>
      <c r="R47" s="59">
        <f t="shared" si="136"/>
        <v>3.3307481448866829</v>
      </c>
      <c r="S47" s="59">
        <f t="shared" si="136"/>
        <v>3.2548521224337525</v>
      </c>
      <c r="T47" s="59">
        <f t="shared" si="136"/>
        <v>3.1531778341196008</v>
      </c>
      <c r="U47" s="59">
        <f t="shared" si="136"/>
        <v>3.4185923958020132</v>
      </c>
      <c r="W47" s="59">
        <f t="shared" si="137"/>
        <v>3.1864193544993351</v>
      </c>
      <c r="X47" s="59">
        <f t="shared" si="137"/>
        <v>3.278276136850387</v>
      </c>
      <c r="Y47" s="59">
        <f t="shared" si="137"/>
        <v>3.1899577856421724</v>
      </c>
      <c r="Z47" s="59">
        <f t="shared" si="137"/>
        <v>3.2684507988061329</v>
      </c>
      <c r="AA47" s="59">
        <f t="shared" si="137"/>
        <v>3.1641074120337431</v>
      </c>
      <c r="AB47" s="59">
        <f t="shared" si="137"/>
        <v>3.0619985736171667</v>
      </c>
      <c r="AC47" s="59">
        <f t="shared" si="137"/>
        <v>3.0770875942839728</v>
      </c>
      <c r="AD47" s="59">
        <f t="shared" si="137"/>
        <v>3.0858658919622437</v>
      </c>
      <c r="AE47" s="59">
        <f t="shared" si="137"/>
        <v>3.1723416930554329</v>
      </c>
      <c r="AF47" s="59">
        <f t="shared" si="137"/>
        <v>3.0729843792462597</v>
      </c>
      <c r="AG47" s="59">
        <f t="shared" si="137"/>
        <v>3.0983937619708484</v>
      </c>
      <c r="AH47" s="59">
        <f t="shared" si="137"/>
        <v>2.9666907939071927</v>
      </c>
      <c r="AI47" s="59">
        <f t="shared" si="137"/>
        <v>3.1291435504738248</v>
      </c>
      <c r="AK47" s="69">
        <f t="shared" si="150"/>
        <v>3.0057485409594604</v>
      </c>
      <c r="AL47" s="69">
        <f t="shared" si="150"/>
        <v>2.9515662981272328</v>
      </c>
      <c r="AM47" s="69">
        <f t="shared" si="150"/>
        <v>2.957552192790784</v>
      </c>
      <c r="AN47" s="69">
        <f t="shared" si="150"/>
        <v>3.1545985426951155</v>
      </c>
      <c r="AO47" s="69">
        <f t="shared" si="150"/>
        <v>3.1724144676651438</v>
      </c>
      <c r="AP47" s="69">
        <f t="shared" si="150"/>
        <v>3.1685274838693931</v>
      </c>
      <c r="AQ47" s="69">
        <f t="shared" si="147"/>
        <v>3.1709063202923455</v>
      </c>
      <c r="AR47" s="69">
        <f t="shared" si="147"/>
        <v>3.0335977691039946</v>
      </c>
      <c r="AS47" s="69">
        <v>2.9879564769597193</v>
      </c>
      <c r="AT47" s="69">
        <f t="shared" si="148"/>
        <v>3.0179037191372302</v>
      </c>
      <c r="AU47" s="69">
        <f t="shared" si="148"/>
        <v>2.9822433320121005</v>
      </c>
      <c r="AV47" s="69">
        <f t="shared" si="148"/>
        <v>2.9005707746930596</v>
      </c>
      <c r="AW47" s="59">
        <f t="shared" si="138"/>
        <v>3.0410357222242843</v>
      </c>
      <c r="AY47" s="63">
        <v>3.1113123974352423</v>
      </c>
      <c r="AZ47" s="63">
        <v>3.1113123974352419</v>
      </c>
      <c r="BA47" s="63">
        <v>3.1113123974352419</v>
      </c>
      <c r="BB47" s="63">
        <v>3.0980385964896633</v>
      </c>
      <c r="BC47" s="63">
        <v>3.0980385964896633</v>
      </c>
      <c r="BD47" s="63">
        <v>3.0980385964896637</v>
      </c>
      <c r="BE47" s="63">
        <v>3.1017439301955587</v>
      </c>
      <c r="BF47" s="63">
        <v>3.1017439301955592</v>
      </c>
      <c r="BG47" s="63">
        <v>3.1017439301955587</v>
      </c>
      <c r="BH47" s="63">
        <v>3.1465821441097903</v>
      </c>
      <c r="BI47" s="63">
        <v>3.1465821441097903</v>
      </c>
      <c r="BJ47" s="63">
        <v>3.1465821441097899</v>
      </c>
      <c r="BK47" s="59">
        <f t="shared" si="140"/>
        <v>3.1146051953892622</v>
      </c>
      <c r="BM47" s="59">
        <f t="shared" si="149"/>
        <v>3.0235274572291111</v>
      </c>
      <c r="BN47" s="59">
        <f t="shared" si="149"/>
        <v>3.2440062988242335</v>
      </c>
      <c r="BO47" s="59">
        <f t="shared" si="141"/>
        <v>3.246175291766253</v>
      </c>
      <c r="BP47" s="63">
        <v>3.0980385964896633</v>
      </c>
      <c r="BQ47" s="63">
        <v>3.0980385964896633</v>
      </c>
      <c r="BR47" s="63">
        <v>3.0980385964896637</v>
      </c>
      <c r="BS47" s="63">
        <v>3.1017439301955587</v>
      </c>
      <c r="BT47" s="63">
        <v>3.1017439301955592</v>
      </c>
      <c r="BU47" s="63">
        <v>3.1017439301955587</v>
      </c>
      <c r="BV47" s="63">
        <v>3.1465821441097903</v>
      </c>
      <c r="BW47" s="63">
        <v>3.1465821441097903</v>
      </c>
      <c r="BX47" s="63">
        <v>3.1465821441097899</v>
      </c>
      <c r="BY47" s="59">
        <f t="shared" si="141"/>
        <v>3.1295782670387822</v>
      </c>
      <c r="CA47" s="163"/>
      <c r="CB47" s="163"/>
      <c r="CC47" s="163"/>
      <c r="CD47" s="163"/>
      <c r="CE47" s="163"/>
      <c r="CF47" s="163"/>
      <c r="CG47" s="163"/>
      <c r="CH47" s="163"/>
      <c r="CI47" s="163"/>
      <c r="CJ47" s="163"/>
      <c r="CK47" s="163"/>
      <c r="CL47" s="163"/>
      <c r="CM47" s="59">
        <f t="shared" si="142"/>
        <v>0</v>
      </c>
      <c r="CO47" s="163"/>
      <c r="CP47" s="163"/>
      <c r="CQ47" s="163"/>
      <c r="CR47" s="163"/>
      <c r="CS47" s="59">
        <f t="shared" si="143"/>
        <v>0</v>
      </c>
      <c r="CU47" s="163"/>
      <c r="CV47" s="163"/>
      <c r="CW47" s="163"/>
      <c r="CX47" s="163"/>
      <c r="CY47" s="59">
        <f t="shared" si="144"/>
        <v>0</v>
      </c>
      <c r="DA47" s="163"/>
      <c r="DB47" s="163"/>
      <c r="DC47" s="163"/>
      <c r="DD47" s="163"/>
      <c r="DE47" s="163"/>
      <c r="DF47" s="163"/>
      <c r="DG47" s="163"/>
      <c r="DH47" s="163"/>
      <c r="DI47" s="163"/>
      <c r="DJ47" s="163"/>
      <c r="DK47" s="163"/>
      <c r="DL47" s="163"/>
      <c r="DM47" s="163"/>
      <c r="DN47" s="163"/>
      <c r="DO47" s="163"/>
      <c r="DP47" s="163"/>
      <c r="DQ47" s="163"/>
      <c r="DR47" s="163"/>
      <c r="DS47" s="163"/>
      <c r="DU47" s="59">
        <f t="shared" si="8"/>
        <v>1.4973071649519998E-2</v>
      </c>
      <c r="DW47" s="59">
        <f t="shared" si="134"/>
        <v>1.029115917372301</v>
      </c>
      <c r="DX47" s="59">
        <f t="shared" si="146"/>
        <v>0.14554256068759619</v>
      </c>
    </row>
    <row r="48" spans="1:128" x14ac:dyDescent="0.3">
      <c r="B48" s="15" t="s">
        <v>78</v>
      </c>
      <c r="C48" s="16" t="s">
        <v>79</v>
      </c>
      <c r="D48" s="15" t="s">
        <v>80</v>
      </c>
      <c r="E48" s="16" t="s">
        <v>81</v>
      </c>
      <c r="F48" s="68" t="s">
        <v>82</v>
      </c>
      <c r="G48" s="15" t="s">
        <v>62</v>
      </c>
      <c r="I48" s="59">
        <f t="shared" si="136"/>
        <v>14.126151590989432</v>
      </c>
      <c r="J48" s="59">
        <f t="shared" si="136"/>
        <v>13.983926090685367</v>
      </c>
      <c r="K48" s="59">
        <f t="shared" si="136"/>
        <v>14.217137658794229</v>
      </c>
      <c r="L48" s="59">
        <f t="shared" si="136"/>
        <v>14.085483169238934</v>
      </c>
      <c r="M48" s="59">
        <f t="shared" si="136"/>
        <v>13.802964403327362</v>
      </c>
      <c r="N48" s="59">
        <f t="shared" si="136"/>
        <v>14.603503323419833</v>
      </c>
      <c r="O48" s="59">
        <f t="shared" si="136"/>
        <v>16.044220660145111</v>
      </c>
      <c r="P48" s="59">
        <f t="shared" si="136"/>
        <v>15.520814350380071</v>
      </c>
      <c r="Q48" s="59">
        <f t="shared" si="136"/>
        <v>14.578995073685366</v>
      </c>
      <c r="R48" s="59">
        <f t="shared" si="136"/>
        <v>13.865393972587087</v>
      </c>
      <c r="S48" s="59">
        <f t="shared" si="136"/>
        <v>13.660766280890565</v>
      </c>
      <c r="T48" s="59">
        <f t="shared" si="136"/>
        <v>12.919352328287767</v>
      </c>
      <c r="U48" s="59">
        <f t="shared" si="136"/>
        <v>14.253753903958451</v>
      </c>
      <c r="W48" s="59">
        <f t="shared" si="137"/>
        <v>12.463278151949163</v>
      </c>
      <c r="X48" s="59">
        <f t="shared" si="137"/>
        <v>13.367745474641886</v>
      </c>
      <c r="Y48" s="59">
        <f t="shared" si="137"/>
        <v>13.499211209055932</v>
      </c>
      <c r="Z48" s="59">
        <f t="shared" si="137"/>
        <v>14.934075661807853</v>
      </c>
      <c r="AA48" s="59">
        <f t="shared" si="137"/>
        <v>14.508518525345961</v>
      </c>
      <c r="AB48" s="59">
        <f t="shared" si="137"/>
        <v>14.849540417164668</v>
      </c>
      <c r="AC48" s="59">
        <f t="shared" si="137"/>
        <v>14.911231161108418</v>
      </c>
      <c r="AD48" s="59">
        <f t="shared" si="137"/>
        <v>14.581555935426898</v>
      </c>
      <c r="AE48" s="59">
        <f t="shared" si="137"/>
        <v>14.853378986273601</v>
      </c>
      <c r="AF48" s="59">
        <f t="shared" si="137"/>
        <v>14.700237325102643</v>
      </c>
      <c r="AG48" s="59">
        <f t="shared" si="137"/>
        <v>15.727409015042575</v>
      </c>
      <c r="AH48" s="59">
        <f t="shared" si="137"/>
        <v>15.269330751618176</v>
      </c>
      <c r="AI48" s="59">
        <f t="shared" si="137"/>
        <v>14.440844813642757</v>
      </c>
      <c r="AK48" s="69">
        <f t="shared" si="150"/>
        <v>15.487300943094993</v>
      </c>
      <c r="AL48" s="69">
        <f t="shared" si="150"/>
        <v>15.15425319041522</v>
      </c>
      <c r="AM48" s="69">
        <f t="shared" si="150"/>
        <v>14.569083580218042</v>
      </c>
      <c r="AN48" s="69">
        <f t="shared" si="150"/>
        <v>15.131314795024062</v>
      </c>
      <c r="AO48" s="69">
        <f t="shared" si="150"/>
        <v>15.632455028053284</v>
      </c>
      <c r="AP48" s="69">
        <f t="shared" si="150"/>
        <v>15.898411180777662</v>
      </c>
      <c r="AQ48" s="69">
        <f t="shared" si="147"/>
        <v>15.606542373545784</v>
      </c>
      <c r="AR48" s="69">
        <f t="shared" si="147"/>
        <v>15.943321125065324</v>
      </c>
      <c r="AS48" s="69">
        <v>15.424280749090853</v>
      </c>
      <c r="AT48" s="69">
        <f t="shared" si="148"/>
        <v>16.073413854157955</v>
      </c>
      <c r="AU48" s="69">
        <f t="shared" si="148"/>
        <v>16.406704448726124</v>
      </c>
      <c r="AV48" s="69">
        <f t="shared" si="148"/>
        <v>15.088653338888902</v>
      </c>
      <c r="AW48" s="59">
        <f t="shared" si="138"/>
        <v>15.530179875228002</v>
      </c>
      <c r="AY48" s="63">
        <v>15.313233461729856</v>
      </c>
      <c r="AZ48" s="63">
        <v>15.313233461729855</v>
      </c>
      <c r="BA48" s="63">
        <v>15.313233461729853</v>
      </c>
      <c r="BB48" s="63">
        <v>15.247902570183337</v>
      </c>
      <c r="BC48" s="63">
        <v>15.247902570183337</v>
      </c>
      <c r="BD48" s="63">
        <v>15.247902570183339</v>
      </c>
      <c r="BE48" s="63">
        <v>15.266139453158756</v>
      </c>
      <c r="BF48" s="63">
        <v>15.266139453158754</v>
      </c>
      <c r="BG48" s="63">
        <v>15.266139453158754</v>
      </c>
      <c r="BH48" s="63">
        <v>15.48682383002866</v>
      </c>
      <c r="BI48" s="63">
        <v>15.486823830028662</v>
      </c>
      <c r="BJ48" s="63">
        <v>15.486823830028658</v>
      </c>
      <c r="BK48" s="59">
        <f t="shared" si="140"/>
        <v>15.329439929410109</v>
      </c>
      <c r="BM48" s="59">
        <f t="shared" si="149"/>
        <v>16.136628898575221</v>
      </c>
      <c r="BN48" s="59">
        <f t="shared" si="149"/>
        <v>15.776056366928989</v>
      </c>
      <c r="BO48" s="59">
        <f t="shared" si="141"/>
        <v>15.470137557994022</v>
      </c>
      <c r="BP48" s="63">
        <v>15.247902570183337</v>
      </c>
      <c r="BQ48" s="63">
        <v>15.247902570183337</v>
      </c>
      <c r="BR48" s="63">
        <v>15.247902570183339</v>
      </c>
      <c r="BS48" s="63">
        <v>15.266139453158756</v>
      </c>
      <c r="BT48" s="63">
        <v>15.266139453158754</v>
      </c>
      <c r="BU48" s="63">
        <v>15.266139453158754</v>
      </c>
      <c r="BV48" s="63">
        <v>15.48682383002866</v>
      </c>
      <c r="BW48" s="63">
        <v>15.486823830028662</v>
      </c>
      <c r="BX48" s="63">
        <v>15.486823830028658</v>
      </c>
      <c r="BY48" s="59">
        <f t="shared" si="141"/>
        <v>15.43705169088271</v>
      </c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59">
        <f t="shared" si="142"/>
        <v>0</v>
      </c>
      <c r="CO48" s="163"/>
      <c r="CP48" s="163"/>
      <c r="CQ48" s="163"/>
      <c r="CR48" s="163"/>
      <c r="CS48" s="59">
        <f t="shared" si="143"/>
        <v>0</v>
      </c>
      <c r="CU48" s="163"/>
      <c r="CV48" s="163"/>
      <c r="CW48" s="163"/>
      <c r="CX48" s="163"/>
      <c r="CY48" s="59">
        <f t="shared" si="144"/>
        <v>0</v>
      </c>
      <c r="DA48" s="163"/>
      <c r="DB48" s="163"/>
      <c r="DC48" s="163"/>
      <c r="DD48" s="163"/>
      <c r="DE48" s="163"/>
      <c r="DF48" s="163"/>
      <c r="DG48" s="163"/>
      <c r="DH48" s="163"/>
      <c r="DI48" s="163"/>
      <c r="DJ48" s="163"/>
      <c r="DK48" s="163"/>
      <c r="DL48" s="163"/>
      <c r="DM48" s="163"/>
      <c r="DN48" s="163"/>
      <c r="DO48" s="163"/>
      <c r="DP48" s="163"/>
      <c r="DQ48" s="163"/>
      <c r="DR48" s="163"/>
      <c r="DS48" s="163"/>
      <c r="DU48" s="59">
        <f t="shared" si="8"/>
        <v>0.10761176147260088</v>
      </c>
      <c r="DW48" s="59">
        <f t="shared" si="134"/>
        <v>0.99400340594291248</v>
      </c>
      <c r="DX48" s="59">
        <f t="shared" si="146"/>
        <v>0.71790760314926938</v>
      </c>
    </row>
    <row r="49" spans="1:128" x14ac:dyDescent="0.3">
      <c r="B49" s="15" t="s">
        <v>83</v>
      </c>
      <c r="C49" s="16" t="s">
        <v>84</v>
      </c>
      <c r="D49" s="15" t="s">
        <v>85</v>
      </c>
      <c r="E49" s="16" t="s">
        <v>86</v>
      </c>
      <c r="F49" s="68" t="s">
        <v>87</v>
      </c>
      <c r="G49" s="15" t="s">
        <v>62</v>
      </c>
      <c r="I49" s="59">
        <f t="shared" si="136"/>
        <v>1.5644861189863213</v>
      </c>
      <c r="J49" s="59">
        <f t="shared" si="136"/>
        <v>1.5199665801377722</v>
      </c>
      <c r="K49" s="59">
        <f t="shared" si="136"/>
        <v>1.5822173609596133</v>
      </c>
      <c r="L49" s="59">
        <f t="shared" si="136"/>
        <v>1.5475421258333548</v>
      </c>
      <c r="M49" s="59">
        <f t="shared" si="136"/>
        <v>1.5486105415183196</v>
      </c>
      <c r="N49" s="59">
        <f t="shared" si="136"/>
        <v>1.5873746304167866</v>
      </c>
      <c r="O49" s="59">
        <f t="shared" si="136"/>
        <v>1.6442666258412444</v>
      </c>
      <c r="P49" s="59">
        <f t="shared" si="136"/>
        <v>1.6589897741713495</v>
      </c>
      <c r="Q49" s="59">
        <f t="shared" si="136"/>
        <v>1.4792481814751737</v>
      </c>
      <c r="R49" s="59">
        <f t="shared" si="136"/>
        <v>1.43686974770563</v>
      </c>
      <c r="S49" s="59">
        <f t="shared" si="136"/>
        <v>1.6521216689676002</v>
      </c>
      <c r="T49" s="59">
        <f t="shared" si="136"/>
        <v>1.4741047507500855</v>
      </c>
      <c r="U49" s="59">
        <f t="shared" si="136"/>
        <v>1.5544826075777796</v>
      </c>
      <c r="W49" s="59">
        <f t="shared" si="137"/>
        <v>1.4073084857644362</v>
      </c>
      <c r="X49" s="59">
        <f t="shared" si="137"/>
        <v>1.4223982485999054</v>
      </c>
      <c r="Y49" s="59">
        <f t="shared" si="137"/>
        <v>1.405972983955134</v>
      </c>
      <c r="Z49" s="59">
        <f t="shared" si="137"/>
        <v>1.7815558907266966</v>
      </c>
      <c r="AA49" s="59">
        <f t="shared" si="137"/>
        <v>1.4498150848703406</v>
      </c>
      <c r="AB49" s="59">
        <f t="shared" si="137"/>
        <v>1.4908317832944535</v>
      </c>
      <c r="AC49" s="59">
        <f t="shared" si="137"/>
        <v>1.6478896125602662</v>
      </c>
      <c r="AD49" s="59">
        <f t="shared" si="137"/>
        <v>1.4938268858096624</v>
      </c>
      <c r="AE49" s="59">
        <f t="shared" si="137"/>
        <v>1.5054618778398534</v>
      </c>
      <c r="AF49" s="59">
        <f t="shared" si="137"/>
        <v>1.4501131890876091</v>
      </c>
      <c r="AG49" s="59">
        <f t="shared" si="137"/>
        <v>1.4833666878648313</v>
      </c>
      <c r="AH49" s="59">
        <f t="shared" si="137"/>
        <v>1.4165421455971383</v>
      </c>
      <c r="AI49" s="59">
        <f t="shared" si="137"/>
        <v>1.4793641180374022</v>
      </c>
      <c r="AK49" s="69">
        <f t="shared" si="150"/>
        <v>1.4817271497186881</v>
      </c>
      <c r="AL49" s="69">
        <f t="shared" si="150"/>
        <v>1.3912788810170358</v>
      </c>
      <c r="AM49" s="69">
        <f t="shared" si="150"/>
        <v>1.4117748064031679</v>
      </c>
      <c r="AN49" s="69">
        <f t="shared" si="150"/>
        <v>1.4911139418804926</v>
      </c>
      <c r="AO49" s="69">
        <f t="shared" si="150"/>
        <v>1.4915652550756069</v>
      </c>
      <c r="AP49" s="69">
        <f t="shared" si="150"/>
        <v>1.5126943759239597</v>
      </c>
      <c r="AQ49" s="69">
        <f t="shared" si="147"/>
        <v>1.507666590055188</v>
      </c>
      <c r="AR49" s="69">
        <f t="shared" si="147"/>
        <v>1.5360647636566493</v>
      </c>
      <c r="AS49" s="69">
        <v>1.4700755937697276</v>
      </c>
      <c r="AT49" s="69">
        <f t="shared" si="148"/>
        <v>1.5634853302207288</v>
      </c>
      <c r="AU49" s="69">
        <f t="shared" si="148"/>
        <v>1.5375474064068491</v>
      </c>
      <c r="AV49" s="69">
        <f t="shared" si="148"/>
        <v>1.4257423698695832</v>
      </c>
      <c r="AW49" s="59">
        <f t="shared" si="138"/>
        <v>1.4839625040302269</v>
      </c>
      <c r="AY49" s="63">
        <v>1.4793315472041912</v>
      </c>
      <c r="AZ49" s="63">
        <v>1.4793315472041908</v>
      </c>
      <c r="BA49" s="63">
        <v>1.4793315472041908</v>
      </c>
      <c r="BB49" s="63">
        <v>1.473020270809609</v>
      </c>
      <c r="BC49" s="63">
        <v>1.473020270809609</v>
      </c>
      <c r="BD49" s="63">
        <v>1.4730202708096092</v>
      </c>
      <c r="BE49" s="63">
        <v>1.4747820408744114</v>
      </c>
      <c r="BF49" s="63">
        <v>1.4747820408744117</v>
      </c>
      <c r="BG49" s="63">
        <v>1.4747820408744114</v>
      </c>
      <c r="BH49" s="63">
        <v>1.496101206515988</v>
      </c>
      <c r="BI49" s="63">
        <v>1.496101206515988</v>
      </c>
      <c r="BJ49" s="63">
        <v>1.4961012065159878</v>
      </c>
      <c r="BK49" s="59">
        <f t="shared" si="140"/>
        <v>1.480897169446421</v>
      </c>
      <c r="BM49" s="59">
        <f t="shared" si="149"/>
        <v>1.5471605975902805</v>
      </c>
      <c r="BN49" s="59">
        <f t="shared" si="149"/>
        <v>1.5357696611169678</v>
      </c>
      <c r="BO49" s="59">
        <f t="shared" si="141"/>
        <v>1.5082067393672782</v>
      </c>
      <c r="BP49" s="63">
        <v>1.473020270809609</v>
      </c>
      <c r="BQ49" s="63">
        <v>1.473020270809609</v>
      </c>
      <c r="BR49" s="63">
        <v>1.4730202708096092</v>
      </c>
      <c r="BS49" s="63">
        <v>1.4747820408744114</v>
      </c>
      <c r="BT49" s="63">
        <v>1.4747820408744117</v>
      </c>
      <c r="BU49" s="63">
        <v>1.4747820408744114</v>
      </c>
      <c r="BV49" s="63">
        <v>1.496101206515988</v>
      </c>
      <c r="BW49" s="63">
        <v>1.496101206515988</v>
      </c>
      <c r="BX49" s="63">
        <v>1.4961012065159878</v>
      </c>
      <c r="BY49" s="59">
        <f t="shared" si="141"/>
        <v>1.4925212639200416</v>
      </c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59">
        <f t="shared" si="142"/>
        <v>0</v>
      </c>
      <c r="CO49" s="163"/>
      <c r="CP49" s="163"/>
      <c r="CQ49" s="163"/>
      <c r="CR49" s="163"/>
      <c r="CS49" s="59">
        <f t="shared" si="143"/>
        <v>0</v>
      </c>
      <c r="CU49" s="163"/>
      <c r="CV49" s="163"/>
      <c r="CW49" s="163"/>
      <c r="CX49" s="163"/>
      <c r="CY49" s="59">
        <f t="shared" si="144"/>
        <v>0</v>
      </c>
      <c r="DA49" s="163"/>
      <c r="DB49" s="163"/>
      <c r="DC49" s="163"/>
      <c r="DD49" s="163"/>
      <c r="DE49" s="163"/>
      <c r="DF49" s="163"/>
      <c r="DG49" s="163"/>
      <c r="DH49" s="163"/>
      <c r="DI49" s="163"/>
      <c r="DJ49" s="163"/>
      <c r="DK49" s="163"/>
      <c r="DL49" s="163"/>
      <c r="DM49" s="163"/>
      <c r="DN49" s="163"/>
      <c r="DO49" s="163"/>
      <c r="DP49" s="163"/>
      <c r="DQ49" s="163"/>
      <c r="DR49" s="163"/>
      <c r="DS49" s="163"/>
      <c r="DU49" s="59">
        <f t="shared" si="8"/>
        <v>1.1624094473620561E-2</v>
      </c>
      <c r="DW49" s="59">
        <f t="shared" si="134"/>
        <v>1.0057675041428407</v>
      </c>
      <c r="DX49" s="59">
        <f t="shared" si="146"/>
        <v>6.9410427890384679E-2</v>
      </c>
    </row>
    <row r="50" spans="1:128" x14ac:dyDescent="0.3">
      <c r="B50" s="15" t="s">
        <v>88</v>
      </c>
      <c r="C50" s="16" t="s">
        <v>89</v>
      </c>
      <c r="D50" s="15"/>
      <c r="E50" s="16"/>
      <c r="F50" s="169" t="s">
        <v>90</v>
      </c>
      <c r="G50" s="105" t="s">
        <v>294</v>
      </c>
      <c r="I50" s="59">
        <f t="shared" si="136"/>
        <v>0</v>
      </c>
      <c r="J50" s="59">
        <f t="shared" si="136"/>
        <v>0</v>
      </c>
      <c r="K50" s="59">
        <f t="shared" si="136"/>
        <v>0</v>
      </c>
      <c r="L50" s="59">
        <f t="shared" si="136"/>
        <v>0</v>
      </c>
      <c r="M50" s="59">
        <f t="shared" si="136"/>
        <v>0</v>
      </c>
      <c r="N50" s="59">
        <f t="shared" si="136"/>
        <v>0</v>
      </c>
      <c r="O50" s="59">
        <f t="shared" si="136"/>
        <v>0</v>
      </c>
      <c r="P50" s="59">
        <f t="shared" si="136"/>
        <v>0</v>
      </c>
      <c r="Q50" s="59">
        <f t="shared" si="136"/>
        <v>0</v>
      </c>
      <c r="R50" s="59">
        <f t="shared" si="136"/>
        <v>0</v>
      </c>
      <c r="S50" s="59">
        <f t="shared" si="136"/>
        <v>0</v>
      </c>
      <c r="T50" s="59">
        <f t="shared" si="136"/>
        <v>0</v>
      </c>
      <c r="U50" s="59">
        <f t="shared" si="136"/>
        <v>0</v>
      </c>
      <c r="W50" s="59">
        <f t="shared" si="137"/>
        <v>0</v>
      </c>
      <c r="X50" s="59">
        <f t="shared" si="137"/>
        <v>0</v>
      </c>
      <c r="Y50" s="59">
        <f t="shared" si="137"/>
        <v>0</v>
      </c>
      <c r="Z50" s="59">
        <f t="shared" si="137"/>
        <v>0</v>
      </c>
      <c r="AA50" s="59">
        <f t="shared" si="137"/>
        <v>0</v>
      </c>
      <c r="AB50" s="59">
        <f t="shared" si="137"/>
        <v>0</v>
      </c>
      <c r="AC50" s="59">
        <f t="shared" si="137"/>
        <v>0</v>
      </c>
      <c r="AD50" s="59">
        <f t="shared" si="137"/>
        <v>0</v>
      </c>
      <c r="AE50" s="59">
        <f t="shared" si="137"/>
        <v>0</v>
      </c>
      <c r="AF50" s="59">
        <f t="shared" si="137"/>
        <v>0</v>
      </c>
      <c r="AG50" s="59">
        <f t="shared" si="137"/>
        <v>0</v>
      </c>
      <c r="AH50" s="59">
        <f t="shared" si="137"/>
        <v>0</v>
      </c>
      <c r="AI50" s="59">
        <f t="shared" si="137"/>
        <v>0</v>
      </c>
      <c r="AK50" s="69">
        <f t="shared" si="150"/>
        <v>0</v>
      </c>
      <c r="AL50" s="69">
        <f t="shared" si="150"/>
        <v>0</v>
      </c>
      <c r="AM50" s="69">
        <f t="shared" si="150"/>
        <v>0</v>
      </c>
      <c r="AN50" s="69">
        <f t="shared" si="150"/>
        <v>0</v>
      </c>
      <c r="AO50" s="69">
        <f t="shared" si="150"/>
        <v>0</v>
      </c>
      <c r="AP50" s="69">
        <f t="shared" si="150"/>
        <v>0</v>
      </c>
      <c r="AQ50" s="69">
        <f t="shared" si="147"/>
        <v>0</v>
      </c>
      <c r="AR50" s="69">
        <f t="shared" si="147"/>
        <v>0</v>
      </c>
      <c r="AS50" s="69">
        <v>0</v>
      </c>
      <c r="AT50" s="69">
        <f t="shared" si="148"/>
        <v>0</v>
      </c>
      <c r="AU50" s="69">
        <f t="shared" si="148"/>
        <v>0</v>
      </c>
      <c r="AV50" s="69">
        <f t="shared" si="148"/>
        <v>0</v>
      </c>
      <c r="AW50" s="59">
        <f t="shared" si="138"/>
        <v>0</v>
      </c>
      <c r="AY50" s="63">
        <v>0</v>
      </c>
      <c r="AZ50" s="63">
        <v>0</v>
      </c>
      <c r="BA50" s="63">
        <v>0</v>
      </c>
      <c r="BB50" s="63">
        <v>0</v>
      </c>
      <c r="BC50" s="63">
        <v>0</v>
      </c>
      <c r="BD50" s="63">
        <v>0</v>
      </c>
      <c r="BE50" s="63">
        <v>0</v>
      </c>
      <c r="BF50" s="63">
        <v>0</v>
      </c>
      <c r="BG50" s="63">
        <v>0</v>
      </c>
      <c r="BH50" s="63">
        <v>0</v>
      </c>
      <c r="BI50" s="63">
        <v>0</v>
      </c>
      <c r="BJ50" s="63">
        <v>0</v>
      </c>
      <c r="BK50" s="59">
        <f t="shared" si="140"/>
        <v>0</v>
      </c>
      <c r="BM50" s="59">
        <f t="shared" si="149"/>
        <v>0</v>
      </c>
      <c r="BN50" s="59">
        <f t="shared" si="149"/>
        <v>0</v>
      </c>
      <c r="BO50" s="59">
        <f t="shared" si="141"/>
        <v>0</v>
      </c>
      <c r="BP50" s="63">
        <v>0</v>
      </c>
      <c r="BQ50" s="63">
        <v>0</v>
      </c>
      <c r="BR50" s="63">
        <v>0</v>
      </c>
      <c r="BS50" s="63">
        <v>0</v>
      </c>
      <c r="BT50" s="63">
        <v>0</v>
      </c>
      <c r="BU50" s="63">
        <v>0</v>
      </c>
      <c r="BV50" s="63">
        <v>0</v>
      </c>
      <c r="BW50" s="63">
        <v>0</v>
      </c>
      <c r="BX50" s="63">
        <v>0</v>
      </c>
      <c r="BY50" s="59">
        <f t="shared" si="141"/>
        <v>0</v>
      </c>
      <c r="CA50" s="163"/>
      <c r="CB50" s="163"/>
      <c r="CC50" s="163"/>
      <c r="CD50" s="163"/>
      <c r="CE50" s="163"/>
      <c r="CF50" s="163"/>
      <c r="CG50" s="163"/>
      <c r="CH50" s="163"/>
      <c r="CI50" s="163"/>
      <c r="CJ50" s="163"/>
      <c r="CK50" s="163"/>
      <c r="CL50" s="163"/>
      <c r="CM50" s="59">
        <f t="shared" si="142"/>
        <v>0</v>
      </c>
      <c r="CO50" s="163"/>
      <c r="CP50" s="163"/>
      <c r="CQ50" s="163"/>
      <c r="CR50" s="163"/>
      <c r="CS50" s="59">
        <f t="shared" si="143"/>
        <v>0</v>
      </c>
      <c r="CU50" s="163"/>
      <c r="CV50" s="163"/>
      <c r="CW50" s="163"/>
      <c r="CX50" s="163"/>
      <c r="CY50" s="59">
        <f t="shared" si="144"/>
        <v>0</v>
      </c>
      <c r="DA50" s="163"/>
      <c r="DB50" s="163"/>
      <c r="DC50" s="163"/>
      <c r="DD50" s="163"/>
      <c r="DE50" s="163"/>
      <c r="DF50" s="163"/>
      <c r="DG50" s="163"/>
      <c r="DH50" s="163"/>
      <c r="DI50" s="163"/>
      <c r="DJ50" s="163"/>
      <c r="DK50" s="163"/>
      <c r="DL50" s="163"/>
      <c r="DM50" s="163"/>
      <c r="DN50" s="163"/>
      <c r="DO50" s="163"/>
      <c r="DP50" s="163"/>
      <c r="DQ50" s="163"/>
      <c r="DR50" s="163"/>
      <c r="DS50" s="163"/>
      <c r="DU50" s="59">
        <f t="shared" si="8"/>
        <v>0</v>
      </c>
      <c r="DW50" s="59" t="e">
        <f t="shared" si="134"/>
        <v>#DIV/0!</v>
      </c>
      <c r="DX50" s="59">
        <f t="shared" si="146"/>
        <v>0</v>
      </c>
    </row>
    <row r="51" spans="1:128" x14ac:dyDescent="0.3">
      <c r="B51" s="15" t="s">
        <v>91</v>
      </c>
      <c r="C51" s="16" t="s">
        <v>92</v>
      </c>
      <c r="D51" s="15" t="s">
        <v>93</v>
      </c>
      <c r="E51" s="16" t="s">
        <v>94</v>
      </c>
      <c r="F51" s="68" t="s">
        <v>95</v>
      </c>
      <c r="G51" s="15" t="s">
        <v>62</v>
      </c>
      <c r="I51" s="59">
        <f t="shared" si="136"/>
        <v>0.83014974001107145</v>
      </c>
      <c r="J51" s="59">
        <f t="shared" si="136"/>
        <v>0.80355396438127447</v>
      </c>
      <c r="K51" s="59">
        <f t="shared" si="136"/>
        <v>0.82769435792029811</v>
      </c>
      <c r="L51" s="59">
        <f t="shared" si="136"/>
        <v>0.88072381906528563</v>
      </c>
      <c r="M51" s="59">
        <f t="shared" si="136"/>
        <v>0.82722591477916207</v>
      </c>
      <c r="N51" s="59">
        <f t="shared" si="136"/>
        <v>0.89975516487559715</v>
      </c>
      <c r="O51" s="59">
        <f t="shared" si="136"/>
        <v>0.97131119880563477</v>
      </c>
      <c r="P51" s="59">
        <f t="shared" si="136"/>
        <v>0.99818082138971509</v>
      </c>
      <c r="Q51" s="59">
        <f t="shared" si="136"/>
        <v>0.90375367024900011</v>
      </c>
      <c r="R51" s="59">
        <f t="shared" si="136"/>
        <v>0.78153187916151723</v>
      </c>
      <c r="S51" s="59">
        <f t="shared" si="136"/>
        <v>0.87906174833947104</v>
      </c>
      <c r="T51" s="59">
        <f t="shared" si="136"/>
        <v>0.83435728388661301</v>
      </c>
      <c r="U51" s="59">
        <f t="shared" si="136"/>
        <v>0.86715631855171427</v>
      </c>
      <c r="W51" s="59">
        <f t="shared" si="137"/>
        <v>0.78591650654972356</v>
      </c>
      <c r="X51" s="59">
        <f t="shared" si="137"/>
        <v>0.78232004394656518</v>
      </c>
      <c r="Y51" s="59">
        <f t="shared" si="137"/>
        <v>0.78322443801104202</v>
      </c>
      <c r="Z51" s="59">
        <f t="shared" si="137"/>
        <v>1.0548112826305767</v>
      </c>
      <c r="AA51" s="59">
        <f t="shared" si="137"/>
        <v>0.85958498156972918</v>
      </c>
      <c r="AB51" s="59">
        <f t="shared" si="137"/>
        <v>0.80377959925595066</v>
      </c>
      <c r="AC51" s="59">
        <f t="shared" si="137"/>
        <v>0.9331306264099104</v>
      </c>
      <c r="AD51" s="59">
        <f t="shared" si="137"/>
        <v>0.6991365852793483</v>
      </c>
      <c r="AE51" s="59">
        <f t="shared" si="137"/>
        <v>0.89192930738658571</v>
      </c>
      <c r="AF51" s="59">
        <f t="shared" si="137"/>
        <v>0.83149137364187498</v>
      </c>
      <c r="AG51" s="59">
        <f t="shared" si="137"/>
        <v>1.008227645507819</v>
      </c>
      <c r="AH51" s="59">
        <f t="shared" si="137"/>
        <v>0.98363645459218751</v>
      </c>
      <c r="AI51" s="59">
        <f t="shared" si="137"/>
        <v>0.85720669560404761</v>
      </c>
      <c r="AK51" s="69">
        <f t="shared" si="150"/>
        <v>0.89490100490630919</v>
      </c>
      <c r="AL51" s="69">
        <f t="shared" si="150"/>
        <v>0.90070853104798809</v>
      </c>
      <c r="AM51" s="69">
        <f t="shared" si="150"/>
        <v>0.92726513540655098</v>
      </c>
      <c r="AN51" s="69">
        <f t="shared" si="150"/>
        <v>0.83036065444406182</v>
      </c>
      <c r="AO51" s="69">
        <f t="shared" si="150"/>
        <v>0.89030994613235814</v>
      </c>
      <c r="AP51" s="69">
        <f t="shared" si="150"/>
        <v>0.93738656227257378</v>
      </c>
      <c r="AQ51" s="69">
        <f t="shared" si="147"/>
        <v>0.87731860810099482</v>
      </c>
      <c r="AR51" s="69">
        <f t="shared" si="147"/>
        <v>0.79760694539277621</v>
      </c>
      <c r="AS51" s="69">
        <v>0.70964591065066496</v>
      </c>
      <c r="AT51" s="69">
        <f t="shared" si="148"/>
        <v>0.80851194678613736</v>
      </c>
      <c r="AU51" s="69">
        <f t="shared" si="148"/>
        <v>0.82376893155164832</v>
      </c>
      <c r="AV51" s="69">
        <f t="shared" si="148"/>
        <v>0.83735190575828378</v>
      </c>
      <c r="AW51" s="59">
        <f t="shared" si="138"/>
        <v>0.85268371555920952</v>
      </c>
      <c r="AY51" s="63">
        <v>0.8608303072269875</v>
      </c>
      <c r="AZ51" s="63">
        <v>0.86083030722698739</v>
      </c>
      <c r="BA51" s="63">
        <v>0.86083030722698739</v>
      </c>
      <c r="BB51" s="63">
        <v>0.85715774443468429</v>
      </c>
      <c r="BC51" s="63">
        <v>0.85715774443468429</v>
      </c>
      <c r="BD51" s="63">
        <v>0.85715774443468429</v>
      </c>
      <c r="BE51" s="63">
        <v>0.85818292710520416</v>
      </c>
      <c r="BF51" s="63">
        <v>0.85818292710520416</v>
      </c>
      <c r="BG51" s="63">
        <v>0.85818292710520405</v>
      </c>
      <c r="BH51" s="63">
        <v>0.87058865450535683</v>
      </c>
      <c r="BI51" s="63">
        <v>0.87058865450535694</v>
      </c>
      <c r="BJ51" s="63">
        <v>0.87058865450535694</v>
      </c>
      <c r="BK51" s="59">
        <f t="shared" si="140"/>
        <v>0.86174135051429335</v>
      </c>
      <c r="BM51" s="59">
        <f t="shared" si="149"/>
        <v>0.95884258187960492</v>
      </c>
      <c r="BN51" s="59">
        <f t="shared" si="149"/>
        <v>0.85838187024181822</v>
      </c>
      <c r="BO51" s="59">
        <f t="shared" si="141"/>
        <v>0.9327777792630213</v>
      </c>
      <c r="BP51" s="63">
        <v>0.85715774443468429</v>
      </c>
      <c r="BQ51" s="63">
        <v>0.85715774443468429</v>
      </c>
      <c r="BR51" s="63">
        <v>0.85715774443468429</v>
      </c>
      <c r="BS51" s="63">
        <v>0.85818292710520416</v>
      </c>
      <c r="BT51" s="63">
        <v>0.85818292710520416</v>
      </c>
      <c r="BU51" s="63">
        <v>0.85818292710520405</v>
      </c>
      <c r="BV51" s="63">
        <v>0.87058865450535683</v>
      </c>
      <c r="BW51" s="63">
        <v>0.87058865450535694</v>
      </c>
      <c r="BX51" s="63">
        <v>0.87058865450535694</v>
      </c>
      <c r="BY51" s="59">
        <f t="shared" si="141"/>
        <v>0.87494261737490453</v>
      </c>
      <c r="CA51" s="163"/>
      <c r="CB51" s="163"/>
      <c r="CC51" s="163"/>
      <c r="CD51" s="163"/>
      <c r="CE51" s="163"/>
      <c r="CF51" s="163"/>
      <c r="CG51" s="163"/>
      <c r="CH51" s="163"/>
      <c r="CI51" s="163"/>
      <c r="CJ51" s="163"/>
      <c r="CK51" s="163"/>
      <c r="CL51" s="163"/>
      <c r="CM51" s="59">
        <f t="shared" si="142"/>
        <v>0</v>
      </c>
      <c r="CO51" s="163"/>
      <c r="CP51" s="163"/>
      <c r="CQ51" s="163"/>
      <c r="CR51" s="163"/>
      <c r="CS51" s="59">
        <f t="shared" si="143"/>
        <v>0</v>
      </c>
      <c r="CU51" s="163"/>
      <c r="CV51" s="163"/>
      <c r="CW51" s="163"/>
      <c r="CX51" s="163"/>
      <c r="CY51" s="59">
        <f t="shared" si="144"/>
        <v>0</v>
      </c>
      <c r="DA51" s="163"/>
      <c r="DB51" s="163"/>
      <c r="DC51" s="163"/>
      <c r="DD51" s="163"/>
      <c r="DE51" s="163"/>
      <c r="DF51" s="163"/>
      <c r="DG51" s="163"/>
      <c r="DH51" s="163"/>
      <c r="DI51" s="163"/>
      <c r="DJ51" s="163"/>
      <c r="DK51" s="163"/>
      <c r="DL51" s="163"/>
      <c r="DM51" s="163"/>
      <c r="DN51" s="163"/>
      <c r="DO51" s="163"/>
      <c r="DP51" s="163"/>
      <c r="DQ51" s="163"/>
      <c r="DR51" s="163"/>
      <c r="DS51" s="163"/>
      <c r="DU51" s="59">
        <f t="shared" si="8"/>
        <v>1.3201266860611183E-2</v>
      </c>
      <c r="DW51" s="59">
        <f t="shared" si="134"/>
        <v>1.0261045231772687</v>
      </c>
      <c r="DX51" s="59">
        <f t="shared" si="146"/>
        <v>4.0689632315200785E-2</v>
      </c>
    </row>
    <row r="52" spans="1:128" x14ac:dyDescent="0.3">
      <c r="B52" s="15" t="s">
        <v>96</v>
      </c>
      <c r="C52" s="16" t="s">
        <v>97</v>
      </c>
      <c r="D52" s="15" t="s">
        <v>98</v>
      </c>
      <c r="E52" s="16" t="s">
        <v>99</v>
      </c>
      <c r="F52" s="68" t="s">
        <v>100</v>
      </c>
      <c r="G52" s="15" t="s">
        <v>62</v>
      </c>
      <c r="I52" s="59">
        <f t="shared" si="136"/>
        <v>0.79613978577622069</v>
      </c>
      <c r="J52" s="59">
        <f t="shared" si="136"/>
        <v>0.70519899065183878</v>
      </c>
      <c r="K52" s="59">
        <f t="shared" si="136"/>
        <v>0.6812776986263267</v>
      </c>
      <c r="L52" s="59">
        <f t="shared" si="136"/>
        <v>0.66839455477008369</v>
      </c>
      <c r="M52" s="59">
        <f t="shared" si="136"/>
        <v>0.75132596509534988</v>
      </c>
      <c r="N52" s="59">
        <f t="shared" si="136"/>
        <v>0.76677601845992926</v>
      </c>
      <c r="O52" s="59">
        <f t="shared" si="136"/>
        <v>0.77429802710286821</v>
      </c>
      <c r="P52" s="59">
        <f t="shared" si="136"/>
        <v>0.74306470853225925</v>
      </c>
      <c r="Q52" s="59">
        <f t="shared" si="136"/>
        <v>0.6458456790817948</v>
      </c>
      <c r="R52" s="59">
        <f t="shared" si="136"/>
        <v>0.7365757711669827</v>
      </c>
      <c r="S52" s="59">
        <f t="shared" si="136"/>
        <v>0.69421578201945899</v>
      </c>
      <c r="T52" s="59">
        <f t="shared" si="136"/>
        <v>0.64194111301537704</v>
      </c>
      <c r="U52" s="59">
        <f t="shared" si="136"/>
        <v>0.71537206104827922</v>
      </c>
      <c r="W52" s="59">
        <f t="shared" si="137"/>
        <v>0.74195136059595135</v>
      </c>
      <c r="X52" s="59">
        <f t="shared" si="137"/>
        <v>0.83540055503953936</v>
      </c>
      <c r="Y52" s="59">
        <f t="shared" si="137"/>
        <v>0.81837766248849342</v>
      </c>
      <c r="Z52" s="59">
        <f t="shared" si="137"/>
        <v>0.90945506575333623</v>
      </c>
      <c r="AA52" s="59">
        <f t="shared" si="137"/>
        <v>0.6788844778603208</v>
      </c>
      <c r="AB52" s="59">
        <f t="shared" si="137"/>
        <v>0.75900326290031683</v>
      </c>
      <c r="AC52" s="59">
        <f t="shared" si="137"/>
        <v>0.7416525515083392</v>
      </c>
      <c r="AD52" s="59">
        <f t="shared" si="137"/>
        <v>0.75031935994674104</v>
      </c>
      <c r="AE52" s="59">
        <f t="shared" si="137"/>
        <v>0.65565339281302082</v>
      </c>
      <c r="AF52" s="59">
        <f t="shared" si="137"/>
        <v>0.65190429279452822</v>
      </c>
      <c r="AG52" s="59">
        <f t="shared" si="137"/>
        <v>0.56359279772946058</v>
      </c>
      <c r="AH52" s="59">
        <f t="shared" si="137"/>
        <v>0.53466373874978712</v>
      </c>
      <c r="AI52" s="59">
        <f t="shared" si="137"/>
        <v>0.71075942488147614</v>
      </c>
      <c r="AK52" s="69">
        <f t="shared" si="150"/>
        <v>0.5355512491872142</v>
      </c>
      <c r="AL52" s="69">
        <f t="shared" si="150"/>
        <v>0.63089224784010234</v>
      </c>
      <c r="AM52" s="69">
        <f t="shared" si="150"/>
        <v>0.62032981334322224</v>
      </c>
      <c r="AN52" s="69">
        <f t="shared" si="150"/>
        <v>0.69573132926777548</v>
      </c>
      <c r="AO52" s="69">
        <f t="shared" si="150"/>
        <v>0.68120824189393803</v>
      </c>
      <c r="AP52" s="69">
        <f t="shared" si="150"/>
        <v>0.72772443030818035</v>
      </c>
      <c r="AQ52" s="69">
        <f t="shared" si="147"/>
        <v>0.69840346572029388</v>
      </c>
      <c r="AR52" s="69">
        <f t="shared" si="147"/>
        <v>0.65738360563916343</v>
      </c>
      <c r="AS52" s="69">
        <v>0.69662419884850768</v>
      </c>
      <c r="AT52" s="69">
        <f t="shared" si="148"/>
        <v>0.70859494873819284</v>
      </c>
      <c r="AU52" s="69">
        <f t="shared" si="148"/>
        <v>0.74140690333224113</v>
      </c>
      <c r="AV52" s="69">
        <f t="shared" si="148"/>
        <v>0.66886599870582963</v>
      </c>
      <c r="AW52" s="59">
        <f t="shared" si="138"/>
        <v>0.67310849456957611</v>
      </c>
      <c r="AY52" s="63">
        <v>0.685277690924326</v>
      </c>
      <c r="AZ52" s="63">
        <v>0.68527769092432589</v>
      </c>
      <c r="BA52" s="63">
        <v>0.68527769092432589</v>
      </c>
      <c r="BB52" s="63">
        <v>0.68235408875911951</v>
      </c>
      <c r="BC52" s="63">
        <v>0.68235408875911951</v>
      </c>
      <c r="BD52" s="63">
        <v>0.68235408875911951</v>
      </c>
      <c r="BE52" s="63">
        <v>0.68317020176923482</v>
      </c>
      <c r="BF52" s="63">
        <v>0.68317020176923482</v>
      </c>
      <c r="BG52" s="63">
        <v>0.68317020176923482</v>
      </c>
      <c r="BH52" s="63">
        <v>0.69304597885984276</v>
      </c>
      <c r="BI52" s="63">
        <v>0.69304597885984287</v>
      </c>
      <c r="BJ52" s="63">
        <v>0.69304597885984276</v>
      </c>
      <c r="BK52" s="59">
        <f t="shared" si="140"/>
        <v>0.68600294145862506</v>
      </c>
      <c r="BM52" s="59">
        <f t="shared" si="149"/>
        <v>0.65748842267365804</v>
      </c>
      <c r="BN52" s="59">
        <f t="shared" si="149"/>
        <v>0.63474400805611619</v>
      </c>
      <c r="BO52" s="59">
        <f t="shared" si="141"/>
        <v>0.54234873962705588</v>
      </c>
      <c r="BP52" s="63">
        <v>0.68235408875911951</v>
      </c>
      <c r="BQ52" s="63">
        <v>0.68235408875911951</v>
      </c>
      <c r="BR52" s="63">
        <v>0.68235408875911951</v>
      </c>
      <c r="BS52" s="63">
        <v>0.68317020176923482</v>
      </c>
      <c r="BT52" s="63">
        <v>0.68317020176923482</v>
      </c>
      <c r="BU52" s="63">
        <v>0.68317020176923482</v>
      </c>
      <c r="BV52" s="63">
        <v>0.69304597885984276</v>
      </c>
      <c r="BW52" s="63">
        <v>0.69304597885984287</v>
      </c>
      <c r="BX52" s="63">
        <v>0.69304597885984276</v>
      </c>
      <c r="BY52" s="59">
        <f t="shared" si="141"/>
        <v>0.66751761579698343</v>
      </c>
      <c r="CA52" s="163"/>
      <c r="CB52" s="163"/>
      <c r="CC52" s="163"/>
      <c r="CD52" s="163"/>
      <c r="CE52" s="163"/>
      <c r="CF52" s="163"/>
      <c r="CG52" s="163"/>
      <c r="CH52" s="163"/>
      <c r="CI52" s="163"/>
      <c r="CJ52" s="163"/>
      <c r="CK52" s="163"/>
      <c r="CL52" s="163"/>
      <c r="CM52" s="59">
        <f t="shared" si="142"/>
        <v>0</v>
      </c>
      <c r="CO52" s="163"/>
      <c r="CP52" s="163"/>
      <c r="CQ52" s="163"/>
      <c r="CR52" s="163"/>
      <c r="CS52" s="59">
        <f t="shared" si="143"/>
        <v>0</v>
      </c>
      <c r="CU52" s="163"/>
      <c r="CV52" s="163"/>
      <c r="CW52" s="163"/>
      <c r="CX52" s="163"/>
      <c r="CY52" s="59">
        <f t="shared" si="144"/>
        <v>0</v>
      </c>
      <c r="DA52" s="163"/>
      <c r="DB52" s="163"/>
      <c r="DC52" s="163"/>
      <c r="DD52" s="163"/>
      <c r="DE52" s="163"/>
      <c r="DF52" s="163"/>
      <c r="DG52" s="163"/>
      <c r="DH52" s="163"/>
      <c r="DI52" s="163"/>
      <c r="DJ52" s="163"/>
      <c r="DK52" s="163"/>
      <c r="DL52" s="163"/>
      <c r="DM52" s="163"/>
      <c r="DN52" s="163"/>
      <c r="DO52" s="163"/>
      <c r="DP52" s="163"/>
      <c r="DQ52" s="163"/>
      <c r="DR52" s="163"/>
      <c r="DS52" s="163"/>
      <c r="DU52" s="59">
        <f t="shared" si="8"/>
        <v>-1.8485325661641627E-2</v>
      </c>
      <c r="DW52" s="59">
        <f t="shared" si="134"/>
        <v>0.99169394114366693</v>
      </c>
      <c r="DX52" s="59">
        <f t="shared" si="146"/>
        <v>3.1043231648939639E-2</v>
      </c>
    </row>
    <row r="53" spans="1:128" x14ac:dyDescent="0.3">
      <c r="B53" s="15"/>
      <c r="C53" s="16"/>
      <c r="D53" s="15"/>
      <c r="E53" s="16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8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8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18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18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18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18"/>
      <c r="CO53" s="59"/>
      <c r="CP53" s="59"/>
      <c r="CQ53" s="59"/>
      <c r="CR53" s="59"/>
      <c r="CS53" s="18"/>
      <c r="CU53" s="59"/>
      <c r="CV53" s="59"/>
      <c r="CW53" s="59"/>
      <c r="CX53" s="59"/>
      <c r="CY53" s="18"/>
      <c r="DA53" s="59"/>
      <c r="DB53" s="59"/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/>
      <c r="DN53" s="59"/>
      <c r="DO53" s="59"/>
      <c r="DP53" s="59"/>
      <c r="DQ53" s="59"/>
      <c r="DR53" s="59"/>
      <c r="DS53" s="59"/>
      <c r="DU53" s="18"/>
      <c r="DW53" s="18"/>
      <c r="DX53" s="18"/>
    </row>
    <row r="54" spans="1:128" s="10" customFormat="1" x14ac:dyDescent="0.3">
      <c r="A54" s="21"/>
      <c r="B54" s="136"/>
      <c r="C54" s="137"/>
      <c r="D54" s="136"/>
      <c r="E54" s="137"/>
      <c r="F54" s="138" t="s">
        <v>101</v>
      </c>
      <c r="G54" s="136" t="s">
        <v>102</v>
      </c>
      <c r="I54" s="139">
        <f t="shared" ref="I54:U56" si="151">IFERROR(I117/I$15,0)</f>
        <v>6.6227819057859758</v>
      </c>
      <c r="J54" s="139">
        <f t="shared" si="151"/>
        <v>6.5656965927960709</v>
      </c>
      <c r="K54" s="139">
        <f t="shared" si="151"/>
        <v>6.8342736549845844</v>
      </c>
      <c r="L54" s="139">
        <f t="shared" si="151"/>
        <v>6.7074886035567607</v>
      </c>
      <c r="M54" s="139">
        <f t="shared" si="151"/>
        <v>6.5041251062197478</v>
      </c>
      <c r="N54" s="139">
        <f t="shared" si="151"/>
        <v>6.9396463044281083</v>
      </c>
      <c r="O54" s="139">
        <f t="shared" si="151"/>
        <v>6.7997369581171059</v>
      </c>
      <c r="P54" s="139">
        <f t="shared" si="151"/>
        <v>7.1922686352997545</v>
      </c>
      <c r="Q54" s="139">
        <f t="shared" si="151"/>
        <v>7.2216406608229562</v>
      </c>
      <c r="R54" s="139">
        <f t="shared" si="151"/>
        <v>7.3126470730942046</v>
      </c>
      <c r="S54" s="139">
        <f t="shared" si="151"/>
        <v>7.1633305693704665</v>
      </c>
      <c r="T54" s="139">
        <f t="shared" si="151"/>
        <v>7.0197734777740957</v>
      </c>
      <c r="U54" s="139">
        <f t="shared" si="151"/>
        <v>6.9098430127646058</v>
      </c>
      <c r="W54" s="139">
        <f t="shared" ref="W54:AI56" si="152">IFERROR(W117/W$15,0)</f>
        <v>7.1689258814984633</v>
      </c>
      <c r="X54" s="139">
        <f t="shared" si="152"/>
        <v>7.0315579279950962</v>
      </c>
      <c r="Y54" s="139">
        <f t="shared" si="152"/>
        <v>7.1481071169914356</v>
      </c>
      <c r="Z54" s="139">
        <f t="shared" si="152"/>
        <v>7.1554715688718948</v>
      </c>
      <c r="AA54" s="139">
        <f t="shared" si="152"/>
        <v>7.0266771255701146</v>
      </c>
      <c r="AB54" s="139">
        <f t="shared" si="152"/>
        <v>6.871041156384611</v>
      </c>
      <c r="AC54" s="139">
        <f t="shared" si="152"/>
        <v>6.9437335154798498</v>
      </c>
      <c r="AD54" s="139">
        <f t="shared" si="152"/>
        <v>6.8138260469600587</v>
      </c>
      <c r="AE54" s="139">
        <f t="shared" si="152"/>
        <v>6.9243934028996854</v>
      </c>
      <c r="AF54" s="139">
        <f t="shared" si="152"/>
        <v>6.8989030390325965</v>
      </c>
      <c r="AG54" s="139">
        <f t="shared" si="152"/>
        <v>6.8651041263797277</v>
      </c>
      <c r="AH54" s="139">
        <f t="shared" si="152"/>
        <v>6.8586574812974197</v>
      </c>
      <c r="AI54" s="139">
        <f t="shared" si="152"/>
        <v>6.9720884223383415</v>
      </c>
      <c r="AK54" s="140">
        <f>IFERROR(AK117/AK$15,0)</f>
        <v>6.9524880030047953</v>
      </c>
      <c r="AL54" s="140">
        <f t="shared" ref="AL54:AW56" si="153">IFERROR(AL117/AL$15,0)</f>
        <v>6.8807542327302302</v>
      </c>
      <c r="AM54" s="140">
        <f t="shared" si="153"/>
        <v>7.025798978446101</v>
      </c>
      <c r="AN54" s="140">
        <f t="shared" si="153"/>
        <v>7.0895161842126821</v>
      </c>
      <c r="AO54" s="140">
        <f t="shared" si="153"/>
        <v>6.9351044350170223</v>
      </c>
      <c r="AP54" s="140">
        <f t="shared" si="153"/>
        <v>7.01022963709151</v>
      </c>
      <c r="AQ54" s="140">
        <f t="shared" si="153"/>
        <v>6.9976822552212283</v>
      </c>
      <c r="AR54" s="140">
        <f t="shared" si="153"/>
        <v>7.0696079078392442</v>
      </c>
      <c r="AS54" s="140">
        <v>6.7086537139543312</v>
      </c>
      <c r="AT54" s="140">
        <f t="shared" ref="AT54:AV54" si="154">IFERROR(AT117/AT$15,0)</f>
        <v>6.9050578426318499</v>
      </c>
      <c r="AU54" s="140">
        <f t="shared" si="154"/>
        <v>7.0656478209902511</v>
      </c>
      <c r="AV54" s="140">
        <f t="shared" si="154"/>
        <v>7.0902778508447319</v>
      </c>
      <c r="AW54" s="139">
        <f t="shared" si="153"/>
        <v>6.9764661976404136</v>
      </c>
      <c r="AY54" s="140">
        <f t="shared" ref="AY54:BN56" si="155">IFERROR(AY117/AY$15,0)</f>
        <v>6.9401395208382661</v>
      </c>
      <c r="AZ54" s="140">
        <f t="shared" si="155"/>
        <v>6.9401395208382661</v>
      </c>
      <c r="BA54" s="140">
        <f t="shared" si="155"/>
        <v>6.9401395208382661</v>
      </c>
      <c r="BB54" s="140">
        <f t="shared" si="155"/>
        <v>6.940139520838267</v>
      </c>
      <c r="BC54" s="140">
        <f t="shared" si="155"/>
        <v>6.940139520838267</v>
      </c>
      <c r="BD54" s="140">
        <f t="shared" si="155"/>
        <v>6.940139520838267</v>
      </c>
      <c r="BE54" s="140">
        <f t="shared" si="155"/>
        <v>6.9401395208382661</v>
      </c>
      <c r="BF54" s="140">
        <f t="shared" si="155"/>
        <v>6.9093877268771298</v>
      </c>
      <c r="BG54" s="140">
        <f t="shared" si="155"/>
        <v>6.9333329488337982</v>
      </c>
      <c r="BH54" s="140">
        <f t="shared" si="155"/>
        <v>6.9404591053054867</v>
      </c>
      <c r="BI54" s="140">
        <f t="shared" si="155"/>
        <v>6.9253074258669995</v>
      </c>
      <c r="BJ54" s="140">
        <f t="shared" si="155"/>
        <v>6.9319580792112179</v>
      </c>
      <c r="BK54" s="139">
        <f t="shared" si="155"/>
        <v>6.9349657154638917</v>
      </c>
      <c r="BM54" s="140">
        <f t="shared" ref="BM54:BY56" si="156">IFERROR(BM117/BM$15,0)</f>
        <v>6.9315389602568773</v>
      </c>
      <c r="BN54" s="140">
        <f t="shared" si="156"/>
        <v>7.1944961685401783</v>
      </c>
      <c r="BO54" s="140">
        <f t="shared" si="156"/>
        <v>7.1978537846856465</v>
      </c>
      <c r="BP54" s="140">
        <f t="shared" si="156"/>
        <v>6.9401395208382661</v>
      </c>
      <c r="BQ54" s="140">
        <f t="shared" si="156"/>
        <v>6.940139520838267</v>
      </c>
      <c r="BR54" s="140">
        <f t="shared" si="156"/>
        <v>6.9401395208382661</v>
      </c>
      <c r="BS54" s="140">
        <f t="shared" si="156"/>
        <v>6.940139520838267</v>
      </c>
      <c r="BT54" s="140">
        <f t="shared" si="156"/>
        <v>6.9093877268771298</v>
      </c>
      <c r="BU54" s="140">
        <f t="shared" si="156"/>
        <v>6.9333329488337974</v>
      </c>
      <c r="BV54" s="140">
        <f t="shared" si="156"/>
        <v>6.9404591053054858</v>
      </c>
      <c r="BW54" s="140">
        <f t="shared" si="156"/>
        <v>6.9253074258669995</v>
      </c>
      <c r="BX54" s="140">
        <f t="shared" si="156"/>
        <v>6.9319580792112188</v>
      </c>
      <c r="BY54" s="139">
        <f t="shared" si="156"/>
        <v>6.9752735816469329</v>
      </c>
      <c r="CA54" s="140">
        <f t="shared" ref="CA54:CM56" si="157">IFERROR(CA117/CA$15,0)</f>
        <v>0</v>
      </c>
      <c r="CB54" s="140">
        <f t="shared" si="157"/>
        <v>0</v>
      </c>
      <c r="CC54" s="140">
        <f t="shared" si="157"/>
        <v>0</v>
      </c>
      <c r="CD54" s="140">
        <f t="shared" si="157"/>
        <v>0</v>
      </c>
      <c r="CE54" s="140">
        <f t="shared" si="157"/>
        <v>0</v>
      </c>
      <c r="CF54" s="140">
        <f t="shared" si="157"/>
        <v>0</v>
      </c>
      <c r="CG54" s="140">
        <f t="shared" si="157"/>
        <v>0</v>
      </c>
      <c r="CH54" s="140">
        <f t="shared" si="157"/>
        <v>0</v>
      </c>
      <c r="CI54" s="140">
        <f t="shared" si="157"/>
        <v>0</v>
      </c>
      <c r="CJ54" s="140">
        <f t="shared" si="157"/>
        <v>0</v>
      </c>
      <c r="CK54" s="140">
        <f t="shared" si="157"/>
        <v>0</v>
      </c>
      <c r="CL54" s="140">
        <f t="shared" si="157"/>
        <v>0</v>
      </c>
      <c r="CM54" s="139">
        <f t="shared" si="157"/>
        <v>0</v>
      </c>
      <c r="CO54" s="140">
        <f t="shared" ref="CO54:CS56" si="158">IFERROR(CO117/CO$15,0)</f>
        <v>0</v>
      </c>
      <c r="CP54" s="140">
        <f t="shared" si="158"/>
        <v>0</v>
      </c>
      <c r="CQ54" s="140">
        <f t="shared" si="158"/>
        <v>0</v>
      </c>
      <c r="CR54" s="140">
        <f t="shared" si="158"/>
        <v>0</v>
      </c>
      <c r="CS54" s="139">
        <f t="shared" si="158"/>
        <v>0</v>
      </c>
      <c r="CU54" s="140">
        <f t="shared" ref="CU54:CY56" si="159">IFERROR(CU117/CU$15,0)</f>
        <v>0</v>
      </c>
      <c r="CV54" s="140">
        <f t="shared" si="159"/>
        <v>0</v>
      </c>
      <c r="CW54" s="140">
        <f t="shared" si="159"/>
        <v>0</v>
      </c>
      <c r="CX54" s="140">
        <f t="shared" si="159"/>
        <v>0</v>
      </c>
      <c r="CY54" s="139">
        <f t="shared" si="159"/>
        <v>0</v>
      </c>
      <c r="DA54" s="140">
        <f t="shared" ref="DA54:DS54" si="160">IFERROR(DA117/DA$15,0)</f>
        <v>0</v>
      </c>
      <c r="DB54" s="140">
        <f t="shared" si="160"/>
        <v>0</v>
      </c>
      <c r="DC54" s="140">
        <f t="shared" si="160"/>
        <v>0</v>
      </c>
      <c r="DD54" s="140">
        <f t="shared" si="160"/>
        <v>0</v>
      </c>
      <c r="DE54" s="140">
        <f t="shared" si="160"/>
        <v>0</v>
      </c>
      <c r="DF54" s="140">
        <f t="shared" si="160"/>
        <v>0</v>
      </c>
      <c r="DG54" s="140">
        <f t="shared" si="160"/>
        <v>0</v>
      </c>
      <c r="DH54" s="140">
        <f t="shared" si="160"/>
        <v>0</v>
      </c>
      <c r="DI54" s="140">
        <f t="shared" si="160"/>
        <v>0</v>
      </c>
      <c r="DJ54" s="140">
        <f t="shared" si="160"/>
        <v>0</v>
      </c>
      <c r="DK54" s="140">
        <f t="shared" si="160"/>
        <v>0</v>
      </c>
      <c r="DL54" s="140">
        <f t="shared" si="160"/>
        <v>0</v>
      </c>
      <c r="DM54" s="140">
        <f t="shared" si="160"/>
        <v>0</v>
      </c>
      <c r="DN54" s="140">
        <f t="shared" si="160"/>
        <v>0</v>
      </c>
      <c r="DO54" s="140">
        <f t="shared" si="160"/>
        <v>0</v>
      </c>
      <c r="DP54" s="140">
        <f t="shared" si="160"/>
        <v>0</v>
      </c>
      <c r="DQ54" s="140">
        <f t="shared" si="160"/>
        <v>0</v>
      </c>
      <c r="DR54" s="140">
        <f t="shared" si="160"/>
        <v>0</v>
      </c>
      <c r="DS54" s="140">
        <f t="shared" si="160"/>
        <v>0</v>
      </c>
      <c r="DU54" s="139">
        <f t="shared" si="8"/>
        <v>4.0307866183041163E-2</v>
      </c>
      <c r="DW54" s="139">
        <f t="shared" ref="DW54:DW56" si="161">+BY54/AW54</f>
        <v>0.99982905156282642</v>
      </c>
      <c r="DX54" s="139">
        <f t="shared" ref="DX54:DX56" si="162">IFERROR(DX117/DX$15,0)</f>
        <v>0.4426898305871475</v>
      </c>
    </row>
    <row r="55" spans="1:128" x14ac:dyDescent="0.3">
      <c r="B55" s="15" t="s">
        <v>103</v>
      </c>
      <c r="C55" s="16" t="s">
        <v>104</v>
      </c>
      <c r="D55" s="15" t="s">
        <v>105</v>
      </c>
      <c r="E55" s="16" t="s">
        <v>106</v>
      </c>
      <c r="F55" s="68" t="s">
        <v>107</v>
      </c>
      <c r="G55" s="15" t="s">
        <v>102</v>
      </c>
      <c r="I55" s="59">
        <f t="shared" si="151"/>
        <v>0.95121784954701405</v>
      </c>
      <c r="J55" s="59">
        <f t="shared" si="151"/>
        <v>0.89739351994354799</v>
      </c>
      <c r="K55" s="59">
        <f t="shared" si="151"/>
        <v>0.91344907431065481</v>
      </c>
      <c r="L55" s="59">
        <f t="shared" si="151"/>
        <v>0.94518972083182207</v>
      </c>
      <c r="M55" s="59">
        <f t="shared" si="151"/>
        <v>0.94303667922570245</v>
      </c>
      <c r="N55" s="59">
        <f t="shared" si="151"/>
        <v>1.0383202695498057</v>
      </c>
      <c r="O55" s="59">
        <f t="shared" si="151"/>
        <v>1.1935171098777289</v>
      </c>
      <c r="P55" s="59">
        <f t="shared" si="151"/>
        <v>1.2461420595734534</v>
      </c>
      <c r="Q55" s="59">
        <f t="shared" si="151"/>
        <v>1.1667150427297159</v>
      </c>
      <c r="R55" s="59">
        <f t="shared" si="151"/>
        <v>1.2183179308359402</v>
      </c>
      <c r="S55" s="59">
        <f t="shared" si="151"/>
        <v>1.2014130260277092</v>
      </c>
      <c r="T55" s="59">
        <f t="shared" si="151"/>
        <v>1.2070938388655359</v>
      </c>
      <c r="U55" s="59">
        <f t="shared" si="151"/>
        <v>1.0789109612629928</v>
      </c>
      <c r="W55" s="59">
        <f t="shared" si="152"/>
        <v>1.1585050545513442</v>
      </c>
      <c r="X55" s="59">
        <f t="shared" si="152"/>
        <v>1.1360099142155435</v>
      </c>
      <c r="Y55" s="59">
        <f t="shared" si="152"/>
        <v>1.1161664900281576</v>
      </c>
      <c r="Z55" s="59">
        <f t="shared" si="152"/>
        <v>1.3224557012105986</v>
      </c>
      <c r="AA55" s="59">
        <f t="shared" si="152"/>
        <v>1.1135581845112181</v>
      </c>
      <c r="AB55" s="59">
        <f t="shared" si="152"/>
        <v>1.1780264562394174</v>
      </c>
      <c r="AC55" s="59">
        <f t="shared" si="152"/>
        <v>1.1734833087126382</v>
      </c>
      <c r="AD55" s="59">
        <f t="shared" si="152"/>
        <v>1.0988361953808108</v>
      </c>
      <c r="AE55" s="59">
        <f t="shared" si="152"/>
        <v>1.1299447357645938</v>
      </c>
      <c r="AF55" s="59">
        <f t="shared" si="152"/>
        <v>1.0631127571977399</v>
      </c>
      <c r="AG55" s="59">
        <f t="shared" si="152"/>
        <v>1.0797338851842972</v>
      </c>
      <c r="AH55" s="59">
        <f t="shared" si="152"/>
        <v>1.099746714824597</v>
      </c>
      <c r="AI55" s="59">
        <f t="shared" si="152"/>
        <v>1.1341681200744891</v>
      </c>
      <c r="AK55" s="61">
        <v>1.1526869501673971</v>
      </c>
      <c r="AL55" s="61">
        <v>1.1526869501673971</v>
      </c>
      <c r="AM55" s="61">
        <v>1.1526869501673971</v>
      </c>
      <c r="AN55" s="61">
        <f>AN118/AN$15</f>
        <v>1.1417494990760706</v>
      </c>
      <c r="AO55" s="61">
        <f t="shared" ref="AO55:AP56" si="163">AO118/AO$15</f>
        <v>1.131307160400391</v>
      </c>
      <c r="AP55" s="61">
        <f t="shared" si="163"/>
        <v>1.1493968306359321</v>
      </c>
      <c r="AQ55" s="61">
        <v>1.1526869501673971</v>
      </c>
      <c r="AR55" s="61">
        <v>1.1526869501673971</v>
      </c>
      <c r="AS55" s="61">
        <v>1.1526869501673971</v>
      </c>
      <c r="AT55" s="61">
        <f t="shared" ref="AT55:AV56" si="164">AT118/AT$15</f>
        <v>1.1763952413680769</v>
      </c>
      <c r="AU55" s="61">
        <f t="shared" si="164"/>
        <v>1.1784448078990177</v>
      </c>
      <c r="AV55" s="61">
        <f t="shared" si="164"/>
        <v>1.1402949083671803</v>
      </c>
      <c r="AW55" s="59">
        <f t="shared" si="153"/>
        <v>1.1405145377926189</v>
      </c>
      <c r="AY55" s="62">
        <v>1.1526869501673971</v>
      </c>
      <c r="AZ55" s="62">
        <v>1.1526869501673971</v>
      </c>
      <c r="BA55" s="62">
        <v>1.1526869501673971</v>
      </c>
      <c r="BB55" s="62">
        <v>1.1526869501673971</v>
      </c>
      <c r="BC55" s="62">
        <v>1.1526869501673971</v>
      </c>
      <c r="BD55" s="62">
        <v>1.1526869501673971</v>
      </c>
      <c r="BE55" s="62">
        <v>1.1526869501673971</v>
      </c>
      <c r="BF55" s="62">
        <v>1.1526869501673971</v>
      </c>
      <c r="BG55" s="62">
        <v>1.1526869501673971</v>
      </c>
      <c r="BH55" s="62">
        <v>1.1526869501673971</v>
      </c>
      <c r="BI55" s="62">
        <v>1.1526869501673971</v>
      </c>
      <c r="BJ55" s="62">
        <v>1.1526869501673971</v>
      </c>
      <c r="BK55" s="59">
        <f t="shared" si="155"/>
        <v>1.1526869501673971</v>
      </c>
      <c r="BM55" s="59">
        <f>IFERROR(BM118/BM$15,0)</f>
        <v>1.1862960694356317</v>
      </c>
      <c r="BN55" s="59">
        <f t="shared" si="155"/>
        <v>1.1497689895504422</v>
      </c>
      <c r="BO55" s="59">
        <f t="shared" si="156"/>
        <v>1.1479581520964905</v>
      </c>
      <c r="BP55" s="62">
        <v>1.1526869501673971</v>
      </c>
      <c r="BQ55" s="62">
        <v>1.1526869501673971</v>
      </c>
      <c r="BR55" s="62">
        <v>1.1526869501673971</v>
      </c>
      <c r="BS55" s="62">
        <v>1.1526869501673971</v>
      </c>
      <c r="BT55" s="62">
        <v>1.1526869501673971</v>
      </c>
      <c r="BU55" s="62">
        <v>1.1526869501673971</v>
      </c>
      <c r="BV55" s="62">
        <v>1.1526869501673971</v>
      </c>
      <c r="BW55" s="62">
        <v>1.1526869501673971</v>
      </c>
      <c r="BX55" s="62">
        <v>1.1526869501673971</v>
      </c>
      <c r="BY55" s="59">
        <f t="shared" si="156"/>
        <v>1.1547248986744245</v>
      </c>
      <c r="CA55" s="163"/>
      <c r="CB55" s="163"/>
      <c r="CC55" s="163"/>
      <c r="CD55" s="163"/>
      <c r="CE55" s="163"/>
      <c r="CF55" s="163"/>
      <c r="CG55" s="163"/>
      <c r="CH55" s="163"/>
      <c r="CI55" s="163"/>
      <c r="CJ55" s="163"/>
      <c r="CK55" s="163"/>
      <c r="CL55" s="163"/>
      <c r="CM55" s="59">
        <f t="shared" si="157"/>
        <v>0</v>
      </c>
      <c r="CO55" s="163"/>
      <c r="CP55" s="163"/>
      <c r="CQ55" s="163"/>
      <c r="CR55" s="163"/>
      <c r="CS55" s="59">
        <f t="shared" si="158"/>
        <v>0</v>
      </c>
      <c r="CU55" s="163"/>
      <c r="CV55" s="163"/>
      <c r="CW55" s="163"/>
      <c r="CX55" s="163"/>
      <c r="CY55" s="59">
        <f t="shared" si="159"/>
        <v>0</v>
      </c>
      <c r="DA55" s="163"/>
      <c r="DB55" s="163"/>
      <c r="DC55" s="163"/>
      <c r="DD55" s="163"/>
      <c r="DE55" s="163"/>
      <c r="DF55" s="163"/>
      <c r="DG55" s="163"/>
      <c r="DH55" s="163"/>
      <c r="DI55" s="163"/>
      <c r="DJ55" s="163"/>
      <c r="DK55" s="163"/>
      <c r="DL55" s="163"/>
      <c r="DM55" s="163"/>
      <c r="DN55" s="163"/>
      <c r="DO55" s="163"/>
      <c r="DP55" s="163"/>
      <c r="DQ55" s="163"/>
      <c r="DR55" s="163"/>
      <c r="DS55" s="163"/>
      <c r="DU55" s="59">
        <f t="shared" si="8"/>
        <v>2.0379485070274317E-3</v>
      </c>
      <c r="DW55" s="59">
        <f t="shared" si="161"/>
        <v>1.0124596052140717</v>
      </c>
      <c r="DX55" s="59">
        <f t="shared" si="162"/>
        <v>7.3285293226913989E-2</v>
      </c>
    </row>
    <row r="56" spans="1:128" x14ac:dyDescent="0.3">
      <c r="B56" s="15" t="s">
        <v>108</v>
      </c>
      <c r="C56" s="16" t="s">
        <v>109</v>
      </c>
      <c r="D56" s="15" t="s">
        <v>110</v>
      </c>
      <c r="E56" s="16" t="s">
        <v>111</v>
      </c>
      <c r="F56" s="68" t="s">
        <v>112</v>
      </c>
      <c r="G56" s="15" t="s">
        <v>102</v>
      </c>
      <c r="I56" s="59">
        <f t="shared" si="151"/>
        <v>5.671564056238962</v>
      </c>
      <c r="J56" s="59">
        <f t="shared" si="151"/>
        <v>5.6683030728525221</v>
      </c>
      <c r="K56" s="59">
        <f t="shared" si="151"/>
        <v>5.920824580673929</v>
      </c>
      <c r="L56" s="59">
        <f t="shared" si="151"/>
        <v>5.7622988827249388</v>
      </c>
      <c r="M56" s="59">
        <f t="shared" si="151"/>
        <v>5.5610884269940453</v>
      </c>
      <c r="N56" s="59">
        <f t="shared" si="151"/>
        <v>5.901326034878303</v>
      </c>
      <c r="O56" s="59">
        <f t="shared" si="151"/>
        <v>5.6062198482393777</v>
      </c>
      <c r="P56" s="59">
        <f t="shared" si="151"/>
        <v>5.9461265757263018</v>
      </c>
      <c r="Q56" s="59">
        <f t="shared" si="151"/>
        <v>6.0549256180932405</v>
      </c>
      <c r="R56" s="59">
        <f t="shared" si="151"/>
        <v>6.0943291422582639</v>
      </c>
      <c r="S56" s="59">
        <f t="shared" si="151"/>
        <v>5.961917543342758</v>
      </c>
      <c r="T56" s="59">
        <f t="shared" si="151"/>
        <v>5.81267963890856</v>
      </c>
      <c r="U56" s="59">
        <f t="shared" si="151"/>
        <v>5.8309320515016116</v>
      </c>
      <c r="W56" s="59">
        <f t="shared" si="152"/>
        <v>6.0104208269471187</v>
      </c>
      <c r="X56" s="59">
        <f t="shared" si="152"/>
        <v>5.8955480137795524</v>
      </c>
      <c r="Y56" s="59">
        <f t="shared" si="152"/>
        <v>6.0319406269632792</v>
      </c>
      <c r="Z56" s="59">
        <f t="shared" si="152"/>
        <v>5.8330158676612962</v>
      </c>
      <c r="AA56" s="59">
        <f t="shared" si="152"/>
        <v>5.9131189410588956</v>
      </c>
      <c r="AB56" s="59">
        <f t="shared" si="152"/>
        <v>5.6930147001451932</v>
      </c>
      <c r="AC56" s="59">
        <f t="shared" si="152"/>
        <v>5.7702502067672112</v>
      </c>
      <c r="AD56" s="59">
        <f t="shared" si="152"/>
        <v>5.7149898515792481</v>
      </c>
      <c r="AE56" s="59">
        <f t="shared" si="152"/>
        <v>5.7944486671350912</v>
      </c>
      <c r="AF56" s="59">
        <f t="shared" si="152"/>
        <v>5.835790281834857</v>
      </c>
      <c r="AG56" s="59">
        <f t="shared" si="152"/>
        <v>5.7853702411954302</v>
      </c>
      <c r="AH56" s="59">
        <f t="shared" si="152"/>
        <v>5.7589107664728232</v>
      </c>
      <c r="AI56" s="59">
        <f t="shared" si="152"/>
        <v>5.8379203022638535</v>
      </c>
      <c r="AK56" s="61">
        <v>5.765063853087451</v>
      </c>
      <c r="AL56" s="61">
        <v>5.7531840650244899</v>
      </c>
      <c r="AM56" s="61">
        <v>5.7948346807613529</v>
      </c>
      <c r="AN56" s="61">
        <f>AN119/AN$15</f>
        <v>5.9477666851366111</v>
      </c>
      <c r="AO56" s="61">
        <f t="shared" si="163"/>
        <v>5.803797274616632</v>
      </c>
      <c r="AP56" s="61">
        <f t="shared" si="163"/>
        <v>5.8608328064555781</v>
      </c>
      <c r="AQ56" s="61">
        <v>5.7874525706708697</v>
      </c>
      <c r="AR56" s="61">
        <v>5.7567007767097325</v>
      </c>
      <c r="AS56" s="61">
        <v>5.7806459986664009</v>
      </c>
      <c r="AT56" s="61">
        <f t="shared" si="164"/>
        <v>5.7286626012637729</v>
      </c>
      <c r="AU56" s="61">
        <f t="shared" si="164"/>
        <v>5.8872030130912343</v>
      </c>
      <c r="AV56" s="61">
        <f t="shared" si="164"/>
        <v>5.9499829424775523</v>
      </c>
      <c r="AW56" s="59">
        <f t="shared" si="153"/>
        <v>5.835951659847793</v>
      </c>
      <c r="AY56" s="62">
        <v>5.7874525706708697</v>
      </c>
      <c r="AZ56" s="62">
        <v>5.7874525706708697</v>
      </c>
      <c r="BA56" s="62">
        <v>5.7874525706708697</v>
      </c>
      <c r="BB56" s="62">
        <v>5.7874525706708697</v>
      </c>
      <c r="BC56" s="62">
        <v>5.7874525706708697</v>
      </c>
      <c r="BD56" s="62">
        <v>5.7874525706708697</v>
      </c>
      <c r="BE56" s="62">
        <v>5.7874525706708697</v>
      </c>
      <c r="BF56" s="62">
        <v>5.7567007767097325</v>
      </c>
      <c r="BG56" s="62">
        <v>5.7806459986664009</v>
      </c>
      <c r="BH56" s="62">
        <v>5.7877721551380894</v>
      </c>
      <c r="BI56" s="62">
        <v>5.7726204756996022</v>
      </c>
      <c r="BJ56" s="62">
        <v>5.7792711290438215</v>
      </c>
      <c r="BK56" s="59">
        <f t="shared" si="155"/>
        <v>5.7822787652964944</v>
      </c>
      <c r="BM56" s="59">
        <f t="shared" si="155"/>
        <v>5.7452428908212454</v>
      </c>
      <c r="BN56" s="59">
        <f t="shared" si="155"/>
        <v>6.0447271789897368</v>
      </c>
      <c r="BO56" s="59">
        <f t="shared" si="156"/>
        <v>6.0498956325891564</v>
      </c>
      <c r="BP56" s="62">
        <v>5.7874525706708697</v>
      </c>
      <c r="BQ56" s="62">
        <v>5.7874525706708697</v>
      </c>
      <c r="BR56" s="62">
        <v>5.7874525706708697</v>
      </c>
      <c r="BS56" s="62">
        <v>5.7874525706708697</v>
      </c>
      <c r="BT56" s="62">
        <v>5.7567007767097325</v>
      </c>
      <c r="BU56" s="62">
        <v>5.7806459986664009</v>
      </c>
      <c r="BV56" s="62">
        <v>5.7877721551380894</v>
      </c>
      <c r="BW56" s="62">
        <v>5.7726204756996022</v>
      </c>
      <c r="BX56" s="62">
        <v>5.7792711290438215</v>
      </c>
      <c r="BY56" s="59">
        <f t="shared" si="156"/>
        <v>5.8205486829725093</v>
      </c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59">
        <f t="shared" si="157"/>
        <v>0</v>
      </c>
      <c r="CO56" s="163"/>
      <c r="CP56" s="163"/>
      <c r="CQ56" s="163"/>
      <c r="CR56" s="163"/>
      <c r="CS56" s="59">
        <f t="shared" si="158"/>
        <v>0</v>
      </c>
      <c r="CU56" s="163"/>
      <c r="CV56" s="163"/>
      <c r="CW56" s="163"/>
      <c r="CX56" s="163"/>
      <c r="CY56" s="59">
        <f t="shared" si="159"/>
        <v>0</v>
      </c>
      <c r="DA56" s="163"/>
      <c r="DB56" s="163"/>
      <c r="DC56" s="163"/>
      <c r="DD56" s="163"/>
      <c r="DE56" s="163"/>
      <c r="DF56" s="163"/>
      <c r="DG56" s="163"/>
      <c r="DH56" s="163"/>
      <c r="DI56" s="163"/>
      <c r="DJ56" s="163"/>
      <c r="DK56" s="163"/>
      <c r="DL56" s="163"/>
      <c r="DM56" s="163"/>
      <c r="DN56" s="163"/>
      <c r="DO56" s="163"/>
      <c r="DP56" s="163"/>
      <c r="DQ56" s="163"/>
      <c r="DR56" s="163"/>
      <c r="DS56" s="163"/>
      <c r="DU56" s="59">
        <f t="shared" si="8"/>
        <v>3.8269917676014842E-2</v>
      </c>
      <c r="DW56" s="59">
        <f t="shared" si="161"/>
        <v>0.99736067435560538</v>
      </c>
      <c r="DX56" s="59">
        <f t="shared" si="162"/>
        <v>0.36940453736023354</v>
      </c>
    </row>
    <row r="57" spans="1:128" x14ac:dyDescent="0.3">
      <c r="B57" s="15"/>
      <c r="C57" s="16"/>
      <c r="D57" s="15"/>
      <c r="E57" s="16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8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8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18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18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18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18"/>
      <c r="CO57" s="59"/>
      <c r="CP57" s="59"/>
      <c r="CQ57" s="59"/>
      <c r="CR57" s="59"/>
      <c r="CS57" s="18"/>
      <c r="CU57" s="59"/>
      <c r="CV57" s="59"/>
      <c r="CW57" s="59"/>
      <c r="CX57" s="59"/>
      <c r="CY57" s="18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U57" s="18"/>
      <c r="DW57" s="18"/>
      <c r="DX57" s="18"/>
    </row>
    <row r="58" spans="1:128" s="10" customFormat="1" x14ac:dyDescent="0.3">
      <c r="A58" s="21"/>
      <c r="B58" s="136"/>
      <c r="C58" s="137"/>
      <c r="D58" s="136"/>
      <c r="E58" s="137"/>
      <c r="F58" s="138" t="s">
        <v>113</v>
      </c>
      <c r="G58" s="136" t="s">
        <v>114</v>
      </c>
      <c r="I58" s="139">
        <f t="shared" ref="I58:U58" si="165">IFERROR(I121/I$8,0)</f>
        <v>14.80772517951597</v>
      </c>
      <c r="J58" s="139">
        <f t="shared" si="165"/>
        <v>14.958227336853303</v>
      </c>
      <c r="K58" s="139">
        <f t="shared" si="165"/>
        <v>13.660416464847904</v>
      </c>
      <c r="L58" s="139">
        <f t="shared" si="165"/>
        <v>14.407956777067847</v>
      </c>
      <c r="M58" s="139">
        <f t="shared" si="165"/>
        <v>14.369636454253568</v>
      </c>
      <c r="N58" s="139">
        <f t="shared" si="165"/>
        <v>15.089128319099487</v>
      </c>
      <c r="O58" s="139">
        <f t="shared" si="165"/>
        <v>14.677043170729098</v>
      </c>
      <c r="P58" s="139">
        <f t="shared" si="165"/>
        <v>14.065471931963099</v>
      </c>
      <c r="Q58" s="139">
        <f t="shared" si="165"/>
        <v>13.963965308158629</v>
      </c>
      <c r="R58" s="139">
        <f t="shared" si="165"/>
        <v>13.694747267254987</v>
      </c>
      <c r="S58" s="139">
        <f t="shared" si="165"/>
        <v>12.945895291780877</v>
      </c>
      <c r="T58" s="139">
        <f t="shared" si="165"/>
        <v>13.293221131114793</v>
      </c>
      <c r="U58" s="139">
        <f t="shared" si="165"/>
        <v>14.110416807832577</v>
      </c>
      <c r="W58" s="139">
        <f t="shared" ref="W58:AI58" si="166">IFERROR(W121/W$8,0)</f>
        <v>13.043925782304116</v>
      </c>
      <c r="X58" s="139">
        <f t="shared" si="166"/>
        <v>11.832440460410947</v>
      </c>
      <c r="Y58" s="139">
        <f t="shared" si="166"/>
        <v>12.692892768274906</v>
      </c>
      <c r="Z58" s="139">
        <f t="shared" si="166"/>
        <v>11.793835816393772</v>
      </c>
      <c r="AA58" s="139">
        <f t="shared" si="166"/>
        <v>12.635788008830062</v>
      </c>
      <c r="AB58" s="139">
        <f t="shared" si="166"/>
        <v>11.989873551698651</v>
      </c>
      <c r="AC58" s="139">
        <f t="shared" si="166"/>
        <v>12.631063245095941</v>
      </c>
      <c r="AD58" s="139">
        <f t="shared" si="166"/>
        <v>12.507143030887688</v>
      </c>
      <c r="AE58" s="139">
        <f t="shared" si="166"/>
        <v>12.521029471034161</v>
      </c>
      <c r="AF58" s="139">
        <f t="shared" si="166"/>
        <v>11.883360513382035</v>
      </c>
      <c r="AG58" s="139">
        <f t="shared" si="166"/>
        <v>11.740808530089938</v>
      </c>
      <c r="AH58" s="139">
        <f t="shared" si="166"/>
        <v>11.753557571321773</v>
      </c>
      <c r="AI58" s="139">
        <f t="shared" si="166"/>
        <v>12.225326083173574</v>
      </c>
      <c r="AK58" s="140">
        <f>IFERROR(AK121/AK$8,0)</f>
        <v>11.108093634901078</v>
      </c>
      <c r="AL58" s="140">
        <f t="shared" ref="AL58:AW58" si="167">IFERROR(AL121/AL$8,0)</f>
        <v>11.449436947852471</v>
      </c>
      <c r="AM58" s="140">
        <f t="shared" si="167"/>
        <v>11.166181160385284</v>
      </c>
      <c r="AN58" s="140">
        <f t="shared" si="167"/>
        <v>11.085800000622353</v>
      </c>
      <c r="AO58" s="140">
        <f t="shared" si="167"/>
        <v>12.092636310745199</v>
      </c>
      <c r="AP58" s="140">
        <f t="shared" si="167"/>
        <v>11.244346101700431</v>
      </c>
      <c r="AQ58" s="140">
        <f t="shared" si="167"/>
        <v>11.554864778973347</v>
      </c>
      <c r="AR58" s="140">
        <f t="shared" si="167"/>
        <v>12.28982353519087</v>
      </c>
      <c r="AS58" s="140">
        <v>12.756150671494501</v>
      </c>
      <c r="AT58" s="140">
        <f t="shared" ref="AT58:AV58" si="168">IFERROR(AT121/AT$8,0)</f>
        <v>12.951430780671156</v>
      </c>
      <c r="AU58" s="140">
        <f t="shared" si="168"/>
        <v>12.91755397617532</v>
      </c>
      <c r="AV58" s="140">
        <f t="shared" si="168"/>
        <v>12.676043639319031</v>
      </c>
      <c r="AW58" s="139">
        <f t="shared" si="167"/>
        <v>11.947035133142913</v>
      </c>
      <c r="AY58" s="140">
        <f t="shared" ref="AY58:BK58" si="169">IFERROR(AY121/AY$8,0)</f>
        <v>11.894763913843645</v>
      </c>
      <c r="AZ58" s="140">
        <f t="shared" si="169"/>
        <v>12.002433936452331</v>
      </c>
      <c r="BA58" s="140">
        <f t="shared" si="169"/>
        <v>12.020876667949679</v>
      </c>
      <c r="BB58" s="140">
        <f t="shared" si="169"/>
        <v>11.990289878732733</v>
      </c>
      <c r="BC58" s="140">
        <f t="shared" si="169"/>
        <v>12.056862356258518</v>
      </c>
      <c r="BD58" s="140">
        <f t="shared" si="169"/>
        <v>11.987787692110068</v>
      </c>
      <c r="BE58" s="140">
        <f t="shared" si="169"/>
        <v>11.944135575808822</v>
      </c>
      <c r="BF58" s="140">
        <f t="shared" si="169"/>
        <v>11.8648310589038</v>
      </c>
      <c r="BG58" s="140">
        <f t="shared" si="169"/>
        <v>11.790465662418834</v>
      </c>
      <c r="BH58" s="140">
        <f t="shared" si="169"/>
        <v>11.861924571846084</v>
      </c>
      <c r="BI58" s="140">
        <f t="shared" si="169"/>
        <v>11.828174571635069</v>
      </c>
      <c r="BJ58" s="140">
        <f t="shared" si="169"/>
        <v>11.97821615325898</v>
      </c>
      <c r="BK58" s="139">
        <f t="shared" si="169"/>
        <v>11.934565940454389</v>
      </c>
      <c r="BM58" s="140">
        <f t="shared" ref="BM58:BY58" si="170">IFERROR(BM121/BM$8,0)</f>
        <v>12.176774323831708</v>
      </c>
      <c r="BN58" s="140">
        <f t="shared" si="170"/>
        <v>12.336586419720991</v>
      </c>
      <c r="BO58" s="140">
        <f t="shared" si="170"/>
        <v>12.877467618418263</v>
      </c>
      <c r="BP58" s="140">
        <f t="shared" si="170"/>
        <v>12.681281028976878</v>
      </c>
      <c r="BQ58" s="140">
        <f t="shared" si="170"/>
        <v>12.664903896508754</v>
      </c>
      <c r="BR58" s="140">
        <f t="shared" si="170"/>
        <v>12.673802428563835</v>
      </c>
      <c r="BS58" s="140">
        <f t="shared" si="170"/>
        <v>12.048425558183652</v>
      </c>
      <c r="BT58" s="140">
        <f t="shared" si="170"/>
        <v>12.229547528534855</v>
      </c>
      <c r="BU58" s="140">
        <f t="shared" si="170"/>
        <v>12.139963876764817</v>
      </c>
      <c r="BV58" s="140">
        <f t="shared" si="170"/>
        <v>12.197186448649187</v>
      </c>
      <c r="BW58" s="140">
        <f t="shared" si="170"/>
        <v>12.362955054176879</v>
      </c>
      <c r="BX58" s="140">
        <f t="shared" si="170"/>
        <v>12.371904183096765</v>
      </c>
      <c r="BY58" s="139">
        <f t="shared" si="170"/>
        <v>12.394975271982336</v>
      </c>
      <c r="CA58" s="140">
        <f t="shared" ref="CA58:CM58" si="171">IFERROR(CA121/CA$8,0)</f>
        <v>0</v>
      </c>
      <c r="CB58" s="140">
        <f t="shared" si="171"/>
        <v>0</v>
      </c>
      <c r="CC58" s="140">
        <f t="shared" si="171"/>
        <v>0</v>
      </c>
      <c r="CD58" s="140">
        <f t="shared" si="171"/>
        <v>0</v>
      </c>
      <c r="CE58" s="140">
        <f t="shared" si="171"/>
        <v>0</v>
      </c>
      <c r="CF58" s="140">
        <f t="shared" si="171"/>
        <v>0</v>
      </c>
      <c r="CG58" s="140">
        <f t="shared" si="171"/>
        <v>0</v>
      </c>
      <c r="CH58" s="140">
        <f t="shared" si="171"/>
        <v>0</v>
      </c>
      <c r="CI58" s="140">
        <f t="shared" si="171"/>
        <v>0</v>
      </c>
      <c r="CJ58" s="140">
        <f t="shared" si="171"/>
        <v>0</v>
      </c>
      <c r="CK58" s="140">
        <f t="shared" si="171"/>
        <v>0</v>
      </c>
      <c r="CL58" s="140">
        <f t="shared" si="171"/>
        <v>0</v>
      </c>
      <c r="CM58" s="139">
        <f t="shared" si="171"/>
        <v>0</v>
      </c>
      <c r="CO58" s="140">
        <f>IFERROR(CO121/CO$8,0)</f>
        <v>0</v>
      </c>
      <c r="CP58" s="140">
        <f>IFERROR(CP121/CP$8,0)</f>
        <v>0</v>
      </c>
      <c r="CQ58" s="140">
        <f>IFERROR(CQ121/CQ$8,0)</f>
        <v>0</v>
      </c>
      <c r="CR58" s="140">
        <f>IFERROR(CR121/CR$8,0)</f>
        <v>0</v>
      </c>
      <c r="CS58" s="139">
        <f t="shared" ref="CS58" si="172">IFERROR(CS121/CS$8,0)</f>
        <v>0</v>
      </c>
      <c r="CU58" s="140">
        <f t="shared" ref="CU58:CY58" si="173">IFERROR(CU121/CU$8,0)</f>
        <v>0</v>
      </c>
      <c r="CV58" s="140">
        <f t="shared" si="173"/>
        <v>0</v>
      </c>
      <c r="CW58" s="140">
        <f t="shared" si="173"/>
        <v>0</v>
      </c>
      <c r="CX58" s="140">
        <f t="shared" si="173"/>
        <v>0</v>
      </c>
      <c r="CY58" s="139">
        <f t="shared" si="173"/>
        <v>0</v>
      </c>
      <c r="DA58" s="140">
        <f t="shared" ref="DA58:DS58" si="174">IFERROR(DA121/DA$8,0)</f>
        <v>0</v>
      </c>
      <c r="DB58" s="140">
        <f t="shared" si="174"/>
        <v>0</v>
      </c>
      <c r="DC58" s="140">
        <f t="shared" si="174"/>
        <v>0</v>
      </c>
      <c r="DD58" s="140">
        <f t="shared" si="174"/>
        <v>0</v>
      </c>
      <c r="DE58" s="140">
        <f t="shared" si="174"/>
        <v>0</v>
      </c>
      <c r="DF58" s="140">
        <f t="shared" si="174"/>
        <v>0</v>
      </c>
      <c r="DG58" s="140">
        <f t="shared" si="174"/>
        <v>0</v>
      </c>
      <c r="DH58" s="140">
        <f t="shared" si="174"/>
        <v>0</v>
      </c>
      <c r="DI58" s="140">
        <f t="shared" si="174"/>
        <v>0</v>
      </c>
      <c r="DJ58" s="140">
        <f t="shared" si="174"/>
        <v>0</v>
      </c>
      <c r="DK58" s="140">
        <f t="shared" si="174"/>
        <v>0</v>
      </c>
      <c r="DL58" s="140">
        <f t="shared" si="174"/>
        <v>0</v>
      </c>
      <c r="DM58" s="140">
        <f t="shared" si="174"/>
        <v>0</v>
      </c>
      <c r="DN58" s="140">
        <f t="shared" si="174"/>
        <v>0</v>
      </c>
      <c r="DO58" s="140">
        <f t="shared" si="174"/>
        <v>0</v>
      </c>
      <c r="DP58" s="140">
        <f t="shared" si="174"/>
        <v>0</v>
      </c>
      <c r="DQ58" s="140">
        <f t="shared" si="174"/>
        <v>0</v>
      </c>
      <c r="DR58" s="140">
        <f t="shared" si="174"/>
        <v>0</v>
      </c>
      <c r="DS58" s="140">
        <f t="shared" si="174"/>
        <v>0</v>
      </c>
      <c r="DU58" s="139">
        <f t="shared" si="8"/>
        <v>0.46040933152794672</v>
      </c>
      <c r="DW58" s="141">
        <f t="shared" ref="DW58:DW69" si="175">+BY58/AW58</f>
        <v>1.0374938328922101</v>
      </c>
      <c r="DX58" s="139">
        <f t="shared" ref="DX58" si="176">IFERROR(DX121/DX$8,0)</f>
        <v>0.60635705702499187</v>
      </c>
    </row>
    <row r="59" spans="1:128" s="70" customFormat="1" x14ac:dyDescent="0.3">
      <c r="B59" s="71"/>
      <c r="C59" s="72"/>
      <c r="D59" s="71"/>
      <c r="E59" s="72"/>
      <c r="F59" s="73" t="s">
        <v>115</v>
      </c>
      <c r="G59" s="71" t="s">
        <v>114</v>
      </c>
      <c r="I59" s="74">
        <f t="shared" ref="I59:U59" si="177">IFERROR(I$122/I$8,0)</f>
        <v>6.8159297638415879</v>
      </c>
      <c r="J59" s="74">
        <f t="shared" si="177"/>
        <v>7.0669493885216426</v>
      </c>
      <c r="K59" s="74">
        <f t="shared" si="177"/>
        <v>6.5983717166640501</v>
      </c>
      <c r="L59" s="74">
        <f t="shared" si="177"/>
        <v>6.6351005945906332</v>
      </c>
      <c r="M59" s="74">
        <f t="shared" si="177"/>
        <v>6.8597306155692355</v>
      </c>
      <c r="N59" s="74">
        <f t="shared" si="177"/>
        <v>7.3306215865809206</v>
      </c>
      <c r="O59" s="74">
        <f t="shared" si="177"/>
        <v>7.0373950334596067</v>
      </c>
      <c r="P59" s="74">
        <f t="shared" si="177"/>
        <v>7.0411097889677885</v>
      </c>
      <c r="Q59" s="74">
        <f t="shared" si="177"/>
        <v>6.6850856064668047</v>
      </c>
      <c r="R59" s="74">
        <f t="shared" si="177"/>
        <v>6.8400836049298963</v>
      </c>
      <c r="S59" s="74">
        <f t="shared" si="177"/>
        <v>6.4670870467542398</v>
      </c>
      <c r="T59" s="74">
        <f t="shared" si="177"/>
        <v>6.4812609997355706</v>
      </c>
      <c r="U59" s="74">
        <f t="shared" si="177"/>
        <v>6.8019719302540169</v>
      </c>
      <c r="W59" s="74">
        <f t="shared" ref="W59:AI59" si="178">IFERROR(W$122/W$8,0)</f>
        <v>6.5918844137918535</v>
      </c>
      <c r="X59" s="74">
        <f t="shared" si="178"/>
        <v>6.0315360085724565</v>
      </c>
      <c r="Y59" s="74">
        <f t="shared" si="178"/>
        <v>6.6777261421288445</v>
      </c>
      <c r="Z59" s="74">
        <f t="shared" si="178"/>
        <v>6.1703659102727988</v>
      </c>
      <c r="AA59" s="74">
        <f t="shared" si="178"/>
        <v>6.6013305256072758</v>
      </c>
      <c r="AB59" s="74">
        <f t="shared" si="178"/>
        <v>6.3845654867778876</v>
      </c>
      <c r="AC59" s="74">
        <f t="shared" si="178"/>
        <v>6.4184637820785797</v>
      </c>
      <c r="AD59" s="74">
        <f t="shared" si="178"/>
        <v>6.3354046690834025</v>
      </c>
      <c r="AE59" s="74">
        <f t="shared" si="178"/>
        <v>6.394338979352538</v>
      </c>
      <c r="AF59" s="74">
        <f t="shared" si="178"/>
        <v>6.3611158993262942</v>
      </c>
      <c r="AG59" s="74">
        <f t="shared" si="178"/>
        <v>6.1167339769366853</v>
      </c>
      <c r="AH59" s="74">
        <f t="shared" si="178"/>
        <v>6.0124803217040972</v>
      </c>
      <c r="AI59" s="74">
        <f t="shared" si="178"/>
        <v>6.3246981398686364</v>
      </c>
      <c r="AK59" s="75">
        <f t="shared" ref="AK59:AR59" si="179">IFERROR(AK$122/AK$8,0)</f>
        <v>5.7894623968649288</v>
      </c>
      <c r="AL59" s="75">
        <f t="shared" si="179"/>
        <v>6.2537101061882705</v>
      </c>
      <c r="AM59" s="75">
        <f t="shared" si="179"/>
        <v>5.7307221952700695</v>
      </c>
      <c r="AN59" s="75">
        <f t="shared" si="179"/>
        <v>5.561869993318898</v>
      </c>
      <c r="AO59" s="75">
        <f t="shared" si="179"/>
        <v>5.6782281879666634</v>
      </c>
      <c r="AP59" s="75">
        <f t="shared" si="179"/>
        <v>5.5146596147525004</v>
      </c>
      <c r="AQ59" s="75">
        <f t="shared" si="179"/>
        <v>5.4981668063836153</v>
      </c>
      <c r="AR59" s="75">
        <f t="shared" si="179"/>
        <v>5.4863764364520557</v>
      </c>
      <c r="AS59" s="75">
        <v>5.5447486809688007</v>
      </c>
      <c r="AT59" s="75">
        <f>IFERROR(AT$122/AT$8,0)</f>
        <v>5.6593276655258524</v>
      </c>
      <c r="AU59" s="75">
        <f>IFERROR(AU$122/AU$8,0)</f>
        <v>5.6460839105255642</v>
      </c>
      <c r="AV59" s="75">
        <f>IFERROR(AV$122/AV$8,0)</f>
        <v>5.5723305724235548</v>
      </c>
      <c r="AW59" s="74">
        <f>IFERROR(AW$122/AW$8,0)</f>
        <v>5.6427469791575806</v>
      </c>
      <c r="AY59" s="75">
        <f t="shared" ref="AY59:BK59" si="180">IFERROR(AY$122/AY$8,0)</f>
        <v>5.1549474881805919</v>
      </c>
      <c r="AZ59" s="75">
        <f t="shared" si="180"/>
        <v>5.1710525481171237</v>
      </c>
      <c r="BA59" s="75">
        <f t="shared" si="180"/>
        <v>5.1659204286834672</v>
      </c>
      <c r="BB59" s="75">
        <f t="shared" si="180"/>
        <v>5.1162399226078756</v>
      </c>
      <c r="BC59" s="75">
        <f t="shared" si="180"/>
        <v>5.1142803194878557</v>
      </c>
      <c r="BD59" s="75">
        <f t="shared" si="180"/>
        <v>5.0998997948424041</v>
      </c>
      <c r="BE59" s="75">
        <f t="shared" si="180"/>
        <v>5.0932235971351787</v>
      </c>
      <c r="BF59" s="75">
        <f t="shared" si="180"/>
        <v>5.0723144051455726</v>
      </c>
      <c r="BG59" s="75">
        <f t="shared" si="180"/>
        <v>5.0676938069866271</v>
      </c>
      <c r="BH59" s="75">
        <f t="shared" si="180"/>
        <v>5.0844424146287821</v>
      </c>
      <c r="BI59" s="75">
        <f t="shared" si="180"/>
        <v>5.0753988509930483</v>
      </c>
      <c r="BJ59" s="75">
        <f t="shared" si="180"/>
        <v>5.082970286582329</v>
      </c>
      <c r="BK59" s="74">
        <f t="shared" si="180"/>
        <v>5.1073778217304646</v>
      </c>
      <c r="BM59" s="74">
        <f t="shared" ref="BM59:BY59" si="181">IFERROR(BM$122/BM$8,0)</f>
        <v>5.5792275875970825</v>
      </c>
      <c r="BN59" s="74">
        <f t="shared" si="181"/>
        <v>5.5827096324112455</v>
      </c>
      <c r="BO59" s="75">
        <f t="shared" si="181"/>
        <v>5.8971052501626282</v>
      </c>
      <c r="BP59" s="75">
        <f t="shared" si="181"/>
        <v>5.4958295787754947</v>
      </c>
      <c r="BQ59" s="75">
        <f t="shared" si="181"/>
        <v>5.5038055369557091</v>
      </c>
      <c r="BR59" s="75">
        <f t="shared" si="181"/>
        <v>5.4916047409602831</v>
      </c>
      <c r="BS59" s="75">
        <f t="shared" si="181"/>
        <v>5.0932235971351778</v>
      </c>
      <c r="BT59" s="75">
        <f t="shared" si="181"/>
        <v>5.0723144051455726</v>
      </c>
      <c r="BU59" s="75">
        <f t="shared" si="181"/>
        <v>5.067693806986628</v>
      </c>
      <c r="BV59" s="75">
        <f t="shared" si="181"/>
        <v>5.0844424146287803</v>
      </c>
      <c r="BW59" s="75">
        <f t="shared" si="181"/>
        <v>5.0753988509930492</v>
      </c>
      <c r="BX59" s="75">
        <f t="shared" si="181"/>
        <v>5.0829702865823281</v>
      </c>
      <c r="BY59" s="74">
        <f t="shared" si="181"/>
        <v>5.3320356214997169</v>
      </c>
      <c r="CA59" s="75">
        <f t="shared" ref="CA59:CC59" si="182">IFERROR(CA$122/CA$8,0)</f>
        <v>0</v>
      </c>
      <c r="CB59" s="75">
        <f t="shared" si="182"/>
        <v>0</v>
      </c>
      <c r="CC59" s="75">
        <f t="shared" si="182"/>
        <v>0</v>
      </c>
      <c r="CD59" s="75">
        <f t="shared" ref="CD59:CM59" si="183">IFERROR(CD$122/CD$8,0)</f>
        <v>0</v>
      </c>
      <c r="CE59" s="75">
        <f t="shared" si="183"/>
        <v>0</v>
      </c>
      <c r="CF59" s="75">
        <f t="shared" si="183"/>
        <v>0</v>
      </c>
      <c r="CG59" s="75">
        <f t="shared" si="183"/>
        <v>0</v>
      </c>
      <c r="CH59" s="75">
        <f t="shared" si="183"/>
        <v>0</v>
      </c>
      <c r="CI59" s="75">
        <f t="shared" si="183"/>
        <v>0</v>
      </c>
      <c r="CJ59" s="75">
        <f t="shared" si="183"/>
        <v>0</v>
      </c>
      <c r="CK59" s="75">
        <f t="shared" si="183"/>
        <v>0</v>
      </c>
      <c r="CL59" s="75">
        <f t="shared" si="183"/>
        <v>0</v>
      </c>
      <c r="CM59" s="74">
        <f t="shared" si="183"/>
        <v>0</v>
      </c>
      <c r="CO59" s="75">
        <f>IFERROR(CO$122/CO$8,0)</f>
        <v>0</v>
      </c>
      <c r="CP59" s="75">
        <f>IFERROR(CP$122/CP$8,0)</f>
        <v>0</v>
      </c>
      <c r="CQ59" s="75">
        <f>IFERROR(CQ$122/CQ$8,0)</f>
        <v>0</v>
      </c>
      <c r="CR59" s="75">
        <f>IFERROR(CR$122/CR$8,0)</f>
        <v>0</v>
      </c>
      <c r="CS59" s="74">
        <f>IFERROR(CS$122/CS$8,0)</f>
        <v>0</v>
      </c>
      <c r="CU59" s="75">
        <f t="shared" ref="CU59:CW59" si="184">IFERROR(CU$122/CU$8,0)</f>
        <v>0</v>
      </c>
      <c r="CV59" s="75">
        <f t="shared" si="184"/>
        <v>0</v>
      </c>
      <c r="CW59" s="75">
        <f t="shared" si="184"/>
        <v>0</v>
      </c>
      <c r="CX59" s="75">
        <f>IFERROR(CX$122/CX$8,0)</f>
        <v>0</v>
      </c>
      <c r="CY59" s="74">
        <f>IFERROR(CY$122/CY$8,0)</f>
        <v>0</v>
      </c>
      <c r="DA59" s="75">
        <f t="shared" ref="DA59:DS59" si="185">IFERROR(DA$122/DA$8,0)</f>
        <v>0</v>
      </c>
      <c r="DB59" s="75">
        <f t="shared" si="185"/>
        <v>0</v>
      </c>
      <c r="DC59" s="75">
        <f t="shared" si="185"/>
        <v>0</v>
      </c>
      <c r="DD59" s="75">
        <f t="shared" si="185"/>
        <v>0</v>
      </c>
      <c r="DE59" s="75">
        <f t="shared" si="185"/>
        <v>0</v>
      </c>
      <c r="DF59" s="75">
        <f t="shared" si="185"/>
        <v>0</v>
      </c>
      <c r="DG59" s="75">
        <f t="shared" si="185"/>
        <v>0</v>
      </c>
      <c r="DH59" s="75">
        <f t="shared" si="185"/>
        <v>0</v>
      </c>
      <c r="DI59" s="75">
        <f t="shared" si="185"/>
        <v>0</v>
      </c>
      <c r="DJ59" s="75">
        <f t="shared" si="185"/>
        <v>0</v>
      </c>
      <c r="DK59" s="75">
        <f t="shared" si="185"/>
        <v>0</v>
      </c>
      <c r="DL59" s="75">
        <f t="shared" si="185"/>
        <v>0</v>
      </c>
      <c r="DM59" s="75">
        <f t="shared" si="185"/>
        <v>0</v>
      </c>
      <c r="DN59" s="75">
        <f t="shared" si="185"/>
        <v>0</v>
      </c>
      <c r="DO59" s="75">
        <f t="shared" si="185"/>
        <v>0</v>
      </c>
      <c r="DP59" s="75">
        <f t="shared" si="185"/>
        <v>0</v>
      </c>
      <c r="DQ59" s="75">
        <f t="shared" si="185"/>
        <v>0</v>
      </c>
      <c r="DR59" s="75">
        <f t="shared" si="185"/>
        <v>0</v>
      </c>
      <c r="DS59" s="75">
        <f t="shared" si="185"/>
        <v>0</v>
      </c>
      <c r="DU59" s="75">
        <f t="shared" si="8"/>
        <v>0.22465779976925226</v>
      </c>
      <c r="DW59" s="76">
        <f t="shared" si="175"/>
        <v>0.94493615276291365</v>
      </c>
      <c r="DX59" s="74">
        <f>IFERROR(DX$122/DX$8,0)</f>
        <v>0.26084097438363968</v>
      </c>
    </row>
    <row r="60" spans="1:128" x14ac:dyDescent="0.3">
      <c r="B60" s="15" t="s">
        <v>116</v>
      </c>
      <c r="C60" s="16" t="s">
        <v>64</v>
      </c>
      <c r="D60" s="15" t="s">
        <v>117</v>
      </c>
      <c r="E60" s="16" t="s">
        <v>118</v>
      </c>
      <c r="F60" s="77" t="s">
        <v>119</v>
      </c>
      <c r="G60" s="15" t="s">
        <v>114</v>
      </c>
      <c r="I60" s="59">
        <f t="shared" ref="I60:U70" si="186">IFERROR(I123/I$8,0)</f>
        <v>0.20569570803425091</v>
      </c>
      <c r="J60" s="59">
        <f t="shared" si="186"/>
        <v>0.2378399793442646</v>
      </c>
      <c r="K60" s="59">
        <f t="shared" si="186"/>
        <v>0.21557685701391446</v>
      </c>
      <c r="L60" s="59">
        <f t="shared" si="186"/>
        <v>0.21311927278664852</v>
      </c>
      <c r="M60" s="59">
        <f t="shared" si="186"/>
        <v>0.21344858648028425</v>
      </c>
      <c r="N60" s="59">
        <f t="shared" si="186"/>
        <v>0.21058505606516348</v>
      </c>
      <c r="O60" s="59">
        <f t="shared" si="186"/>
        <v>0.19972886493002281</v>
      </c>
      <c r="P60" s="59">
        <f t="shared" si="186"/>
        <v>0.19619842835006188</v>
      </c>
      <c r="Q60" s="59">
        <f t="shared" si="186"/>
        <v>0.19586510973133189</v>
      </c>
      <c r="R60" s="59">
        <f t="shared" si="186"/>
        <v>0.22382725999635517</v>
      </c>
      <c r="S60" s="59">
        <f t="shared" si="186"/>
        <v>0.17429322483501111</v>
      </c>
      <c r="T60" s="59">
        <f t="shared" si="186"/>
        <v>0.19454246999454808</v>
      </c>
      <c r="U60" s="59">
        <f t="shared" si="186"/>
        <v>0.2056037824498963</v>
      </c>
      <c r="W60" s="59">
        <f t="shared" ref="W60:AI70" si="187">IFERROR(W123/W$8,0)</f>
        <v>0.20564072465381883</v>
      </c>
      <c r="X60" s="59">
        <f t="shared" si="187"/>
        <v>0.17634731151929231</v>
      </c>
      <c r="Y60" s="59">
        <f t="shared" si="187"/>
        <v>0.21812644583986934</v>
      </c>
      <c r="Z60" s="59">
        <f t="shared" si="187"/>
        <v>0.15410181740970463</v>
      </c>
      <c r="AA60" s="59">
        <f t="shared" si="187"/>
        <v>0.19347816739040299</v>
      </c>
      <c r="AB60" s="59">
        <f t="shared" si="187"/>
        <v>0.14988002269065262</v>
      </c>
      <c r="AC60" s="59">
        <f t="shared" si="187"/>
        <v>0.16238987131284041</v>
      </c>
      <c r="AD60" s="59">
        <f t="shared" si="187"/>
        <v>0.2121705601004234</v>
      </c>
      <c r="AE60" s="59">
        <f t="shared" si="187"/>
        <v>0.19147028969970398</v>
      </c>
      <c r="AF60" s="59">
        <f t="shared" si="187"/>
        <v>0.20683641264836625</v>
      </c>
      <c r="AG60" s="59">
        <f t="shared" si="187"/>
        <v>0.20776865559684182</v>
      </c>
      <c r="AH60" s="59">
        <f t="shared" si="187"/>
        <v>0.21410451050711055</v>
      </c>
      <c r="AI60" s="59">
        <f t="shared" si="187"/>
        <v>0.1902661064074046</v>
      </c>
      <c r="AK60" s="61">
        <v>0.1978337520513278</v>
      </c>
      <c r="AL60" s="61">
        <v>0.21395707365640412</v>
      </c>
      <c r="AM60" s="61">
        <v>0.19787758314501885</v>
      </c>
      <c r="AN60" s="61">
        <f>AN123/AN$8</f>
        <v>0.16917521614686512</v>
      </c>
      <c r="AO60" s="61">
        <f t="shared" ref="AO60:AP60" si="188">AO123/AO$8</f>
        <v>0.17973459067194067</v>
      </c>
      <c r="AP60" s="61">
        <f t="shared" si="188"/>
        <v>0.1622690945413752</v>
      </c>
      <c r="AQ60" s="61">
        <v>0.19774607415011516</v>
      </c>
      <c r="AR60" s="61">
        <v>0.20515830233737486</v>
      </c>
      <c r="AS60" s="61">
        <v>0.19890911321200333</v>
      </c>
      <c r="AT60" s="61">
        <f t="shared" ref="AT60:AV70" si="189">AT123/AT$8</f>
        <v>0.18486894414118324</v>
      </c>
      <c r="AU60" s="61">
        <f t="shared" si="189"/>
        <v>0.1819773242772339</v>
      </c>
      <c r="AV60" s="61">
        <f t="shared" si="189"/>
        <v>0.17540275243627634</v>
      </c>
      <c r="AW60" s="59">
        <f t="shared" ref="AW60:AW70" si="190">IFERROR(AW123/AW$8,0)</f>
        <v>0.18073705034037513</v>
      </c>
      <c r="AY60" s="62">
        <v>0.1206308171707831</v>
      </c>
      <c r="AZ60" s="62">
        <v>0.12100769133782026</v>
      </c>
      <c r="BA60" s="62">
        <v>0.12088759471947069</v>
      </c>
      <c r="BB60" s="62">
        <v>0.11972502224727816</v>
      </c>
      <c r="BC60" s="62">
        <v>0.11967916561610192</v>
      </c>
      <c r="BD60" s="62">
        <v>0.11934264726294651</v>
      </c>
      <c r="BE60" s="62">
        <v>0.11918641770156629</v>
      </c>
      <c r="BF60" s="62">
        <v>0.11869712214193741</v>
      </c>
      <c r="BG60" s="62">
        <v>0.11858899562212137</v>
      </c>
      <c r="BH60" s="62">
        <v>0.1189809294354101</v>
      </c>
      <c r="BI60" s="62">
        <v>0.11876930119399431</v>
      </c>
      <c r="BJ60" s="62">
        <v>0.11894648019812284</v>
      </c>
      <c r="BK60" s="59">
        <f t="shared" ref="BK60:BO70" si="191">IFERROR(BK123/BK$8,0)</f>
        <v>0.11951764041203294</v>
      </c>
      <c r="BM60" s="59">
        <f t="shared" si="191"/>
        <v>0.17992098735386691</v>
      </c>
      <c r="BN60" s="59">
        <f t="shared" si="191"/>
        <v>0.18712652383747133</v>
      </c>
      <c r="BO60" s="59">
        <f t="shared" si="191"/>
        <v>0.2034297102173078</v>
      </c>
      <c r="BP60" s="62">
        <v>0.16956466434034034</v>
      </c>
      <c r="BQ60" s="62">
        <v>0.16981074924021486</v>
      </c>
      <c r="BR60" s="62">
        <v>0.16943431400910097</v>
      </c>
      <c r="BS60" s="62">
        <v>0.11918641770156629</v>
      </c>
      <c r="BT60" s="62">
        <v>0.11869712214193741</v>
      </c>
      <c r="BU60" s="62">
        <v>0.11858899562212137</v>
      </c>
      <c r="BV60" s="62">
        <v>0.1189809294354101</v>
      </c>
      <c r="BW60" s="62">
        <v>0.11876930119399431</v>
      </c>
      <c r="BX60" s="62">
        <v>0.11894648019812284</v>
      </c>
      <c r="BY60" s="59">
        <f t="shared" ref="BY60:BY70" si="192">IFERROR(BY123/BY$8,0)</f>
        <v>0.14908352168209146</v>
      </c>
      <c r="CA60" s="163"/>
      <c r="CB60" s="163"/>
      <c r="CC60" s="163"/>
      <c r="CD60" s="163"/>
      <c r="CE60" s="163"/>
      <c r="CF60" s="163"/>
      <c r="CG60" s="163"/>
      <c r="CH60" s="163"/>
      <c r="CI60" s="163"/>
      <c r="CJ60" s="163"/>
      <c r="CK60" s="163"/>
      <c r="CL60" s="163"/>
      <c r="CM60" s="59">
        <f t="shared" ref="CM60:CM70" si="193">IFERROR(CM123/CM$8,0)</f>
        <v>0</v>
      </c>
      <c r="CO60" s="163"/>
      <c r="CP60" s="163"/>
      <c r="CQ60" s="163"/>
      <c r="CR60" s="163"/>
      <c r="CS60" s="59">
        <f t="shared" ref="CS60:CS70" si="194">IFERROR(CS123/CS$8,0)</f>
        <v>0</v>
      </c>
      <c r="CU60" s="163"/>
      <c r="CV60" s="163"/>
      <c r="CW60" s="163"/>
      <c r="CX60" s="163"/>
      <c r="CY60" s="59">
        <f t="shared" ref="CY60:CY70" si="195">IFERROR(CY123/CY$8,0)</f>
        <v>0</v>
      </c>
      <c r="DA60" s="163"/>
      <c r="DB60" s="163"/>
      <c r="DC60" s="163"/>
      <c r="DD60" s="163"/>
      <c r="DE60" s="163"/>
      <c r="DF60" s="163"/>
      <c r="DG60" s="163"/>
      <c r="DH60" s="163"/>
      <c r="DI60" s="163"/>
      <c r="DJ60" s="163"/>
      <c r="DK60" s="163"/>
      <c r="DL60" s="163"/>
      <c r="DM60" s="163"/>
      <c r="DN60" s="163"/>
      <c r="DO60" s="163"/>
      <c r="DP60" s="163"/>
      <c r="DQ60" s="163"/>
      <c r="DR60" s="163"/>
      <c r="DS60" s="163"/>
      <c r="DU60" s="59">
        <f t="shared" si="8"/>
        <v>2.9565881270058519E-2</v>
      </c>
      <c r="DW60" s="27">
        <f t="shared" si="175"/>
        <v>0.82486419581003567</v>
      </c>
      <c r="DX60" s="59">
        <f t="shared" ref="DX60:DX70" si="196">IFERROR(DX123/DX$8,0)</f>
        <v>7.293104138933644E-3</v>
      </c>
    </row>
    <row r="61" spans="1:128" s="47" customFormat="1" x14ac:dyDescent="0.3">
      <c r="B61" s="52" t="s">
        <v>120</v>
      </c>
      <c r="C61" s="53" t="s">
        <v>121</v>
      </c>
      <c r="D61" s="52" t="s">
        <v>122</v>
      </c>
      <c r="E61" s="53" t="s">
        <v>123</v>
      </c>
      <c r="F61" s="78" t="s">
        <v>124</v>
      </c>
      <c r="G61" s="52" t="s">
        <v>114</v>
      </c>
      <c r="I61" s="1">
        <f t="shared" si="186"/>
        <v>0.80065137004306963</v>
      </c>
      <c r="J61" s="1">
        <f t="shared" si="186"/>
        <v>0.81342881959005131</v>
      </c>
      <c r="K61" s="1">
        <f t="shared" si="186"/>
        <v>0.78771033913169242</v>
      </c>
      <c r="L61" s="1">
        <f t="shared" si="186"/>
        <v>0.79188934169984615</v>
      </c>
      <c r="M61" s="1">
        <f t="shared" si="186"/>
        <v>0.80941908597150913</v>
      </c>
      <c r="N61" s="1">
        <f t="shared" si="186"/>
        <v>0.86926070019029844</v>
      </c>
      <c r="O61" s="1">
        <f t="shared" si="186"/>
        <v>0.8575735376353818</v>
      </c>
      <c r="P61" s="1">
        <f t="shared" si="186"/>
        <v>0.8573735393091797</v>
      </c>
      <c r="Q61" s="1">
        <f t="shared" si="186"/>
        <v>0.82404318092879536</v>
      </c>
      <c r="R61" s="1">
        <f t="shared" si="186"/>
        <v>0.82317707609747925</v>
      </c>
      <c r="S61" s="1">
        <f t="shared" si="186"/>
        <v>0.80691355874060156</v>
      </c>
      <c r="T61" s="1">
        <f t="shared" si="186"/>
        <v>0.77990574112896494</v>
      </c>
      <c r="U61" s="1">
        <f t="shared" si="186"/>
        <v>0.81748053610507887</v>
      </c>
      <c r="W61" s="1">
        <f t="shared" si="187"/>
        <v>0.77394237511878161</v>
      </c>
      <c r="X61" s="1">
        <f t="shared" si="187"/>
        <v>0.71871033750489666</v>
      </c>
      <c r="Y61" s="1">
        <f t="shared" si="187"/>
        <v>0.75875574946546487</v>
      </c>
      <c r="Z61" s="1">
        <f t="shared" si="187"/>
        <v>0.74524751667384004</v>
      </c>
      <c r="AA61" s="1">
        <f t="shared" si="187"/>
        <v>0.77596592158726996</v>
      </c>
      <c r="AB61" s="1">
        <f t="shared" si="187"/>
        <v>0.76600039715567381</v>
      </c>
      <c r="AC61" s="1">
        <f t="shared" si="187"/>
        <v>0.75438903084434694</v>
      </c>
      <c r="AD61" s="1">
        <f t="shared" si="187"/>
        <v>0.73663967495254057</v>
      </c>
      <c r="AE61" s="1">
        <f t="shared" si="187"/>
        <v>0.74509326091853523</v>
      </c>
      <c r="AF61" s="1">
        <f t="shared" si="187"/>
        <v>0.72215501939895166</v>
      </c>
      <c r="AG61" s="1">
        <f t="shared" si="187"/>
        <v>0.71542744312145401</v>
      </c>
      <c r="AH61" s="1">
        <f t="shared" si="187"/>
        <v>0.70809302913989458</v>
      </c>
      <c r="AI61" s="1">
        <f t="shared" si="187"/>
        <v>0.74217989532168771</v>
      </c>
      <c r="AK61" s="69">
        <v>0.83636038308978489</v>
      </c>
      <c r="AL61" s="69">
        <v>0.83673471073154349</v>
      </c>
      <c r="AM61" s="69">
        <v>0.83636140069585507</v>
      </c>
      <c r="AN61" s="69">
        <f t="shared" ref="AN61:AP70" si="197">AN124/AN$8</f>
        <v>0.6566842109498422</v>
      </c>
      <c r="AO61" s="69">
        <f t="shared" si="197"/>
        <v>0.64436083594577698</v>
      </c>
      <c r="AP61" s="69">
        <f t="shared" si="197"/>
        <v>0.65151264163412159</v>
      </c>
      <c r="AQ61" s="69">
        <v>0.83635834751282379</v>
      </c>
      <c r="AR61" s="69">
        <v>0.8365304337594095</v>
      </c>
      <c r="AS61" s="69">
        <v>0.83638534924856867</v>
      </c>
      <c r="AT61" s="69">
        <f t="shared" si="189"/>
        <v>0.64483614418419222</v>
      </c>
      <c r="AU61" s="69">
        <f t="shared" si="189"/>
        <v>0.64063164971945585</v>
      </c>
      <c r="AV61" s="69">
        <f t="shared" si="189"/>
        <v>0.62567666521243459</v>
      </c>
      <c r="AW61" s="1">
        <f t="shared" si="190"/>
        <v>0.65148986508289397</v>
      </c>
      <c r="AY61" s="63">
        <v>0.30058891547483074</v>
      </c>
      <c r="AZ61" s="63">
        <v>0.30152801378981442</v>
      </c>
      <c r="BA61" s="63">
        <v>0.30122875599559101</v>
      </c>
      <c r="BB61" s="63">
        <v>0.29833184783585848</v>
      </c>
      <c r="BC61" s="63">
        <v>0.2982175818849524</v>
      </c>
      <c r="BD61" s="63">
        <v>0.29737904253667657</v>
      </c>
      <c r="BE61" s="63">
        <v>0.29698974836192277</v>
      </c>
      <c r="BF61" s="63">
        <v>0.29577051744676386</v>
      </c>
      <c r="BG61" s="63">
        <v>0.29550108684778553</v>
      </c>
      <c r="BH61" s="63">
        <v>0.29647771091978847</v>
      </c>
      <c r="BI61" s="63">
        <v>0.29595037383410033</v>
      </c>
      <c r="BJ61" s="63">
        <v>0.29639187001181838</v>
      </c>
      <c r="BK61" s="1">
        <f t="shared" si="191"/>
        <v>0.29781509198186062</v>
      </c>
      <c r="BM61" s="1">
        <f t="shared" si="191"/>
        <v>0.61054648120573418</v>
      </c>
      <c r="BN61" s="1">
        <f t="shared" si="191"/>
        <v>0.60242364474774623</v>
      </c>
      <c r="BO61" s="1">
        <f t="shared" si="191"/>
        <v>0.65428535182980085</v>
      </c>
      <c r="BP61" s="63">
        <v>0.59170222765016678</v>
      </c>
      <c r="BQ61" s="63">
        <v>0.59256095009692933</v>
      </c>
      <c r="BR61" s="63">
        <v>0.59124736530210997</v>
      </c>
      <c r="BS61" s="63">
        <v>0.29698974836192277</v>
      </c>
      <c r="BT61" s="63">
        <v>0.29577051744676386</v>
      </c>
      <c r="BU61" s="63">
        <v>0.29550108684778553</v>
      </c>
      <c r="BV61" s="63">
        <v>0.29647771091978847</v>
      </c>
      <c r="BW61" s="63">
        <v>0.29595037383410033</v>
      </c>
      <c r="BX61" s="63">
        <v>0.29639187001181838</v>
      </c>
      <c r="BY61" s="1">
        <f t="shared" si="192"/>
        <v>0.45123733066858984</v>
      </c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">
        <f t="shared" si="193"/>
        <v>0</v>
      </c>
      <c r="CO61" s="163"/>
      <c r="CP61" s="163"/>
      <c r="CQ61" s="163"/>
      <c r="CR61" s="163"/>
      <c r="CS61" s="1">
        <f t="shared" si="194"/>
        <v>0</v>
      </c>
      <c r="CU61" s="163"/>
      <c r="CV61" s="163"/>
      <c r="CW61" s="163"/>
      <c r="CX61" s="163"/>
      <c r="CY61" s="1">
        <f t="shared" si="195"/>
        <v>0</v>
      </c>
      <c r="DA61" s="163"/>
      <c r="DB61" s="163"/>
      <c r="DC61" s="163"/>
      <c r="DD61" s="163"/>
      <c r="DE61" s="163"/>
      <c r="DF61" s="163"/>
      <c r="DG61" s="163"/>
      <c r="DH61" s="163"/>
      <c r="DI61" s="163"/>
      <c r="DJ61" s="163"/>
      <c r="DK61" s="163"/>
      <c r="DL61" s="163"/>
      <c r="DM61" s="163"/>
      <c r="DN61" s="163"/>
      <c r="DO61" s="163"/>
      <c r="DP61" s="163"/>
      <c r="DQ61" s="163"/>
      <c r="DR61" s="163"/>
      <c r="DS61" s="163"/>
      <c r="DU61" s="59">
        <f t="shared" si="8"/>
        <v>0.15342223868672922</v>
      </c>
      <c r="DW61" s="27">
        <f t="shared" si="175"/>
        <v>0.69262371504608977</v>
      </c>
      <c r="DX61" s="1">
        <f t="shared" si="196"/>
        <v>2.207434333995734E-2</v>
      </c>
    </row>
    <row r="62" spans="1:128" s="79" customFormat="1" x14ac:dyDescent="0.3">
      <c r="B62" s="80" t="s">
        <v>125</v>
      </c>
      <c r="C62" s="81" t="s">
        <v>126</v>
      </c>
      <c r="D62" s="80" t="s">
        <v>127</v>
      </c>
      <c r="E62" s="81" t="s">
        <v>128</v>
      </c>
      <c r="F62" s="82" t="s">
        <v>129</v>
      </c>
      <c r="G62" s="80" t="s">
        <v>114</v>
      </c>
      <c r="I62" s="5">
        <f t="shared" si="186"/>
        <v>3.2026054801722785</v>
      </c>
      <c r="J62" s="5">
        <f t="shared" si="186"/>
        <v>3.2537152783602052</v>
      </c>
      <c r="K62" s="5">
        <f t="shared" si="186"/>
        <v>3.1508413565267697</v>
      </c>
      <c r="L62" s="5">
        <f t="shared" si="186"/>
        <v>3.1675573667993846</v>
      </c>
      <c r="M62" s="5">
        <f t="shared" si="186"/>
        <v>3.2376763438860365</v>
      </c>
      <c r="N62" s="5">
        <f t="shared" si="186"/>
        <v>3.4770428007611938</v>
      </c>
      <c r="O62" s="5">
        <f t="shared" si="186"/>
        <v>3.4302941505415272</v>
      </c>
      <c r="P62" s="5">
        <f t="shared" si="186"/>
        <v>3.4294941572367188</v>
      </c>
      <c r="Q62" s="5">
        <f t="shared" si="186"/>
        <v>3.2961727237151814</v>
      </c>
      <c r="R62" s="5">
        <f t="shared" si="186"/>
        <v>3.292708304389917</v>
      </c>
      <c r="S62" s="5">
        <f t="shared" si="186"/>
        <v>3.2276542349624062</v>
      </c>
      <c r="T62" s="5">
        <f t="shared" si="186"/>
        <v>3.1196229645158597</v>
      </c>
      <c r="U62" s="5">
        <f t="shared" si="186"/>
        <v>3.2699221444203155</v>
      </c>
      <c r="W62" s="5">
        <f t="shared" si="187"/>
        <v>3.0957695004751264</v>
      </c>
      <c r="X62" s="5">
        <f t="shared" si="187"/>
        <v>2.8748413500195866</v>
      </c>
      <c r="Y62" s="5">
        <f t="shared" si="187"/>
        <v>3.0350229978618595</v>
      </c>
      <c r="Z62" s="5">
        <f t="shared" si="187"/>
        <v>2.9809900666953602</v>
      </c>
      <c r="AA62" s="5">
        <f t="shared" si="187"/>
        <v>3.1038636863490798</v>
      </c>
      <c r="AB62" s="5">
        <f t="shared" si="187"/>
        <v>3.0640015886226952</v>
      </c>
      <c r="AC62" s="5">
        <f t="shared" si="187"/>
        <v>3.0175561233773878</v>
      </c>
      <c r="AD62" s="5">
        <f t="shared" si="187"/>
        <v>2.9465586998101623</v>
      </c>
      <c r="AE62" s="5">
        <f t="shared" si="187"/>
        <v>2.9803730436741409</v>
      </c>
      <c r="AF62" s="5">
        <f t="shared" si="187"/>
        <v>2.8886200775958066</v>
      </c>
      <c r="AG62" s="5">
        <f t="shared" si="187"/>
        <v>2.861709772485816</v>
      </c>
      <c r="AH62" s="5">
        <f t="shared" si="187"/>
        <v>2.8323721165595783</v>
      </c>
      <c r="AI62" s="5">
        <f t="shared" si="187"/>
        <v>2.9687195812867508</v>
      </c>
      <c r="AK62" s="5">
        <v>3.3454415323591395</v>
      </c>
      <c r="AL62" s="5">
        <v>3.3469388429261739</v>
      </c>
      <c r="AM62" s="5">
        <v>3.3454456027834203</v>
      </c>
      <c r="AN62" s="5">
        <f t="shared" si="197"/>
        <v>2.6267368437993688</v>
      </c>
      <c r="AO62" s="5">
        <f t="shared" si="197"/>
        <v>2.5774433437831079</v>
      </c>
      <c r="AP62" s="5">
        <f t="shared" si="197"/>
        <v>2.6060505665364864</v>
      </c>
      <c r="AQ62" s="5">
        <v>3.3454333900512951</v>
      </c>
      <c r="AR62" s="5">
        <v>3.346121735037638</v>
      </c>
      <c r="AS62" s="5">
        <v>3.3455413969942747</v>
      </c>
      <c r="AT62" s="5">
        <f t="shared" si="189"/>
        <v>2.5793445767367689</v>
      </c>
      <c r="AU62" s="5">
        <f t="shared" si="189"/>
        <v>2.5625265988778234</v>
      </c>
      <c r="AV62" s="5">
        <f t="shared" si="189"/>
        <v>2.5027066608497384</v>
      </c>
      <c r="AW62" s="5">
        <f t="shared" si="190"/>
        <v>2.6059594603315759</v>
      </c>
      <c r="AY62" s="63">
        <v>1.202355661899323</v>
      </c>
      <c r="AZ62" s="63">
        <v>1.2061120551592577</v>
      </c>
      <c r="BA62" s="63">
        <v>1.2049150239823641</v>
      </c>
      <c r="BB62" s="63">
        <v>1.1933273913434339</v>
      </c>
      <c r="BC62" s="63">
        <v>1.1928703275398096</v>
      </c>
      <c r="BD62" s="63">
        <v>1.1895161701467063</v>
      </c>
      <c r="BE62" s="63">
        <v>1.1879589934476911</v>
      </c>
      <c r="BF62" s="63">
        <v>1.1830820697870554</v>
      </c>
      <c r="BG62" s="63">
        <v>1.1820043473911421</v>
      </c>
      <c r="BH62" s="63">
        <v>1.1859108436791539</v>
      </c>
      <c r="BI62" s="63">
        <v>1.1838014953364013</v>
      </c>
      <c r="BJ62" s="63">
        <v>1.1855674800472735</v>
      </c>
      <c r="BK62" s="5">
        <f t="shared" si="191"/>
        <v>1.1912603679274425</v>
      </c>
      <c r="BM62" s="5">
        <f t="shared" si="191"/>
        <v>2.4421859248229367</v>
      </c>
      <c r="BN62" s="5">
        <f t="shared" si="191"/>
        <v>2.4096945789909849</v>
      </c>
      <c r="BO62" s="5">
        <f t="shared" si="191"/>
        <v>2.6171414073192034</v>
      </c>
      <c r="BP62" s="63">
        <v>2.3668089106006671</v>
      </c>
      <c r="BQ62" s="63">
        <v>2.3702438003877173</v>
      </c>
      <c r="BR62" s="63">
        <v>2.3649894612084399</v>
      </c>
      <c r="BS62" s="63">
        <v>1.1879589934476911</v>
      </c>
      <c r="BT62" s="63">
        <v>1.1830820697870554</v>
      </c>
      <c r="BU62" s="63">
        <v>1.1820043473911421</v>
      </c>
      <c r="BV62" s="63">
        <v>1.1859108436791539</v>
      </c>
      <c r="BW62" s="63">
        <v>1.1838014953364013</v>
      </c>
      <c r="BX62" s="63">
        <v>1.1855674800472735</v>
      </c>
      <c r="BY62" s="5">
        <f t="shared" si="192"/>
        <v>1.8049493226743594</v>
      </c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5">
        <f t="shared" si="193"/>
        <v>0</v>
      </c>
      <c r="CO62" s="163"/>
      <c r="CP62" s="163"/>
      <c r="CQ62" s="163"/>
      <c r="CR62" s="163"/>
      <c r="CS62" s="5">
        <f t="shared" si="194"/>
        <v>0</v>
      </c>
      <c r="CU62" s="163"/>
      <c r="CV62" s="163"/>
      <c r="CW62" s="163"/>
      <c r="CX62" s="163"/>
      <c r="CY62" s="5">
        <f t="shared" si="195"/>
        <v>0</v>
      </c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63"/>
      <c r="DQ62" s="163"/>
      <c r="DR62" s="163"/>
      <c r="DS62" s="163"/>
      <c r="DU62" s="59">
        <f t="shared" si="8"/>
        <v>0.61368895474691687</v>
      </c>
      <c r="DW62" s="27">
        <f t="shared" si="175"/>
        <v>0.69262371504608977</v>
      </c>
      <c r="DX62" s="5">
        <f t="shared" si="196"/>
        <v>8.8297373359829359E-2</v>
      </c>
    </row>
    <row r="63" spans="1:128" s="47" customFormat="1" x14ac:dyDescent="0.3">
      <c r="B63" s="52" t="s">
        <v>130</v>
      </c>
      <c r="C63" s="53" t="s">
        <v>131</v>
      </c>
      <c r="D63" s="52" t="s">
        <v>132</v>
      </c>
      <c r="E63" s="53" t="s">
        <v>133</v>
      </c>
      <c r="F63" s="78" t="s">
        <v>134</v>
      </c>
      <c r="G63" s="52" t="s">
        <v>114</v>
      </c>
      <c r="I63" s="1">
        <f t="shared" si="186"/>
        <v>0.58277262035715727</v>
      </c>
      <c r="J63" s="1">
        <f t="shared" si="186"/>
        <v>0.63901081689078199</v>
      </c>
      <c r="K63" s="1">
        <f t="shared" si="186"/>
        <v>0.5666398782066826</v>
      </c>
      <c r="L63" s="1">
        <f t="shared" si="186"/>
        <v>0.5943268904607597</v>
      </c>
      <c r="M63" s="1">
        <f t="shared" si="186"/>
        <v>0.62480160201856694</v>
      </c>
      <c r="N63" s="1">
        <f t="shared" si="186"/>
        <v>0.65250235458844974</v>
      </c>
      <c r="O63" s="1">
        <f t="shared" si="186"/>
        <v>0.63282560982539626</v>
      </c>
      <c r="P63" s="1">
        <f t="shared" si="186"/>
        <v>0.4990931036535915</v>
      </c>
      <c r="Q63" s="1">
        <f t="shared" si="186"/>
        <v>0.58422361118876898</v>
      </c>
      <c r="R63" s="1">
        <f t="shared" si="186"/>
        <v>0.5894765664166487</v>
      </c>
      <c r="S63" s="1">
        <f t="shared" si="186"/>
        <v>0.52774478586067963</v>
      </c>
      <c r="T63" s="1">
        <f t="shared" si="186"/>
        <v>0.58824654616134542</v>
      </c>
      <c r="U63" s="1">
        <f t="shared" si="186"/>
        <v>0.58745453839677553</v>
      </c>
      <c r="W63" s="1">
        <f t="shared" si="187"/>
        <v>0.60035636619777311</v>
      </c>
      <c r="X63" s="1">
        <f t="shared" si="187"/>
        <v>0.52631045240100172</v>
      </c>
      <c r="Y63" s="1">
        <f t="shared" si="187"/>
        <v>0.6054072914143418</v>
      </c>
      <c r="Z63" s="1">
        <f t="shared" si="187"/>
        <v>0.52394373541383665</v>
      </c>
      <c r="AA63" s="1">
        <f t="shared" si="187"/>
        <v>0.64150254235996984</v>
      </c>
      <c r="AB63" s="1">
        <f t="shared" si="187"/>
        <v>0.59210399231812472</v>
      </c>
      <c r="AC63" s="1">
        <f t="shared" si="187"/>
        <v>0.5955654805925179</v>
      </c>
      <c r="AD63" s="1">
        <f t="shared" si="187"/>
        <v>0.59465318103177711</v>
      </c>
      <c r="AE63" s="1">
        <f t="shared" si="187"/>
        <v>0.59095251647439173</v>
      </c>
      <c r="AF63" s="1">
        <f t="shared" si="187"/>
        <v>0.63777964887725125</v>
      </c>
      <c r="AG63" s="1">
        <f t="shared" si="187"/>
        <v>0.54517225093907806</v>
      </c>
      <c r="AH63" s="1">
        <f t="shared" si="187"/>
        <v>0.50870436964531685</v>
      </c>
      <c r="AI63" s="1">
        <f t="shared" si="187"/>
        <v>0.57719214990357359</v>
      </c>
      <c r="AK63" s="69">
        <v>0.55170208629698991</v>
      </c>
      <c r="AL63" s="69">
        <v>0.60212899084949045</v>
      </c>
      <c r="AM63" s="69">
        <v>0.55183917134882532</v>
      </c>
      <c r="AN63" s="69">
        <f t="shared" si="197"/>
        <v>0.49359197226378854</v>
      </c>
      <c r="AO63" s="69">
        <f t="shared" si="197"/>
        <v>0.50999679677545617</v>
      </c>
      <c r="AP63" s="69">
        <f t="shared" si="197"/>
        <v>0.45674041838988239</v>
      </c>
      <c r="AQ63" s="69">
        <v>0.55142786704712876</v>
      </c>
      <c r="AR63" s="69">
        <v>0.5746101698303604</v>
      </c>
      <c r="AS63" s="69">
        <v>0.55506535944486146</v>
      </c>
      <c r="AT63" s="69">
        <f t="shared" si="189"/>
        <v>0.48480970097313719</v>
      </c>
      <c r="AU63" s="69">
        <f t="shared" si="189"/>
        <v>0.52473486131510516</v>
      </c>
      <c r="AV63" s="69">
        <f t="shared" si="189"/>
        <v>0.52447434189746034</v>
      </c>
      <c r="AW63" s="1">
        <f t="shared" si="190"/>
        <v>0.49417412323341253</v>
      </c>
      <c r="AY63" s="63">
        <v>2.3734248558698647</v>
      </c>
      <c r="AZ63" s="63">
        <v>2.380839897370536</v>
      </c>
      <c r="BA63" s="63">
        <v>2.3784769829363803</v>
      </c>
      <c r="BB63" s="63">
        <v>2.3556032391703465</v>
      </c>
      <c r="BC63" s="63">
        <v>2.354701004809403</v>
      </c>
      <c r="BD63" s="63">
        <v>2.3480799684725215</v>
      </c>
      <c r="BE63" s="63">
        <v>2.345006134332142</v>
      </c>
      <c r="BF63" s="63">
        <v>2.3353791893248323</v>
      </c>
      <c r="BG63" s="63">
        <v>2.3332517879217001</v>
      </c>
      <c r="BH63" s="63">
        <v>2.3409631296512217</v>
      </c>
      <c r="BI63" s="63">
        <v>2.3367993202685069</v>
      </c>
      <c r="BJ63" s="63">
        <v>2.3402853370443162</v>
      </c>
      <c r="BK63" s="1">
        <f t="shared" si="191"/>
        <v>2.3515229783052467</v>
      </c>
      <c r="BM63" s="1">
        <f t="shared" si="191"/>
        <v>0.5496828339263814</v>
      </c>
      <c r="BN63" s="1">
        <f t="shared" si="191"/>
        <v>0.54768428753080567</v>
      </c>
      <c r="BO63" s="1">
        <f t="shared" si="191"/>
        <v>0.54734268467488489</v>
      </c>
      <c r="BP63" s="63">
        <v>0.76071622703051078</v>
      </c>
      <c r="BQ63" s="63">
        <v>0.76182023521104758</v>
      </c>
      <c r="BR63" s="63">
        <v>0.76013143766676938</v>
      </c>
      <c r="BS63" s="63">
        <v>2.345006134332142</v>
      </c>
      <c r="BT63" s="63">
        <v>2.3353791893248323</v>
      </c>
      <c r="BU63" s="63">
        <v>2.3332517879217001</v>
      </c>
      <c r="BV63" s="63">
        <v>2.3409631296512217</v>
      </c>
      <c r="BW63" s="63">
        <v>2.3367993202685069</v>
      </c>
      <c r="BX63" s="63">
        <v>2.3402853370443162</v>
      </c>
      <c r="BY63" s="1">
        <f t="shared" si="192"/>
        <v>1.4971931597109291</v>
      </c>
      <c r="CA63" s="163"/>
      <c r="CB63" s="163"/>
      <c r="CC63" s="163"/>
      <c r="CD63" s="163"/>
      <c r="CE63" s="163"/>
      <c r="CF63" s="163"/>
      <c r="CG63" s="163"/>
      <c r="CH63" s="163"/>
      <c r="CI63" s="163"/>
      <c r="CJ63" s="163"/>
      <c r="CK63" s="163"/>
      <c r="CL63" s="163"/>
      <c r="CM63" s="1">
        <f t="shared" si="193"/>
        <v>0</v>
      </c>
      <c r="CO63" s="163"/>
      <c r="CP63" s="163"/>
      <c r="CQ63" s="163"/>
      <c r="CR63" s="163"/>
      <c r="CS63" s="1">
        <f t="shared" si="194"/>
        <v>0</v>
      </c>
      <c r="CU63" s="163"/>
      <c r="CV63" s="163"/>
      <c r="CW63" s="163"/>
      <c r="CX63" s="163"/>
      <c r="CY63" s="1">
        <f t="shared" si="195"/>
        <v>0</v>
      </c>
      <c r="DA63" s="163"/>
      <c r="DB63" s="163"/>
      <c r="DC63" s="163"/>
      <c r="DD63" s="163"/>
      <c r="DE63" s="163"/>
      <c r="DF63" s="163"/>
      <c r="DG63" s="163"/>
      <c r="DH63" s="163"/>
      <c r="DI63" s="163"/>
      <c r="DJ63" s="163"/>
      <c r="DK63" s="163"/>
      <c r="DL63" s="163"/>
      <c r="DM63" s="163"/>
      <c r="DN63" s="163"/>
      <c r="DO63" s="163"/>
      <c r="DP63" s="163"/>
      <c r="DQ63" s="163"/>
      <c r="DR63" s="163"/>
      <c r="DS63" s="163"/>
      <c r="DU63" s="59">
        <f t="shared" si="8"/>
        <v>-0.85432981859431756</v>
      </c>
      <c r="DW63" s="27">
        <f t="shared" si="175"/>
        <v>3.0296874913536542</v>
      </c>
      <c r="DX63" s="1">
        <f t="shared" si="196"/>
        <v>7.3242069322424483E-2</v>
      </c>
    </row>
    <row r="64" spans="1:128" x14ac:dyDescent="0.3">
      <c r="B64" s="15" t="s">
        <v>135</v>
      </c>
      <c r="C64" s="16" t="s">
        <v>136</v>
      </c>
      <c r="D64" s="15" t="s">
        <v>137</v>
      </c>
      <c r="E64" s="16" t="s">
        <v>138</v>
      </c>
      <c r="F64" s="77" t="s">
        <v>139</v>
      </c>
      <c r="G64" s="15" t="s">
        <v>114</v>
      </c>
      <c r="I64" s="59">
        <f t="shared" si="186"/>
        <v>0.14030521103632071</v>
      </c>
      <c r="J64" s="59">
        <f t="shared" si="186"/>
        <v>0.15092467970619403</v>
      </c>
      <c r="K64" s="59">
        <f t="shared" si="186"/>
        <v>0.14160366014609563</v>
      </c>
      <c r="L64" s="59">
        <f t="shared" si="186"/>
        <v>0.14967396224098564</v>
      </c>
      <c r="M64" s="59">
        <f t="shared" si="186"/>
        <v>0.14440694149199199</v>
      </c>
      <c r="N64" s="59">
        <f t="shared" si="186"/>
        <v>0.15798436001482177</v>
      </c>
      <c r="O64" s="59">
        <f t="shared" si="186"/>
        <v>0.14896987463250064</v>
      </c>
      <c r="P64" s="59">
        <f t="shared" si="186"/>
        <v>0.14863055971977984</v>
      </c>
      <c r="Q64" s="59">
        <f t="shared" si="186"/>
        <v>0.14134977201284796</v>
      </c>
      <c r="R64" s="59">
        <f t="shared" si="186"/>
        <v>0.14778700154598187</v>
      </c>
      <c r="S64" s="59">
        <f t="shared" si="186"/>
        <v>0.14651858619683</v>
      </c>
      <c r="T64" s="59">
        <f t="shared" si="186"/>
        <v>0.14282911751443572</v>
      </c>
      <c r="U64" s="59">
        <f t="shared" si="186"/>
        <v>0.14633468743607203</v>
      </c>
      <c r="W64" s="59">
        <f t="shared" si="187"/>
        <v>0.14948930090625898</v>
      </c>
      <c r="X64" s="59">
        <f t="shared" si="187"/>
        <v>0.1423466924123892</v>
      </c>
      <c r="Y64" s="59">
        <f t="shared" si="187"/>
        <v>0.15636524755949868</v>
      </c>
      <c r="Z64" s="59">
        <f t="shared" si="187"/>
        <v>0.1481182649948049</v>
      </c>
      <c r="AA64" s="59">
        <f t="shared" si="187"/>
        <v>0.15660893698281458</v>
      </c>
      <c r="AB64" s="59">
        <f t="shared" si="187"/>
        <v>0.14511372548032814</v>
      </c>
      <c r="AC64" s="59">
        <f t="shared" si="187"/>
        <v>0.14788009092916821</v>
      </c>
      <c r="AD64" s="59">
        <f t="shared" si="187"/>
        <v>0.13685194990225738</v>
      </c>
      <c r="AE64" s="59">
        <f t="shared" si="187"/>
        <v>0.14296270585088416</v>
      </c>
      <c r="AF64" s="59">
        <f t="shared" si="187"/>
        <v>0.13969490174284144</v>
      </c>
      <c r="AG64" s="59">
        <f t="shared" si="187"/>
        <v>0.13728873626403865</v>
      </c>
      <c r="AH64" s="59">
        <f t="shared" si="187"/>
        <v>0.13058360547442593</v>
      </c>
      <c r="AI64" s="59">
        <f t="shared" si="187"/>
        <v>0.14404550638134533</v>
      </c>
      <c r="AK64" s="61">
        <v>0.14143205751563331</v>
      </c>
      <c r="AL64" s="61">
        <v>0.14932288875783781</v>
      </c>
      <c r="AM64" s="61">
        <v>0.14145350866397288</v>
      </c>
      <c r="AN64" s="61">
        <f t="shared" si="197"/>
        <v>0.12563306304973257</v>
      </c>
      <c r="AO64" s="61">
        <f t="shared" si="197"/>
        <v>0.1333040482878918</v>
      </c>
      <c r="AP64" s="61">
        <f t="shared" si="197"/>
        <v>0.13036285810646295</v>
      </c>
      <c r="AQ64" s="61">
        <v>0.1413891475285298</v>
      </c>
      <c r="AR64" s="61">
        <v>0.1450167277000971</v>
      </c>
      <c r="AS64" s="61">
        <v>0.14195834444652478</v>
      </c>
      <c r="AT64" s="61">
        <f t="shared" si="189"/>
        <v>0.13075181286350321</v>
      </c>
      <c r="AU64" s="61">
        <f t="shared" si="189"/>
        <v>0.12516686475770608</v>
      </c>
      <c r="AV64" s="61">
        <f t="shared" si="189"/>
        <v>0.12410316165743478</v>
      </c>
      <c r="AW64" s="59">
        <f t="shared" si="190"/>
        <v>0.1280240131351878</v>
      </c>
      <c r="AY64" s="62">
        <v>0.2518616122765503</v>
      </c>
      <c r="AZ64" s="62">
        <v>0.25264847700615728</v>
      </c>
      <c r="BA64" s="62">
        <v>0.2523977307322291</v>
      </c>
      <c r="BB64" s="62">
        <v>0.24997042911808021</v>
      </c>
      <c r="BC64" s="62">
        <v>0.249874686377274</v>
      </c>
      <c r="BD64" s="62">
        <v>0.24917207939031824</v>
      </c>
      <c r="BE64" s="62">
        <v>0.24884589218428474</v>
      </c>
      <c r="BF64" s="62">
        <v>0.24782430606377112</v>
      </c>
      <c r="BG64" s="62">
        <v>0.24759855181415708</v>
      </c>
      <c r="BH64" s="62">
        <v>0.24841685914586356</v>
      </c>
      <c r="BI64" s="62">
        <v>0.24797500662976257</v>
      </c>
      <c r="BJ64" s="62">
        <v>0.2483449335745348</v>
      </c>
      <c r="BK64" s="59">
        <f t="shared" si="191"/>
        <v>0.24953744255124138</v>
      </c>
      <c r="BM64" s="59">
        <f t="shared" si="191"/>
        <v>0.122922568619769</v>
      </c>
      <c r="BN64" s="59">
        <f t="shared" si="191"/>
        <v>0.12483360599463031</v>
      </c>
      <c r="BO64" s="59">
        <f t="shared" si="191"/>
        <v>0.12958683921845029</v>
      </c>
      <c r="BP64" s="62">
        <v>0.14430267025967775</v>
      </c>
      <c r="BQ64" s="62">
        <v>0.14451209306778831</v>
      </c>
      <c r="BR64" s="62">
        <v>0.1441917397132679</v>
      </c>
      <c r="BS64" s="62">
        <v>0.24884589218428474</v>
      </c>
      <c r="BT64" s="62">
        <v>0.24782430606377112</v>
      </c>
      <c r="BU64" s="62">
        <v>0.24759855181415708</v>
      </c>
      <c r="BV64" s="62">
        <v>0.24841685914586356</v>
      </c>
      <c r="BW64" s="62">
        <v>0.24797500662976257</v>
      </c>
      <c r="BX64" s="62">
        <v>0.2483449335745348</v>
      </c>
      <c r="BY64" s="59">
        <f t="shared" si="192"/>
        <v>0.1916182998089912</v>
      </c>
      <c r="CA64" s="163"/>
      <c r="CB64" s="163"/>
      <c r="CC64" s="163"/>
      <c r="CD64" s="163"/>
      <c r="CE64" s="163"/>
      <c r="CF64" s="163"/>
      <c r="CG64" s="163"/>
      <c r="CH64" s="163"/>
      <c r="CI64" s="163"/>
      <c r="CJ64" s="163"/>
      <c r="CK64" s="163"/>
      <c r="CL64" s="163"/>
      <c r="CM64" s="59">
        <f t="shared" si="193"/>
        <v>0</v>
      </c>
      <c r="CO64" s="163"/>
      <c r="CP64" s="163"/>
      <c r="CQ64" s="163"/>
      <c r="CR64" s="163"/>
      <c r="CS64" s="59">
        <f t="shared" si="194"/>
        <v>0</v>
      </c>
      <c r="CU64" s="163"/>
      <c r="CV64" s="163"/>
      <c r="CW64" s="163"/>
      <c r="CX64" s="163"/>
      <c r="CY64" s="59">
        <f t="shared" si="195"/>
        <v>0</v>
      </c>
      <c r="DA64" s="163"/>
      <c r="DB64" s="163"/>
      <c r="DC64" s="163"/>
      <c r="DD64" s="163"/>
      <c r="DE64" s="163"/>
      <c r="DF64" s="163"/>
      <c r="DG64" s="163"/>
      <c r="DH64" s="163"/>
      <c r="DI64" s="163"/>
      <c r="DJ64" s="163"/>
      <c r="DK64" s="163"/>
      <c r="DL64" s="163"/>
      <c r="DM64" s="163"/>
      <c r="DN64" s="163"/>
      <c r="DO64" s="163"/>
      <c r="DP64" s="163"/>
      <c r="DQ64" s="163"/>
      <c r="DR64" s="163"/>
      <c r="DS64" s="163"/>
      <c r="DU64" s="59">
        <f t="shared" si="8"/>
        <v>-5.7919142742250185E-2</v>
      </c>
      <c r="DW64" s="27">
        <f t="shared" si="175"/>
        <v>1.4967371754441927</v>
      </c>
      <c r="DX64" s="59">
        <f t="shared" si="196"/>
        <v>9.3738878694616598E-3</v>
      </c>
    </row>
    <row r="65" spans="1:128" x14ac:dyDescent="0.3">
      <c r="B65" s="15" t="s">
        <v>140</v>
      </c>
      <c r="C65" s="16" t="s">
        <v>141</v>
      </c>
      <c r="D65" s="15" t="s">
        <v>142</v>
      </c>
      <c r="E65" s="16" t="s">
        <v>143</v>
      </c>
      <c r="F65" s="77" t="s">
        <v>144</v>
      </c>
      <c r="G65" s="15" t="s">
        <v>114</v>
      </c>
      <c r="I65" s="59">
        <f t="shared" si="186"/>
        <v>0.36435981776876486</v>
      </c>
      <c r="J65" s="59">
        <f t="shared" si="186"/>
        <v>0.3732034439626874</v>
      </c>
      <c r="K65" s="59">
        <f t="shared" si="186"/>
        <v>0.34489727519236324</v>
      </c>
      <c r="L65" s="59">
        <f t="shared" si="186"/>
        <v>0.29713912735306947</v>
      </c>
      <c r="M65" s="59">
        <f t="shared" si="186"/>
        <v>0.30376371106336963</v>
      </c>
      <c r="N65" s="59">
        <f t="shared" si="186"/>
        <v>0.30892006467289007</v>
      </c>
      <c r="O65" s="59">
        <f t="shared" si="186"/>
        <v>0.29102311569077888</v>
      </c>
      <c r="P65" s="59">
        <f t="shared" si="186"/>
        <v>0.28766781875263903</v>
      </c>
      <c r="Q65" s="59">
        <f t="shared" si="186"/>
        <v>0.27635114356444684</v>
      </c>
      <c r="R65" s="59">
        <f t="shared" si="186"/>
        <v>0.30387736657112219</v>
      </c>
      <c r="S65" s="59">
        <f t="shared" si="186"/>
        <v>0.26685158320003199</v>
      </c>
      <c r="T65" s="59">
        <f t="shared" si="186"/>
        <v>0.27933783570254334</v>
      </c>
      <c r="U65" s="59">
        <f t="shared" si="186"/>
        <v>0.30638615804559416</v>
      </c>
      <c r="W65" s="59">
        <f t="shared" si="187"/>
        <v>0.31373187017099852</v>
      </c>
      <c r="X65" s="59">
        <f t="shared" si="187"/>
        <v>0.28232643009051833</v>
      </c>
      <c r="Y65" s="59">
        <f t="shared" si="187"/>
        <v>0.31092640044423575</v>
      </c>
      <c r="Z65" s="59">
        <f t="shared" si="187"/>
        <v>0.27182889497591406</v>
      </c>
      <c r="AA65" s="59">
        <f t="shared" si="187"/>
        <v>0.28495826320581935</v>
      </c>
      <c r="AB65" s="59">
        <f t="shared" si="187"/>
        <v>0.28830879537067372</v>
      </c>
      <c r="AC65" s="59">
        <f t="shared" si="187"/>
        <v>0.29567225503763572</v>
      </c>
      <c r="AD65" s="59">
        <f t="shared" si="187"/>
        <v>0.29563087771024132</v>
      </c>
      <c r="AE65" s="59">
        <f t="shared" si="187"/>
        <v>0.30150220057367261</v>
      </c>
      <c r="AF65" s="59">
        <f t="shared" si="187"/>
        <v>0.29524200997322153</v>
      </c>
      <c r="AG65" s="59">
        <f t="shared" si="187"/>
        <v>0.28924593409485816</v>
      </c>
      <c r="AH65" s="59">
        <f t="shared" si="187"/>
        <v>0.26697263848369879</v>
      </c>
      <c r="AI65" s="59">
        <f t="shared" si="187"/>
        <v>0.29049806628145874</v>
      </c>
      <c r="AK65" s="61">
        <v>0.29480625574680941</v>
      </c>
      <c r="AL65" s="61">
        <v>0.31916810547333641</v>
      </c>
      <c r="AM65" s="61">
        <v>0.29487248319944015</v>
      </c>
      <c r="AN65" s="61">
        <f t="shared" si="197"/>
        <v>0.26205055941099437</v>
      </c>
      <c r="AO65" s="61">
        <f t="shared" si="197"/>
        <v>0.28599414819009139</v>
      </c>
      <c r="AP65" s="61">
        <f t="shared" si="197"/>
        <v>0.25198766403659278</v>
      </c>
      <c r="AQ65" s="61">
        <v>0.29467377709842674</v>
      </c>
      <c r="AR65" s="61">
        <v>0.30587342898528697</v>
      </c>
      <c r="AS65" s="61">
        <v>0.29643109383165378</v>
      </c>
      <c r="AT65" s="61">
        <f t="shared" si="189"/>
        <v>0.26100940593092825</v>
      </c>
      <c r="AU65" s="61">
        <f t="shared" si="189"/>
        <v>0.25571535486799618</v>
      </c>
      <c r="AV65" s="61">
        <f t="shared" si="189"/>
        <v>0.26118559121860846</v>
      </c>
      <c r="AW65" s="59">
        <f t="shared" si="190"/>
        <v>0.26341195912071141</v>
      </c>
      <c r="AY65" s="62">
        <v>7.6287717761641824E-2</v>
      </c>
      <c r="AZ65" s="62">
        <v>7.6526055449812169E-2</v>
      </c>
      <c r="BA65" s="62">
        <v>7.645010556287897E-2</v>
      </c>
      <c r="BB65" s="62">
        <v>7.5714887127688285E-2</v>
      </c>
      <c r="BC65" s="62">
        <v>7.5685887094208287E-2</v>
      </c>
      <c r="BD65" s="62">
        <v>7.5473070686682936E-2</v>
      </c>
      <c r="BE65" s="62">
        <v>7.5374270090250564E-2</v>
      </c>
      <c r="BF65" s="62">
        <v>7.5064836378115896E-2</v>
      </c>
      <c r="BG65" s="62">
        <v>7.4996456459785435E-2</v>
      </c>
      <c r="BH65" s="62">
        <v>7.5244317966742524E-2</v>
      </c>
      <c r="BI65" s="62">
        <v>7.5110482882721971E-2</v>
      </c>
      <c r="BJ65" s="62">
        <v>7.5222532043767693E-2</v>
      </c>
      <c r="BK65" s="59">
        <f t="shared" si="191"/>
        <v>7.5583737498703493E-2</v>
      </c>
      <c r="BM65" s="59">
        <f t="shared" si="191"/>
        <v>0.26390119747633495</v>
      </c>
      <c r="BN65" s="59">
        <f t="shared" si="191"/>
        <v>0.27373522428839603</v>
      </c>
      <c r="BO65" s="59">
        <f t="shared" si="191"/>
        <v>0.28585856472232729</v>
      </c>
      <c r="BP65" s="62">
        <v>0.23266062540183546</v>
      </c>
      <c r="BQ65" s="62">
        <v>0.2329982798708812</v>
      </c>
      <c r="BR65" s="62">
        <v>0.2324817709824582</v>
      </c>
      <c r="BS65" s="62">
        <v>7.5374270090250564E-2</v>
      </c>
      <c r="BT65" s="62">
        <v>7.5064836378115896E-2</v>
      </c>
      <c r="BU65" s="62">
        <v>7.4996456459785435E-2</v>
      </c>
      <c r="BV65" s="62">
        <v>7.5244317966742524E-2</v>
      </c>
      <c r="BW65" s="62">
        <v>7.5110482882721971E-2</v>
      </c>
      <c r="BX65" s="62">
        <v>7.5222532043767693E-2</v>
      </c>
      <c r="BY65" s="59">
        <f t="shared" si="192"/>
        <v>0.16403228110713594</v>
      </c>
      <c r="CA65" s="163"/>
      <c r="CB65" s="163"/>
      <c r="CC65" s="163"/>
      <c r="CD65" s="163"/>
      <c r="CE65" s="163"/>
      <c r="CF65" s="163"/>
      <c r="CG65" s="163"/>
      <c r="CH65" s="163"/>
      <c r="CI65" s="163"/>
      <c r="CJ65" s="163"/>
      <c r="CK65" s="163"/>
      <c r="CL65" s="163"/>
      <c r="CM65" s="59">
        <f t="shared" si="193"/>
        <v>0</v>
      </c>
      <c r="CO65" s="163"/>
      <c r="CP65" s="163"/>
      <c r="CQ65" s="163"/>
      <c r="CR65" s="163"/>
      <c r="CS65" s="59">
        <f t="shared" si="194"/>
        <v>0</v>
      </c>
      <c r="CU65" s="163"/>
      <c r="CV65" s="163"/>
      <c r="CW65" s="163"/>
      <c r="CX65" s="163"/>
      <c r="CY65" s="59">
        <f t="shared" si="195"/>
        <v>0</v>
      </c>
      <c r="DA65" s="163"/>
      <c r="DB65" s="163"/>
      <c r="DC65" s="163"/>
      <c r="DD65" s="163"/>
      <c r="DE65" s="163"/>
      <c r="DF65" s="163"/>
      <c r="DG65" s="163"/>
      <c r="DH65" s="163"/>
      <c r="DI65" s="163"/>
      <c r="DJ65" s="163"/>
      <c r="DK65" s="163"/>
      <c r="DL65" s="163"/>
      <c r="DM65" s="163"/>
      <c r="DN65" s="163"/>
      <c r="DO65" s="163"/>
      <c r="DP65" s="163"/>
      <c r="DQ65" s="163"/>
      <c r="DR65" s="163"/>
      <c r="DS65" s="163"/>
      <c r="DU65" s="59">
        <f t="shared" si="8"/>
        <v>8.8448543608432448E-2</v>
      </c>
      <c r="DW65" s="27">
        <f t="shared" si="175"/>
        <v>0.62272146509478088</v>
      </c>
      <c r="DX65" s="59">
        <f t="shared" si="196"/>
        <v>8.0243912590970499E-3</v>
      </c>
    </row>
    <row r="66" spans="1:128" x14ac:dyDescent="0.3">
      <c r="B66" s="15" t="s">
        <v>145</v>
      </c>
      <c r="C66" s="16" t="s">
        <v>146</v>
      </c>
      <c r="D66" s="15" t="s">
        <v>147</v>
      </c>
      <c r="E66" s="16" t="s">
        <v>148</v>
      </c>
      <c r="F66" s="77" t="s">
        <v>149</v>
      </c>
      <c r="G66" s="15" t="s">
        <v>114</v>
      </c>
      <c r="I66" s="59">
        <f t="shared" si="186"/>
        <v>0.17772565741697507</v>
      </c>
      <c r="J66" s="59">
        <f t="shared" si="186"/>
        <v>0.1865789258284308</v>
      </c>
      <c r="K66" s="59">
        <f t="shared" si="186"/>
        <v>0.18239076816371319</v>
      </c>
      <c r="L66" s="59">
        <f t="shared" si="186"/>
        <v>0.17353096432418197</v>
      </c>
      <c r="M66" s="59">
        <f t="shared" si="186"/>
        <v>0.18347837392977201</v>
      </c>
      <c r="N66" s="59">
        <f t="shared" si="186"/>
        <v>0.18553664577016749</v>
      </c>
      <c r="O66" s="59">
        <f t="shared" si="186"/>
        <v>0.17078053658007197</v>
      </c>
      <c r="P66" s="59">
        <f t="shared" si="186"/>
        <v>0.26191773936911372</v>
      </c>
      <c r="Q66" s="59">
        <f t="shared" si="186"/>
        <v>0.1628193134041987</v>
      </c>
      <c r="R66" s="59">
        <f t="shared" si="186"/>
        <v>0.17472182244247761</v>
      </c>
      <c r="S66" s="59">
        <f t="shared" si="186"/>
        <v>0.15666106231504143</v>
      </c>
      <c r="T66" s="59">
        <f t="shared" si="186"/>
        <v>0.16292684367777441</v>
      </c>
      <c r="U66" s="59">
        <f t="shared" si="186"/>
        <v>0.18088060802633019</v>
      </c>
      <c r="W66" s="59">
        <f t="shared" si="187"/>
        <v>0.17571929654694082</v>
      </c>
      <c r="X66" s="59">
        <f t="shared" si="187"/>
        <v>0.15898332333134804</v>
      </c>
      <c r="Y66" s="59">
        <f t="shared" si="187"/>
        <v>0.17346567003673893</v>
      </c>
      <c r="Z66" s="59">
        <f t="shared" si="187"/>
        <v>0.15639459809749059</v>
      </c>
      <c r="AA66" s="59">
        <f t="shared" si="187"/>
        <v>0.16681037359777148</v>
      </c>
      <c r="AB66" s="59">
        <f t="shared" si="187"/>
        <v>0.16500211258034941</v>
      </c>
      <c r="AC66" s="59">
        <f t="shared" si="187"/>
        <v>0.16725428176155518</v>
      </c>
      <c r="AD66" s="59">
        <f t="shared" si="187"/>
        <v>0.16792969712163536</v>
      </c>
      <c r="AE66" s="59">
        <f t="shared" si="187"/>
        <v>0.16621577805680735</v>
      </c>
      <c r="AF66" s="59">
        <f t="shared" si="187"/>
        <v>0.16425905046173822</v>
      </c>
      <c r="AG66" s="59">
        <f t="shared" si="187"/>
        <v>0.16857114984418947</v>
      </c>
      <c r="AH66" s="59">
        <f t="shared" si="187"/>
        <v>0.15484374956577379</v>
      </c>
      <c r="AI66" s="59">
        <f t="shared" si="187"/>
        <v>0.16505800297730328</v>
      </c>
      <c r="AK66" s="61">
        <v>0.18873910436614277</v>
      </c>
      <c r="AL66" s="61">
        <v>0.19158758789228825</v>
      </c>
      <c r="AM66" s="61">
        <v>0.18874684794103197</v>
      </c>
      <c r="AN66" s="61">
        <f t="shared" si="197"/>
        <v>0.14879193242096747</v>
      </c>
      <c r="AO66" s="61">
        <f t="shared" si="197"/>
        <v>0.16268423456917339</v>
      </c>
      <c r="AP66" s="61">
        <f t="shared" si="197"/>
        <v>0.144961673843164</v>
      </c>
      <c r="AQ66" s="61">
        <v>0.18872361444022498</v>
      </c>
      <c r="AR66" s="61">
        <v>0.19003312189784419</v>
      </c>
      <c r="AS66" s="61">
        <v>0.18892908684158236</v>
      </c>
      <c r="AT66" s="61">
        <f t="shared" si="189"/>
        <v>0.14880101258458664</v>
      </c>
      <c r="AU66" s="61">
        <f t="shared" si="189"/>
        <v>0.14785355131886718</v>
      </c>
      <c r="AV66" s="61">
        <f t="shared" si="189"/>
        <v>0.15162929215396018</v>
      </c>
      <c r="AW66" s="59">
        <f t="shared" si="190"/>
        <v>0.15152182706349468</v>
      </c>
      <c r="AY66" s="62">
        <v>0.17427381682900689</v>
      </c>
      <c r="AZ66" s="62">
        <v>0.1748182821745482</v>
      </c>
      <c r="BA66" s="62">
        <v>0.17464478010800408</v>
      </c>
      <c r="BB66" s="62">
        <v>0.17296522635199751</v>
      </c>
      <c r="BC66" s="62">
        <v>0.17289897785655139</v>
      </c>
      <c r="BD66" s="62">
        <v>0.17241281404523959</v>
      </c>
      <c r="BE66" s="62">
        <v>0.17218711117260874</v>
      </c>
      <c r="BF66" s="62">
        <v>0.17148023206216315</v>
      </c>
      <c r="BG66" s="62">
        <v>0.17132402304567193</v>
      </c>
      <c r="BH66" s="62">
        <v>0.1718902448718034</v>
      </c>
      <c r="BI66" s="62">
        <v>0.17158450822634802</v>
      </c>
      <c r="BJ66" s="62">
        <v>0.17184047649412262</v>
      </c>
      <c r="BK66" s="59">
        <f t="shared" si="191"/>
        <v>0.17266562443586342</v>
      </c>
      <c r="BM66" s="59">
        <f t="shared" si="191"/>
        <v>0.15081045617432046</v>
      </c>
      <c r="BN66" s="59">
        <f t="shared" si="191"/>
        <v>0.15565293455169413</v>
      </c>
      <c r="BO66" s="59">
        <f t="shared" si="191"/>
        <v>0.15787539284763882</v>
      </c>
      <c r="BP66" s="62">
        <v>0.15278855344626707</v>
      </c>
      <c r="BQ66" s="62">
        <v>0.15301029160157831</v>
      </c>
      <c r="BR66" s="62">
        <v>0.15267109950249413</v>
      </c>
      <c r="BS66" s="62">
        <v>0.17218711117260874</v>
      </c>
      <c r="BT66" s="62">
        <v>0.17148023206216315</v>
      </c>
      <c r="BU66" s="62">
        <v>0.17132402304567193</v>
      </c>
      <c r="BV66" s="62">
        <v>0.1718902448718034</v>
      </c>
      <c r="BW66" s="62">
        <v>0.17158450822634802</v>
      </c>
      <c r="BX66" s="62">
        <v>0.17184047649412262</v>
      </c>
      <c r="BY66" s="59">
        <f t="shared" si="192"/>
        <v>0.1626796480252729</v>
      </c>
      <c r="CA66" s="163"/>
      <c r="CB66" s="163"/>
      <c r="CC66" s="163"/>
      <c r="CD66" s="163"/>
      <c r="CE66" s="163"/>
      <c r="CF66" s="163"/>
      <c r="CG66" s="163"/>
      <c r="CH66" s="163"/>
      <c r="CI66" s="163"/>
      <c r="CJ66" s="163"/>
      <c r="CK66" s="163"/>
      <c r="CL66" s="163"/>
      <c r="CM66" s="59">
        <f t="shared" si="193"/>
        <v>0</v>
      </c>
      <c r="CO66" s="163"/>
      <c r="CP66" s="163"/>
      <c r="CQ66" s="163"/>
      <c r="CR66" s="163"/>
      <c r="CS66" s="59">
        <f t="shared" si="194"/>
        <v>0</v>
      </c>
      <c r="CU66" s="163"/>
      <c r="CV66" s="163"/>
      <c r="CW66" s="163"/>
      <c r="CX66" s="163"/>
      <c r="CY66" s="59">
        <f t="shared" si="195"/>
        <v>0</v>
      </c>
      <c r="DA66" s="163"/>
      <c r="DB66" s="163"/>
      <c r="DC66" s="163"/>
      <c r="DD66" s="163"/>
      <c r="DE66" s="163"/>
      <c r="DF66" s="163"/>
      <c r="DG66" s="163"/>
      <c r="DH66" s="163"/>
      <c r="DI66" s="163"/>
      <c r="DJ66" s="163"/>
      <c r="DK66" s="163"/>
      <c r="DL66" s="163"/>
      <c r="DM66" s="163"/>
      <c r="DN66" s="163"/>
      <c r="DO66" s="163"/>
      <c r="DP66" s="163"/>
      <c r="DQ66" s="163"/>
      <c r="DR66" s="163"/>
      <c r="DS66" s="163"/>
      <c r="DU66" s="59">
        <f t="shared" si="8"/>
        <v>-9.9859764105905136E-3</v>
      </c>
      <c r="DW66" s="27">
        <f t="shared" si="175"/>
        <v>1.0736383739426703</v>
      </c>
      <c r="DX66" s="59">
        <f t="shared" si="196"/>
        <v>7.9582210089145372E-3</v>
      </c>
    </row>
    <row r="67" spans="1:128" x14ac:dyDescent="0.3">
      <c r="B67" s="15" t="s">
        <v>150</v>
      </c>
      <c r="C67" s="16" t="s">
        <v>151</v>
      </c>
      <c r="D67" s="15" t="s">
        <v>152</v>
      </c>
      <c r="E67" s="16" t="s">
        <v>153</v>
      </c>
      <c r="F67" s="77" t="s">
        <v>154</v>
      </c>
      <c r="G67" s="15" t="s">
        <v>114</v>
      </c>
      <c r="I67" s="59">
        <f t="shared" si="186"/>
        <v>0.61988216817634911</v>
      </c>
      <c r="J67" s="59">
        <f t="shared" si="186"/>
        <v>0.65986236935459153</v>
      </c>
      <c r="K67" s="59">
        <f t="shared" si="186"/>
        <v>0.58263691380511373</v>
      </c>
      <c r="L67" s="59">
        <f t="shared" si="186"/>
        <v>0.57675211951623184</v>
      </c>
      <c r="M67" s="59">
        <f t="shared" si="186"/>
        <v>0.60763409452938355</v>
      </c>
      <c r="N67" s="59">
        <f t="shared" si="186"/>
        <v>0.65717989454266046</v>
      </c>
      <c r="O67" s="59">
        <f t="shared" si="186"/>
        <v>0.63999287836822982</v>
      </c>
      <c r="P67" s="59">
        <f t="shared" si="186"/>
        <v>0.66975217720695224</v>
      </c>
      <c r="Q67" s="59">
        <f t="shared" si="186"/>
        <v>0.58220944239622308</v>
      </c>
      <c r="R67" s="59">
        <f t="shared" si="186"/>
        <v>0.62195136629917591</v>
      </c>
      <c r="S67" s="59">
        <f t="shared" si="186"/>
        <v>0.56663759879801934</v>
      </c>
      <c r="T67" s="59">
        <f t="shared" si="186"/>
        <v>0.60020130650226355</v>
      </c>
      <c r="U67" s="59">
        <f t="shared" si="186"/>
        <v>0.61337107344959574</v>
      </c>
      <c r="W67" s="59">
        <f t="shared" si="187"/>
        <v>0.61524228850028007</v>
      </c>
      <c r="X67" s="59">
        <f t="shared" si="187"/>
        <v>0.5870576085596152</v>
      </c>
      <c r="Y67" s="59">
        <f t="shared" si="187"/>
        <v>0.72744380198290826</v>
      </c>
      <c r="Z67" s="59">
        <f t="shared" si="187"/>
        <v>0.60132922559787616</v>
      </c>
      <c r="AA67" s="59">
        <f t="shared" si="187"/>
        <v>0.6407140126830394</v>
      </c>
      <c r="AB67" s="59">
        <f t="shared" si="187"/>
        <v>0.61475448660639487</v>
      </c>
      <c r="AC67" s="59">
        <f t="shared" si="187"/>
        <v>0.63126228149580976</v>
      </c>
      <c r="AD67" s="59">
        <f t="shared" si="187"/>
        <v>0.60245874430953938</v>
      </c>
      <c r="AE67" s="59">
        <f t="shared" si="187"/>
        <v>0.61655253312761238</v>
      </c>
      <c r="AF67" s="59">
        <f t="shared" si="187"/>
        <v>0.64132346120751005</v>
      </c>
      <c r="AG67" s="59">
        <f t="shared" si="187"/>
        <v>0.59902657350839372</v>
      </c>
      <c r="AH67" s="59">
        <f t="shared" si="187"/>
        <v>0.6116523760465149</v>
      </c>
      <c r="AI67" s="59">
        <f t="shared" si="187"/>
        <v>0.62170313457124993</v>
      </c>
      <c r="AK67" s="61">
        <v>0.60841454965488984</v>
      </c>
      <c r="AL67" s="61">
        <v>0.6354049225618259</v>
      </c>
      <c r="AM67" s="61">
        <v>0.60848792272233942</v>
      </c>
      <c r="AN67" s="61">
        <f t="shared" si="197"/>
        <v>0.55621495054725556</v>
      </c>
      <c r="AO67" s="61">
        <f t="shared" si="197"/>
        <v>0.58255878311667986</v>
      </c>
      <c r="AP67" s="61">
        <f t="shared" si="197"/>
        <v>0.54793878197757484</v>
      </c>
      <c r="AQ67" s="61">
        <v>0.60826777721510417</v>
      </c>
      <c r="AR67" s="61">
        <v>0.62067581618782142</v>
      </c>
      <c r="AS67" s="61">
        <v>0.61021469973855069</v>
      </c>
      <c r="AT67" s="61">
        <f t="shared" si="189"/>
        <v>0.57550369562115822</v>
      </c>
      <c r="AU67" s="61">
        <f t="shared" si="189"/>
        <v>0.59221382313660997</v>
      </c>
      <c r="AV67" s="61">
        <f t="shared" si="189"/>
        <v>0.5940387467180388</v>
      </c>
      <c r="AW67" s="59">
        <f t="shared" si="190"/>
        <v>0.57906744117384479</v>
      </c>
      <c r="AY67" s="62">
        <v>0.30440036834580425</v>
      </c>
      <c r="AZ67" s="62">
        <v>0.3053513743818797</v>
      </c>
      <c r="BA67" s="62">
        <v>0.30504832201333826</v>
      </c>
      <c r="BB67" s="62">
        <v>0.30211468119862767</v>
      </c>
      <c r="BC67" s="62">
        <v>0.30199896636100554</v>
      </c>
      <c r="BD67" s="62">
        <v>0.3011497943744591</v>
      </c>
      <c r="BE67" s="62">
        <v>0.30075556396844844</v>
      </c>
      <c r="BF67" s="62">
        <v>0.29952087326441268</v>
      </c>
      <c r="BG67" s="62">
        <v>0.2992480262985055</v>
      </c>
      <c r="BH67" s="62">
        <v>0.30023703391637951</v>
      </c>
      <c r="BI67" s="62">
        <v>0.2997030102220184</v>
      </c>
      <c r="BJ67" s="62">
        <v>0.3001501045498593</v>
      </c>
      <c r="BK67" s="59">
        <f t="shared" si="191"/>
        <v>0.30159137290546156</v>
      </c>
      <c r="BM67" s="59">
        <f t="shared" si="191"/>
        <v>0.64203480230406174</v>
      </c>
      <c r="BN67" s="59">
        <f t="shared" si="191"/>
        <v>0.6532031764866395</v>
      </c>
      <c r="BO67" s="59">
        <f t="shared" si="191"/>
        <v>0.65384784284948549</v>
      </c>
      <c r="BP67" s="62">
        <v>0.53133785847407455</v>
      </c>
      <c r="BQ67" s="62">
        <v>0.5321089756417392</v>
      </c>
      <c r="BR67" s="62">
        <v>0.53092940034323943</v>
      </c>
      <c r="BS67" s="62">
        <v>0.30075556396844844</v>
      </c>
      <c r="BT67" s="62">
        <v>0.29952087326441268</v>
      </c>
      <c r="BU67" s="62">
        <v>0.2992480262985055</v>
      </c>
      <c r="BV67" s="62">
        <v>0.30023703391637951</v>
      </c>
      <c r="BW67" s="62">
        <v>0.2997030102220184</v>
      </c>
      <c r="BX67" s="62">
        <v>0.3001501045498593</v>
      </c>
      <c r="BY67" s="59">
        <f t="shared" si="192"/>
        <v>0.44460217920159634</v>
      </c>
      <c r="CA67" s="163"/>
      <c r="CB67" s="163"/>
      <c r="CC67" s="163"/>
      <c r="CD67" s="163"/>
      <c r="CE67" s="163"/>
      <c r="CF67" s="163"/>
      <c r="CG67" s="163"/>
      <c r="CH67" s="163"/>
      <c r="CI67" s="163"/>
      <c r="CJ67" s="163"/>
      <c r="CK67" s="163"/>
      <c r="CL67" s="163"/>
      <c r="CM67" s="59">
        <f t="shared" si="193"/>
        <v>0</v>
      </c>
      <c r="CO67" s="163"/>
      <c r="CP67" s="163"/>
      <c r="CQ67" s="163"/>
      <c r="CR67" s="163"/>
      <c r="CS67" s="59">
        <f t="shared" si="194"/>
        <v>0</v>
      </c>
      <c r="CU67" s="163"/>
      <c r="CV67" s="163"/>
      <c r="CW67" s="163"/>
      <c r="CX67" s="163"/>
      <c r="CY67" s="59">
        <f t="shared" si="195"/>
        <v>0</v>
      </c>
      <c r="DA67" s="163"/>
      <c r="DB67" s="163"/>
      <c r="DC67" s="163"/>
      <c r="DD67" s="163"/>
      <c r="DE67" s="163"/>
      <c r="DF67" s="163"/>
      <c r="DG67" s="163"/>
      <c r="DH67" s="163"/>
      <c r="DI67" s="163"/>
      <c r="DJ67" s="163"/>
      <c r="DK67" s="163"/>
      <c r="DL67" s="163"/>
      <c r="DM67" s="163"/>
      <c r="DN67" s="163"/>
      <c r="DO67" s="163"/>
      <c r="DP67" s="163"/>
      <c r="DQ67" s="163"/>
      <c r="DR67" s="163"/>
      <c r="DS67" s="163"/>
      <c r="DU67" s="59">
        <f t="shared" si="8"/>
        <v>0.14301080629613477</v>
      </c>
      <c r="DW67" s="27">
        <f t="shared" si="175"/>
        <v>0.76778998021427358</v>
      </c>
      <c r="DX67" s="59">
        <f t="shared" si="196"/>
        <v>2.1749754478087205E-2</v>
      </c>
    </row>
    <row r="68" spans="1:128" x14ac:dyDescent="0.3">
      <c r="B68" s="15" t="s">
        <v>155</v>
      </c>
      <c r="C68" s="16" t="s">
        <v>156</v>
      </c>
      <c r="D68" s="15" t="s">
        <v>157</v>
      </c>
      <c r="E68" s="16" t="s">
        <v>158</v>
      </c>
      <c r="F68" s="77" t="s">
        <v>159</v>
      </c>
      <c r="G68" s="15" t="s">
        <v>114</v>
      </c>
      <c r="I68" s="59">
        <f t="shared" si="186"/>
        <v>0.45706655441524546</v>
      </c>
      <c r="J68" s="59">
        <f t="shared" si="186"/>
        <v>0.51311788660062108</v>
      </c>
      <c r="K68" s="59">
        <f t="shared" si="186"/>
        <v>0.44705489180842756</v>
      </c>
      <c r="L68" s="59">
        <f t="shared" si="186"/>
        <v>0.47238532796889554</v>
      </c>
      <c r="M68" s="59">
        <f t="shared" si="186"/>
        <v>0.48638597918969129</v>
      </c>
      <c r="N68" s="59">
        <f t="shared" si="186"/>
        <v>0.53351418455961974</v>
      </c>
      <c r="O68" s="59">
        <f t="shared" si="186"/>
        <v>0.44309495068814519</v>
      </c>
      <c r="P68" s="59">
        <f t="shared" si="186"/>
        <v>0.45465531849527746</v>
      </c>
      <c r="Q68" s="59">
        <f t="shared" si="186"/>
        <v>0.38973177732086184</v>
      </c>
      <c r="R68" s="59">
        <f t="shared" si="186"/>
        <v>0.43848072689664863</v>
      </c>
      <c r="S68" s="59">
        <f t="shared" si="186"/>
        <v>0.39772950704441323</v>
      </c>
      <c r="T68" s="59">
        <f t="shared" si="186"/>
        <v>0.41436467725666015</v>
      </c>
      <c r="U68" s="59">
        <f t="shared" si="186"/>
        <v>0.44952075994975027</v>
      </c>
      <c r="W68" s="59">
        <f t="shared" si="187"/>
        <v>0.43845465326477012</v>
      </c>
      <c r="X68" s="59">
        <f t="shared" si="187"/>
        <v>0.38778979399422225</v>
      </c>
      <c r="Y68" s="59">
        <f t="shared" si="187"/>
        <v>0.50136402476496333</v>
      </c>
      <c r="Z68" s="59">
        <f t="shared" si="187"/>
        <v>0.40086423118321374</v>
      </c>
      <c r="AA68" s="59">
        <f t="shared" si="187"/>
        <v>0.44228119432872054</v>
      </c>
      <c r="AB68" s="59">
        <f t="shared" si="187"/>
        <v>0.43206662319260858</v>
      </c>
      <c r="AC68" s="59">
        <f t="shared" si="187"/>
        <v>0.43917266472819599</v>
      </c>
      <c r="AD68" s="59">
        <f t="shared" si="187"/>
        <v>0.44931641905383712</v>
      </c>
      <c r="AE68" s="59">
        <f t="shared" si="187"/>
        <v>0.44276207263028244</v>
      </c>
      <c r="AF68" s="59">
        <f t="shared" si="187"/>
        <v>0.46567940085363524</v>
      </c>
      <c r="AG68" s="59">
        <f t="shared" si="187"/>
        <v>0.4243033338359411</v>
      </c>
      <c r="AH68" s="59">
        <f t="shared" si="187"/>
        <v>0.41122552619945807</v>
      </c>
      <c r="AI68" s="59">
        <f t="shared" si="187"/>
        <v>0.43400601948782319</v>
      </c>
      <c r="AK68" s="61">
        <v>0.38508992459496938</v>
      </c>
      <c r="AL68" s="61">
        <v>0.47015122568100309</v>
      </c>
      <c r="AM68" s="61">
        <v>0.38532116291848029</v>
      </c>
      <c r="AN68" s="61">
        <f t="shared" si="197"/>
        <v>0.37244331172819062</v>
      </c>
      <c r="AO68" s="61">
        <f t="shared" si="197"/>
        <v>0.40239815843713267</v>
      </c>
      <c r="AP68" s="61">
        <f t="shared" si="197"/>
        <v>0.37232972446272944</v>
      </c>
      <c r="AQ68" s="61">
        <v>0.38462736504698564</v>
      </c>
      <c r="AR68" s="61">
        <v>0.42373182435122581</v>
      </c>
      <c r="AS68" s="61">
        <v>0.39076317367508756</v>
      </c>
      <c r="AT68" s="61">
        <f t="shared" si="189"/>
        <v>0.38577619674481356</v>
      </c>
      <c r="AU68" s="61">
        <f t="shared" si="189"/>
        <v>0.37700219173999638</v>
      </c>
      <c r="AV68" s="61">
        <f t="shared" si="189"/>
        <v>0.37377438349708136</v>
      </c>
      <c r="AW68" s="59">
        <f t="shared" si="190"/>
        <v>0.38765432319436749</v>
      </c>
      <c r="AY68" s="62">
        <v>0.20754574174144497</v>
      </c>
      <c r="AZ68" s="62">
        <v>0.20819415506049077</v>
      </c>
      <c r="BA68" s="62">
        <v>0.20798752840968468</v>
      </c>
      <c r="BB68" s="62">
        <v>0.20598731841585052</v>
      </c>
      <c r="BC68" s="62">
        <v>0.20590842192194908</v>
      </c>
      <c r="BD68" s="62">
        <v>0.20532944092146085</v>
      </c>
      <c r="BE68" s="62">
        <v>0.20506064741612723</v>
      </c>
      <c r="BF68" s="62">
        <v>0.20421881269896536</v>
      </c>
      <c r="BG68" s="62">
        <v>0.20403278064444177</v>
      </c>
      <c r="BH68" s="62">
        <v>0.20470710413739629</v>
      </c>
      <c r="BI68" s="62">
        <v>0.20434299700981304</v>
      </c>
      <c r="BJ68" s="62">
        <v>0.20464783410447354</v>
      </c>
      <c r="BK68" s="59">
        <f t="shared" si="191"/>
        <v>0.20563051724489648</v>
      </c>
      <c r="BM68" s="59">
        <f t="shared" si="191"/>
        <v>0.38277097358833989</v>
      </c>
      <c r="BN68" s="59">
        <f t="shared" si="191"/>
        <v>0.38113178039198553</v>
      </c>
      <c r="BO68" s="59">
        <f t="shared" si="191"/>
        <v>0.42329875546272472</v>
      </c>
      <c r="BP68" s="62">
        <v>0.35624946017482612</v>
      </c>
      <c r="BQ68" s="62">
        <v>0.35676647598751637</v>
      </c>
      <c r="BR68" s="62">
        <v>0.35597559866412576</v>
      </c>
      <c r="BS68" s="62">
        <v>0.20506064741612723</v>
      </c>
      <c r="BT68" s="62">
        <v>0.20421881269896536</v>
      </c>
      <c r="BU68" s="62">
        <v>0.20403278064444177</v>
      </c>
      <c r="BV68" s="62">
        <v>0.20470710413739629</v>
      </c>
      <c r="BW68" s="62">
        <v>0.20434299700981304</v>
      </c>
      <c r="BX68" s="62">
        <v>0.20464783410447354</v>
      </c>
      <c r="BY68" s="59">
        <f t="shared" si="192"/>
        <v>0.28978260928863731</v>
      </c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59">
        <f t="shared" si="193"/>
        <v>0</v>
      </c>
      <c r="CO68" s="163"/>
      <c r="CP68" s="163"/>
      <c r="CQ68" s="163"/>
      <c r="CR68" s="163"/>
      <c r="CS68" s="59">
        <f t="shared" si="194"/>
        <v>0</v>
      </c>
      <c r="CU68" s="163"/>
      <c r="CV68" s="163"/>
      <c r="CW68" s="163"/>
      <c r="CX68" s="163"/>
      <c r="CY68" s="59">
        <f t="shared" si="195"/>
        <v>0</v>
      </c>
      <c r="DA68" s="163"/>
      <c r="DB68" s="163"/>
      <c r="DC68" s="163"/>
      <c r="DD68" s="163"/>
      <c r="DE68" s="163"/>
      <c r="DF68" s="163"/>
      <c r="DG68" s="163"/>
      <c r="DH68" s="163"/>
      <c r="DI68" s="163"/>
      <c r="DJ68" s="163"/>
      <c r="DK68" s="163"/>
      <c r="DL68" s="163"/>
      <c r="DM68" s="163"/>
      <c r="DN68" s="163"/>
      <c r="DO68" s="163"/>
      <c r="DP68" s="163"/>
      <c r="DQ68" s="163"/>
      <c r="DR68" s="163"/>
      <c r="DS68" s="163"/>
      <c r="DU68" s="59">
        <f t="shared" si="8"/>
        <v>8.4152092043740828E-2</v>
      </c>
      <c r="DW68" s="27">
        <f t="shared" si="175"/>
        <v>0.74752838276317146</v>
      </c>
      <c r="DX68" s="59">
        <f t="shared" si="196"/>
        <v>1.4176045235238254E-2</v>
      </c>
    </row>
    <row r="69" spans="1:128" x14ac:dyDescent="0.3">
      <c r="B69" s="15" t="s">
        <v>160</v>
      </c>
      <c r="C69" s="16" t="s">
        <v>161</v>
      </c>
      <c r="D69" s="15" t="s">
        <v>162</v>
      </c>
      <c r="E69" s="16" t="s">
        <v>163</v>
      </c>
      <c r="F69" s="77" t="s">
        <v>164</v>
      </c>
      <c r="G69" s="15" t="s">
        <v>114</v>
      </c>
      <c r="I69" s="59">
        <f t="shared" si="186"/>
        <v>0.26486517642117552</v>
      </c>
      <c r="J69" s="59">
        <f t="shared" si="186"/>
        <v>0.23926718888381346</v>
      </c>
      <c r="K69" s="59">
        <f t="shared" si="186"/>
        <v>0.17901977666927807</v>
      </c>
      <c r="L69" s="59">
        <f t="shared" si="186"/>
        <v>0.1987262214406299</v>
      </c>
      <c r="M69" s="59">
        <f t="shared" si="186"/>
        <v>0.24871589700863014</v>
      </c>
      <c r="N69" s="59">
        <f t="shared" si="186"/>
        <v>0.27809552541565524</v>
      </c>
      <c r="O69" s="59">
        <f t="shared" si="186"/>
        <v>0.22311151456755038</v>
      </c>
      <c r="P69" s="59">
        <f t="shared" si="186"/>
        <v>0.2363269468744757</v>
      </c>
      <c r="Q69" s="59">
        <f t="shared" si="186"/>
        <v>0.23231953220414733</v>
      </c>
      <c r="R69" s="59">
        <f t="shared" si="186"/>
        <v>0.22407611427408991</v>
      </c>
      <c r="S69" s="59">
        <f t="shared" si="186"/>
        <v>0.19608290480120533</v>
      </c>
      <c r="T69" s="59">
        <f t="shared" si="186"/>
        <v>0.19928349728117553</v>
      </c>
      <c r="U69" s="59">
        <f t="shared" si="186"/>
        <v>0.2250176419746078</v>
      </c>
      <c r="W69" s="59">
        <f t="shared" si="187"/>
        <v>0.22353803795710531</v>
      </c>
      <c r="X69" s="59">
        <f t="shared" si="187"/>
        <v>0.17682270873958664</v>
      </c>
      <c r="Y69" s="59">
        <f t="shared" si="187"/>
        <v>0.19084851275896511</v>
      </c>
      <c r="Z69" s="59">
        <f t="shared" si="187"/>
        <v>0.18754755923076027</v>
      </c>
      <c r="AA69" s="59">
        <f t="shared" si="187"/>
        <v>0.19514742712238881</v>
      </c>
      <c r="AB69" s="59">
        <f t="shared" si="187"/>
        <v>0.16733374276038596</v>
      </c>
      <c r="AC69" s="59">
        <f t="shared" si="187"/>
        <v>0.20732170199912225</v>
      </c>
      <c r="AD69" s="59">
        <f t="shared" si="187"/>
        <v>0.19319486509098854</v>
      </c>
      <c r="AE69" s="59">
        <f t="shared" si="187"/>
        <v>0.21645457834650753</v>
      </c>
      <c r="AF69" s="59">
        <f t="shared" si="187"/>
        <v>0.19952591656697274</v>
      </c>
      <c r="AG69" s="59">
        <f t="shared" si="187"/>
        <v>0.16822012724607491</v>
      </c>
      <c r="AH69" s="59">
        <f t="shared" si="187"/>
        <v>0.17392840008232563</v>
      </c>
      <c r="AI69" s="59">
        <f t="shared" si="187"/>
        <v>0.19102967725004064</v>
      </c>
      <c r="AK69" s="61">
        <v>0.21229461216709847</v>
      </c>
      <c r="AL69" s="61">
        <v>0.23610848111645494</v>
      </c>
      <c r="AM69" s="61">
        <v>0.21235934993929156</v>
      </c>
      <c r="AN69" s="61">
        <f t="shared" si="197"/>
        <v>0.1505479330018939</v>
      </c>
      <c r="AO69" s="61">
        <f t="shared" si="197"/>
        <v>0.19975324818941281</v>
      </c>
      <c r="AP69" s="61">
        <f t="shared" si="197"/>
        <v>0.19050619122411036</v>
      </c>
      <c r="AQ69" s="61">
        <v>0.21216511341365457</v>
      </c>
      <c r="AR69" s="61">
        <v>0.22311284707534335</v>
      </c>
      <c r="AS69" s="61">
        <v>0.21388290212253125</v>
      </c>
      <c r="AT69" s="61">
        <f t="shared" si="189"/>
        <v>0.26362617574558028</v>
      </c>
      <c r="AU69" s="61">
        <f t="shared" si="189"/>
        <v>0.23826169051477011</v>
      </c>
      <c r="AV69" s="61">
        <f t="shared" si="189"/>
        <v>0.23933897678252108</v>
      </c>
      <c r="AW69" s="59">
        <f t="shared" si="190"/>
        <v>0.2007069164817154</v>
      </c>
      <c r="AY69" s="62">
        <v>0.14357798081134165</v>
      </c>
      <c r="AZ69" s="62">
        <v>0.1440265463868077</v>
      </c>
      <c r="BA69" s="62">
        <v>0.14388360422352542</v>
      </c>
      <c r="BB69" s="62">
        <v>0.14249987979871337</v>
      </c>
      <c r="BC69" s="62">
        <v>0.14244530002659944</v>
      </c>
      <c r="BD69" s="62">
        <v>0.14204476700539301</v>
      </c>
      <c r="BE69" s="62">
        <v>0.14185881846013654</v>
      </c>
      <c r="BF69" s="62">
        <v>0.14127644597755595</v>
      </c>
      <c r="BG69" s="62">
        <v>0.14114775094131685</v>
      </c>
      <c r="BH69" s="62">
        <v>0.14161424090502173</v>
      </c>
      <c r="BI69" s="62">
        <v>0.14136235538938174</v>
      </c>
      <c r="BJ69" s="62">
        <v>0.14157323851403905</v>
      </c>
      <c r="BK69" s="59">
        <f t="shared" si="191"/>
        <v>0.14225304846771686</v>
      </c>
      <c r="BM69" s="59">
        <f t="shared" si="191"/>
        <v>0.23445136212533746</v>
      </c>
      <c r="BN69" s="59">
        <f t="shared" si="191"/>
        <v>0.24722387559089171</v>
      </c>
      <c r="BO69" s="59">
        <f t="shared" si="191"/>
        <v>0.22443870102080518</v>
      </c>
      <c r="BP69" s="62">
        <v>0.18969838139712952</v>
      </c>
      <c r="BQ69" s="62">
        <v>0.18997368585029539</v>
      </c>
      <c r="BR69" s="62">
        <v>0.18955255356827796</v>
      </c>
      <c r="BS69" s="62">
        <v>0.14185881846013654</v>
      </c>
      <c r="BT69" s="62">
        <v>0.14127644597755595</v>
      </c>
      <c r="BU69" s="62">
        <v>0.14114775094131685</v>
      </c>
      <c r="BV69" s="62">
        <v>0.14161424090502173</v>
      </c>
      <c r="BW69" s="62">
        <v>0.14136235538938174</v>
      </c>
      <c r="BX69" s="62">
        <v>0.14157323851403905</v>
      </c>
      <c r="BY69" s="59">
        <f t="shared" si="192"/>
        <v>0.17685726933211493</v>
      </c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59">
        <f t="shared" si="193"/>
        <v>0</v>
      </c>
      <c r="CO69" s="163"/>
      <c r="CP69" s="163"/>
      <c r="CQ69" s="163"/>
      <c r="CR69" s="163"/>
      <c r="CS69" s="59">
        <f t="shared" si="194"/>
        <v>0</v>
      </c>
      <c r="CU69" s="163"/>
      <c r="CV69" s="163"/>
      <c r="CW69" s="163"/>
      <c r="CX69" s="163"/>
      <c r="CY69" s="59">
        <f t="shared" si="195"/>
        <v>0</v>
      </c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  <c r="DM69" s="163"/>
      <c r="DN69" s="163"/>
      <c r="DO69" s="163"/>
      <c r="DP69" s="163"/>
      <c r="DQ69" s="163"/>
      <c r="DR69" s="163"/>
      <c r="DS69" s="163"/>
      <c r="DU69" s="59">
        <f t="shared" si="8"/>
        <v>3.4604220864398072E-2</v>
      </c>
      <c r="DW69" s="27">
        <f t="shared" si="175"/>
        <v>0.88117177241486244</v>
      </c>
      <c r="DX69" s="59">
        <f t="shared" si="196"/>
        <v>8.6517843716961938E-3</v>
      </c>
    </row>
    <row r="70" spans="1:128" s="70" customFormat="1" x14ac:dyDescent="0.3">
      <c r="B70" s="71" t="s">
        <v>165</v>
      </c>
      <c r="C70" s="72" t="s">
        <v>166</v>
      </c>
      <c r="D70" s="71" t="s">
        <v>167</v>
      </c>
      <c r="E70" s="72" t="s">
        <v>168</v>
      </c>
      <c r="F70" s="73" t="s">
        <v>169</v>
      </c>
      <c r="G70" s="71" t="s">
        <v>114</v>
      </c>
      <c r="I70" s="74">
        <f t="shared" si="186"/>
        <v>7.9917954156743827</v>
      </c>
      <c r="J70" s="74">
        <f t="shared" si="186"/>
        <v>7.8912779483316609</v>
      </c>
      <c r="K70" s="74">
        <f t="shared" si="186"/>
        <v>7.0620447481838537</v>
      </c>
      <c r="L70" s="74">
        <f t="shared" si="186"/>
        <v>7.7728561824772155</v>
      </c>
      <c r="M70" s="74">
        <f t="shared" si="186"/>
        <v>7.5099058386843343</v>
      </c>
      <c r="N70" s="74">
        <f t="shared" si="186"/>
        <v>7.7585067325185655</v>
      </c>
      <c r="O70" s="74">
        <f t="shared" si="186"/>
        <v>7.6396481372694911</v>
      </c>
      <c r="P70" s="74">
        <f t="shared" si="186"/>
        <v>7.0243621429953089</v>
      </c>
      <c r="Q70" s="74">
        <f t="shared" si="186"/>
        <v>7.2788797016918245</v>
      </c>
      <c r="R70" s="74">
        <f t="shared" si="186"/>
        <v>6.8546636623250912</v>
      </c>
      <c r="S70" s="74">
        <f t="shared" si="186"/>
        <v>6.4788082450266371</v>
      </c>
      <c r="T70" s="74">
        <f t="shared" si="186"/>
        <v>6.8119601313792222</v>
      </c>
      <c r="U70" s="74">
        <f t="shared" si="186"/>
        <v>7.3084448775785607</v>
      </c>
      <c r="W70" s="74">
        <f t="shared" si="187"/>
        <v>6.452041368512262</v>
      </c>
      <c r="X70" s="74">
        <f t="shared" si="187"/>
        <v>5.8009044518384894</v>
      </c>
      <c r="Y70" s="74">
        <f t="shared" si="187"/>
        <v>6.0151666261460601</v>
      </c>
      <c r="Z70" s="74">
        <f t="shared" si="187"/>
        <v>5.6234699061209721</v>
      </c>
      <c r="AA70" s="74">
        <f t="shared" si="187"/>
        <v>6.0344574832227851</v>
      </c>
      <c r="AB70" s="74">
        <f t="shared" si="187"/>
        <v>5.6053080649207612</v>
      </c>
      <c r="AC70" s="74">
        <f t="shared" si="187"/>
        <v>6.2125994630173604</v>
      </c>
      <c r="AD70" s="74">
        <f t="shared" si="187"/>
        <v>6.1717383618042856</v>
      </c>
      <c r="AE70" s="74">
        <f t="shared" si="187"/>
        <v>6.1266904916816234</v>
      </c>
      <c r="AF70" s="74">
        <f t="shared" si="187"/>
        <v>5.5222446140557429</v>
      </c>
      <c r="AG70" s="74">
        <f t="shared" si="187"/>
        <v>5.6240745531532514</v>
      </c>
      <c r="AH70" s="74">
        <f t="shared" si="187"/>
        <v>5.7410772496176765</v>
      </c>
      <c r="AI70" s="74">
        <f t="shared" si="187"/>
        <v>5.9006279433049365</v>
      </c>
      <c r="AK70" s="4">
        <v>5.7799407039927511</v>
      </c>
      <c r="AL70" s="4">
        <v>5.8635519305739816</v>
      </c>
      <c r="AM70" s="4">
        <v>5.7912771628673632</v>
      </c>
      <c r="AN70" s="4">
        <f t="shared" si="197"/>
        <v>5.523930007303453</v>
      </c>
      <c r="AO70" s="4">
        <f t="shared" si="197"/>
        <v>6.4144081227785348</v>
      </c>
      <c r="AP70" s="4">
        <f t="shared" si="197"/>
        <v>5.72968648694793</v>
      </c>
      <c r="AQ70" s="4">
        <v>5.7956443411799103</v>
      </c>
      <c r="AR70" s="4">
        <v>6.8209146672445371</v>
      </c>
      <c r="AS70" s="4">
        <v>6.8805543792566244</v>
      </c>
      <c r="AT70" s="83">
        <f t="shared" si="189"/>
        <v>7.292103115145304</v>
      </c>
      <c r="AU70" s="83">
        <f t="shared" si="189"/>
        <v>7.271470065649754</v>
      </c>
      <c r="AV70" s="83">
        <f t="shared" si="189"/>
        <v>7.1037130668954775</v>
      </c>
      <c r="AW70" s="74">
        <f t="shared" si="190"/>
        <v>6.3042881539853317</v>
      </c>
      <c r="AY70" s="74">
        <f t="shared" ref="AY70:BJ70" si="198">AY133/AY$8</f>
        <v>6.7398164256630526</v>
      </c>
      <c r="AZ70" s="74">
        <f t="shared" si="198"/>
        <v>6.8313813883352079</v>
      </c>
      <c r="BA70" s="74">
        <f t="shared" si="198"/>
        <v>6.8549562392662118</v>
      </c>
      <c r="BB70" s="74">
        <f t="shared" si="198"/>
        <v>6.8740499561248578</v>
      </c>
      <c r="BC70" s="74">
        <f t="shared" si="198"/>
        <v>6.9425820367706628</v>
      </c>
      <c r="BD70" s="74">
        <f t="shared" si="198"/>
        <v>6.8878878972676647</v>
      </c>
      <c r="BE70" s="74">
        <f t="shared" si="198"/>
        <v>6.8509119786736434</v>
      </c>
      <c r="BF70" s="74">
        <f t="shared" si="198"/>
        <v>6.7925166537582253</v>
      </c>
      <c r="BG70" s="74">
        <f t="shared" si="198"/>
        <v>6.7227718554322067</v>
      </c>
      <c r="BH70" s="74">
        <f t="shared" si="198"/>
        <v>6.7774821572173014</v>
      </c>
      <c r="BI70" s="74">
        <f t="shared" si="198"/>
        <v>6.7527757206420205</v>
      </c>
      <c r="BJ70" s="74">
        <f t="shared" si="198"/>
        <v>6.8952458666766496</v>
      </c>
      <c r="BK70" s="74">
        <f t="shared" si="191"/>
        <v>6.8271881187239236</v>
      </c>
      <c r="BM70" s="74">
        <f>IFERROR(BM133/BM$8,0)</f>
        <v>6.5975467362346265</v>
      </c>
      <c r="BN70" s="74">
        <f t="shared" si="191"/>
        <v>6.7538767873097454</v>
      </c>
      <c r="BO70" s="74">
        <f t="shared" ref="BO70:BX70" si="199">BO133/BO$8</f>
        <v>6.9803623682556344</v>
      </c>
      <c r="BP70" s="74">
        <f t="shared" si="199"/>
        <v>7.1854514502013815</v>
      </c>
      <c r="BQ70" s="74">
        <f t="shared" si="199"/>
        <v>7.1610983595530442</v>
      </c>
      <c r="BR70" s="74">
        <f t="shared" si="199"/>
        <v>7.1821976876035531</v>
      </c>
      <c r="BS70" s="74">
        <f t="shared" si="199"/>
        <v>6.9552019610484752</v>
      </c>
      <c r="BT70" s="74">
        <f t="shared" si="199"/>
        <v>7.1572331233892825</v>
      </c>
      <c r="BU70" s="74">
        <f t="shared" si="199"/>
        <v>7.0722700697781891</v>
      </c>
      <c r="BV70" s="74">
        <f t="shared" si="199"/>
        <v>7.1127440340204071</v>
      </c>
      <c r="BW70" s="74">
        <f t="shared" si="199"/>
        <v>7.2875562031838301</v>
      </c>
      <c r="BX70" s="74">
        <f t="shared" si="199"/>
        <v>7.2889338965144379</v>
      </c>
      <c r="BY70" s="74">
        <f t="shared" si="192"/>
        <v>7.0629396504826181</v>
      </c>
      <c r="CA70" s="74">
        <f t="shared" ref="CA70:CL70" si="200">CA133/CA$8</f>
        <v>0</v>
      </c>
      <c r="CB70" s="74">
        <f t="shared" si="200"/>
        <v>0</v>
      </c>
      <c r="CC70" s="74">
        <f t="shared" si="200"/>
        <v>0</v>
      </c>
      <c r="CD70" s="74">
        <f t="shared" si="200"/>
        <v>0</v>
      </c>
      <c r="CE70" s="74">
        <f t="shared" si="200"/>
        <v>0</v>
      </c>
      <c r="CF70" s="74">
        <f t="shared" si="200"/>
        <v>0</v>
      </c>
      <c r="CG70" s="74">
        <f t="shared" si="200"/>
        <v>0</v>
      </c>
      <c r="CH70" s="74">
        <f t="shared" si="200"/>
        <v>0</v>
      </c>
      <c r="CI70" s="74">
        <f t="shared" si="200"/>
        <v>0</v>
      </c>
      <c r="CJ70" s="74">
        <f t="shared" si="200"/>
        <v>0</v>
      </c>
      <c r="CK70" s="74">
        <f t="shared" si="200"/>
        <v>0</v>
      </c>
      <c r="CL70" s="74">
        <f t="shared" si="200"/>
        <v>0</v>
      </c>
      <c r="CM70" s="74">
        <f t="shared" si="193"/>
        <v>0</v>
      </c>
      <c r="CO70" s="74">
        <f>CO133/CO$8</f>
        <v>0</v>
      </c>
      <c r="CP70" s="74">
        <f>CP133/CP$8</f>
        <v>0</v>
      </c>
      <c r="CQ70" s="74">
        <f>CQ133/CQ$8</f>
        <v>0</v>
      </c>
      <c r="CR70" s="74">
        <f>CR133/CR$8</f>
        <v>0</v>
      </c>
      <c r="CS70" s="74">
        <f t="shared" si="194"/>
        <v>0</v>
      </c>
      <c r="CU70" s="74">
        <f t="shared" ref="CU70:CX70" si="201">CU133/CU$8</f>
        <v>0</v>
      </c>
      <c r="CV70" s="74">
        <f t="shared" si="201"/>
        <v>0</v>
      </c>
      <c r="CW70" s="74">
        <f t="shared" si="201"/>
        <v>0</v>
      </c>
      <c r="CX70" s="74">
        <f t="shared" si="201"/>
        <v>0</v>
      </c>
      <c r="CY70" s="74">
        <f t="shared" si="195"/>
        <v>0</v>
      </c>
      <c r="DA70" s="74">
        <f t="shared" ref="DA70:DS70" si="202">DA133/DA$8</f>
        <v>0</v>
      </c>
      <c r="DB70" s="74">
        <f t="shared" si="202"/>
        <v>0</v>
      </c>
      <c r="DC70" s="74">
        <f t="shared" si="202"/>
        <v>0</v>
      </c>
      <c r="DD70" s="74">
        <f t="shared" si="202"/>
        <v>0</v>
      </c>
      <c r="DE70" s="74">
        <f t="shared" si="202"/>
        <v>0</v>
      </c>
      <c r="DF70" s="74">
        <f t="shared" si="202"/>
        <v>0</v>
      </c>
      <c r="DG70" s="74" t="e">
        <f t="shared" si="202"/>
        <v>#DIV/0!</v>
      </c>
      <c r="DH70" s="74" t="e">
        <f t="shared" si="202"/>
        <v>#DIV/0!</v>
      </c>
      <c r="DI70" s="74" t="e">
        <f t="shared" si="202"/>
        <v>#DIV/0!</v>
      </c>
      <c r="DJ70" s="74" t="e">
        <f t="shared" si="202"/>
        <v>#DIV/0!</v>
      </c>
      <c r="DK70" s="74" t="e">
        <f t="shared" si="202"/>
        <v>#DIV/0!</v>
      </c>
      <c r="DL70" s="74" t="e">
        <f t="shared" si="202"/>
        <v>#DIV/0!</v>
      </c>
      <c r="DM70" s="74" t="e">
        <f t="shared" si="202"/>
        <v>#DIV/0!</v>
      </c>
      <c r="DN70" s="74" t="e">
        <f t="shared" si="202"/>
        <v>#DIV/0!</v>
      </c>
      <c r="DO70" s="74" t="e">
        <f t="shared" si="202"/>
        <v>#DIV/0!</v>
      </c>
      <c r="DP70" s="74" t="e">
        <f t="shared" si="202"/>
        <v>#DIV/0!</v>
      </c>
      <c r="DQ70" s="74" t="e">
        <f t="shared" si="202"/>
        <v>#DIV/0!</v>
      </c>
      <c r="DR70" s="74" t="e">
        <f t="shared" si="202"/>
        <v>#DIV/0!</v>
      </c>
      <c r="DS70" s="74" t="e">
        <f t="shared" si="202"/>
        <v>#DIV/0!</v>
      </c>
      <c r="DU70" s="75">
        <f>+BY70-BK70</f>
        <v>0.23575153175869445</v>
      </c>
      <c r="DW70" s="76">
        <f>+BY70/AW70</f>
        <v>1.1203389626182769</v>
      </c>
      <c r="DX70" s="74">
        <f t="shared" si="196"/>
        <v>0.34551608264135208</v>
      </c>
    </row>
    <row r="71" spans="1:128" s="84" customFormat="1" x14ac:dyDescent="0.3">
      <c r="B71" s="85"/>
      <c r="C71" s="86"/>
      <c r="D71" s="85"/>
      <c r="E71" s="86"/>
      <c r="G71" s="85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8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8"/>
      <c r="AK71" s="89"/>
      <c r="AL71" s="89"/>
      <c r="AM71" s="89"/>
      <c r="AN71" s="90"/>
      <c r="AO71" s="89"/>
      <c r="AP71" s="89"/>
      <c r="AQ71" s="89"/>
      <c r="AR71" s="89"/>
      <c r="AS71" s="89"/>
      <c r="AT71" s="59"/>
      <c r="AU71" s="59"/>
      <c r="AV71" s="59"/>
      <c r="AW71" s="88"/>
      <c r="AY71" s="89"/>
      <c r="AZ71" s="89"/>
      <c r="BA71" s="89"/>
      <c r="BB71" s="90"/>
      <c r="BC71" s="89"/>
      <c r="BD71" s="89"/>
      <c r="BE71" s="89"/>
      <c r="BF71" s="89"/>
      <c r="BG71" s="89"/>
      <c r="BH71" s="89"/>
      <c r="BI71" s="89"/>
      <c r="BJ71" s="89"/>
      <c r="BK71" s="88"/>
      <c r="BM71" s="89"/>
      <c r="BN71" s="89"/>
      <c r="BO71" s="89"/>
      <c r="BP71" s="90"/>
      <c r="BQ71" s="89"/>
      <c r="BR71" s="89"/>
      <c r="BS71" s="89"/>
      <c r="BT71" s="89"/>
      <c r="BU71" s="89"/>
      <c r="BV71" s="89"/>
      <c r="BW71" s="89"/>
      <c r="BX71" s="89"/>
      <c r="BY71" s="88"/>
      <c r="CA71" s="90"/>
      <c r="CB71" s="90"/>
      <c r="CC71" s="90"/>
      <c r="CD71" s="90"/>
      <c r="CE71" s="89"/>
      <c r="CF71" s="89"/>
      <c r="CG71" s="89"/>
      <c r="CH71" s="89"/>
      <c r="CI71" s="89"/>
      <c r="CJ71" s="89"/>
      <c r="CK71" s="89"/>
      <c r="CL71" s="89"/>
      <c r="CM71" s="88"/>
      <c r="CO71" s="90"/>
      <c r="CP71" s="90"/>
      <c r="CQ71" s="90"/>
      <c r="CR71" s="90"/>
      <c r="CS71" s="88"/>
      <c r="CU71" s="90"/>
      <c r="CV71" s="90"/>
      <c r="CW71" s="90"/>
      <c r="CX71" s="90"/>
      <c r="CY71" s="88"/>
      <c r="DA71" s="90"/>
      <c r="DB71" s="90"/>
      <c r="DC71" s="90"/>
      <c r="DD71" s="90"/>
      <c r="DE71" s="90"/>
      <c r="DF71" s="90"/>
      <c r="DG71" s="90"/>
      <c r="DH71" s="90"/>
      <c r="DI71" s="90"/>
      <c r="DJ71" s="90"/>
      <c r="DK71" s="90"/>
      <c r="DL71" s="90"/>
      <c r="DM71" s="90"/>
      <c r="DN71" s="90"/>
      <c r="DO71" s="90"/>
      <c r="DP71" s="90"/>
      <c r="DQ71" s="90"/>
      <c r="DR71" s="90"/>
      <c r="DS71" s="90"/>
      <c r="DU71" s="88"/>
      <c r="DW71" s="88"/>
      <c r="DX71" s="88"/>
    </row>
    <row r="72" spans="1:128" s="70" customFormat="1" x14ac:dyDescent="0.3">
      <c r="B72" s="71"/>
      <c r="C72" s="72"/>
      <c r="D72" s="71"/>
      <c r="E72" s="72"/>
      <c r="F72" s="70" t="s">
        <v>170</v>
      </c>
      <c r="G72" s="71" t="s">
        <v>20</v>
      </c>
      <c r="I72" s="74">
        <f t="shared" ref="I72:U72" si="203">IFERROR(I135/I$10,0)</f>
        <v>22.991979588675971</v>
      </c>
      <c r="J72" s="74">
        <f t="shared" si="203"/>
        <v>24.119462024704568</v>
      </c>
      <c r="K72" s="74">
        <f t="shared" si="203"/>
        <v>23.099369781584901</v>
      </c>
      <c r="L72" s="74">
        <f t="shared" si="203"/>
        <v>23.7984421718769</v>
      </c>
      <c r="M72" s="74">
        <f t="shared" si="203"/>
        <v>23.763110588493376</v>
      </c>
      <c r="N72" s="74">
        <f t="shared" si="203"/>
        <v>25.243534650836505</v>
      </c>
      <c r="O72" s="74">
        <f t="shared" si="203"/>
        <v>24.389423485978266</v>
      </c>
      <c r="P72" s="74">
        <f t="shared" si="203"/>
        <v>24.269886503026441</v>
      </c>
      <c r="Q72" s="74">
        <f t="shared" si="203"/>
        <v>23.076926796753217</v>
      </c>
      <c r="R72" s="74">
        <f t="shared" si="203"/>
        <v>23.136440783443419</v>
      </c>
      <c r="S72" s="74">
        <f t="shared" si="203"/>
        <v>22.052077568638456</v>
      </c>
      <c r="T72" s="74">
        <f t="shared" si="203"/>
        <v>21.749373497983996</v>
      </c>
      <c r="U72" s="74">
        <f t="shared" si="203"/>
        <v>23.416796782893307</v>
      </c>
      <c r="W72" s="74">
        <f t="shared" ref="W72:AI72" si="204">IFERROR(W135/W$10,0)</f>
        <v>22.047546433497036</v>
      </c>
      <c r="X72" s="74">
        <f t="shared" si="204"/>
        <v>20.849112659635903</v>
      </c>
      <c r="Y72" s="74">
        <f t="shared" si="204"/>
        <v>23.454121607149638</v>
      </c>
      <c r="Z72" s="74">
        <f t="shared" si="204"/>
        <v>20.521740479992086</v>
      </c>
      <c r="AA72" s="74">
        <f t="shared" si="204"/>
        <v>22.852468634068991</v>
      </c>
      <c r="AB72" s="74">
        <f t="shared" si="204"/>
        <v>21.900371611005987</v>
      </c>
      <c r="AC72" s="74">
        <f t="shared" si="204"/>
        <v>22.056748875922562</v>
      </c>
      <c r="AD72" s="74">
        <f t="shared" si="204"/>
        <v>22.593091399232573</v>
      </c>
      <c r="AE72" s="74">
        <f t="shared" si="204"/>
        <v>22.327115406501139</v>
      </c>
      <c r="AF72" s="74">
        <f t="shared" si="204"/>
        <v>22.06875518349079</v>
      </c>
      <c r="AG72" s="74">
        <f t="shared" si="204"/>
        <v>21.603269824732774</v>
      </c>
      <c r="AH72" s="74">
        <f t="shared" si="204"/>
        <v>21.167432313951526</v>
      </c>
      <c r="AI72" s="74">
        <f t="shared" si="204"/>
        <v>21.946968714006157</v>
      </c>
      <c r="AK72" s="74">
        <f>IFERROR(AK135/AK$10,0)</f>
        <v>20.319309292573639</v>
      </c>
      <c r="AL72" s="74">
        <f t="shared" ref="AL72:AW72" si="205">IFERROR(AL135/AL$10,0)</f>
        <v>22.439391354913948</v>
      </c>
      <c r="AM72" s="74">
        <f t="shared" si="205"/>
        <v>20.839136736982987</v>
      </c>
      <c r="AN72" s="74">
        <f t="shared" si="205"/>
        <v>20.524073558911539</v>
      </c>
      <c r="AO72" s="74">
        <f t="shared" si="205"/>
        <v>22.609674903227059</v>
      </c>
      <c r="AP72" s="74">
        <f t="shared" si="205"/>
        <v>21.17658417392218</v>
      </c>
      <c r="AQ72" s="74">
        <f t="shared" si="205"/>
        <v>20.943576927802962</v>
      </c>
      <c r="AR72" s="74">
        <f t="shared" si="205"/>
        <v>21.491494634545802</v>
      </c>
      <c r="AS72" s="74">
        <v>21.714963150091361</v>
      </c>
      <c r="AT72" s="75">
        <f t="shared" ref="AT72:AV72" si="206">IFERROR(AT135/AT$10,0)</f>
        <v>22.984758243756819</v>
      </c>
      <c r="AU72" s="75">
        <f t="shared" si="206"/>
        <v>21.976953715422034</v>
      </c>
      <c r="AV72" s="75">
        <f t="shared" si="206"/>
        <v>21.275395559477989</v>
      </c>
      <c r="AW72" s="74">
        <f t="shared" si="205"/>
        <v>21.494685270675845</v>
      </c>
      <c r="AY72" s="74">
        <f t="shared" ref="AY72:BK72" si="207">IFERROR(AY135/AY$10,0)</f>
        <v>20.949972498328869</v>
      </c>
      <c r="AZ72" s="74">
        <f t="shared" si="207"/>
        <v>21.709625636828648</v>
      </c>
      <c r="BA72" s="74">
        <f t="shared" si="207"/>
        <v>21.139426541919068</v>
      </c>
      <c r="BB72" s="74">
        <f t="shared" si="207"/>
        <v>20.894437832253232</v>
      </c>
      <c r="BC72" s="74">
        <f t="shared" si="207"/>
        <v>21.762566694391921</v>
      </c>
      <c r="BD72" s="74">
        <f t="shared" si="207"/>
        <v>21.151394669485196</v>
      </c>
      <c r="BE72" s="74">
        <f t="shared" si="207"/>
        <v>21.047890261250739</v>
      </c>
      <c r="BF72" s="74">
        <f t="shared" si="207"/>
        <v>21.364168687154066</v>
      </c>
      <c r="BG72" s="74">
        <f t="shared" si="207"/>
        <v>22.167878125909333</v>
      </c>
      <c r="BH72" s="74">
        <f t="shared" si="207"/>
        <v>21.240398147893693</v>
      </c>
      <c r="BI72" s="74">
        <f t="shared" si="207"/>
        <v>21.251466031174512</v>
      </c>
      <c r="BJ72" s="74">
        <f t="shared" si="207"/>
        <v>21.254495359450956</v>
      </c>
      <c r="BK72" s="74">
        <f t="shared" si="207"/>
        <v>21.305982488645835</v>
      </c>
      <c r="BM72" s="74">
        <f>IFERROR(BM135/BM$10,0)</f>
        <v>21.393618008361486</v>
      </c>
      <c r="BN72" s="74">
        <f t="shared" ref="BN72" si="208">IFERROR(BN135/BN$10,0)</f>
        <v>21.793706867830746</v>
      </c>
      <c r="BO72" s="74">
        <f>IFERROR(BO135/BO$10,0)</f>
        <v>23.026794270468624</v>
      </c>
      <c r="BP72" s="74">
        <f t="shared" ref="BP72:BY72" si="209">IFERROR(BP135/BP$10,0)</f>
        <v>21.709410721194292</v>
      </c>
      <c r="BQ72" s="74">
        <f t="shared" si="209"/>
        <v>21.870344556415457</v>
      </c>
      <c r="BR72" s="74">
        <f t="shared" si="209"/>
        <v>21.460842339554908</v>
      </c>
      <c r="BS72" s="74">
        <f t="shared" si="209"/>
        <v>22.457463184191226</v>
      </c>
      <c r="BT72" s="74">
        <f t="shared" si="209"/>
        <v>21.598725588216297</v>
      </c>
      <c r="BU72" s="74">
        <f t="shared" si="209"/>
        <v>21.944877605248642</v>
      </c>
      <c r="BV72" s="74">
        <f t="shared" si="209"/>
        <v>21.315526865909238</v>
      </c>
      <c r="BW72" s="74">
        <f t="shared" si="209"/>
        <v>21.708740520619575</v>
      </c>
      <c r="BX72" s="74">
        <f t="shared" si="209"/>
        <v>21.916513065329848</v>
      </c>
      <c r="BY72" s="74">
        <f t="shared" si="209"/>
        <v>21.838701531625038</v>
      </c>
      <c r="CA72" s="74">
        <f t="shared" ref="CA72:CM72" si="210">IFERROR(CA135/CA$10,0)</f>
        <v>0</v>
      </c>
      <c r="CB72" s="74">
        <f t="shared" si="210"/>
        <v>0</v>
      </c>
      <c r="CC72" s="74">
        <f t="shared" si="210"/>
        <v>0</v>
      </c>
      <c r="CD72" s="74">
        <f t="shared" si="210"/>
        <v>0</v>
      </c>
      <c r="CE72" s="74">
        <f t="shared" si="210"/>
        <v>0</v>
      </c>
      <c r="CF72" s="74">
        <f t="shared" si="210"/>
        <v>0</v>
      </c>
      <c r="CG72" s="74">
        <f t="shared" si="210"/>
        <v>0</v>
      </c>
      <c r="CH72" s="74">
        <f t="shared" si="210"/>
        <v>0</v>
      </c>
      <c r="CI72" s="74">
        <f t="shared" si="210"/>
        <v>0</v>
      </c>
      <c r="CJ72" s="74">
        <f t="shared" si="210"/>
        <v>0</v>
      </c>
      <c r="CK72" s="74">
        <f t="shared" si="210"/>
        <v>0</v>
      </c>
      <c r="CL72" s="74">
        <f t="shared" si="210"/>
        <v>0</v>
      </c>
      <c r="CM72" s="74">
        <f t="shared" si="210"/>
        <v>0</v>
      </c>
      <c r="CO72" s="74">
        <f t="shared" ref="CO72:CS72" si="211">IFERROR(CO135/CO$10,0)</f>
        <v>0</v>
      </c>
      <c r="CP72" s="74">
        <f t="shared" si="211"/>
        <v>0</v>
      </c>
      <c r="CQ72" s="74">
        <f t="shared" si="211"/>
        <v>0</v>
      </c>
      <c r="CR72" s="74">
        <f t="shared" si="211"/>
        <v>0</v>
      </c>
      <c r="CS72" s="74">
        <f t="shared" si="211"/>
        <v>0</v>
      </c>
      <c r="CU72" s="74">
        <f t="shared" ref="CU72:CY72" si="212">IFERROR(CU135/CU$10,0)</f>
        <v>0</v>
      </c>
      <c r="CV72" s="74">
        <f t="shared" si="212"/>
        <v>0</v>
      </c>
      <c r="CW72" s="74">
        <f t="shared" si="212"/>
        <v>0</v>
      </c>
      <c r="CX72" s="74">
        <f t="shared" si="212"/>
        <v>0</v>
      </c>
      <c r="CY72" s="74">
        <f t="shared" si="212"/>
        <v>0</v>
      </c>
      <c r="DA72" s="74">
        <f t="shared" ref="DA72:DS72" si="213">IFERROR(DA135/DA$10,0)</f>
        <v>0</v>
      </c>
      <c r="DB72" s="74">
        <f t="shared" si="213"/>
        <v>0</v>
      </c>
      <c r="DC72" s="74">
        <f t="shared" si="213"/>
        <v>0</v>
      </c>
      <c r="DD72" s="74">
        <f t="shared" si="213"/>
        <v>0</v>
      </c>
      <c r="DE72" s="74">
        <f t="shared" si="213"/>
        <v>0</v>
      </c>
      <c r="DF72" s="74">
        <f t="shared" si="213"/>
        <v>0</v>
      </c>
      <c r="DG72" s="74">
        <f t="shared" si="213"/>
        <v>0</v>
      </c>
      <c r="DH72" s="74">
        <f t="shared" si="213"/>
        <v>0</v>
      </c>
      <c r="DI72" s="74">
        <f t="shared" si="213"/>
        <v>0</v>
      </c>
      <c r="DJ72" s="74">
        <f t="shared" si="213"/>
        <v>0</v>
      </c>
      <c r="DK72" s="74">
        <f t="shared" si="213"/>
        <v>0</v>
      </c>
      <c r="DL72" s="74">
        <f t="shared" si="213"/>
        <v>0</v>
      </c>
      <c r="DM72" s="74">
        <f t="shared" si="213"/>
        <v>0</v>
      </c>
      <c r="DN72" s="74">
        <f t="shared" si="213"/>
        <v>0</v>
      </c>
      <c r="DO72" s="74">
        <f t="shared" si="213"/>
        <v>0</v>
      </c>
      <c r="DP72" s="74">
        <f t="shared" si="213"/>
        <v>0</v>
      </c>
      <c r="DQ72" s="74">
        <f t="shared" si="213"/>
        <v>0</v>
      </c>
      <c r="DR72" s="74">
        <f t="shared" si="213"/>
        <v>0</v>
      </c>
      <c r="DS72" s="74">
        <f t="shared" si="213"/>
        <v>0</v>
      </c>
      <c r="DU72" s="74">
        <f>+BY72-BK72</f>
        <v>0.53271904297920258</v>
      </c>
      <c r="DW72" s="142">
        <f>+BY72/AW72</f>
        <v>1.0160047126355702</v>
      </c>
      <c r="DX72" s="74">
        <f t="shared" ref="DX72" si="214">IFERROR(DX135/DX$10,0)</f>
        <v>1.5561366984383771</v>
      </c>
    </row>
    <row r="73" spans="1:128" s="84" customFormat="1" x14ac:dyDescent="0.3">
      <c r="B73" s="85"/>
      <c r="C73" s="85"/>
      <c r="D73" s="85"/>
      <c r="E73" s="85"/>
      <c r="G73" s="85"/>
      <c r="U73" s="70"/>
      <c r="AI73" s="70"/>
      <c r="AT73" s="12"/>
      <c r="AU73" s="12"/>
      <c r="AV73" s="12"/>
      <c r="AW73" s="70"/>
      <c r="BK73" s="70"/>
      <c r="BY73" s="70"/>
      <c r="CM73" s="70"/>
      <c r="CS73" s="70"/>
      <c r="CY73" s="70"/>
      <c r="DU73" s="70"/>
      <c r="DW73" s="70"/>
      <c r="DX73" s="70"/>
    </row>
    <row r="74" spans="1:128" s="84" customFormat="1" x14ac:dyDescent="0.3">
      <c r="B74" s="85"/>
      <c r="C74" s="86"/>
      <c r="D74" s="85"/>
      <c r="E74" s="86"/>
      <c r="F74" s="91" t="s">
        <v>171</v>
      </c>
      <c r="G74" s="85" t="s">
        <v>114</v>
      </c>
      <c r="I74" s="89">
        <f t="shared" ref="I74:U74" si="215">IFERROR(I$122/I$8,0)</f>
        <v>6.8159297638415879</v>
      </c>
      <c r="J74" s="89">
        <f t="shared" si="215"/>
        <v>7.0669493885216426</v>
      </c>
      <c r="K74" s="89">
        <f t="shared" si="215"/>
        <v>6.5983717166640501</v>
      </c>
      <c r="L74" s="89">
        <f t="shared" si="215"/>
        <v>6.6351005945906332</v>
      </c>
      <c r="M74" s="89">
        <f t="shared" si="215"/>
        <v>6.8597306155692355</v>
      </c>
      <c r="N74" s="89">
        <f t="shared" si="215"/>
        <v>7.3306215865809206</v>
      </c>
      <c r="O74" s="89">
        <f t="shared" si="215"/>
        <v>7.0373950334596067</v>
      </c>
      <c r="P74" s="89">
        <f t="shared" si="215"/>
        <v>7.0411097889677885</v>
      </c>
      <c r="Q74" s="89">
        <f t="shared" si="215"/>
        <v>6.6850856064668047</v>
      </c>
      <c r="R74" s="89">
        <f t="shared" si="215"/>
        <v>6.8400836049298963</v>
      </c>
      <c r="S74" s="89">
        <f t="shared" si="215"/>
        <v>6.4670870467542398</v>
      </c>
      <c r="T74" s="89">
        <f t="shared" si="215"/>
        <v>6.4812609997355706</v>
      </c>
      <c r="U74" s="89">
        <f t="shared" si="215"/>
        <v>6.8019719302540169</v>
      </c>
      <c r="W74" s="89">
        <f t="shared" ref="W74:AI74" si="216">IFERROR(W$122/W$8,0)</f>
        <v>6.5918844137918535</v>
      </c>
      <c r="X74" s="89">
        <f t="shared" si="216"/>
        <v>6.0315360085724565</v>
      </c>
      <c r="Y74" s="89">
        <f t="shared" si="216"/>
        <v>6.6777261421288445</v>
      </c>
      <c r="Z74" s="89">
        <f t="shared" si="216"/>
        <v>6.1703659102727988</v>
      </c>
      <c r="AA74" s="89">
        <f t="shared" si="216"/>
        <v>6.6013305256072758</v>
      </c>
      <c r="AB74" s="89">
        <f t="shared" si="216"/>
        <v>6.3845654867778876</v>
      </c>
      <c r="AC74" s="89">
        <f t="shared" si="216"/>
        <v>6.4184637820785797</v>
      </c>
      <c r="AD74" s="89">
        <f t="shared" si="216"/>
        <v>6.3354046690834025</v>
      </c>
      <c r="AE74" s="89">
        <f t="shared" si="216"/>
        <v>6.394338979352538</v>
      </c>
      <c r="AF74" s="89">
        <f t="shared" si="216"/>
        <v>6.3611158993262942</v>
      </c>
      <c r="AG74" s="89">
        <f t="shared" si="216"/>
        <v>6.1167339769366853</v>
      </c>
      <c r="AH74" s="89">
        <f t="shared" si="216"/>
        <v>6.0124803217040972</v>
      </c>
      <c r="AI74" s="89">
        <f t="shared" si="216"/>
        <v>6.3246981398686364</v>
      </c>
      <c r="AK74" s="89">
        <f t="shared" ref="AK74:AR74" si="217">IFERROR(AK$122/AK$8,0)</f>
        <v>5.7894623968649288</v>
      </c>
      <c r="AL74" s="89">
        <f t="shared" si="217"/>
        <v>6.2537101061882705</v>
      </c>
      <c r="AM74" s="89">
        <f t="shared" si="217"/>
        <v>5.7307221952700695</v>
      </c>
      <c r="AN74" s="89">
        <f t="shared" si="217"/>
        <v>5.561869993318898</v>
      </c>
      <c r="AO74" s="89">
        <f t="shared" si="217"/>
        <v>5.6782281879666634</v>
      </c>
      <c r="AP74" s="89">
        <f t="shared" si="217"/>
        <v>5.5146596147525004</v>
      </c>
      <c r="AQ74" s="89">
        <f t="shared" si="217"/>
        <v>5.4981668063836153</v>
      </c>
      <c r="AR74" s="89">
        <f t="shared" si="217"/>
        <v>5.4863764364520557</v>
      </c>
      <c r="AS74" s="89">
        <v>5.5447486809688007</v>
      </c>
      <c r="AT74" s="89">
        <f>IFERROR(AT$122/AT$8,0)</f>
        <v>5.6593276655258524</v>
      </c>
      <c r="AU74" s="89">
        <f>IFERROR(AU$122/AU$8,0)</f>
        <v>5.6460839105255642</v>
      </c>
      <c r="AV74" s="89">
        <f>IFERROR(AV$122/AV$8,0)</f>
        <v>5.5723305724235548</v>
      </c>
      <c r="AW74" s="89">
        <f>IFERROR(AW$122/AW$8,0)</f>
        <v>5.6427469791575806</v>
      </c>
      <c r="AY74" s="89">
        <f t="shared" ref="AY74:BK74" si="218">IFERROR(AY$122/AY$8,0)</f>
        <v>5.1549474881805919</v>
      </c>
      <c r="AZ74" s="89">
        <f t="shared" si="218"/>
        <v>5.1710525481171237</v>
      </c>
      <c r="BA74" s="89">
        <f t="shared" si="218"/>
        <v>5.1659204286834672</v>
      </c>
      <c r="BB74" s="89">
        <f t="shared" si="218"/>
        <v>5.1162399226078756</v>
      </c>
      <c r="BC74" s="89">
        <f t="shared" si="218"/>
        <v>5.1142803194878557</v>
      </c>
      <c r="BD74" s="89">
        <f t="shared" si="218"/>
        <v>5.0998997948424041</v>
      </c>
      <c r="BE74" s="89">
        <f t="shared" si="218"/>
        <v>5.0932235971351787</v>
      </c>
      <c r="BF74" s="89">
        <f t="shared" si="218"/>
        <v>5.0723144051455726</v>
      </c>
      <c r="BG74" s="89">
        <f t="shared" si="218"/>
        <v>5.0676938069866271</v>
      </c>
      <c r="BH74" s="89">
        <f t="shared" si="218"/>
        <v>5.0844424146287821</v>
      </c>
      <c r="BI74" s="89">
        <f t="shared" si="218"/>
        <v>5.0753988509930483</v>
      </c>
      <c r="BJ74" s="89">
        <f t="shared" si="218"/>
        <v>5.082970286582329</v>
      </c>
      <c r="BK74" s="89">
        <f t="shared" si="218"/>
        <v>5.1073778217304646</v>
      </c>
      <c r="BM74" s="89">
        <f t="shared" ref="BM74:BY74" si="219">IFERROR(BM$122/BM$8,0)</f>
        <v>5.5792275875970825</v>
      </c>
      <c r="BN74" s="89">
        <f t="shared" si="219"/>
        <v>5.5827096324112455</v>
      </c>
      <c r="BO74" s="89">
        <f t="shared" si="219"/>
        <v>5.8971052501626282</v>
      </c>
      <c r="BP74" s="89">
        <f t="shared" si="219"/>
        <v>5.4958295787754947</v>
      </c>
      <c r="BQ74" s="89">
        <f t="shared" si="219"/>
        <v>5.5038055369557091</v>
      </c>
      <c r="BR74" s="89">
        <f t="shared" si="219"/>
        <v>5.4916047409602831</v>
      </c>
      <c r="BS74" s="89">
        <f t="shared" si="219"/>
        <v>5.0932235971351778</v>
      </c>
      <c r="BT74" s="89">
        <f t="shared" si="219"/>
        <v>5.0723144051455726</v>
      </c>
      <c r="BU74" s="89">
        <f t="shared" si="219"/>
        <v>5.067693806986628</v>
      </c>
      <c r="BV74" s="89">
        <f t="shared" si="219"/>
        <v>5.0844424146287803</v>
      </c>
      <c r="BW74" s="89">
        <f t="shared" si="219"/>
        <v>5.0753988509930492</v>
      </c>
      <c r="BX74" s="89">
        <f t="shared" si="219"/>
        <v>5.0829702865823281</v>
      </c>
      <c r="BY74" s="89">
        <f t="shared" si="219"/>
        <v>5.3320356214997169</v>
      </c>
      <c r="CA74" s="89">
        <f t="shared" ref="CA74:CC74" si="220">IFERROR(CA$122/CA$8,0)</f>
        <v>0</v>
      </c>
      <c r="CB74" s="89">
        <f t="shared" si="220"/>
        <v>0</v>
      </c>
      <c r="CC74" s="89">
        <f t="shared" si="220"/>
        <v>0</v>
      </c>
      <c r="CD74" s="89">
        <f t="shared" ref="CD74:CM74" si="221">IFERROR(CD$122/CD$8,0)</f>
        <v>0</v>
      </c>
      <c r="CE74" s="89">
        <f t="shared" si="221"/>
        <v>0</v>
      </c>
      <c r="CF74" s="89">
        <f t="shared" si="221"/>
        <v>0</v>
      </c>
      <c r="CG74" s="89">
        <f t="shared" si="221"/>
        <v>0</v>
      </c>
      <c r="CH74" s="89">
        <f t="shared" si="221"/>
        <v>0</v>
      </c>
      <c r="CI74" s="89">
        <f t="shared" si="221"/>
        <v>0</v>
      </c>
      <c r="CJ74" s="89">
        <f t="shared" si="221"/>
        <v>0</v>
      </c>
      <c r="CK74" s="89">
        <f t="shared" si="221"/>
        <v>0</v>
      </c>
      <c r="CL74" s="89">
        <f t="shared" si="221"/>
        <v>0</v>
      </c>
      <c r="CM74" s="89">
        <f t="shared" si="221"/>
        <v>0</v>
      </c>
      <c r="CO74" s="89">
        <f>IFERROR(CO$122/CO$8,0)</f>
        <v>0</v>
      </c>
      <c r="CP74" s="89">
        <f>IFERROR(CP$122/CP$8,0)</f>
        <v>0</v>
      </c>
      <c r="CQ74" s="89">
        <f>IFERROR(CQ$122/CQ$8,0)</f>
        <v>0</v>
      </c>
      <c r="CR74" s="89">
        <f>IFERROR(CR$122/CR$8,0)</f>
        <v>0</v>
      </c>
      <c r="CS74" s="89">
        <f>IFERROR(CS$122/CS$8,0)</f>
        <v>0</v>
      </c>
      <c r="CU74" s="89">
        <f t="shared" ref="CU74:CW74" si="222">IFERROR(CU$122/CU$8,0)</f>
        <v>0</v>
      </c>
      <c r="CV74" s="89">
        <f t="shared" si="222"/>
        <v>0</v>
      </c>
      <c r="CW74" s="89">
        <f t="shared" si="222"/>
        <v>0</v>
      </c>
      <c r="CX74" s="89">
        <f>IFERROR(CX$122/CX$8,0)</f>
        <v>0</v>
      </c>
      <c r="CY74" s="89">
        <f>IFERROR(CY$122/CY$8,0)</f>
        <v>0</v>
      </c>
      <c r="DA74" s="89">
        <f t="shared" ref="DA74:DS74" si="223">IFERROR(DA$122/DA$8,0)</f>
        <v>0</v>
      </c>
      <c r="DB74" s="89">
        <f t="shared" si="223"/>
        <v>0</v>
      </c>
      <c r="DC74" s="89">
        <f t="shared" si="223"/>
        <v>0</v>
      </c>
      <c r="DD74" s="89">
        <f t="shared" si="223"/>
        <v>0</v>
      </c>
      <c r="DE74" s="89">
        <f t="shared" si="223"/>
        <v>0</v>
      </c>
      <c r="DF74" s="89">
        <f t="shared" si="223"/>
        <v>0</v>
      </c>
      <c r="DG74" s="89">
        <f t="shared" si="223"/>
        <v>0</v>
      </c>
      <c r="DH74" s="89">
        <f t="shared" si="223"/>
        <v>0</v>
      </c>
      <c r="DI74" s="89">
        <f t="shared" si="223"/>
        <v>0</v>
      </c>
      <c r="DJ74" s="89">
        <f t="shared" si="223"/>
        <v>0</v>
      </c>
      <c r="DK74" s="89">
        <f t="shared" si="223"/>
        <v>0</v>
      </c>
      <c r="DL74" s="89">
        <f t="shared" si="223"/>
        <v>0</v>
      </c>
      <c r="DM74" s="89">
        <f t="shared" si="223"/>
        <v>0</v>
      </c>
      <c r="DN74" s="89">
        <f t="shared" si="223"/>
        <v>0</v>
      </c>
      <c r="DO74" s="89">
        <f t="shared" si="223"/>
        <v>0</v>
      </c>
      <c r="DP74" s="89">
        <f t="shared" si="223"/>
        <v>0</v>
      </c>
      <c r="DQ74" s="89">
        <f t="shared" si="223"/>
        <v>0</v>
      </c>
      <c r="DR74" s="89">
        <f t="shared" si="223"/>
        <v>0</v>
      </c>
      <c r="DS74" s="89">
        <f t="shared" si="223"/>
        <v>0</v>
      </c>
      <c r="DU74" s="59">
        <f>+BY74-BK74</f>
        <v>0.22465779976925226</v>
      </c>
      <c r="DW74" s="59">
        <f t="shared" ref="DW74" si="224">+BY74/AW74</f>
        <v>0.94493615276291365</v>
      </c>
      <c r="DX74" s="89">
        <f>IFERROR(DX$122/DX$8,0)</f>
        <v>0.26084097438363968</v>
      </c>
    </row>
    <row r="75" spans="1:128" s="84" customFormat="1" x14ac:dyDescent="0.3">
      <c r="B75" s="85"/>
      <c r="C75" s="86"/>
      <c r="D75" s="85"/>
      <c r="E75" s="86"/>
      <c r="F75" s="91" t="s">
        <v>172</v>
      </c>
      <c r="G75" s="85" t="s">
        <v>173</v>
      </c>
      <c r="I75" s="23">
        <f t="shared" ref="I75:U75" si="225">IFERROR(I$133/I$12,0)</f>
        <v>1810.7221665942768</v>
      </c>
      <c r="J75" s="23">
        <f t="shared" si="225"/>
        <v>1724.0717547756863</v>
      </c>
      <c r="K75" s="23">
        <f t="shared" si="225"/>
        <v>1774.6811819185436</v>
      </c>
      <c r="L75" s="23">
        <f t="shared" si="225"/>
        <v>1741.6343014383533</v>
      </c>
      <c r="M75" s="23">
        <f t="shared" si="225"/>
        <v>1797.8262485790244</v>
      </c>
      <c r="N75" s="23">
        <f t="shared" si="225"/>
        <v>1717.7778346115165</v>
      </c>
      <c r="O75" s="23">
        <f t="shared" si="225"/>
        <v>1765.427298913728</v>
      </c>
      <c r="P75" s="23">
        <f t="shared" si="225"/>
        <v>1833.3235800490174</v>
      </c>
      <c r="Q75" s="23">
        <f t="shared" si="225"/>
        <v>1809.3878607928016</v>
      </c>
      <c r="R75" s="23">
        <f t="shared" si="225"/>
        <v>1789.4714259546254</v>
      </c>
      <c r="S75" s="23">
        <f t="shared" si="225"/>
        <v>1807.7993747004894</v>
      </c>
      <c r="T75" s="23">
        <f t="shared" si="225"/>
        <v>1771.9982002140148</v>
      </c>
      <c r="U75" s="23">
        <f t="shared" si="225"/>
        <v>1779.7791687649146</v>
      </c>
      <c r="W75" s="23">
        <f t="shared" ref="W75:AI75" si="226">IFERROR(W$133/W$12,0)</f>
        <v>1763.3178450216019</v>
      </c>
      <c r="X75" s="23">
        <f t="shared" si="226"/>
        <v>1780.4946696695124</v>
      </c>
      <c r="Y75" s="23">
        <f t="shared" si="226"/>
        <v>1803.9912956368748</v>
      </c>
      <c r="Z75" s="23">
        <f t="shared" si="226"/>
        <v>1719.9224936827241</v>
      </c>
      <c r="AA75" s="23">
        <f t="shared" si="226"/>
        <v>1779.8286262357176</v>
      </c>
      <c r="AB75" s="23">
        <f t="shared" si="226"/>
        <v>1775.635537621622</v>
      </c>
      <c r="AC75" s="23">
        <f t="shared" si="226"/>
        <v>1772.1533326033366</v>
      </c>
      <c r="AD75" s="23">
        <f t="shared" si="226"/>
        <v>1807.2017803125254</v>
      </c>
      <c r="AE75" s="23">
        <f t="shared" si="226"/>
        <v>1790.5672163970971</v>
      </c>
      <c r="AF75" s="23">
        <f t="shared" si="226"/>
        <v>1667.4733164960242</v>
      </c>
      <c r="AG75" s="23">
        <f t="shared" si="226"/>
        <v>1684.656508097672</v>
      </c>
      <c r="AH75" s="23">
        <f t="shared" si="226"/>
        <v>1784.5953099775852</v>
      </c>
      <c r="AI75" s="23">
        <f t="shared" si="226"/>
        <v>1760.0436817774346</v>
      </c>
      <c r="AK75" s="23">
        <f t="shared" ref="AK75:AR75" si="227">IFERROR(AK$133/AK$12,0)</f>
        <v>1713.3910803372114</v>
      </c>
      <c r="AL75" s="23">
        <f t="shared" si="227"/>
        <v>1681.8549481399555</v>
      </c>
      <c r="AM75" s="23">
        <f t="shared" si="227"/>
        <v>1696.781448241702</v>
      </c>
      <c r="AN75" s="23">
        <f t="shared" si="227"/>
        <v>1821.3723976844858</v>
      </c>
      <c r="AO75" s="23">
        <f t="shared" si="227"/>
        <v>1809.7956529126113</v>
      </c>
      <c r="AP75" s="23">
        <f t="shared" si="227"/>
        <v>1742.7456469763606</v>
      </c>
      <c r="AQ75" s="23">
        <f t="shared" si="227"/>
        <v>1795.8249650034254</v>
      </c>
      <c r="AR75" s="23">
        <f t="shared" si="227"/>
        <v>1781.2887714661108</v>
      </c>
      <c r="AS75" s="23">
        <v>1818.4126460133814</v>
      </c>
      <c r="AT75" s="23">
        <f>IFERROR(AT$133/AT$12,0)</f>
        <v>1793.2480013088918</v>
      </c>
      <c r="AU75" s="23">
        <f>IFERROR(AU$133/AU$12,0)</f>
        <v>1800.1507928442456</v>
      </c>
      <c r="AV75" s="23">
        <f>IFERROR(AV$133/AV$12,0)</f>
        <v>1804.3711221264248</v>
      </c>
      <c r="AW75" s="23">
        <f>IFERROR(AW$133/AW$12,0)</f>
        <v>1776.8219007884231</v>
      </c>
      <c r="AY75" s="67">
        <v>1700</v>
      </c>
      <c r="AZ75" s="67">
        <v>1700</v>
      </c>
      <c r="BA75" s="67">
        <v>1700</v>
      </c>
      <c r="BB75" s="67">
        <v>1700</v>
      </c>
      <c r="BC75" s="67">
        <v>1700</v>
      </c>
      <c r="BD75" s="67">
        <v>1700</v>
      </c>
      <c r="BE75" s="67">
        <v>1700</v>
      </c>
      <c r="BF75" s="67">
        <v>1700</v>
      </c>
      <c r="BG75" s="67">
        <v>1700</v>
      </c>
      <c r="BH75" s="67">
        <v>1700</v>
      </c>
      <c r="BI75" s="67">
        <v>1700</v>
      </c>
      <c r="BJ75" s="67">
        <v>1700</v>
      </c>
      <c r="BK75" s="23">
        <f>IFERROR(BK$133/BK$12,0)</f>
        <v>1700</v>
      </c>
      <c r="BM75" s="23">
        <f>IFERROR(BM$133/BM$12,0)</f>
        <v>1796.3973544677197</v>
      </c>
      <c r="BN75" s="23">
        <f>IFERROR(BN$133/BN$12,0)</f>
        <v>1805.3089985635015</v>
      </c>
      <c r="BO75" s="23">
        <f>IFERROR(BO$133/BO$12,0)</f>
        <v>1798.9473461269115</v>
      </c>
      <c r="BP75" s="67">
        <v>1790.4144467893639</v>
      </c>
      <c r="BQ75" s="67">
        <v>1786.3989427960801</v>
      </c>
      <c r="BR75" s="67">
        <v>1788.8638801178054</v>
      </c>
      <c r="BS75" s="67">
        <v>1751.1541482304115</v>
      </c>
      <c r="BT75" s="67">
        <v>1794.3018305377454</v>
      </c>
      <c r="BU75" s="67">
        <v>1763.9744361375278</v>
      </c>
      <c r="BV75" s="67">
        <v>1791.2596319225993</v>
      </c>
      <c r="BW75" s="67">
        <v>1789.700451615206</v>
      </c>
      <c r="BX75" s="67">
        <v>1784.8615790212507</v>
      </c>
      <c r="BY75" s="23">
        <f>IFERROR(BY$133/BY$12,0)</f>
        <v>1787.0898975407677</v>
      </c>
      <c r="CA75" s="162"/>
      <c r="CB75" s="162"/>
      <c r="CC75" s="162"/>
      <c r="CD75" s="162"/>
      <c r="CE75" s="162"/>
      <c r="CF75" s="162"/>
      <c r="CG75" s="162"/>
      <c r="CH75" s="162"/>
      <c r="CI75" s="162"/>
      <c r="CJ75" s="162"/>
      <c r="CK75" s="162"/>
      <c r="CL75" s="162"/>
      <c r="CM75" s="23">
        <f>IFERROR(CM$133/CM$12,0)</f>
        <v>0</v>
      </c>
      <c r="CO75" s="162"/>
      <c r="CP75" s="162"/>
      <c r="CQ75" s="162"/>
      <c r="CR75" s="162"/>
      <c r="CS75" s="23">
        <f>IFERROR(CS$133/CS$12,0)</f>
        <v>0</v>
      </c>
      <c r="CU75" s="162"/>
      <c r="CV75" s="162"/>
      <c r="CW75" s="162"/>
      <c r="CX75" s="162"/>
      <c r="CY75" s="23">
        <f>IFERROR(CY$133/CY$12,0)</f>
        <v>0</v>
      </c>
      <c r="DA75" s="162"/>
      <c r="DB75" s="162"/>
      <c r="DC75" s="162"/>
      <c r="DD75" s="162"/>
      <c r="DE75" s="162"/>
      <c r="DF75" s="162"/>
      <c r="DG75" s="162"/>
      <c r="DH75" s="162"/>
      <c r="DI75" s="162"/>
      <c r="DJ75" s="162"/>
      <c r="DK75" s="162"/>
      <c r="DL75" s="162"/>
      <c r="DM75" s="162"/>
      <c r="DN75" s="162"/>
      <c r="DO75" s="162"/>
      <c r="DP75" s="162"/>
      <c r="DQ75" s="162"/>
      <c r="DR75" s="162"/>
      <c r="DS75" s="162"/>
      <c r="DU75" s="59">
        <f>+BY75-BK75</f>
        <v>87.089897540767652</v>
      </c>
      <c r="DW75" s="27">
        <f>+BY75/AW75</f>
        <v>1.0057788553528006</v>
      </c>
      <c r="DX75" s="23">
        <f>IFERROR(DX$133/DX$12,0)</f>
        <v>230.51479540426789</v>
      </c>
    </row>
    <row r="76" spans="1:128" s="84" customFormat="1" x14ac:dyDescent="0.3">
      <c r="B76" s="85"/>
      <c r="C76" s="85"/>
      <c r="D76" s="85"/>
      <c r="E76" s="85"/>
      <c r="G76" s="85"/>
      <c r="U76" s="70"/>
      <c r="AI76" s="70"/>
      <c r="AT76" s="12"/>
      <c r="AU76" s="12"/>
      <c r="AV76" s="12"/>
      <c r="AW76" s="70"/>
      <c r="BK76" s="70"/>
      <c r="BY76" s="70"/>
      <c r="CM76" s="70"/>
      <c r="CS76" s="70"/>
      <c r="CY76" s="70"/>
      <c r="DU76" s="70"/>
      <c r="DW76" s="70"/>
      <c r="DX76" s="70"/>
    </row>
    <row r="77" spans="1:128" x14ac:dyDescent="0.3">
      <c r="B77" s="15"/>
      <c r="C77" s="16"/>
      <c r="D77" s="15"/>
      <c r="E77" s="16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8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8"/>
      <c r="AW77" s="18"/>
      <c r="BK77" s="18"/>
      <c r="BY77" s="18"/>
      <c r="CM77" s="18"/>
      <c r="CS77" s="18"/>
      <c r="CY77" s="18"/>
      <c r="DU77" s="18"/>
      <c r="DW77" s="18"/>
      <c r="DX77" s="18"/>
    </row>
    <row r="78" spans="1:128" x14ac:dyDescent="0.3">
      <c r="B78" s="15"/>
      <c r="C78" s="16"/>
      <c r="D78" s="15"/>
      <c r="E78" s="16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8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8"/>
      <c r="AW78" s="18"/>
      <c r="BK78" s="18"/>
      <c r="BY78" s="18"/>
      <c r="CM78" s="18"/>
      <c r="CS78" s="18"/>
      <c r="CY78" s="18"/>
      <c r="DU78" s="18"/>
      <c r="DW78" s="18"/>
      <c r="DX78" s="18"/>
    </row>
    <row r="79" spans="1:128" x14ac:dyDescent="0.3">
      <c r="A79" s="47"/>
      <c r="B79" s="52"/>
      <c r="C79" s="53"/>
      <c r="D79" s="52"/>
      <c r="E79" s="53"/>
      <c r="F79" s="54" t="s">
        <v>267</v>
      </c>
      <c r="G79" s="55"/>
      <c r="H79" s="159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8"/>
      <c r="V79" s="159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8"/>
      <c r="AJ79" s="159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159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159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159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159"/>
      <c r="CO79" s="58"/>
      <c r="CP79" s="58"/>
      <c r="CQ79" s="58"/>
      <c r="CR79" s="58"/>
      <c r="CS79" s="58"/>
      <c r="CT79" s="159"/>
      <c r="CU79" s="58"/>
      <c r="CV79" s="58"/>
      <c r="CW79" s="58"/>
      <c r="CX79" s="58"/>
      <c r="CY79" s="58"/>
      <c r="CZ79" s="159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159"/>
      <c r="DU79" s="58"/>
      <c r="DV79" s="159"/>
      <c r="DW79" s="58"/>
      <c r="DX79" s="58"/>
    </row>
    <row r="80" spans="1:128" x14ac:dyDescent="0.3">
      <c r="B80" s="15"/>
      <c r="C80" s="16"/>
      <c r="D80" s="15"/>
      <c r="E80" s="16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8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8"/>
      <c r="AW80" s="18"/>
      <c r="BK80" s="18"/>
      <c r="BY80" s="18"/>
      <c r="CM80" s="18"/>
      <c r="CS80" s="18"/>
      <c r="CY80" s="18"/>
      <c r="DU80" s="18"/>
      <c r="DW80" s="18"/>
      <c r="DX80" s="18"/>
    </row>
    <row r="81" spans="1:128" s="10" customFormat="1" x14ac:dyDescent="0.3">
      <c r="B81" s="31"/>
      <c r="C81" s="30"/>
      <c r="D81" s="31"/>
      <c r="E81" s="30"/>
      <c r="F81" s="10" t="s">
        <v>174</v>
      </c>
      <c r="G81" s="31" t="s">
        <v>175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>
        <f>SUM(I81:T81)</f>
        <v>0</v>
      </c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>
        <f>IFERROR(AVERAGE(W81:AH81),0)</f>
        <v>0</v>
      </c>
      <c r="AK81" s="2">
        <v>84</v>
      </c>
      <c r="AL81" s="2">
        <v>84</v>
      </c>
      <c r="AM81" s="2">
        <v>84</v>
      </c>
      <c r="AN81" s="6">
        <v>84</v>
      </c>
      <c r="AO81" s="6">
        <v>84</v>
      </c>
      <c r="AP81" s="6">
        <v>84</v>
      </c>
      <c r="AQ81" s="6">
        <v>84</v>
      </c>
      <c r="AR81" s="6">
        <v>84</v>
      </c>
      <c r="AS81" s="6">
        <v>84</v>
      </c>
      <c r="AT81" s="6">
        <v>84</v>
      </c>
      <c r="AU81" s="6">
        <v>84</v>
      </c>
      <c r="AV81" s="6">
        <v>84</v>
      </c>
      <c r="AW81" s="18">
        <f>AVERAGE(AK81:AV81)</f>
        <v>84</v>
      </c>
      <c r="AY81" s="7">
        <v>84</v>
      </c>
      <c r="AZ81" s="7">
        <v>84</v>
      </c>
      <c r="BA81" s="7">
        <v>84</v>
      </c>
      <c r="BB81" s="8">
        <v>84</v>
      </c>
      <c r="BC81" s="8">
        <v>84</v>
      </c>
      <c r="BD81" s="8">
        <v>84</v>
      </c>
      <c r="BE81" s="8">
        <v>84</v>
      </c>
      <c r="BF81" s="8">
        <v>84</v>
      </c>
      <c r="BG81" s="8">
        <v>84</v>
      </c>
      <c r="BH81" s="8">
        <v>84</v>
      </c>
      <c r="BI81" s="8">
        <v>84</v>
      </c>
      <c r="BJ81" s="8">
        <v>84</v>
      </c>
      <c r="BK81" s="18">
        <f>AVERAGE(AY81:BJ81)</f>
        <v>84</v>
      </c>
      <c r="BM81" s="2">
        <v>84</v>
      </c>
      <c r="BN81" s="2">
        <v>84</v>
      </c>
      <c r="BO81" s="7">
        <v>84</v>
      </c>
      <c r="BP81" s="8">
        <v>84</v>
      </c>
      <c r="BQ81" s="8">
        <v>84</v>
      </c>
      <c r="BR81" s="8">
        <v>84</v>
      </c>
      <c r="BS81" s="8">
        <v>84</v>
      </c>
      <c r="BT81" s="8">
        <v>84</v>
      </c>
      <c r="BU81" s="8">
        <v>84</v>
      </c>
      <c r="BV81" s="8">
        <v>84</v>
      </c>
      <c r="BW81" s="8">
        <v>84</v>
      </c>
      <c r="BX81" s="8">
        <v>84</v>
      </c>
      <c r="BY81" s="18">
        <f>AVERAGE(BM81:BX81)</f>
        <v>84</v>
      </c>
      <c r="CA81" s="161"/>
      <c r="CB81" s="161"/>
      <c r="CC81" s="161"/>
      <c r="CD81" s="161"/>
      <c r="CE81" s="161"/>
      <c r="CF81" s="161"/>
      <c r="CG81" s="161"/>
      <c r="CH81" s="161"/>
      <c r="CI81" s="161"/>
      <c r="CJ81" s="161"/>
      <c r="CK81" s="161"/>
      <c r="CL81" s="161"/>
      <c r="CM81" s="18" t="e">
        <f>AVERAGE(CA81:CL81)</f>
        <v>#DIV/0!</v>
      </c>
      <c r="CO81" s="161"/>
      <c r="CP81" s="161"/>
      <c r="CQ81" s="161"/>
      <c r="CR81" s="161"/>
      <c r="CS81" s="18" t="e">
        <f>AVERAGE(CO81:CR81)</f>
        <v>#DIV/0!</v>
      </c>
      <c r="CU81" s="161"/>
      <c r="CV81" s="161"/>
      <c r="CW81" s="161"/>
      <c r="CX81" s="161"/>
      <c r="CY81" s="18" t="e">
        <f>AVERAGE(CU81:CX81)</f>
        <v>#DIV/0!</v>
      </c>
      <c r="DA81" s="161"/>
      <c r="DB81" s="161"/>
      <c r="DC81" s="161"/>
      <c r="DD81" s="161"/>
      <c r="DE81" s="161"/>
      <c r="DF81" s="161"/>
      <c r="DG81" s="161"/>
      <c r="DH81" s="161"/>
      <c r="DI81" s="161"/>
      <c r="DJ81" s="161"/>
      <c r="DK81" s="161"/>
      <c r="DL81" s="161"/>
      <c r="DM81" s="161"/>
      <c r="DN81" s="161"/>
      <c r="DO81" s="161"/>
      <c r="DP81" s="161"/>
      <c r="DQ81" s="161"/>
      <c r="DR81" s="161"/>
      <c r="DS81" s="161"/>
      <c r="DU81" s="18">
        <f>+BY81-BK81</f>
        <v>0</v>
      </c>
      <c r="DW81" s="18">
        <f>+DU81-BM81</f>
        <v>-84</v>
      </c>
      <c r="DX81" s="18" t="e">
        <f>+AVERAGE(BY81,CM81,CS80:CS81,CY81,DA81:DS81)</f>
        <v>#DIV/0!</v>
      </c>
    </row>
    <row r="82" spans="1:128" s="10" customFormat="1" x14ac:dyDescent="0.3">
      <c r="B82" s="31"/>
      <c r="C82" s="30"/>
      <c r="D82" s="31"/>
      <c r="E82" s="30"/>
      <c r="F82" s="10" t="s">
        <v>176</v>
      </c>
      <c r="G82" s="31" t="s">
        <v>175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>
        <f>SUM(I82:T82)</f>
        <v>0</v>
      </c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>
        <f>IFERROR(AVERAGE(W82:AH82),0)</f>
        <v>0</v>
      </c>
      <c r="AK82" s="2">
        <v>43.510539062500001</v>
      </c>
      <c r="AL82" s="2">
        <v>28.286441406249999</v>
      </c>
      <c r="AM82" s="2">
        <v>40.36</v>
      </c>
      <c r="AN82" s="2">
        <v>41.396253906250003</v>
      </c>
      <c r="AO82" s="2">
        <v>41.559957031250001</v>
      </c>
      <c r="AP82" s="2">
        <v>44</v>
      </c>
      <c r="AQ82" s="6">
        <v>44.457226562499997</v>
      </c>
      <c r="AR82" s="6">
        <v>40.815246093749998</v>
      </c>
      <c r="AS82" s="6">
        <v>36</v>
      </c>
      <c r="AT82" s="6">
        <v>49.31</v>
      </c>
      <c r="AU82" s="6">
        <v>48.759253906250002</v>
      </c>
      <c r="AV82" s="6">
        <v>42</v>
      </c>
      <c r="AW82" s="18">
        <f>AVERAGE(AK82:AV82)</f>
        <v>41.704576497395834</v>
      </c>
      <c r="AY82" s="7">
        <v>36</v>
      </c>
      <c r="AZ82" s="7">
        <v>36</v>
      </c>
      <c r="BA82" s="7">
        <v>36</v>
      </c>
      <c r="BB82" s="7">
        <v>36</v>
      </c>
      <c r="BC82" s="7">
        <v>36</v>
      </c>
      <c r="BD82" s="7">
        <v>36</v>
      </c>
      <c r="BE82" s="8">
        <v>36</v>
      </c>
      <c r="BF82" s="8">
        <v>30</v>
      </c>
      <c r="BG82" s="8">
        <v>36</v>
      </c>
      <c r="BH82" s="8">
        <v>43</v>
      </c>
      <c r="BI82" s="8">
        <v>35</v>
      </c>
      <c r="BJ82" s="8">
        <v>42</v>
      </c>
      <c r="BK82" s="18">
        <f>AVERAGE(AY82:BJ82)</f>
        <v>36.5</v>
      </c>
      <c r="BM82" s="2">
        <v>36</v>
      </c>
      <c r="BN82" s="2">
        <v>36</v>
      </c>
      <c r="BO82" s="7">
        <v>36</v>
      </c>
      <c r="BP82" s="7">
        <v>36</v>
      </c>
      <c r="BQ82" s="7">
        <v>36</v>
      </c>
      <c r="BR82" s="7">
        <v>36</v>
      </c>
      <c r="BS82" s="8">
        <v>36</v>
      </c>
      <c r="BT82" s="8">
        <v>30</v>
      </c>
      <c r="BU82" s="8">
        <v>36</v>
      </c>
      <c r="BV82" s="8">
        <v>43</v>
      </c>
      <c r="BW82" s="8">
        <v>35</v>
      </c>
      <c r="BX82" s="8">
        <v>42</v>
      </c>
      <c r="BY82" s="18">
        <f>AVERAGE(BM82:BX82)</f>
        <v>36.5</v>
      </c>
      <c r="CA82" s="161"/>
      <c r="CB82" s="161"/>
      <c r="CC82" s="161"/>
      <c r="CD82" s="161"/>
      <c r="CE82" s="161"/>
      <c r="CF82" s="161"/>
      <c r="CG82" s="161"/>
      <c r="CH82" s="161"/>
      <c r="CI82" s="161"/>
      <c r="CJ82" s="161"/>
      <c r="CK82" s="161"/>
      <c r="CL82" s="161"/>
      <c r="CM82" s="18" t="e">
        <f>AVERAGE(CA82:CL82)</f>
        <v>#DIV/0!</v>
      </c>
      <c r="CO82" s="161"/>
      <c r="CP82" s="161"/>
      <c r="CQ82" s="161"/>
      <c r="CR82" s="161"/>
      <c r="CS82" s="18" t="e">
        <f>AVERAGE(CO82:CR82)</f>
        <v>#DIV/0!</v>
      </c>
      <c r="CU82" s="161"/>
      <c r="CV82" s="161"/>
      <c r="CW82" s="161"/>
      <c r="CX82" s="161"/>
      <c r="CY82" s="18" t="e">
        <f>AVERAGE(CU82:CX82)</f>
        <v>#DIV/0!</v>
      </c>
      <c r="DA82" s="161"/>
      <c r="DB82" s="161"/>
      <c r="DC82" s="161"/>
      <c r="DD82" s="161"/>
      <c r="DE82" s="161"/>
      <c r="DF82" s="161"/>
      <c r="DG82" s="161"/>
      <c r="DH82" s="161"/>
      <c r="DI82" s="161"/>
      <c r="DJ82" s="161"/>
      <c r="DK82" s="161"/>
      <c r="DL82" s="161"/>
      <c r="DM82" s="161"/>
      <c r="DN82" s="161"/>
      <c r="DO82" s="161"/>
      <c r="DP82" s="161"/>
      <c r="DQ82" s="161"/>
      <c r="DR82" s="161"/>
      <c r="DS82" s="161"/>
      <c r="DU82" s="18">
        <f>+BY82-BK82</f>
        <v>0</v>
      </c>
      <c r="DW82" s="18">
        <f>+DU82-BM82</f>
        <v>-36</v>
      </c>
      <c r="DX82" s="18" t="e">
        <f t="shared" ref="DX82:DX83" si="228">+AVERAGE(BY82,CM82,CS81:CS82,CY82,DA82:DS82)</f>
        <v>#DIV/0!</v>
      </c>
    </row>
    <row r="83" spans="1:128" s="10" customFormat="1" x14ac:dyDescent="0.3">
      <c r="B83" s="31"/>
      <c r="C83" s="30"/>
      <c r="D83" s="31"/>
      <c r="E83" s="30"/>
      <c r="F83" s="10" t="s">
        <v>204</v>
      </c>
      <c r="G83" s="31" t="s">
        <v>175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>
        <f>SUM(I83:T83)</f>
        <v>0</v>
      </c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>
        <f>IFERROR(AVERAGE(W83:AH83),0)</f>
        <v>0</v>
      </c>
      <c r="AK83" s="2">
        <f>+AK82</f>
        <v>43.510539062500001</v>
      </c>
      <c r="AL83" s="2">
        <v>43.35</v>
      </c>
      <c r="AM83" s="2">
        <f>+AM82+4.5</f>
        <v>44.86</v>
      </c>
      <c r="AN83" s="6">
        <f>AN82+4.5</f>
        <v>45.896253906250003</v>
      </c>
      <c r="AO83" s="6">
        <v>41.559957031250001</v>
      </c>
      <c r="AP83" s="6">
        <v>45</v>
      </c>
      <c r="AQ83" s="6">
        <f>+AQ82</f>
        <v>44.457226562499997</v>
      </c>
      <c r="AR83" s="6">
        <f>+AR82</f>
        <v>40.815246093749998</v>
      </c>
      <c r="AS83" s="6">
        <v>44</v>
      </c>
      <c r="AT83" s="6">
        <v>42.183957031250003</v>
      </c>
      <c r="AU83" s="6">
        <f>AU82+8</f>
        <v>56.759253906250002</v>
      </c>
      <c r="AV83" s="6">
        <v>45</v>
      </c>
      <c r="AW83" s="18">
        <f>AVERAGE(AK83:AV83)</f>
        <v>44.782702799479161</v>
      </c>
      <c r="AY83" s="7">
        <f t="shared" ref="AY83:BD83" si="229">AY82+8</f>
        <v>44</v>
      </c>
      <c r="AZ83" s="7">
        <f t="shared" si="229"/>
        <v>44</v>
      </c>
      <c r="BA83" s="7">
        <f t="shared" si="229"/>
        <v>44</v>
      </c>
      <c r="BB83" s="8">
        <f t="shared" si="229"/>
        <v>44</v>
      </c>
      <c r="BC83" s="8">
        <f t="shared" si="229"/>
        <v>44</v>
      </c>
      <c r="BD83" s="8">
        <f t="shared" si="229"/>
        <v>44</v>
      </c>
      <c r="BE83" s="8">
        <f>BE82+8</f>
        <v>44</v>
      </c>
      <c r="BF83" s="8">
        <v>45</v>
      </c>
      <c r="BG83" s="8">
        <f>BG82+8</f>
        <v>44</v>
      </c>
      <c r="BH83" s="8">
        <v>45</v>
      </c>
      <c r="BI83" s="8">
        <f>BI82+8</f>
        <v>43</v>
      </c>
      <c r="BJ83" s="8">
        <v>45</v>
      </c>
      <c r="BK83" s="18">
        <f>AVERAGE(AY83:BJ83)</f>
        <v>44.166666666666664</v>
      </c>
      <c r="BM83" s="2">
        <v>44</v>
      </c>
      <c r="BN83" s="2">
        <v>44</v>
      </c>
      <c r="BO83" s="7">
        <v>44</v>
      </c>
      <c r="BP83" s="8">
        <v>44</v>
      </c>
      <c r="BQ83" s="8">
        <v>44</v>
      </c>
      <c r="BR83" s="8">
        <v>44</v>
      </c>
      <c r="BS83" s="8">
        <v>44</v>
      </c>
      <c r="BT83" s="8">
        <v>45</v>
      </c>
      <c r="BU83" s="8">
        <v>44</v>
      </c>
      <c r="BV83" s="8">
        <v>45</v>
      </c>
      <c r="BW83" s="8">
        <v>43</v>
      </c>
      <c r="BX83" s="8">
        <v>45</v>
      </c>
      <c r="BY83" s="18">
        <f>AVERAGE(BM83:BX83)</f>
        <v>44.166666666666664</v>
      </c>
      <c r="CA83" s="161"/>
      <c r="CB83" s="161"/>
      <c r="CC83" s="161"/>
      <c r="CD83" s="161"/>
      <c r="CE83" s="161"/>
      <c r="CF83" s="161"/>
      <c r="CG83" s="161"/>
      <c r="CH83" s="161"/>
      <c r="CI83" s="161"/>
      <c r="CJ83" s="161"/>
      <c r="CK83" s="161"/>
      <c r="CL83" s="161"/>
      <c r="CM83" s="18" t="e">
        <f>AVERAGE(CA83:CL83)</f>
        <v>#DIV/0!</v>
      </c>
      <c r="CO83" s="161"/>
      <c r="CP83" s="161"/>
      <c r="CQ83" s="161"/>
      <c r="CR83" s="161"/>
      <c r="CS83" s="18" t="e">
        <f>AVERAGE(CO83:CR83)</f>
        <v>#DIV/0!</v>
      </c>
      <c r="CU83" s="161"/>
      <c r="CV83" s="161"/>
      <c r="CW83" s="161"/>
      <c r="CX83" s="161"/>
      <c r="CY83" s="18" t="e">
        <f>AVERAGE(CU83:CX83)</f>
        <v>#DIV/0!</v>
      </c>
      <c r="DA83" s="161"/>
      <c r="DB83" s="161"/>
      <c r="DC83" s="161"/>
      <c r="DD83" s="161"/>
      <c r="DE83" s="161"/>
      <c r="DF83" s="161"/>
      <c r="DG83" s="161"/>
      <c r="DH83" s="161"/>
      <c r="DI83" s="161"/>
      <c r="DJ83" s="161"/>
      <c r="DK83" s="161"/>
      <c r="DL83" s="161"/>
      <c r="DM83" s="161"/>
      <c r="DN83" s="161"/>
      <c r="DO83" s="161"/>
      <c r="DP83" s="161"/>
      <c r="DQ83" s="161"/>
      <c r="DR83" s="161"/>
      <c r="DS83" s="161"/>
      <c r="DU83" s="18">
        <f>+BY83-BK83</f>
        <v>0</v>
      </c>
      <c r="DW83" s="18">
        <f>+DU83-BM83</f>
        <v>-44</v>
      </c>
      <c r="DX83" s="18" t="e">
        <f t="shared" si="228"/>
        <v>#DIV/0!</v>
      </c>
    </row>
    <row r="84" spans="1:128" x14ac:dyDescent="0.3">
      <c r="B84" s="15"/>
      <c r="C84" s="16"/>
      <c r="D84" s="15"/>
      <c r="E84" s="16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8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8"/>
      <c r="AW84" s="18"/>
      <c r="BK84" s="18"/>
      <c r="BY84" s="18"/>
      <c r="CM84" s="18"/>
      <c r="CS84" s="18"/>
      <c r="CY84" s="18"/>
      <c r="DU84" s="18">
        <f>+BY84-BK84</f>
        <v>0</v>
      </c>
      <c r="DW84" s="18">
        <f>+DU84-BM84</f>
        <v>0</v>
      </c>
      <c r="DX84" s="18"/>
    </row>
    <row r="85" spans="1:128" s="10" customFormat="1" x14ac:dyDescent="0.3">
      <c r="A85" s="21" t="str">
        <f t="shared" ref="A85:A134" si="230">B85&amp;D85&amp;F85</f>
        <v>TOTAL CONSUMO ENERGÍA</v>
      </c>
      <c r="B85" s="127"/>
      <c r="C85" s="128"/>
      <c r="D85" s="127"/>
      <c r="E85" s="128"/>
      <c r="F85" s="129" t="s">
        <v>177</v>
      </c>
      <c r="G85" s="143" t="s">
        <v>178</v>
      </c>
      <c r="I85" s="144">
        <f t="shared" ref="I85:T85" si="231">I87+I97+I102+I106</f>
        <v>30283509.218994152</v>
      </c>
      <c r="J85" s="144">
        <f t="shared" si="231"/>
        <v>28100393.870000001</v>
      </c>
      <c r="K85" s="144">
        <f t="shared" si="231"/>
        <v>32774878.574218754</v>
      </c>
      <c r="L85" s="144">
        <f t="shared" si="231"/>
        <v>29507992.219999999</v>
      </c>
      <c r="M85" s="144">
        <f t="shared" si="231"/>
        <v>31505238.86425782</v>
      </c>
      <c r="N85" s="144">
        <f t="shared" si="231"/>
        <v>28244696.236328147</v>
      </c>
      <c r="O85" s="144">
        <f t="shared" si="231"/>
        <v>33505451.810546875</v>
      </c>
      <c r="P85" s="144">
        <f t="shared" si="231"/>
        <v>30790972.570000093</v>
      </c>
      <c r="Q85" s="144">
        <f t="shared" si="231"/>
        <v>33807316.240000002</v>
      </c>
      <c r="R85" s="144">
        <f t="shared" si="231"/>
        <v>31211757.229999997</v>
      </c>
      <c r="S85" s="144">
        <f t="shared" si="231"/>
        <v>29368959.489999998</v>
      </c>
      <c r="T85" s="144">
        <f t="shared" si="231"/>
        <v>32737172.770000003</v>
      </c>
      <c r="U85" s="144">
        <f>SUM(I85:T85)</f>
        <v>371838339.09434587</v>
      </c>
      <c r="W85" s="144">
        <f t="shared" ref="W85:AH85" si="232">W87+W97+W102+W106</f>
        <v>30157256.420000006</v>
      </c>
      <c r="X85" s="144">
        <f t="shared" si="232"/>
        <v>31268252.773437507</v>
      </c>
      <c r="Y85" s="144">
        <f t="shared" si="232"/>
        <v>30609027.720000003</v>
      </c>
      <c r="Z85" s="144">
        <f t="shared" si="232"/>
        <v>24059151.802604709</v>
      </c>
      <c r="AA85" s="144">
        <f t="shared" si="232"/>
        <v>31304519.289999999</v>
      </c>
      <c r="AB85" s="144">
        <f t="shared" si="232"/>
        <v>30313698</v>
      </c>
      <c r="AC85" s="144">
        <f t="shared" si="232"/>
        <v>29113873.523097586</v>
      </c>
      <c r="AD85" s="144">
        <f t="shared" si="232"/>
        <v>31396255.130085789</v>
      </c>
      <c r="AE85" s="144">
        <f t="shared" si="232"/>
        <v>30539978.386718757</v>
      </c>
      <c r="AF85" s="144">
        <f t="shared" si="232"/>
        <v>31406664.301982377</v>
      </c>
      <c r="AG85" s="144">
        <f t="shared" si="232"/>
        <v>31423448.45116362</v>
      </c>
      <c r="AH85" s="144">
        <f t="shared" si="232"/>
        <v>32561540.796394397</v>
      </c>
      <c r="AI85" s="144">
        <f>SUM(W85:AH85)</f>
        <v>364153666.59548479</v>
      </c>
      <c r="AK85" s="144">
        <f>AK87+AK97+AK102+AK106</f>
        <v>30393304.969994396</v>
      </c>
      <c r="AL85" s="144">
        <f t="shared" ref="AL85:AR85" si="233">AL87+AL97+AL102+AL106</f>
        <v>27658978.057617199</v>
      </c>
      <c r="AM85" s="144">
        <f t="shared" si="233"/>
        <v>32689400.471801762</v>
      </c>
      <c r="AN85" s="144">
        <f t="shared" si="233"/>
        <v>30520936.280666362</v>
      </c>
      <c r="AO85" s="144">
        <f t="shared" si="233"/>
        <v>33169601.132324226</v>
      </c>
      <c r="AP85" s="144">
        <f t="shared" si="233"/>
        <v>32828365.566711634</v>
      </c>
      <c r="AQ85" s="144">
        <f t="shared" si="233"/>
        <v>34567286.808893107</v>
      </c>
      <c r="AR85" s="144">
        <f t="shared" si="233"/>
        <v>33819731.490035929</v>
      </c>
      <c r="AS85" s="144">
        <v>35577562.878326803</v>
      </c>
      <c r="AT85" s="144">
        <f t="shared" ref="AT85:AV85" si="234">AT87+AT97+AT102+AT106</f>
        <v>31904283.952056888</v>
      </c>
      <c r="AU85" s="144">
        <f t="shared" si="234"/>
        <v>34701935.614395499</v>
      </c>
      <c r="AV85" s="144">
        <f t="shared" si="234"/>
        <v>34282998.364514902</v>
      </c>
      <c r="AW85" s="144">
        <f t="shared" ref="AW85" si="235">SUM(AK85:AV85)</f>
        <v>392114385.58733869</v>
      </c>
      <c r="AY85" s="144">
        <f t="shared" ref="AY85:BJ85" si="236">AY87+AY97+AY102+AY106</f>
        <v>31015113.807057716</v>
      </c>
      <c r="AZ85" s="144">
        <f t="shared" si="236"/>
        <v>27920582.585544072</v>
      </c>
      <c r="BA85" s="144">
        <f t="shared" si="236"/>
        <v>34160669.386421055</v>
      </c>
      <c r="BB85" s="144">
        <f t="shared" si="236"/>
        <v>32655856.085632589</v>
      </c>
      <c r="BC85" s="144">
        <f t="shared" si="236"/>
        <v>30771474.538202818</v>
      </c>
      <c r="BD85" s="144">
        <f t="shared" si="236"/>
        <v>33481906.887679689</v>
      </c>
      <c r="BE85" s="144">
        <f t="shared" si="236"/>
        <v>34506823.298499465</v>
      </c>
      <c r="BF85" s="144">
        <f t="shared" si="236"/>
        <v>35062733.075254522</v>
      </c>
      <c r="BG85" s="144">
        <f t="shared" si="236"/>
        <v>28863606.574364524</v>
      </c>
      <c r="BH85" s="144">
        <f t="shared" si="236"/>
        <v>34089672.93043799</v>
      </c>
      <c r="BI85" s="144">
        <f t="shared" si="236"/>
        <v>33255830.527975764</v>
      </c>
      <c r="BJ85" s="144">
        <f t="shared" si="236"/>
        <v>34937040.188536018</v>
      </c>
      <c r="BK85" s="144">
        <f t="shared" ref="BK85" si="237">SUM(AY85:BJ85)</f>
        <v>390721309.88560617</v>
      </c>
      <c r="BM85" s="144">
        <f>BM87+BM97+BM102+BM106</f>
        <v>33366131.813897904</v>
      </c>
      <c r="BN85" s="144">
        <f>BN87+BN97+BN102+BN106</f>
        <v>31938756.569197297</v>
      </c>
      <c r="BO85" s="144">
        <f t="shared" ref="BO85:BX85" si="238">BO87+BO97+BO102+BO106</f>
        <v>33663218.419642106</v>
      </c>
      <c r="BP85" s="144">
        <f t="shared" si="238"/>
        <v>34003181.250731453</v>
      </c>
      <c r="BQ85" s="144">
        <f t="shared" si="238"/>
        <v>34813179.691469818</v>
      </c>
      <c r="BR85" s="144">
        <f t="shared" si="238"/>
        <v>33940874.182660192</v>
      </c>
      <c r="BS85" s="144">
        <f t="shared" si="238"/>
        <v>32745920.780154034</v>
      </c>
      <c r="BT85" s="144">
        <f t="shared" si="238"/>
        <v>35363019.959551774</v>
      </c>
      <c r="BU85" s="144">
        <f t="shared" si="238"/>
        <v>32700257.429101408</v>
      </c>
      <c r="BV85" s="144">
        <f t="shared" si="238"/>
        <v>33031882.244358122</v>
      </c>
      <c r="BW85" s="144">
        <f t="shared" si="238"/>
        <v>34603865.377897583</v>
      </c>
      <c r="BX85" s="144">
        <f t="shared" si="238"/>
        <v>34730554.889719114</v>
      </c>
      <c r="BY85" s="144">
        <f t="shared" ref="BY85" si="239">SUM(BM85:BX85)</f>
        <v>404900842.60838079</v>
      </c>
      <c r="CA85" s="144">
        <f t="shared" ref="CA85:CL85" si="240">CA87+CA97+CA102+CA106</f>
        <v>0</v>
      </c>
      <c r="CB85" s="144">
        <f t="shared" si="240"/>
        <v>0</v>
      </c>
      <c r="CC85" s="144">
        <f t="shared" si="240"/>
        <v>0</v>
      </c>
      <c r="CD85" s="144">
        <f t="shared" si="240"/>
        <v>0</v>
      </c>
      <c r="CE85" s="144">
        <f t="shared" si="240"/>
        <v>0</v>
      </c>
      <c r="CF85" s="144">
        <f t="shared" si="240"/>
        <v>0</v>
      </c>
      <c r="CG85" s="144">
        <f t="shared" si="240"/>
        <v>0</v>
      </c>
      <c r="CH85" s="144">
        <f t="shared" si="240"/>
        <v>0</v>
      </c>
      <c r="CI85" s="144">
        <f t="shared" si="240"/>
        <v>0</v>
      </c>
      <c r="CJ85" s="144">
        <f t="shared" si="240"/>
        <v>0</v>
      </c>
      <c r="CK85" s="144">
        <f t="shared" si="240"/>
        <v>0</v>
      </c>
      <c r="CL85" s="144">
        <f t="shared" si="240"/>
        <v>0</v>
      </c>
      <c r="CM85" s="144">
        <f t="shared" ref="CM85" si="241">SUM(CA85:CL85)</f>
        <v>0</v>
      </c>
      <c r="CO85" s="144">
        <f t="shared" ref="CO85:CR85" si="242">CO87+CO97+CO102+CO106</f>
        <v>0</v>
      </c>
      <c r="CP85" s="144">
        <f t="shared" si="242"/>
        <v>0</v>
      </c>
      <c r="CQ85" s="144">
        <f t="shared" si="242"/>
        <v>0</v>
      </c>
      <c r="CR85" s="144">
        <f t="shared" si="242"/>
        <v>0</v>
      </c>
      <c r="CS85" s="144">
        <f>SUM(CO85:CR85)</f>
        <v>0</v>
      </c>
      <c r="CU85" s="144">
        <f t="shared" ref="CU85:CX85" si="243">CU87+CU97+CU102+CU106</f>
        <v>0</v>
      </c>
      <c r="CV85" s="144">
        <f t="shared" si="243"/>
        <v>0</v>
      </c>
      <c r="CW85" s="144">
        <f t="shared" si="243"/>
        <v>0</v>
      </c>
      <c r="CX85" s="144">
        <f t="shared" si="243"/>
        <v>0</v>
      </c>
      <c r="CY85" s="144">
        <f>SUM(CU85:CX85)</f>
        <v>0</v>
      </c>
      <c r="DA85" s="144">
        <f t="shared" ref="DA85:DS85" si="244">DA87+DA97+DA102+DA106</f>
        <v>0</v>
      </c>
      <c r="DB85" s="144">
        <f t="shared" si="244"/>
        <v>0</v>
      </c>
      <c r="DC85" s="144">
        <f t="shared" si="244"/>
        <v>0</v>
      </c>
      <c r="DD85" s="144">
        <f t="shared" si="244"/>
        <v>0</v>
      </c>
      <c r="DE85" s="144">
        <f t="shared" si="244"/>
        <v>0</v>
      </c>
      <c r="DF85" s="144">
        <f t="shared" si="244"/>
        <v>0</v>
      </c>
      <c r="DG85" s="144">
        <f t="shared" si="244"/>
        <v>0</v>
      </c>
      <c r="DH85" s="144">
        <f t="shared" si="244"/>
        <v>0</v>
      </c>
      <c r="DI85" s="144">
        <f t="shared" si="244"/>
        <v>0</v>
      </c>
      <c r="DJ85" s="144">
        <f t="shared" si="244"/>
        <v>0</v>
      </c>
      <c r="DK85" s="144">
        <f t="shared" si="244"/>
        <v>0</v>
      </c>
      <c r="DL85" s="144">
        <f t="shared" si="244"/>
        <v>0</v>
      </c>
      <c r="DM85" s="144">
        <f t="shared" si="244"/>
        <v>0</v>
      </c>
      <c r="DN85" s="144">
        <f t="shared" si="244"/>
        <v>0</v>
      </c>
      <c r="DO85" s="144">
        <f t="shared" si="244"/>
        <v>0</v>
      </c>
      <c r="DP85" s="144">
        <f t="shared" si="244"/>
        <v>0</v>
      </c>
      <c r="DQ85" s="144">
        <f t="shared" si="244"/>
        <v>0</v>
      </c>
      <c r="DR85" s="144">
        <f t="shared" si="244"/>
        <v>0</v>
      </c>
      <c r="DS85" s="144">
        <f t="shared" si="244"/>
        <v>0</v>
      </c>
      <c r="DU85" s="144">
        <f>+BY85-BK85</f>
        <v>14179532.722774625</v>
      </c>
      <c r="DW85" s="144">
        <f>+DU85-BM85</f>
        <v>-19186599.091123279</v>
      </c>
      <c r="DX85" s="144">
        <f>+SUM(BY85,CM85,CS84:CS85,CY85,DA85:DS85)</f>
        <v>404900842.60838079</v>
      </c>
    </row>
    <row r="86" spans="1:128" x14ac:dyDescent="0.3">
      <c r="A86" s="12" t="str">
        <f t="shared" si="230"/>
        <v/>
      </c>
      <c r="B86" s="15"/>
      <c r="C86" s="16"/>
      <c r="D86" s="15"/>
      <c r="E86" s="16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33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33"/>
      <c r="AW86" s="33"/>
      <c r="BK86" s="33"/>
      <c r="BY86" s="33"/>
      <c r="CM86" s="33"/>
      <c r="CS86" s="33"/>
      <c r="CY86" s="33"/>
      <c r="DU86" s="33"/>
      <c r="DW86" s="33"/>
      <c r="DX86" s="33"/>
    </row>
    <row r="87" spans="1:128" s="10" customFormat="1" x14ac:dyDescent="0.3">
      <c r="A87" s="21" t="str">
        <f t="shared" si="230"/>
        <v>G&amp;A</v>
      </c>
      <c r="B87" s="131"/>
      <c r="C87" s="132"/>
      <c r="D87" s="131"/>
      <c r="E87" s="132"/>
      <c r="F87" s="133" t="s">
        <v>21</v>
      </c>
      <c r="G87" s="145" t="s">
        <v>178</v>
      </c>
      <c r="I87" s="146">
        <f t="shared" ref="I87:T87" si="245">SUM(I88:I95)</f>
        <v>576679.87520396337</v>
      </c>
      <c r="J87" s="146">
        <f t="shared" si="245"/>
        <v>546757.15161061403</v>
      </c>
      <c r="K87" s="146">
        <f t="shared" si="245"/>
        <v>621332.21810117341</v>
      </c>
      <c r="L87" s="146">
        <f t="shared" si="245"/>
        <v>581553.88000000012</v>
      </c>
      <c r="M87" s="146">
        <f t="shared" si="245"/>
        <v>583260.83532901423</v>
      </c>
      <c r="N87" s="146">
        <f t="shared" si="245"/>
        <v>540400.85404081014</v>
      </c>
      <c r="O87" s="146">
        <f t="shared" si="245"/>
        <v>569183.81434231927</v>
      </c>
      <c r="P87" s="146">
        <f t="shared" si="245"/>
        <v>590171.43441090523</v>
      </c>
      <c r="Q87" s="146">
        <f t="shared" si="245"/>
        <v>563105.18000000005</v>
      </c>
      <c r="R87" s="146">
        <f t="shared" si="245"/>
        <v>583341.88</v>
      </c>
      <c r="S87" s="146">
        <f t="shared" si="245"/>
        <v>563003.75000000012</v>
      </c>
      <c r="T87" s="146">
        <f t="shared" si="245"/>
        <v>598152.03999999992</v>
      </c>
      <c r="U87" s="146">
        <f t="shared" ref="U87:U95" si="246">SUM(I87:T87)</f>
        <v>6916942.9130387995</v>
      </c>
      <c r="W87" s="146">
        <f t="shared" ref="W87:AG87" si="247">SUM(W88:W95)</f>
        <v>583069.31999999995</v>
      </c>
      <c r="X87" s="146">
        <f t="shared" si="247"/>
        <v>586490.93460598402</v>
      </c>
      <c r="Y87" s="146">
        <f t="shared" si="247"/>
        <v>639687.65000000014</v>
      </c>
      <c r="Z87" s="146">
        <f t="shared" si="247"/>
        <v>592261.04697887879</v>
      </c>
      <c r="AA87" s="146">
        <f t="shared" si="247"/>
        <v>559670.21</v>
      </c>
      <c r="AB87" s="146">
        <f t="shared" si="247"/>
        <v>501491.73</v>
      </c>
      <c r="AC87" s="146">
        <f t="shared" si="247"/>
        <v>498190.72210826393</v>
      </c>
      <c r="AD87" s="146">
        <f t="shared" si="247"/>
        <v>515944.77333400014</v>
      </c>
      <c r="AE87" s="146">
        <f t="shared" si="247"/>
        <v>503923.40460595465</v>
      </c>
      <c r="AF87" s="146">
        <f t="shared" si="247"/>
        <v>541891.88003819995</v>
      </c>
      <c r="AG87" s="146">
        <f t="shared" si="247"/>
        <v>524399.54635139997</v>
      </c>
      <c r="AH87" s="146">
        <f>SUM(AH88:AH95)</f>
        <v>560776.65859709983</v>
      </c>
      <c r="AI87" s="146">
        <f t="shared" ref="AI87:AI95" si="248">SUM(W87:AH87)</f>
        <v>6607797.8766197814</v>
      </c>
      <c r="AK87" s="146">
        <f t="shared" ref="AK87:AR87" si="249">SUM(AK88:AK95)</f>
        <v>559480.98717440001</v>
      </c>
      <c r="AL87" s="146">
        <f t="shared" si="249"/>
        <v>520970.46781671437</v>
      </c>
      <c r="AM87" s="146">
        <f t="shared" si="249"/>
        <v>586708.41124118736</v>
      </c>
      <c r="AN87" s="146">
        <f t="shared" si="249"/>
        <v>530942.82614414452</v>
      </c>
      <c r="AO87" s="146">
        <f t="shared" si="249"/>
        <v>514498.64963550749</v>
      </c>
      <c r="AP87" s="146">
        <f t="shared" si="249"/>
        <v>494761.60979959997</v>
      </c>
      <c r="AQ87" s="146">
        <f t="shared" si="249"/>
        <v>516437.13081309991</v>
      </c>
      <c r="AR87" s="146">
        <f t="shared" si="249"/>
        <v>525850.46062509995</v>
      </c>
      <c r="AS87" s="146">
        <v>519995.61436129996</v>
      </c>
      <c r="AT87" s="146">
        <f t="shared" ref="AT87:AV87" si="250">SUM(AT88:AT95)</f>
        <v>558249.30886749236</v>
      </c>
      <c r="AU87" s="146">
        <f t="shared" si="250"/>
        <v>537968.82429489994</v>
      </c>
      <c r="AV87" s="146">
        <f t="shared" si="250"/>
        <v>560664.66654870007</v>
      </c>
      <c r="AW87" s="146">
        <f t="shared" ref="AW87:AW95" si="251">SUM(AK87:AV87)</f>
        <v>6426528.9573221467</v>
      </c>
      <c r="AY87" s="146">
        <f t="shared" ref="AY87:BJ87" si="252">SUM(AY88:AY95)</f>
        <v>503040.04110046773</v>
      </c>
      <c r="AZ87" s="146">
        <f t="shared" si="252"/>
        <v>437003.35888293968</v>
      </c>
      <c r="BA87" s="146">
        <f t="shared" si="252"/>
        <v>549092.8694220616</v>
      </c>
      <c r="BB87" s="146">
        <f t="shared" si="252"/>
        <v>531059.29690356273</v>
      </c>
      <c r="BC87" s="146">
        <f t="shared" si="252"/>
        <v>480452.90784785501</v>
      </c>
      <c r="BD87" s="146">
        <f t="shared" si="252"/>
        <v>537878.03417847794</v>
      </c>
      <c r="BE87" s="146">
        <f t="shared" si="252"/>
        <v>557069.06595474214</v>
      </c>
      <c r="BF87" s="146">
        <f t="shared" si="252"/>
        <v>630809.54028752202</v>
      </c>
      <c r="BG87" s="146">
        <f t="shared" si="252"/>
        <v>452321.47301896795</v>
      </c>
      <c r="BH87" s="146">
        <f t="shared" si="252"/>
        <v>545376.20277208812</v>
      </c>
      <c r="BI87" s="146">
        <f t="shared" si="252"/>
        <v>573578.27187265595</v>
      </c>
      <c r="BJ87" s="146">
        <f t="shared" si="252"/>
        <v>568660.34175234323</v>
      </c>
      <c r="BK87" s="146">
        <f t="shared" ref="BK87:BK95" si="253">SUM(AY87:BJ87)</f>
        <v>6366341.4039936829</v>
      </c>
      <c r="BM87" s="146">
        <f t="shared" ref="BM87:BX87" si="254">SUM(BM88:BM95)</f>
        <v>573950.75372489996</v>
      </c>
      <c r="BN87" s="146">
        <f t="shared" si="254"/>
        <v>537835.69584829989</v>
      </c>
      <c r="BO87" s="146">
        <f t="shared" si="254"/>
        <v>591084.25743659993</v>
      </c>
      <c r="BP87" s="146">
        <f t="shared" si="254"/>
        <v>532211.37050725799</v>
      </c>
      <c r="BQ87" s="146">
        <f t="shared" si="254"/>
        <v>540879.72255810897</v>
      </c>
      <c r="BR87" s="146">
        <f t="shared" si="254"/>
        <v>537389.14960767142</v>
      </c>
      <c r="BS87" s="146">
        <f t="shared" si="254"/>
        <v>495460.62257540814</v>
      </c>
      <c r="BT87" s="146">
        <f t="shared" si="254"/>
        <v>629302.85953778098</v>
      </c>
      <c r="BU87" s="146">
        <f t="shared" si="254"/>
        <v>517653.00920371729</v>
      </c>
      <c r="BV87" s="146">
        <f t="shared" si="254"/>
        <v>526590.78197637165</v>
      </c>
      <c r="BW87" s="146">
        <f t="shared" si="254"/>
        <v>584256.79787070595</v>
      </c>
      <c r="BX87" s="146">
        <f t="shared" si="254"/>
        <v>548223.8102120267</v>
      </c>
      <c r="BY87" s="146">
        <f t="shared" ref="BY87:BY95" si="255">SUM(BM87:BX87)</f>
        <v>6614838.8310588486</v>
      </c>
      <c r="CA87" s="146">
        <f t="shared" ref="CA87:CL87" si="256">SUM(CA88:CA95)</f>
        <v>0</v>
      </c>
      <c r="CB87" s="146">
        <f t="shared" si="256"/>
        <v>0</v>
      </c>
      <c r="CC87" s="146">
        <f t="shared" si="256"/>
        <v>0</v>
      </c>
      <c r="CD87" s="146">
        <f t="shared" si="256"/>
        <v>0</v>
      </c>
      <c r="CE87" s="146">
        <f t="shared" si="256"/>
        <v>0</v>
      </c>
      <c r="CF87" s="146">
        <f t="shared" si="256"/>
        <v>0</v>
      </c>
      <c r="CG87" s="146">
        <f t="shared" si="256"/>
        <v>0</v>
      </c>
      <c r="CH87" s="146">
        <f t="shared" si="256"/>
        <v>0</v>
      </c>
      <c r="CI87" s="146">
        <f t="shared" si="256"/>
        <v>0</v>
      </c>
      <c r="CJ87" s="146">
        <f t="shared" si="256"/>
        <v>0</v>
      </c>
      <c r="CK87" s="146">
        <f t="shared" si="256"/>
        <v>0</v>
      </c>
      <c r="CL87" s="146">
        <f t="shared" si="256"/>
        <v>0</v>
      </c>
      <c r="CM87" s="146">
        <f t="shared" ref="CM87:CM95" si="257">SUM(CA87:CL87)</f>
        <v>0</v>
      </c>
      <c r="CO87" s="146">
        <f t="shared" ref="CO87:CR87" si="258">SUM(CO88:CO95)</f>
        <v>0</v>
      </c>
      <c r="CP87" s="146">
        <f t="shared" si="258"/>
        <v>0</v>
      </c>
      <c r="CQ87" s="146">
        <f t="shared" si="258"/>
        <v>0</v>
      </c>
      <c r="CR87" s="146">
        <f t="shared" si="258"/>
        <v>0</v>
      </c>
      <c r="CS87" s="146">
        <f t="shared" ref="CS87:CS95" si="259">SUM(CO87:CR87)</f>
        <v>0</v>
      </c>
      <c r="CU87" s="146">
        <f t="shared" ref="CU87:CX87" si="260">SUM(CU88:CU95)</f>
        <v>0</v>
      </c>
      <c r="CV87" s="146">
        <f t="shared" si="260"/>
        <v>0</v>
      </c>
      <c r="CW87" s="146">
        <f t="shared" si="260"/>
        <v>0</v>
      </c>
      <c r="CX87" s="146">
        <f t="shared" si="260"/>
        <v>0</v>
      </c>
      <c r="CY87" s="146">
        <f t="shared" ref="CY87:CY95" si="261">SUM(CU87:CX87)</f>
        <v>0</v>
      </c>
      <c r="DA87" s="146">
        <f t="shared" ref="DA87:DS87" si="262">SUM(DA88:DA95)</f>
        <v>0</v>
      </c>
      <c r="DB87" s="146">
        <f t="shared" si="262"/>
        <v>0</v>
      </c>
      <c r="DC87" s="146">
        <f t="shared" si="262"/>
        <v>0</v>
      </c>
      <c r="DD87" s="146">
        <f t="shared" si="262"/>
        <v>0</v>
      </c>
      <c r="DE87" s="146">
        <f t="shared" si="262"/>
        <v>0</v>
      </c>
      <c r="DF87" s="146">
        <f t="shared" si="262"/>
        <v>0</v>
      </c>
      <c r="DG87" s="146">
        <f t="shared" si="262"/>
        <v>0</v>
      </c>
      <c r="DH87" s="146">
        <f t="shared" si="262"/>
        <v>0</v>
      </c>
      <c r="DI87" s="146">
        <f t="shared" si="262"/>
        <v>0</v>
      </c>
      <c r="DJ87" s="146">
        <f t="shared" si="262"/>
        <v>0</v>
      </c>
      <c r="DK87" s="146">
        <f t="shared" si="262"/>
        <v>0</v>
      </c>
      <c r="DL87" s="146">
        <f t="shared" si="262"/>
        <v>0</v>
      </c>
      <c r="DM87" s="146">
        <f t="shared" si="262"/>
        <v>0</v>
      </c>
      <c r="DN87" s="146">
        <f t="shared" si="262"/>
        <v>0</v>
      </c>
      <c r="DO87" s="146">
        <f t="shared" si="262"/>
        <v>0</v>
      </c>
      <c r="DP87" s="146">
        <f t="shared" si="262"/>
        <v>0</v>
      </c>
      <c r="DQ87" s="146">
        <f t="shared" si="262"/>
        <v>0</v>
      </c>
      <c r="DR87" s="146">
        <f t="shared" si="262"/>
        <v>0</v>
      </c>
      <c r="DS87" s="146">
        <f t="shared" si="262"/>
        <v>0</v>
      </c>
      <c r="DU87" s="146">
        <f t="shared" ref="DU87:DU95" si="263">+BY87-BK87</f>
        <v>248497.42706516571</v>
      </c>
      <c r="DW87" s="146">
        <f t="shared" ref="DW87:DW95" si="264">+DU87-BM87</f>
        <v>-325453.32665973424</v>
      </c>
      <c r="DX87" s="146">
        <f t="shared" ref="DX87:DX95" si="265">+SUM(BY87,CM87,CS86:CS87,CY87,DA87:DS87)</f>
        <v>6614838.8310588486</v>
      </c>
    </row>
    <row r="88" spans="1:128" x14ac:dyDescent="0.3">
      <c r="A88" s="12" t="str">
        <f t="shared" si="230"/>
        <v>3110200SSG-050ANTENA</v>
      </c>
      <c r="B88" s="15" t="s">
        <v>22</v>
      </c>
      <c r="C88" s="16" t="s">
        <v>23</v>
      </c>
      <c r="D88" s="15" t="s">
        <v>24</v>
      </c>
      <c r="E88" s="16" t="s">
        <v>25</v>
      </c>
      <c r="F88" s="60" t="s">
        <v>26</v>
      </c>
      <c r="G88" s="39" t="s">
        <v>178</v>
      </c>
      <c r="I88" s="40">
        <v>43773.152157855351</v>
      </c>
      <c r="J88" s="40">
        <v>42045.523871491147</v>
      </c>
      <c r="K88" s="40">
        <v>48573.700761953085</v>
      </c>
      <c r="L88" s="40">
        <v>44867.195800000009</v>
      </c>
      <c r="M88" s="40">
        <v>44022.682758890216</v>
      </c>
      <c r="N88" s="40">
        <v>41480.102110047723</v>
      </c>
      <c r="O88" s="40">
        <v>42644.825364129094</v>
      </c>
      <c r="P88" s="40">
        <v>44413.335456823974</v>
      </c>
      <c r="Q88" s="40">
        <v>43057.597799999996</v>
      </c>
      <c r="R88" s="40">
        <v>45410.474199999997</v>
      </c>
      <c r="S88" s="40">
        <v>43683.906000000017</v>
      </c>
      <c r="T88" s="40">
        <v>47729.040800000002</v>
      </c>
      <c r="U88" s="40">
        <f t="shared" si="246"/>
        <v>531701.53708119062</v>
      </c>
      <c r="W88" s="42">
        <v>49180.272400000002</v>
      </c>
      <c r="X88" s="42">
        <v>48002.471881529877</v>
      </c>
      <c r="Y88" s="42">
        <v>50783.772200000014</v>
      </c>
      <c r="Z88" s="42">
        <v>45502.265745155506</v>
      </c>
      <c r="AA88" s="42">
        <v>43112.313999999998</v>
      </c>
      <c r="AB88" s="42">
        <v>40763.9064</v>
      </c>
      <c r="AC88" s="42">
        <v>42600.060019235076</v>
      </c>
      <c r="AD88" s="42">
        <v>42430.243594200008</v>
      </c>
      <c r="AE88" s="42">
        <v>41637.034499536247</v>
      </c>
      <c r="AF88" s="42">
        <v>45825.887935800005</v>
      </c>
      <c r="AG88" s="42">
        <v>43859.161241000009</v>
      </c>
      <c r="AH88" s="42">
        <v>46794.946164399997</v>
      </c>
      <c r="AI88" s="40">
        <f t="shared" si="248"/>
        <v>540492.33608085674</v>
      </c>
      <c r="AK88" s="92">
        <v>47184.892398000004</v>
      </c>
      <c r="AL88" s="92">
        <v>44696.991570575563</v>
      </c>
      <c r="AM88" s="92">
        <v>50328.842945680844</v>
      </c>
      <c r="AN88" s="92">
        <v>45792.056182859604</v>
      </c>
      <c r="AO88" s="92">
        <v>45689.847819861061</v>
      </c>
      <c r="AP88" s="92">
        <v>43424.982553400005</v>
      </c>
      <c r="AQ88" s="92">
        <v>44914.785089999998</v>
      </c>
      <c r="AR88" s="92">
        <v>45965.0858716</v>
      </c>
      <c r="AS88" s="92">
        <v>45717.923691999997</v>
      </c>
      <c r="AT88" s="92">
        <v>48044.431563060636</v>
      </c>
      <c r="AU88" s="92">
        <v>46571.15307600001</v>
      </c>
      <c r="AV88" s="92">
        <v>48503.012894000014</v>
      </c>
      <c r="AW88" s="40">
        <f t="shared" si="251"/>
        <v>556834.00565703772</v>
      </c>
      <c r="AY88" s="92">
        <f t="shared" ref="AY88:BJ95" si="266">AY25*AY$10</f>
        <v>40707.498576323611</v>
      </c>
      <c r="AZ88" s="92">
        <f t="shared" si="266"/>
        <v>35363.613541894963</v>
      </c>
      <c r="BA88" s="92">
        <f t="shared" si="266"/>
        <v>44434.23062579587</v>
      </c>
      <c r="BB88" s="92">
        <f t="shared" si="266"/>
        <v>42974.900219379553</v>
      </c>
      <c r="BC88" s="92">
        <f t="shared" si="266"/>
        <v>38879.680471203166</v>
      </c>
      <c r="BD88" s="92">
        <f t="shared" si="266"/>
        <v>43526.6927512498</v>
      </c>
      <c r="BE88" s="92">
        <f t="shared" si="266"/>
        <v>45079.688208632149</v>
      </c>
      <c r="BF88" s="92">
        <f t="shared" si="266"/>
        <v>51084.848488779709</v>
      </c>
      <c r="BG88" s="92">
        <f t="shared" si="266"/>
        <v>36657.448547302287</v>
      </c>
      <c r="BH88" s="92">
        <f t="shared" si="266"/>
        <v>44231.489273927677</v>
      </c>
      <c r="BI88" s="92">
        <f t="shared" si="266"/>
        <v>46552.992361688637</v>
      </c>
      <c r="BJ88" s="92">
        <f t="shared" si="266"/>
        <v>46187.724884641189</v>
      </c>
      <c r="BK88" s="40">
        <f t="shared" si="253"/>
        <v>515680.80795081868</v>
      </c>
      <c r="BM88" s="51">
        <f>+[9]ENERO!$D$13</f>
        <v>48513.099625200004</v>
      </c>
      <c r="BN88" s="51">
        <f>+[10]FEBRERO!$D$13</f>
        <v>46771.577202</v>
      </c>
      <c r="BO88" s="51">
        <f>+[11]MARZO!$D$13</f>
        <v>51036.376537999997</v>
      </c>
      <c r="BP88" s="92">
        <f t="shared" ref="BP88:BX95" si="267">BP25*BP$10</f>
        <v>43068.129447175517</v>
      </c>
      <c r="BQ88" s="92">
        <f t="shared" si="267"/>
        <v>43769.598316327858</v>
      </c>
      <c r="BR88" s="92">
        <f t="shared" si="267"/>
        <v>43487.130755495833</v>
      </c>
      <c r="BS88" s="92">
        <f t="shared" si="267"/>
        <v>40094.149451782243</v>
      </c>
      <c r="BT88" s="92">
        <f t="shared" si="267"/>
        <v>50962.832962847118</v>
      </c>
      <c r="BU88" s="92">
        <f t="shared" si="267"/>
        <v>41952.106371579917</v>
      </c>
      <c r="BV88" s="92">
        <f t="shared" si="267"/>
        <v>42707.940695517857</v>
      </c>
      <c r="BW88" s="92">
        <f t="shared" si="267"/>
        <v>47419.687220261811</v>
      </c>
      <c r="BX88" s="92">
        <f t="shared" si="267"/>
        <v>44527.829113693413</v>
      </c>
      <c r="BY88" s="40">
        <f t="shared" si="255"/>
        <v>544310.45769988163</v>
      </c>
      <c r="CA88" s="92">
        <f t="shared" ref="CA88:CL95" si="268">CA25*CA$10</f>
        <v>0</v>
      </c>
      <c r="CB88" s="92">
        <f t="shared" si="268"/>
        <v>0</v>
      </c>
      <c r="CC88" s="92">
        <f t="shared" si="268"/>
        <v>0</v>
      </c>
      <c r="CD88" s="92">
        <f t="shared" si="268"/>
        <v>0</v>
      </c>
      <c r="CE88" s="92">
        <f t="shared" si="268"/>
        <v>0</v>
      </c>
      <c r="CF88" s="92">
        <f t="shared" si="268"/>
        <v>0</v>
      </c>
      <c r="CG88" s="92">
        <f t="shared" si="268"/>
        <v>0</v>
      </c>
      <c r="CH88" s="92">
        <f t="shared" si="268"/>
        <v>0</v>
      </c>
      <c r="CI88" s="92">
        <f t="shared" si="268"/>
        <v>0</v>
      </c>
      <c r="CJ88" s="92">
        <f t="shared" si="268"/>
        <v>0</v>
      </c>
      <c r="CK88" s="92">
        <f t="shared" si="268"/>
        <v>0</v>
      </c>
      <c r="CL88" s="92">
        <f t="shared" si="268"/>
        <v>0</v>
      </c>
      <c r="CM88" s="40">
        <f t="shared" si="257"/>
        <v>0</v>
      </c>
      <c r="CO88" s="92">
        <f t="shared" ref="CO88:CR95" si="269">CO25*CO$10</f>
        <v>0</v>
      </c>
      <c r="CP88" s="92">
        <f t="shared" si="269"/>
        <v>0</v>
      </c>
      <c r="CQ88" s="92">
        <f t="shared" si="269"/>
        <v>0</v>
      </c>
      <c r="CR88" s="92">
        <f t="shared" si="269"/>
        <v>0</v>
      </c>
      <c r="CS88" s="40">
        <f t="shared" si="259"/>
        <v>0</v>
      </c>
      <c r="CU88" s="92">
        <f t="shared" ref="CU88:CX95" si="270">CU25*CU$10</f>
        <v>0</v>
      </c>
      <c r="CV88" s="92">
        <f t="shared" si="270"/>
        <v>0</v>
      </c>
      <c r="CW88" s="92">
        <f t="shared" si="270"/>
        <v>0</v>
      </c>
      <c r="CX88" s="92">
        <f t="shared" si="270"/>
        <v>0</v>
      </c>
      <c r="CY88" s="40">
        <f t="shared" si="261"/>
        <v>0</v>
      </c>
      <c r="DA88" s="92">
        <f t="shared" ref="DA88:DS95" si="271">DA25*DA$10</f>
        <v>0</v>
      </c>
      <c r="DB88" s="92">
        <f t="shared" si="271"/>
        <v>0</v>
      </c>
      <c r="DC88" s="92">
        <f t="shared" si="271"/>
        <v>0</v>
      </c>
      <c r="DD88" s="92">
        <f t="shared" si="271"/>
        <v>0</v>
      </c>
      <c r="DE88" s="92">
        <f t="shared" si="271"/>
        <v>0</v>
      </c>
      <c r="DF88" s="92">
        <f t="shared" si="271"/>
        <v>0</v>
      </c>
      <c r="DG88" s="92">
        <f t="shared" si="271"/>
        <v>0</v>
      </c>
      <c r="DH88" s="92">
        <f t="shared" si="271"/>
        <v>0</v>
      </c>
      <c r="DI88" s="92">
        <f t="shared" si="271"/>
        <v>0</v>
      </c>
      <c r="DJ88" s="92">
        <f t="shared" si="271"/>
        <v>0</v>
      </c>
      <c r="DK88" s="92">
        <f t="shared" si="271"/>
        <v>0</v>
      </c>
      <c r="DL88" s="92">
        <f t="shared" si="271"/>
        <v>0</v>
      </c>
      <c r="DM88" s="92">
        <f t="shared" si="271"/>
        <v>0</v>
      </c>
      <c r="DN88" s="92">
        <f t="shared" si="271"/>
        <v>0</v>
      </c>
      <c r="DO88" s="92">
        <f t="shared" si="271"/>
        <v>0</v>
      </c>
      <c r="DP88" s="92">
        <f t="shared" si="271"/>
        <v>0</v>
      </c>
      <c r="DQ88" s="92">
        <f t="shared" si="271"/>
        <v>0</v>
      </c>
      <c r="DR88" s="92">
        <f t="shared" si="271"/>
        <v>0</v>
      </c>
      <c r="DS88" s="92">
        <f t="shared" si="271"/>
        <v>0</v>
      </c>
      <c r="DU88" s="93">
        <f t="shared" si="263"/>
        <v>28629.649749062955</v>
      </c>
      <c r="DW88" s="93">
        <f t="shared" si="264"/>
        <v>-19883.449876137049</v>
      </c>
      <c r="DX88" s="40">
        <f t="shared" si="265"/>
        <v>544310.45769988163</v>
      </c>
    </row>
    <row r="89" spans="1:128" x14ac:dyDescent="0.3">
      <c r="A89" s="12" t="str">
        <f t="shared" si="230"/>
        <v>3110200SSG-050CAMPAMENTO</v>
      </c>
      <c r="B89" s="15" t="s">
        <v>22</v>
      </c>
      <c r="C89" s="16" t="s">
        <v>23</v>
      </c>
      <c r="D89" s="15" t="s">
        <v>24</v>
      </c>
      <c r="E89" s="16" t="s">
        <v>25</v>
      </c>
      <c r="F89" s="60" t="s">
        <v>27</v>
      </c>
      <c r="G89" s="39" t="s">
        <v>178</v>
      </c>
      <c r="I89" s="40">
        <v>231372.37569152113</v>
      </c>
      <c r="J89" s="40">
        <v>222240.62617788173</v>
      </c>
      <c r="K89" s="40">
        <v>256746.70402746627</v>
      </c>
      <c r="L89" s="40">
        <v>237155.17780000003</v>
      </c>
      <c r="M89" s="40">
        <v>232691.32315413398</v>
      </c>
      <c r="N89" s="40">
        <v>219251.96829596651</v>
      </c>
      <c r="O89" s="40">
        <v>225408.36263896804</v>
      </c>
      <c r="P89" s="40">
        <v>234756.20170035525</v>
      </c>
      <c r="Q89" s="40">
        <v>227590.15979999996</v>
      </c>
      <c r="R89" s="40">
        <v>240026.79219999997</v>
      </c>
      <c r="S89" s="40">
        <v>230900.64600000007</v>
      </c>
      <c r="T89" s="40">
        <v>252282.07279999997</v>
      </c>
      <c r="U89" s="40">
        <f t="shared" si="246"/>
        <v>2810422.4102862934</v>
      </c>
      <c r="W89" s="42">
        <v>259952.86839999998</v>
      </c>
      <c r="X89" s="42">
        <v>253727.35137380075</v>
      </c>
      <c r="Y89" s="42">
        <v>268428.51020000002</v>
      </c>
      <c r="Z89" s="42">
        <v>240511.97608153624</v>
      </c>
      <c r="AA89" s="42">
        <v>227879.37399999998</v>
      </c>
      <c r="AB89" s="42">
        <v>215466.36239999995</v>
      </c>
      <c r="AC89" s="42">
        <v>225171.74581595679</v>
      </c>
      <c r="AD89" s="42">
        <v>224274.14471220001</v>
      </c>
      <c r="AE89" s="42">
        <v>220081.46806897726</v>
      </c>
      <c r="AF89" s="42">
        <v>242222.5505178</v>
      </c>
      <c r="AG89" s="42">
        <v>231826.99513100003</v>
      </c>
      <c r="AH89" s="42">
        <v>247344.71544039994</v>
      </c>
      <c r="AI89" s="40">
        <f t="shared" si="248"/>
        <v>2856888.0621416704</v>
      </c>
      <c r="AK89" s="92">
        <v>249405.859818</v>
      </c>
      <c r="AL89" s="92">
        <v>236255.52687304225</v>
      </c>
      <c r="AM89" s="92">
        <v>266023.88414145587</v>
      </c>
      <c r="AN89" s="92">
        <v>242043.72553797215</v>
      </c>
      <c r="AO89" s="92">
        <v>241503.48133355129</v>
      </c>
      <c r="AP89" s="92">
        <v>229532.0506394</v>
      </c>
      <c r="AQ89" s="92">
        <v>237406.72118999995</v>
      </c>
      <c r="AR89" s="92">
        <v>242958.31103559997</v>
      </c>
      <c r="AS89" s="92">
        <v>241651.88237199993</v>
      </c>
      <c r="AT89" s="92">
        <v>253949.1382618919</v>
      </c>
      <c r="AU89" s="92">
        <v>246161.80911600002</v>
      </c>
      <c r="AV89" s="92">
        <v>256373.06815400004</v>
      </c>
      <c r="AW89" s="40">
        <f t="shared" si="251"/>
        <v>2943265.4584729136</v>
      </c>
      <c r="AY89" s="92">
        <f t="shared" si="266"/>
        <v>215814.34997372219</v>
      </c>
      <c r="AZ89" s="92">
        <f t="shared" si="266"/>
        <v>187483.27792621744</v>
      </c>
      <c r="BA89" s="92">
        <f t="shared" si="266"/>
        <v>235571.94459170446</v>
      </c>
      <c r="BB89" s="92">
        <f t="shared" si="266"/>
        <v>227835.17731117195</v>
      </c>
      <c r="BC89" s="92">
        <f t="shared" si="266"/>
        <v>206124.01305736345</v>
      </c>
      <c r="BD89" s="92">
        <f t="shared" si="266"/>
        <v>230760.55348879821</v>
      </c>
      <c r="BE89" s="92">
        <f t="shared" si="266"/>
        <v>238993.89419674457</v>
      </c>
      <c r="BF89" s="92">
        <f t="shared" si="266"/>
        <v>271122.74509507988</v>
      </c>
      <c r="BG89" s="92">
        <f t="shared" si="266"/>
        <v>194760.99005083801</v>
      </c>
      <c r="BH89" s="92">
        <f t="shared" si="266"/>
        <v>235252.99854085629</v>
      </c>
      <c r="BI89" s="92">
        <f t="shared" si="266"/>
        <v>247863.77244186794</v>
      </c>
      <c r="BJ89" s="92">
        <f t="shared" si="266"/>
        <v>246179.48976848184</v>
      </c>
      <c r="BK89" s="40">
        <f t="shared" si="253"/>
        <v>2737763.206442846</v>
      </c>
      <c r="BM89" s="51">
        <f>+[9]ENERO!$D$10</f>
        <v>256426.3837332</v>
      </c>
      <c r="BN89" s="51">
        <f>+[10]FEBRERO!$D$10</f>
        <v>247221.19378199999</v>
      </c>
      <c r="BO89" s="51">
        <f>+[11]MARZO!$D$10</f>
        <v>269763.70455799997</v>
      </c>
      <c r="BP89" s="92">
        <f t="shared" si="267"/>
        <v>228329.44018408257</v>
      </c>
      <c r="BQ89" s="92">
        <f t="shared" si="267"/>
        <v>232048.33850300222</v>
      </c>
      <c r="BR89" s="92">
        <f t="shared" si="267"/>
        <v>230550.81212182876</v>
      </c>
      <c r="BS89" s="92">
        <f t="shared" si="267"/>
        <v>212562.62615749054</v>
      </c>
      <c r="BT89" s="92">
        <f t="shared" si="267"/>
        <v>270475.17178687418</v>
      </c>
      <c r="BU89" s="92">
        <f t="shared" si="267"/>
        <v>222891.50214870239</v>
      </c>
      <c r="BV89" s="92">
        <f t="shared" si="267"/>
        <v>227149.73596984358</v>
      </c>
      <c r="BW89" s="92">
        <f t="shared" si="267"/>
        <v>252478.34706540403</v>
      </c>
      <c r="BX89" s="92">
        <f t="shared" si="267"/>
        <v>237332.28426136094</v>
      </c>
      <c r="BY89" s="40">
        <f t="shared" si="255"/>
        <v>2887229.5402717888</v>
      </c>
      <c r="CA89" s="92">
        <f t="shared" si="268"/>
        <v>0</v>
      </c>
      <c r="CB89" s="92">
        <f t="shared" si="268"/>
        <v>0</v>
      </c>
      <c r="CC89" s="92">
        <f t="shared" si="268"/>
        <v>0</v>
      </c>
      <c r="CD89" s="92">
        <f t="shared" si="268"/>
        <v>0</v>
      </c>
      <c r="CE89" s="92">
        <f t="shared" si="268"/>
        <v>0</v>
      </c>
      <c r="CF89" s="92">
        <f t="shared" si="268"/>
        <v>0</v>
      </c>
      <c r="CG89" s="92">
        <f t="shared" si="268"/>
        <v>0</v>
      </c>
      <c r="CH89" s="92">
        <f t="shared" si="268"/>
        <v>0</v>
      </c>
      <c r="CI89" s="92">
        <f t="shared" si="268"/>
        <v>0</v>
      </c>
      <c r="CJ89" s="92">
        <f t="shared" si="268"/>
        <v>0</v>
      </c>
      <c r="CK89" s="92">
        <f t="shared" si="268"/>
        <v>0</v>
      </c>
      <c r="CL89" s="92">
        <f t="shared" si="268"/>
        <v>0</v>
      </c>
      <c r="CM89" s="40">
        <f t="shared" si="257"/>
        <v>0</v>
      </c>
      <c r="CO89" s="92">
        <f t="shared" si="269"/>
        <v>0</v>
      </c>
      <c r="CP89" s="92">
        <f t="shared" si="269"/>
        <v>0</v>
      </c>
      <c r="CQ89" s="92">
        <f t="shared" si="269"/>
        <v>0</v>
      </c>
      <c r="CR89" s="92">
        <f t="shared" si="269"/>
        <v>0</v>
      </c>
      <c r="CS89" s="40">
        <f t="shared" si="259"/>
        <v>0</v>
      </c>
      <c r="CU89" s="92">
        <f t="shared" si="270"/>
        <v>0</v>
      </c>
      <c r="CV89" s="92">
        <f t="shared" si="270"/>
        <v>0</v>
      </c>
      <c r="CW89" s="92">
        <f t="shared" si="270"/>
        <v>0</v>
      </c>
      <c r="CX89" s="92">
        <f t="shared" si="270"/>
        <v>0</v>
      </c>
      <c r="CY89" s="40">
        <f t="shared" si="261"/>
        <v>0</v>
      </c>
      <c r="DA89" s="92">
        <f t="shared" si="271"/>
        <v>0</v>
      </c>
      <c r="DB89" s="92">
        <f t="shared" si="271"/>
        <v>0</v>
      </c>
      <c r="DC89" s="92">
        <f t="shared" si="271"/>
        <v>0</v>
      </c>
      <c r="DD89" s="92">
        <f t="shared" si="271"/>
        <v>0</v>
      </c>
      <c r="DE89" s="92">
        <f t="shared" si="271"/>
        <v>0</v>
      </c>
      <c r="DF89" s="92">
        <f t="shared" si="271"/>
        <v>0</v>
      </c>
      <c r="DG89" s="92">
        <f t="shared" si="271"/>
        <v>0</v>
      </c>
      <c r="DH89" s="92">
        <f t="shared" si="271"/>
        <v>0</v>
      </c>
      <c r="DI89" s="92">
        <f t="shared" si="271"/>
        <v>0</v>
      </c>
      <c r="DJ89" s="92">
        <f t="shared" si="271"/>
        <v>0</v>
      </c>
      <c r="DK89" s="92">
        <f t="shared" si="271"/>
        <v>0</v>
      </c>
      <c r="DL89" s="92">
        <f t="shared" si="271"/>
        <v>0</v>
      </c>
      <c r="DM89" s="92">
        <f t="shared" si="271"/>
        <v>0</v>
      </c>
      <c r="DN89" s="92">
        <f t="shared" si="271"/>
        <v>0</v>
      </c>
      <c r="DO89" s="92">
        <f t="shared" si="271"/>
        <v>0</v>
      </c>
      <c r="DP89" s="92">
        <f t="shared" si="271"/>
        <v>0</v>
      </c>
      <c r="DQ89" s="92">
        <f t="shared" si="271"/>
        <v>0</v>
      </c>
      <c r="DR89" s="92">
        <f t="shared" si="271"/>
        <v>0</v>
      </c>
      <c r="DS89" s="92">
        <f t="shared" si="271"/>
        <v>0</v>
      </c>
      <c r="DU89" s="93">
        <f t="shared" si="263"/>
        <v>149466.33382894285</v>
      </c>
      <c r="DW89" s="93">
        <f t="shared" si="264"/>
        <v>-106960.04990425715</v>
      </c>
      <c r="DX89" s="40">
        <f t="shared" si="265"/>
        <v>2887229.5402717888</v>
      </c>
    </row>
    <row r="90" spans="1:128" x14ac:dyDescent="0.3">
      <c r="A90" s="12" t="str">
        <f t="shared" si="230"/>
        <v>3110200SSG-050GARITA</v>
      </c>
      <c r="B90" s="15" t="s">
        <v>22</v>
      </c>
      <c r="C90" s="16" t="s">
        <v>23</v>
      </c>
      <c r="D90" s="15" t="s">
        <v>24</v>
      </c>
      <c r="E90" s="16" t="s">
        <v>25</v>
      </c>
      <c r="F90" s="60" t="s">
        <v>28</v>
      </c>
      <c r="G90" s="39" t="s">
        <v>178</v>
      </c>
      <c r="I90" s="40">
        <v>37519.844706733151</v>
      </c>
      <c r="J90" s="40">
        <v>36039.020461278124</v>
      </c>
      <c r="K90" s="40">
        <v>41634.600653102636</v>
      </c>
      <c r="L90" s="40">
        <v>38457.596400000002</v>
      </c>
      <c r="M90" s="40">
        <v>37733.728079048749</v>
      </c>
      <c r="N90" s="40">
        <v>35554.373237183761</v>
      </c>
      <c r="O90" s="40">
        <v>36552.707454967785</v>
      </c>
      <c r="P90" s="40">
        <v>38068.573248706256</v>
      </c>
      <c r="Q90" s="40">
        <v>36906.512399999992</v>
      </c>
      <c r="R90" s="40">
        <v>38923.263599999998</v>
      </c>
      <c r="S90" s="40">
        <v>37443.348000000005</v>
      </c>
      <c r="T90" s="40">
        <v>40910.606399999997</v>
      </c>
      <c r="U90" s="40">
        <f>SUM(I90:T90)</f>
        <v>455744.17464102042</v>
      </c>
      <c r="W90" s="42">
        <v>42154.519199999995</v>
      </c>
      <c r="X90" s="42">
        <v>41144.975898454177</v>
      </c>
      <c r="Y90" s="42">
        <v>43528.9476</v>
      </c>
      <c r="Z90" s="42">
        <v>39001.942067276148</v>
      </c>
      <c r="AA90" s="42">
        <v>36953.411999999997</v>
      </c>
      <c r="AB90" s="42">
        <v>34940.491199999989</v>
      </c>
      <c r="AC90" s="42">
        <v>36514.337159344344</v>
      </c>
      <c r="AD90" s="42">
        <v>36368.780223599999</v>
      </c>
      <c r="AE90" s="42">
        <v>35688.886713888205</v>
      </c>
      <c r="AF90" s="42">
        <v>39279.332516399998</v>
      </c>
      <c r="AG90" s="42">
        <v>37593.566778</v>
      </c>
      <c r="AH90" s="42">
        <v>40109.953855199994</v>
      </c>
      <c r="AI90" s="40">
        <f>SUM(W90:AH90)</f>
        <v>463279.14521216275</v>
      </c>
      <c r="AK90" s="92">
        <v>40444.193483999996</v>
      </c>
      <c r="AL90" s="92">
        <v>38311.70706049334</v>
      </c>
      <c r="AM90" s="92">
        <v>43139.008239155002</v>
      </c>
      <c r="AN90" s="92">
        <v>39250.333871022507</v>
      </c>
      <c r="AO90" s="92">
        <v>39162.726702738044</v>
      </c>
      <c r="AP90" s="92">
        <v>37221.4136172</v>
      </c>
      <c r="AQ90" s="92">
        <v>38498.38721999999</v>
      </c>
      <c r="AR90" s="92">
        <v>39398.645032799992</v>
      </c>
      <c r="AS90" s="92">
        <v>39186.791735999992</v>
      </c>
      <c r="AT90" s="92">
        <v>41180.94133976625</v>
      </c>
      <c r="AU90" s="92">
        <v>39918.131207999999</v>
      </c>
      <c r="AV90" s="92">
        <v>41574.011052000009</v>
      </c>
      <c r="AW90" s="40">
        <f t="shared" si="251"/>
        <v>477286.29056317505</v>
      </c>
      <c r="AY90" s="92">
        <f t="shared" si="266"/>
        <v>35090.09003266543</v>
      </c>
      <c r="AZ90" s="92">
        <f t="shared" si="266"/>
        <v>30483.631430677568</v>
      </c>
      <c r="BA90" s="92">
        <f t="shared" si="266"/>
        <v>38302.553773182786</v>
      </c>
      <c r="BB90" s="92">
        <f t="shared" si="266"/>
        <v>37044.602851621159</v>
      </c>
      <c r="BC90" s="92">
        <f t="shared" si="266"/>
        <v>33514.500666697444</v>
      </c>
      <c r="BD90" s="92">
        <f t="shared" si="266"/>
        <v>37520.251081059192</v>
      </c>
      <c r="BE90" s="92">
        <f t="shared" si="266"/>
        <v>38858.941797161366</v>
      </c>
      <c r="BF90" s="92">
        <f t="shared" si="266"/>
        <v>44100.008855456996</v>
      </c>
      <c r="BG90" s="92">
        <f t="shared" si="266"/>
        <v>31691.462032235901</v>
      </c>
      <c r="BH90" s="92">
        <f t="shared" si="266"/>
        <v>38295.000003510155</v>
      </c>
      <c r="BI90" s="92">
        <f t="shared" si="266"/>
        <v>40363.201086034278</v>
      </c>
      <c r="BJ90" s="92">
        <f t="shared" si="266"/>
        <v>40104.129792240114</v>
      </c>
      <c r="BK90" s="40">
        <f t="shared" si="253"/>
        <v>445368.37340254243</v>
      </c>
      <c r="BM90" s="51">
        <f>+[9]ENERO!$D$12</f>
        <v>41582.656821599994</v>
      </c>
      <c r="BN90" s="51">
        <f>+[10]FEBRERO!$D$12</f>
        <v>40089.923315999993</v>
      </c>
      <c r="BO90" s="51">
        <f>+[11]MARZO!$D$12</f>
        <v>43745.46560399999</v>
      </c>
      <c r="BP90" s="92">
        <f t="shared" si="267"/>
        <v>37124.966964166735</v>
      </c>
      <c r="BQ90" s="92">
        <f t="shared" si="267"/>
        <v>37729.637028270939</v>
      </c>
      <c r="BR90" s="92">
        <f t="shared" si="267"/>
        <v>37486.148420826314</v>
      </c>
      <c r="BS90" s="92">
        <f t="shared" si="267"/>
        <v>34561.379678201869</v>
      </c>
      <c r="BT90" s="92">
        <f t="shared" si="267"/>
        <v>43994.676532208301</v>
      </c>
      <c r="BU90" s="92">
        <f t="shared" si="267"/>
        <v>36268.852277911465</v>
      </c>
      <c r="BV90" s="92">
        <f t="shared" si="267"/>
        <v>36975.933117603985</v>
      </c>
      <c r="BW90" s="92">
        <f t="shared" si="267"/>
        <v>41114.658233730122</v>
      </c>
      <c r="BX90" s="92">
        <f t="shared" si="267"/>
        <v>38662.86643480169</v>
      </c>
      <c r="BY90" s="40">
        <f t="shared" si="255"/>
        <v>469337.1644293213</v>
      </c>
      <c r="CA90" s="92">
        <f t="shared" si="268"/>
        <v>0</v>
      </c>
      <c r="CB90" s="92">
        <f t="shared" si="268"/>
        <v>0</v>
      </c>
      <c r="CC90" s="92">
        <f t="shared" si="268"/>
        <v>0</v>
      </c>
      <c r="CD90" s="92">
        <f t="shared" si="268"/>
        <v>0</v>
      </c>
      <c r="CE90" s="92">
        <f t="shared" si="268"/>
        <v>0</v>
      </c>
      <c r="CF90" s="92">
        <f t="shared" si="268"/>
        <v>0</v>
      </c>
      <c r="CG90" s="92">
        <f t="shared" si="268"/>
        <v>0</v>
      </c>
      <c r="CH90" s="92">
        <f t="shared" si="268"/>
        <v>0</v>
      </c>
      <c r="CI90" s="92">
        <f t="shared" si="268"/>
        <v>0</v>
      </c>
      <c r="CJ90" s="92">
        <f t="shared" si="268"/>
        <v>0</v>
      </c>
      <c r="CK90" s="92">
        <f t="shared" si="268"/>
        <v>0</v>
      </c>
      <c r="CL90" s="92">
        <f t="shared" si="268"/>
        <v>0</v>
      </c>
      <c r="CM90" s="40">
        <f t="shared" si="257"/>
        <v>0</v>
      </c>
      <c r="CO90" s="92">
        <f t="shared" si="269"/>
        <v>0</v>
      </c>
      <c r="CP90" s="92">
        <f t="shared" si="269"/>
        <v>0</v>
      </c>
      <c r="CQ90" s="92">
        <f t="shared" si="269"/>
        <v>0</v>
      </c>
      <c r="CR90" s="92">
        <f t="shared" si="269"/>
        <v>0</v>
      </c>
      <c r="CS90" s="40">
        <f t="shared" si="259"/>
        <v>0</v>
      </c>
      <c r="CU90" s="92">
        <f t="shared" si="270"/>
        <v>0</v>
      </c>
      <c r="CV90" s="92">
        <f t="shared" si="270"/>
        <v>0</v>
      </c>
      <c r="CW90" s="92">
        <f t="shared" si="270"/>
        <v>0</v>
      </c>
      <c r="CX90" s="92">
        <f t="shared" si="270"/>
        <v>0</v>
      </c>
      <c r="CY90" s="40">
        <f t="shared" si="261"/>
        <v>0</v>
      </c>
      <c r="DA90" s="92">
        <f t="shared" si="271"/>
        <v>0</v>
      </c>
      <c r="DB90" s="92">
        <f t="shared" si="271"/>
        <v>0</v>
      </c>
      <c r="DC90" s="92">
        <f t="shared" si="271"/>
        <v>0</v>
      </c>
      <c r="DD90" s="92">
        <f t="shared" si="271"/>
        <v>0</v>
      </c>
      <c r="DE90" s="92">
        <f t="shared" si="271"/>
        <v>0</v>
      </c>
      <c r="DF90" s="92">
        <f t="shared" si="271"/>
        <v>0</v>
      </c>
      <c r="DG90" s="92">
        <f t="shared" si="271"/>
        <v>0</v>
      </c>
      <c r="DH90" s="92">
        <f t="shared" si="271"/>
        <v>0</v>
      </c>
      <c r="DI90" s="92">
        <f t="shared" si="271"/>
        <v>0</v>
      </c>
      <c r="DJ90" s="92">
        <f t="shared" si="271"/>
        <v>0</v>
      </c>
      <c r="DK90" s="92">
        <f t="shared" si="271"/>
        <v>0</v>
      </c>
      <c r="DL90" s="92">
        <f t="shared" si="271"/>
        <v>0</v>
      </c>
      <c r="DM90" s="92">
        <f t="shared" si="271"/>
        <v>0</v>
      </c>
      <c r="DN90" s="92">
        <f t="shared" si="271"/>
        <v>0</v>
      </c>
      <c r="DO90" s="92">
        <f t="shared" si="271"/>
        <v>0</v>
      </c>
      <c r="DP90" s="92">
        <f t="shared" si="271"/>
        <v>0</v>
      </c>
      <c r="DQ90" s="92">
        <f t="shared" si="271"/>
        <v>0</v>
      </c>
      <c r="DR90" s="92">
        <f t="shared" si="271"/>
        <v>0</v>
      </c>
      <c r="DS90" s="92">
        <f t="shared" si="271"/>
        <v>0</v>
      </c>
      <c r="DU90" s="93">
        <f t="shared" si="263"/>
        <v>23968.791026778868</v>
      </c>
      <c r="DW90" s="93">
        <f t="shared" si="264"/>
        <v>-17613.865794821126</v>
      </c>
      <c r="DX90" s="40">
        <f t="shared" si="265"/>
        <v>469337.1644293213</v>
      </c>
    </row>
    <row r="91" spans="1:128" x14ac:dyDescent="0.3">
      <c r="A91" s="12" t="str">
        <f t="shared" si="230"/>
        <v>3110200SSG-050MAIN OFFICIE</v>
      </c>
      <c r="B91" s="15" t="s">
        <v>22</v>
      </c>
      <c r="C91" s="16" t="s">
        <v>23</v>
      </c>
      <c r="D91" s="15" t="s">
        <v>24</v>
      </c>
      <c r="E91" s="16" t="s">
        <v>25</v>
      </c>
      <c r="F91" s="60" t="s">
        <v>29</v>
      </c>
      <c r="G91" s="39" t="s">
        <v>178</v>
      </c>
      <c r="I91" s="40">
        <v>40744.149712079197</v>
      </c>
      <c r="J91" s="40">
        <v>39661.471257928737</v>
      </c>
      <c r="K91" s="40">
        <v>44880.196627083053</v>
      </c>
      <c r="L91" s="40">
        <v>43200.01</v>
      </c>
      <c r="M91" s="40">
        <v>38413.299535131489</v>
      </c>
      <c r="N91" s="40">
        <v>37849.760077486651</v>
      </c>
      <c r="O91" s="40">
        <v>39959.650310211357</v>
      </c>
      <c r="P91" s="40">
        <v>41181.566099612915</v>
      </c>
      <c r="Q91" s="40">
        <v>39859.39</v>
      </c>
      <c r="R91" s="40">
        <v>44166.99</v>
      </c>
      <c r="S91" s="40">
        <v>42219.200000000004</v>
      </c>
      <c r="T91" s="40">
        <v>44160.48000000001</v>
      </c>
      <c r="U91" s="40">
        <f>SUM(I91:T91)</f>
        <v>496296.16361953341</v>
      </c>
      <c r="W91" s="42">
        <v>46852.289999999979</v>
      </c>
      <c r="X91" s="42">
        <v>46294.409378961354</v>
      </c>
      <c r="Y91" s="42">
        <v>49409.509999999995</v>
      </c>
      <c r="Z91" s="42">
        <v>43874.230628942729</v>
      </c>
      <c r="AA91" s="42">
        <v>42116.849999999991</v>
      </c>
      <c r="AB91" s="42">
        <v>40408.87999999999</v>
      </c>
      <c r="AC91" s="42">
        <v>42126.281120947897</v>
      </c>
      <c r="AD91" s="42">
        <v>42487.071080000002</v>
      </c>
      <c r="AE91" s="42">
        <v>42209.277269193495</v>
      </c>
      <c r="AF91" s="42">
        <v>46025.894339999999</v>
      </c>
      <c r="AG91" s="42">
        <v>45880.358110000001</v>
      </c>
      <c r="AH91" s="42">
        <v>48864.630660000003</v>
      </c>
      <c r="AI91" s="40">
        <f>SUM(W91:AH91)</f>
        <v>536549.68258804549</v>
      </c>
      <c r="AK91" s="92">
        <v>51088.232650000005</v>
      </c>
      <c r="AL91" s="92">
        <v>47209.134057579919</v>
      </c>
      <c r="AM91" s="92">
        <v>51665.258863961717</v>
      </c>
      <c r="AN91" s="92">
        <v>47534.151015252726</v>
      </c>
      <c r="AO91" s="92">
        <v>46122.616012615603</v>
      </c>
      <c r="AP91" s="92">
        <v>42693.837159999988</v>
      </c>
      <c r="AQ91" s="92">
        <v>44236.800490000016</v>
      </c>
      <c r="AR91" s="92">
        <v>44956.285189999995</v>
      </c>
      <c r="AS91" s="92">
        <v>45635.535570000007</v>
      </c>
      <c r="AT91" s="92">
        <v>48495.979818677282</v>
      </c>
      <c r="AU91" s="92">
        <v>47453.956990000006</v>
      </c>
      <c r="AV91" s="92">
        <v>50596.885920000008</v>
      </c>
      <c r="AW91" s="40">
        <f t="shared" si="251"/>
        <v>567688.67373808729</v>
      </c>
      <c r="AY91" s="92">
        <f t="shared" si="266"/>
        <v>37317.186792720262</v>
      </c>
      <c r="AZ91" s="92">
        <f t="shared" si="266"/>
        <v>32418.365617189163</v>
      </c>
      <c r="BA91" s="92">
        <f t="shared" si="266"/>
        <v>40733.539083584445</v>
      </c>
      <c r="BB91" s="92">
        <f t="shared" si="266"/>
        <v>39395.748571440126</v>
      </c>
      <c r="BC91" s="92">
        <f t="shared" si="266"/>
        <v>35641.59796910319</v>
      </c>
      <c r="BD91" s="92">
        <f t="shared" si="266"/>
        <v>39901.585228144118</v>
      </c>
      <c r="BE91" s="92">
        <f t="shared" si="266"/>
        <v>41325.239925637376</v>
      </c>
      <c r="BF91" s="92">
        <f t="shared" si="266"/>
        <v>46915.892945760817</v>
      </c>
      <c r="BG91" s="92">
        <f t="shared" si="266"/>
        <v>33727.13498507646</v>
      </c>
      <c r="BH91" s="92">
        <f t="shared" si="266"/>
        <v>40769.378892764718</v>
      </c>
      <c r="BI91" s="92">
        <f t="shared" si="266"/>
        <v>42986.437872517541</v>
      </c>
      <c r="BJ91" s="92">
        <f t="shared" si="266"/>
        <v>42725.562483569207</v>
      </c>
      <c r="BK91" s="40">
        <f t="shared" si="253"/>
        <v>473857.67036750744</v>
      </c>
      <c r="BM91" s="51">
        <f>+[9]ENERO!$D$14</f>
        <v>53325.771069999995</v>
      </c>
      <c r="BN91" s="51">
        <f>+[10]FEBRERO!$D$14</f>
        <v>48052.732619999995</v>
      </c>
      <c r="BO91" s="51">
        <f>+[11]MARZO!$D$14</f>
        <v>52639.927619999995</v>
      </c>
      <c r="BP91" s="92">
        <f t="shared" si="267"/>
        <v>39481.213231020723</v>
      </c>
      <c r="BQ91" s="92">
        <f t="shared" si="267"/>
        <v>40124.260476244017</v>
      </c>
      <c r="BR91" s="92">
        <f t="shared" si="267"/>
        <v>39865.318141315496</v>
      </c>
      <c r="BS91" s="92">
        <f t="shared" si="267"/>
        <v>36754.920265663895</v>
      </c>
      <c r="BT91" s="92">
        <f t="shared" si="267"/>
        <v>46803.834918347238</v>
      </c>
      <c r="BU91" s="92">
        <f t="shared" si="267"/>
        <v>38598.549832969482</v>
      </c>
      <c r="BV91" s="92">
        <f t="shared" si="267"/>
        <v>39365.08230962127</v>
      </c>
      <c r="BW91" s="92">
        <f t="shared" si="267"/>
        <v>43786.732822475402</v>
      </c>
      <c r="BX91" s="92">
        <f t="shared" si="267"/>
        <v>41190.09000348988</v>
      </c>
      <c r="BY91" s="40">
        <f t="shared" si="255"/>
        <v>519988.43331114738</v>
      </c>
      <c r="CA91" s="92">
        <f t="shared" si="268"/>
        <v>0</v>
      </c>
      <c r="CB91" s="92">
        <f t="shared" si="268"/>
        <v>0</v>
      </c>
      <c r="CC91" s="92">
        <f t="shared" si="268"/>
        <v>0</v>
      </c>
      <c r="CD91" s="92">
        <f t="shared" si="268"/>
        <v>0</v>
      </c>
      <c r="CE91" s="92">
        <f t="shared" si="268"/>
        <v>0</v>
      </c>
      <c r="CF91" s="92">
        <f t="shared" si="268"/>
        <v>0</v>
      </c>
      <c r="CG91" s="92">
        <f t="shared" si="268"/>
        <v>0</v>
      </c>
      <c r="CH91" s="92">
        <f t="shared" si="268"/>
        <v>0</v>
      </c>
      <c r="CI91" s="92">
        <f t="shared" si="268"/>
        <v>0</v>
      </c>
      <c r="CJ91" s="92">
        <f t="shared" si="268"/>
        <v>0</v>
      </c>
      <c r="CK91" s="92">
        <f t="shared" si="268"/>
        <v>0</v>
      </c>
      <c r="CL91" s="92">
        <f t="shared" si="268"/>
        <v>0</v>
      </c>
      <c r="CM91" s="40">
        <f t="shared" si="257"/>
        <v>0</v>
      </c>
      <c r="CO91" s="92">
        <f t="shared" si="269"/>
        <v>0</v>
      </c>
      <c r="CP91" s="92">
        <f t="shared" si="269"/>
        <v>0</v>
      </c>
      <c r="CQ91" s="92">
        <f t="shared" si="269"/>
        <v>0</v>
      </c>
      <c r="CR91" s="92">
        <f t="shared" si="269"/>
        <v>0</v>
      </c>
      <c r="CS91" s="40">
        <f t="shared" si="259"/>
        <v>0</v>
      </c>
      <c r="CU91" s="92">
        <f t="shared" si="270"/>
        <v>0</v>
      </c>
      <c r="CV91" s="92">
        <f t="shared" si="270"/>
        <v>0</v>
      </c>
      <c r="CW91" s="92">
        <f t="shared" si="270"/>
        <v>0</v>
      </c>
      <c r="CX91" s="92">
        <f t="shared" si="270"/>
        <v>0</v>
      </c>
      <c r="CY91" s="40">
        <f t="shared" si="261"/>
        <v>0</v>
      </c>
      <c r="DA91" s="92">
        <f t="shared" si="271"/>
        <v>0</v>
      </c>
      <c r="DB91" s="92">
        <f t="shared" si="271"/>
        <v>0</v>
      </c>
      <c r="DC91" s="92">
        <f t="shared" si="271"/>
        <v>0</v>
      </c>
      <c r="DD91" s="92">
        <f t="shared" si="271"/>
        <v>0</v>
      </c>
      <c r="DE91" s="92">
        <f t="shared" si="271"/>
        <v>0</v>
      </c>
      <c r="DF91" s="92">
        <f t="shared" si="271"/>
        <v>0</v>
      </c>
      <c r="DG91" s="92">
        <f t="shared" si="271"/>
        <v>0</v>
      </c>
      <c r="DH91" s="92">
        <f t="shared" si="271"/>
        <v>0</v>
      </c>
      <c r="DI91" s="92">
        <f t="shared" si="271"/>
        <v>0</v>
      </c>
      <c r="DJ91" s="92">
        <f t="shared" si="271"/>
        <v>0</v>
      </c>
      <c r="DK91" s="92">
        <f t="shared" si="271"/>
        <v>0</v>
      </c>
      <c r="DL91" s="92">
        <f t="shared" si="271"/>
        <v>0</v>
      </c>
      <c r="DM91" s="92">
        <f t="shared" si="271"/>
        <v>0</v>
      </c>
      <c r="DN91" s="92">
        <f t="shared" si="271"/>
        <v>0</v>
      </c>
      <c r="DO91" s="92">
        <f t="shared" si="271"/>
        <v>0</v>
      </c>
      <c r="DP91" s="92">
        <f t="shared" si="271"/>
        <v>0</v>
      </c>
      <c r="DQ91" s="92">
        <f t="shared" si="271"/>
        <v>0</v>
      </c>
      <c r="DR91" s="92">
        <f t="shared" si="271"/>
        <v>0</v>
      </c>
      <c r="DS91" s="92">
        <f t="shared" si="271"/>
        <v>0</v>
      </c>
      <c r="DU91" s="93">
        <f t="shared" si="263"/>
        <v>46130.762943639944</v>
      </c>
      <c r="DW91" s="93">
        <f t="shared" si="264"/>
        <v>-7195.0081263600514</v>
      </c>
      <c r="DX91" s="40">
        <f t="shared" si="265"/>
        <v>519988.43331114738</v>
      </c>
    </row>
    <row r="92" spans="1:128" x14ac:dyDescent="0.3">
      <c r="A92" s="12" t="str">
        <f t="shared" si="230"/>
        <v>3110200SSG-050PIONERO</v>
      </c>
      <c r="B92" s="15" t="s">
        <v>22</v>
      </c>
      <c r="C92" s="16" t="s">
        <v>23</v>
      </c>
      <c r="D92" s="15" t="s">
        <v>24</v>
      </c>
      <c r="E92" s="16" t="s">
        <v>25</v>
      </c>
      <c r="F92" s="60" t="s">
        <v>30</v>
      </c>
      <c r="G92" s="39" t="s">
        <v>178</v>
      </c>
      <c r="I92" s="40">
        <v>28349.338623647633</v>
      </c>
      <c r="J92" s="40">
        <v>25727.233360528389</v>
      </c>
      <c r="K92" s="40">
        <v>28265.549655005827</v>
      </c>
      <c r="L92" s="40">
        <v>27436.049999999996</v>
      </c>
      <c r="M92" s="40">
        <v>28689.814008137739</v>
      </c>
      <c r="N92" s="40">
        <v>27537.282801654805</v>
      </c>
      <c r="O92" s="40">
        <v>28596.530452900955</v>
      </c>
      <c r="P92" s="40">
        <v>28381.448293852234</v>
      </c>
      <c r="Q92" s="40">
        <v>27686.76</v>
      </c>
      <c r="R92" s="40">
        <v>28641.840000000004</v>
      </c>
      <c r="S92" s="40">
        <v>27806.540000000005</v>
      </c>
      <c r="T92" s="40">
        <v>28597.66</v>
      </c>
      <c r="U92" s="40">
        <f>SUM(I92:T92)</f>
        <v>335716.04719572753</v>
      </c>
      <c r="W92" s="42">
        <v>28619.809999999998</v>
      </c>
      <c r="X92" s="42">
        <v>26797.66532386397</v>
      </c>
      <c r="Y92" s="42">
        <v>28541.160000000007</v>
      </c>
      <c r="Z92" s="42">
        <v>27665.724881546019</v>
      </c>
      <c r="AA92" s="42">
        <v>28485.43</v>
      </c>
      <c r="AB92" s="42">
        <v>27576.050000000003</v>
      </c>
      <c r="AC92" s="42">
        <v>4775.8258423503212</v>
      </c>
      <c r="AD92" s="42">
        <v>4758.9588589999994</v>
      </c>
      <c r="AE92" s="42">
        <v>4599.0374038763821</v>
      </c>
      <c r="AF92" s="42">
        <v>4749.0987919999998</v>
      </c>
      <c r="AG92" s="42">
        <v>4579.4957680000016</v>
      </c>
      <c r="AH92" s="42">
        <v>4755.4646369999991</v>
      </c>
      <c r="AI92" s="40">
        <f>SUM(W92:AH92)</f>
        <v>195903.72150763666</v>
      </c>
      <c r="AK92" s="92">
        <v>4768.0865330000006</v>
      </c>
      <c r="AL92" s="92">
        <v>4277.5996402256806</v>
      </c>
      <c r="AM92" s="92">
        <v>4739.5282490788959</v>
      </c>
      <c r="AN92" s="92">
        <v>0</v>
      </c>
      <c r="AO92" s="92">
        <v>0</v>
      </c>
      <c r="AP92" s="92">
        <v>0</v>
      </c>
      <c r="AQ92" s="92">
        <v>4748.9390030000004</v>
      </c>
      <c r="AR92" s="92">
        <v>4763.2957329999999</v>
      </c>
      <c r="AS92" s="92">
        <v>0</v>
      </c>
      <c r="AT92" s="92">
        <v>4789.6746923652745</v>
      </c>
      <c r="AU92" s="92">
        <v>4598.9963179999986</v>
      </c>
      <c r="AV92" s="92">
        <v>4771.8706839999995</v>
      </c>
      <c r="AW92" s="40">
        <f t="shared" si="251"/>
        <v>37457.990852669849</v>
      </c>
      <c r="AY92" s="92">
        <f t="shared" si="266"/>
        <v>0</v>
      </c>
      <c r="AZ92" s="92">
        <f t="shared" si="266"/>
        <v>0</v>
      </c>
      <c r="BA92" s="92">
        <f t="shared" si="266"/>
        <v>0</v>
      </c>
      <c r="BB92" s="92">
        <f t="shared" si="266"/>
        <v>0</v>
      </c>
      <c r="BC92" s="92">
        <f t="shared" si="266"/>
        <v>0</v>
      </c>
      <c r="BD92" s="92">
        <f t="shared" si="266"/>
        <v>0</v>
      </c>
      <c r="BE92" s="92">
        <f t="shared" si="266"/>
        <v>0</v>
      </c>
      <c r="BF92" s="92">
        <f t="shared" si="266"/>
        <v>0</v>
      </c>
      <c r="BG92" s="92">
        <f t="shared" si="266"/>
        <v>0</v>
      </c>
      <c r="BH92" s="92">
        <f t="shared" si="266"/>
        <v>0</v>
      </c>
      <c r="BI92" s="92">
        <f t="shared" si="266"/>
        <v>0</v>
      </c>
      <c r="BJ92" s="92">
        <f t="shared" si="266"/>
        <v>0</v>
      </c>
      <c r="BK92" s="40">
        <f t="shared" si="253"/>
        <v>0</v>
      </c>
      <c r="BM92" s="51">
        <f>+[9]ENERO!$D$11</f>
        <v>4766.463753</v>
      </c>
      <c r="BN92" s="51">
        <f>+[10]FEBRERO!$D$11</f>
        <v>4300.1029840000001</v>
      </c>
      <c r="BO92" s="51">
        <f>+[11]MARZO!$D$11</f>
        <v>4744.4458429999995</v>
      </c>
      <c r="BP92" s="92">
        <f t="shared" si="267"/>
        <v>0</v>
      </c>
      <c r="BQ92" s="92">
        <f t="shared" si="267"/>
        <v>0</v>
      </c>
      <c r="BR92" s="92">
        <f t="shared" si="267"/>
        <v>0</v>
      </c>
      <c r="BS92" s="92">
        <f t="shared" si="267"/>
        <v>0</v>
      </c>
      <c r="BT92" s="92">
        <f t="shared" si="267"/>
        <v>0</v>
      </c>
      <c r="BU92" s="92">
        <f t="shared" si="267"/>
        <v>0</v>
      </c>
      <c r="BV92" s="92">
        <f t="shared" si="267"/>
        <v>0</v>
      </c>
      <c r="BW92" s="92">
        <f t="shared" si="267"/>
        <v>0</v>
      </c>
      <c r="BX92" s="92">
        <f t="shared" si="267"/>
        <v>0</v>
      </c>
      <c r="BY92" s="40">
        <f t="shared" si="255"/>
        <v>13811.012580000001</v>
      </c>
      <c r="CA92" s="92">
        <f t="shared" si="268"/>
        <v>0</v>
      </c>
      <c r="CB92" s="92">
        <f t="shared" si="268"/>
        <v>0</v>
      </c>
      <c r="CC92" s="92">
        <f t="shared" si="268"/>
        <v>0</v>
      </c>
      <c r="CD92" s="92">
        <f t="shared" si="268"/>
        <v>0</v>
      </c>
      <c r="CE92" s="92">
        <f t="shared" si="268"/>
        <v>0</v>
      </c>
      <c r="CF92" s="92">
        <f t="shared" si="268"/>
        <v>0</v>
      </c>
      <c r="CG92" s="92">
        <f t="shared" si="268"/>
        <v>0</v>
      </c>
      <c r="CH92" s="92">
        <f t="shared" si="268"/>
        <v>0</v>
      </c>
      <c r="CI92" s="92">
        <f t="shared" si="268"/>
        <v>0</v>
      </c>
      <c r="CJ92" s="92">
        <f t="shared" si="268"/>
        <v>0</v>
      </c>
      <c r="CK92" s="92">
        <f t="shared" si="268"/>
        <v>0</v>
      </c>
      <c r="CL92" s="92">
        <f t="shared" si="268"/>
        <v>0</v>
      </c>
      <c r="CM92" s="40">
        <f t="shared" si="257"/>
        <v>0</v>
      </c>
      <c r="CO92" s="92">
        <f t="shared" si="269"/>
        <v>0</v>
      </c>
      <c r="CP92" s="92">
        <f t="shared" si="269"/>
        <v>0</v>
      </c>
      <c r="CQ92" s="92">
        <f t="shared" si="269"/>
        <v>0</v>
      </c>
      <c r="CR92" s="92">
        <f t="shared" si="269"/>
        <v>0</v>
      </c>
      <c r="CS92" s="40">
        <f t="shared" si="259"/>
        <v>0</v>
      </c>
      <c r="CU92" s="92">
        <f t="shared" si="270"/>
        <v>0</v>
      </c>
      <c r="CV92" s="92">
        <f t="shared" si="270"/>
        <v>0</v>
      </c>
      <c r="CW92" s="92">
        <f t="shared" si="270"/>
        <v>0</v>
      </c>
      <c r="CX92" s="92">
        <f t="shared" si="270"/>
        <v>0</v>
      </c>
      <c r="CY92" s="40">
        <f t="shared" si="261"/>
        <v>0</v>
      </c>
      <c r="DA92" s="92">
        <f t="shared" si="271"/>
        <v>0</v>
      </c>
      <c r="DB92" s="92">
        <f t="shared" si="271"/>
        <v>0</v>
      </c>
      <c r="DC92" s="92">
        <f t="shared" si="271"/>
        <v>0</v>
      </c>
      <c r="DD92" s="92">
        <f t="shared" si="271"/>
        <v>0</v>
      </c>
      <c r="DE92" s="92">
        <f t="shared" si="271"/>
        <v>0</v>
      </c>
      <c r="DF92" s="92">
        <f t="shared" si="271"/>
        <v>0</v>
      </c>
      <c r="DG92" s="92">
        <f t="shared" si="271"/>
        <v>0</v>
      </c>
      <c r="DH92" s="92">
        <f t="shared" si="271"/>
        <v>0</v>
      </c>
      <c r="DI92" s="92">
        <f t="shared" si="271"/>
        <v>0</v>
      </c>
      <c r="DJ92" s="92">
        <f t="shared" si="271"/>
        <v>0</v>
      </c>
      <c r="DK92" s="92">
        <f t="shared" si="271"/>
        <v>0</v>
      </c>
      <c r="DL92" s="92">
        <f t="shared" si="271"/>
        <v>0</v>
      </c>
      <c r="DM92" s="92">
        <f t="shared" si="271"/>
        <v>0</v>
      </c>
      <c r="DN92" s="92">
        <f t="shared" si="271"/>
        <v>0</v>
      </c>
      <c r="DO92" s="92">
        <f t="shared" si="271"/>
        <v>0</v>
      </c>
      <c r="DP92" s="92">
        <f t="shared" si="271"/>
        <v>0</v>
      </c>
      <c r="DQ92" s="92">
        <f t="shared" si="271"/>
        <v>0</v>
      </c>
      <c r="DR92" s="92">
        <f t="shared" si="271"/>
        <v>0</v>
      </c>
      <c r="DS92" s="92">
        <f t="shared" si="271"/>
        <v>0</v>
      </c>
      <c r="DU92" s="93">
        <f t="shared" si="263"/>
        <v>13811.012580000001</v>
      </c>
      <c r="DW92" s="93">
        <f t="shared" si="264"/>
        <v>9044.5488270000005</v>
      </c>
      <c r="DX92" s="40">
        <f t="shared" si="265"/>
        <v>13811.012580000001</v>
      </c>
    </row>
    <row r="93" spans="1:128" x14ac:dyDescent="0.3">
      <c r="A93" s="12" t="str">
        <f t="shared" si="230"/>
        <v>3110151LOG-063CANCHA NITRATOS</v>
      </c>
      <c r="B93" s="15" t="s">
        <v>31</v>
      </c>
      <c r="C93" s="16" t="s">
        <v>32</v>
      </c>
      <c r="D93" s="15" t="s">
        <v>33</v>
      </c>
      <c r="E93" s="16" t="s">
        <v>34</v>
      </c>
      <c r="F93" s="60" t="s">
        <v>35</v>
      </c>
      <c r="G93" s="39" t="s">
        <v>178</v>
      </c>
      <c r="I93" s="40">
        <v>33333.761795681829</v>
      </c>
      <c r="J93" s="40">
        <v>30243.537554489722</v>
      </c>
      <c r="K93" s="40">
        <v>33230.275282752118</v>
      </c>
      <c r="L93" s="40">
        <v>32258.530000000002</v>
      </c>
      <c r="M93" s="40">
        <v>33734.098586248569</v>
      </c>
      <c r="N93" s="40">
        <v>32374.082662722321</v>
      </c>
      <c r="O93" s="40">
        <v>33688.507837322009</v>
      </c>
      <c r="P93" s="40">
        <v>33435.127553559425</v>
      </c>
      <c r="Q93" s="40">
        <v>32616.760000000002</v>
      </c>
      <c r="R93" s="40">
        <v>33741.869999999995</v>
      </c>
      <c r="S93" s="40">
        <v>32757.849999999995</v>
      </c>
      <c r="T93" s="40">
        <v>32610.63</v>
      </c>
      <c r="U93" s="40">
        <f t="shared" si="246"/>
        <v>394025.03127277602</v>
      </c>
      <c r="W93" s="42">
        <v>27178.740000000005</v>
      </c>
      <c r="X93" s="42">
        <v>27210.217120202011</v>
      </c>
      <c r="Y93" s="42">
        <v>33623.340000000004</v>
      </c>
      <c r="Z93" s="42">
        <v>32591.960448915568</v>
      </c>
      <c r="AA93" s="42">
        <v>33557.600000000006</v>
      </c>
      <c r="AB93" s="42">
        <v>32486.280000000006</v>
      </c>
      <c r="AC93" s="42">
        <v>2584.3867691199516</v>
      </c>
      <c r="AD93" s="42">
        <v>2575.2593832999996</v>
      </c>
      <c r="AE93" s="42">
        <v>2488.7196077938647</v>
      </c>
      <c r="AF93" s="42">
        <v>2569.9237122</v>
      </c>
      <c r="AG93" s="42">
        <v>2478.1448607000002</v>
      </c>
      <c r="AH93" s="42">
        <v>2573.3685217000002</v>
      </c>
      <c r="AI93" s="40">
        <f t="shared" si="248"/>
        <v>201917.9404239314</v>
      </c>
      <c r="AK93" s="92">
        <v>2580.1987260000001</v>
      </c>
      <c r="AL93" s="92">
        <v>2314.7770205018705</v>
      </c>
      <c r="AM93" s="92">
        <v>2564.7447170648452</v>
      </c>
      <c r="AN93" s="92">
        <v>2488.954012785473</v>
      </c>
      <c r="AO93" s="92">
        <v>2582.8118080125278</v>
      </c>
      <c r="AP93" s="92">
        <v>2497.3246783</v>
      </c>
      <c r="AQ93" s="92">
        <v>2569.8372444999995</v>
      </c>
      <c r="AR93" s="92">
        <v>2577.6062358000004</v>
      </c>
      <c r="AS93" s="92">
        <v>2485.3566689000008</v>
      </c>
      <c r="AT93" s="92">
        <v>2591.8809252989304</v>
      </c>
      <c r="AU93" s="92">
        <v>2488.6973744999996</v>
      </c>
      <c r="AV93" s="92">
        <v>2582.2464780999994</v>
      </c>
      <c r="AW93" s="40">
        <f t="shared" si="251"/>
        <v>30324.435889763645</v>
      </c>
      <c r="AY93" s="92">
        <f t="shared" si="266"/>
        <v>28678.522075942979</v>
      </c>
      <c r="AZ93" s="92">
        <f t="shared" si="266"/>
        <v>24913.743342515729</v>
      </c>
      <c r="BA93" s="92">
        <f t="shared" si="266"/>
        <v>31304.012982772529</v>
      </c>
      <c r="BB93" s="92">
        <f t="shared" si="266"/>
        <v>30275.911509083675</v>
      </c>
      <c r="BC93" s="92">
        <f t="shared" si="266"/>
        <v>27390.820209904148</v>
      </c>
      <c r="BD93" s="92">
        <f t="shared" si="266"/>
        <v>30664.650558645058</v>
      </c>
      <c r="BE93" s="92">
        <f t="shared" si="266"/>
        <v>31758.739266278961</v>
      </c>
      <c r="BF93" s="92">
        <f t="shared" si="266"/>
        <v>35833.905281165862</v>
      </c>
      <c r="BG93" s="92">
        <f t="shared" si="266"/>
        <v>25602.47869637128</v>
      </c>
      <c r="BH93" s="92">
        <f t="shared" si="266"/>
        <v>30758.640481199724</v>
      </c>
      <c r="BI93" s="92">
        <f t="shared" si="266"/>
        <v>32232.722891210626</v>
      </c>
      <c r="BJ93" s="92">
        <f t="shared" si="266"/>
        <v>31841.07968924868</v>
      </c>
      <c r="BK93" s="40">
        <f t="shared" si="253"/>
        <v>361255.22698433924</v>
      </c>
      <c r="BM93" s="51">
        <f>+[9]ENERO!$D$18</f>
        <v>2579.3205735000006</v>
      </c>
      <c r="BN93" s="51">
        <f>+[10]FEBRERO!$D$18</f>
        <v>2326.9544636000001</v>
      </c>
      <c r="BO93" s="51">
        <f>+[11]MARZO!$D$18</f>
        <v>2567.4058197999998</v>
      </c>
      <c r="BP93" s="92">
        <f t="shared" si="267"/>
        <v>30341.591704649043</v>
      </c>
      <c r="BQ93" s="92">
        <f t="shared" si="267"/>
        <v>30835.778062276837</v>
      </c>
      <c r="BR93" s="92">
        <f t="shared" si="267"/>
        <v>30636.779045821171</v>
      </c>
      <c r="BS93" s="92">
        <f t="shared" si="267"/>
        <v>28246.416271764421</v>
      </c>
      <c r="BT93" s="92">
        <f t="shared" si="267"/>
        <v>35748.316443605538</v>
      </c>
      <c r="BU93" s="92">
        <f t="shared" si="267"/>
        <v>29300.400115417222</v>
      </c>
      <c r="BV93" s="92">
        <f t="shared" si="267"/>
        <v>29699.162635253138</v>
      </c>
      <c r="BW93" s="92">
        <f t="shared" si="267"/>
        <v>32832.811817623362</v>
      </c>
      <c r="BX93" s="92">
        <f t="shared" si="267"/>
        <v>30696.774061495838</v>
      </c>
      <c r="BY93" s="40">
        <f t="shared" si="255"/>
        <v>285811.71101480653</v>
      </c>
      <c r="CA93" s="92">
        <f t="shared" si="268"/>
        <v>0</v>
      </c>
      <c r="CB93" s="92">
        <f t="shared" si="268"/>
        <v>0</v>
      </c>
      <c r="CC93" s="92">
        <f t="shared" si="268"/>
        <v>0</v>
      </c>
      <c r="CD93" s="92">
        <f t="shared" si="268"/>
        <v>0</v>
      </c>
      <c r="CE93" s="92">
        <f t="shared" si="268"/>
        <v>0</v>
      </c>
      <c r="CF93" s="92">
        <f t="shared" si="268"/>
        <v>0</v>
      </c>
      <c r="CG93" s="92">
        <f t="shared" si="268"/>
        <v>0</v>
      </c>
      <c r="CH93" s="92">
        <f t="shared" si="268"/>
        <v>0</v>
      </c>
      <c r="CI93" s="92">
        <f t="shared" si="268"/>
        <v>0</v>
      </c>
      <c r="CJ93" s="92">
        <f t="shared" si="268"/>
        <v>0</v>
      </c>
      <c r="CK93" s="92">
        <f t="shared" si="268"/>
        <v>0</v>
      </c>
      <c r="CL93" s="92">
        <f t="shared" si="268"/>
        <v>0</v>
      </c>
      <c r="CM93" s="40">
        <f t="shared" si="257"/>
        <v>0</v>
      </c>
      <c r="CO93" s="92">
        <f t="shared" si="269"/>
        <v>0</v>
      </c>
      <c r="CP93" s="92">
        <f t="shared" si="269"/>
        <v>0</v>
      </c>
      <c r="CQ93" s="92">
        <f t="shared" si="269"/>
        <v>0</v>
      </c>
      <c r="CR93" s="92">
        <f t="shared" si="269"/>
        <v>0</v>
      </c>
      <c r="CS93" s="40">
        <f t="shared" si="259"/>
        <v>0</v>
      </c>
      <c r="CU93" s="92">
        <f t="shared" si="270"/>
        <v>0</v>
      </c>
      <c r="CV93" s="92">
        <f t="shared" si="270"/>
        <v>0</v>
      </c>
      <c r="CW93" s="92">
        <f t="shared" si="270"/>
        <v>0</v>
      </c>
      <c r="CX93" s="92">
        <f t="shared" si="270"/>
        <v>0</v>
      </c>
      <c r="CY93" s="40">
        <f t="shared" si="261"/>
        <v>0</v>
      </c>
      <c r="DA93" s="92">
        <f t="shared" si="271"/>
        <v>0</v>
      </c>
      <c r="DB93" s="92">
        <f t="shared" si="271"/>
        <v>0</v>
      </c>
      <c r="DC93" s="92">
        <f t="shared" si="271"/>
        <v>0</v>
      </c>
      <c r="DD93" s="92">
        <f t="shared" si="271"/>
        <v>0</v>
      </c>
      <c r="DE93" s="92">
        <f t="shared" si="271"/>
        <v>0</v>
      </c>
      <c r="DF93" s="92">
        <f t="shared" si="271"/>
        <v>0</v>
      </c>
      <c r="DG93" s="92">
        <f t="shared" si="271"/>
        <v>0</v>
      </c>
      <c r="DH93" s="92">
        <f t="shared" si="271"/>
        <v>0</v>
      </c>
      <c r="DI93" s="92">
        <f t="shared" si="271"/>
        <v>0</v>
      </c>
      <c r="DJ93" s="92">
        <f t="shared" si="271"/>
        <v>0</v>
      </c>
      <c r="DK93" s="92">
        <f t="shared" si="271"/>
        <v>0</v>
      </c>
      <c r="DL93" s="92">
        <f t="shared" si="271"/>
        <v>0</v>
      </c>
      <c r="DM93" s="92">
        <f t="shared" si="271"/>
        <v>0</v>
      </c>
      <c r="DN93" s="92">
        <f t="shared" si="271"/>
        <v>0</v>
      </c>
      <c r="DO93" s="92">
        <f t="shared" si="271"/>
        <v>0</v>
      </c>
      <c r="DP93" s="92">
        <f t="shared" si="271"/>
        <v>0</v>
      </c>
      <c r="DQ93" s="92">
        <f t="shared" si="271"/>
        <v>0</v>
      </c>
      <c r="DR93" s="92">
        <f t="shared" si="271"/>
        <v>0</v>
      </c>
      <c r="DS93" s="92">
        <f t="shared" si="271"/>
        <v>0</v>
      </c>
      <c r="DU93" s="93">
        <f t="shared" si="263"/>
        <v>-75443.515969532717</v>
      </c>
      <c r="DW93" s="93">
        <f t="shared" si="264"/>
        <v>-78022.83654303271</v>
      </c>
      <c r="DX93" s="40">
        <f t="shared" si="265"/>
        <v>285811.71101480653</v>
      </c>
    </row>
    <row r="94" spans="1:128" x14ac:dyDescent="0.3">
      <c r="A94" s="12" t="str">
        <f t="shared" si="230"/>
        <v>3110151LOG-063GRIFO PRIMAX</v>
      </c>
      <c r="B94" s="15" t="s">
        <v>31</v>
      </c>
      <c r="C94" s="16" t="s">
        <v>32</v>
      </c>
      <c r="D94" s="15" t="s">
        <v>33</v>
      </c>
      <c r="E94" s="16" t="s">
        <v>34</v>
      </c>
      <c r="F94" s="60" t="s">
        <v>36</v>
      </c>
      <c r="G94" s="39" t="s">
        <v>178</v>
      </c>
      <c r="I94" s="40">
        <v>161587.25251644501</v>
      </c>
      <c r="J94" s="40">
        <v>150799.73892701618</v>
      </c>
      <c r="K94" s="40">
        <v>168001.19109381037</v>
      </c>
      <c r="L94" s="40">
        <v>158179.32</v>
      </c>
      <c r="M94" s="40">
        <v>167975.88920742346</v>
      </c>
      <c r="N94" s="40">
        <v>146353.28485574832</v>
      </c>
      <c r="O94" s="40">
        <v>162333.23028381995</v>
      </c>
      <c r="P94" s="40">
        <v>169935.18205799517</v>
      </c>
      <c r="Q94" s="40">
        <v>155388.00000000003</v>
      </c>
      <c r="R94" s="40">
        <v>152430.65</v>
      </c>
      <c r="S94" s="40">
        <v>148192.26000000004</v>
      </c>
      <c r="T94" s="40">
        <v>151861.54999999999</v>
      </c>
      <c r="U94" s="40">
        <f t="shared" si="246"/>
        <v>1893037.5489422583</v>
      </c>
      <c r="W94" s="42">
        <v>129130.81999999999</v>
      </c>
      <c r="X94" s="42">
        <v>143313.84362917184</v>
      </c>
      <c r="Y94" s="42">
        <v>165372.40999999997</v>
      </c>
      <c r="Z94" s="42">
        <v>163112.94712550665</v>
      </c>
      <c r="AA94" s="42">
        <v>147565.22999999998</v>
      </c>
      <c r="AB94" s="42">
        <v>109849.76000000001</v>
      </c>
      <c r="AC94" s="42">
        <v>144047.80774479825</v>
      </c>
      <c r="AD94" s="42">
        <v>162681.34557000003</v>
      </c>
      <c r="AE94" s="42">
        <v>156862.41010473043</v>
      </c>
      <c r="AF94" s="42">
        <v>160850.98678000004</v>
      </c>
      <c r="AG94" s="42">
        <v>157826.76862000002</v>
      </c>
      <c r="AH94" s="42">
        <v>169964.88032</v>
      </c>
      <c r="AI94" s="40">
        <f t="shared" si="248"/>
        <v>1810579.2098942071</v>
      </c>
      <c r="AK94" s="92">
        <v>163639.84596999999</v>
      </c>
      <c r="AL94" s="92">
        <v>147573.08225510104</v>
      </c>
      <c r="AM94" s="92">
        <v>167879.68066041535</v>
      </c>
      <c r="AN94" s="92">
        <v>148877.53042861784</v>
      </c>
      <c r="AO94" s="92">
        <v>134294.19858663381</v>
      </c>
      <c r="AP94" s="92">
        <v>134419.25814999998</v>
      </c>
      <c r="AQ94" s="92">
        <v>143693.46752000001</v>
      </c>
      <c r="AR94" s="92">
        <v>144861.92536999998</v>
      </c>
      <c r="AS94" s="92">
        <v>140369.21236</v>
      </c>
      <c r="AT94" s="92">
        <v>158825.91090578987</v>
      </c>
      <c r="AU94" s="92">
        <v>150419.51246</v>
      </c>
      <c r="AV94" s="92">
        <v>155893.60037999999</v>
      </c>
      <c r="AW94" s="40">
        <f t="shared" si="251"/>
        <v>1790747.2250465581</v>
      </c>
      <c r="AY94" s="92">
        <f t="shared" si="266"/>
        <v>145085.08255357042</v>
      </c>
      <c r="AZ94" s="92">
        <f t="shared" si="266"/>
        <v>126039.00926259665</v>
      </c>
      <c r="BA94" s="92">
        <f t="shared" si="266"/>
        <v>158367.48127524473</v>
      </c>
      <c r="BB94" s="92">
        <f t="shared" si="266"/>
        <v>153166.30016874973</v>
      </c>
      <c r="BC94" s="92">
        <f t="shared" si="266"/>
        <v>138570.57908495027</v>
      </c>
      <c r="BD94" s="92">
        <f t="shared" si="266"/>
        <v>155132.93697618553</v>
      </c>
      <c r="BE94" s="92">
        <f t="shared" si="266"/>
        <v>160667.94851017074</v>
      </c>
      <c r="BF94" s="92">
        <f t="shared" si="266"/>
        <v>181318.5471226268</v>
      </c>
      <c r="BG94" s="92">
        <f t="shared" si="266"/>
        <v>129572.43563823533</v>
      </c>
      <c r="BH94" s="92">
        <f t="shared" si="266"/>
        <v>155697.16105482139</v>
      </c>
      <c r="BI94" s="92">
        <f t="shared" si="266"/>
        <v>163190.14693482488</v>
      </c>
      <c r="BJ94" s="92">
        <f t="shared" si="266"/>
        <v>161238.42276939854</v>
      </c>
      <c r="BK94" s="40">
        <f t="shared" si="253"/>
        <v>1828046.0513513749</v>
      </c>
      <c r="BM94" s="51">
        <f>+[9]ENERO!$D$17</f>
        <v>166387.50636999999</v>
      </c>
      <c r="BN94" s="51">
        <f>+[10]FEBRERO!$D$17</f>
        <v>148739.81741999998</v>
      </c>
      <c r="BO94" s="51">
        <f>+[11]MARZO!$D$17</f>
        <v>166219.08676000001</v>
      </c>
      <c r="BP94" s="92">
        <f t="shared" si="267"/>
        <v>153498.57728437311</v>
      </c>
      <c r="BQ94" s="92">
        <f t="shared" si="267"/>
        <v>155998.67363883002</v>
      </c>
      <c r="BR94" s="92">
        <f t="shared" si="267"/>
        <v>154991.93456580193</v>
      </c>
      <c r="BS94" s="92">
        <f t="shared" si="267"/>
        <v>142899.05267012282</v>
      </c>
      <c r="BT94" s="92">
        <f t="shared" si="267"/>
        <v>180885.47002554272</v>
      </c>
      <c r="BU94" s="92">
        <f t="shared" si="267"/>
        <v>148287.3690924127</v>
      </c>
      <c r="BV94" s="92">
        <f t="shared" si="267"/>
        <v>150334.19018765364</v>
      </c>
      <c r="BW94" s="92">
        <f t="shared" si="267"/>
        <v>166228.32029690096</v>
      </c>
      <c r="BX94" s="92">
        <f t="shared" si="267"/>
        <v>155443.83174466912</v>
      </c>
      <c r="BY94" s="40">
        <f t="shared" si="255"/>
        <v>1889913.8300563069</v>
      </c>
      <c r="CA94" s="92">
        <f t="shared" si="268"/>
        <v>0</v>
      </c>
      <c r="CB94" s="92">
        <f t="shared" si="268"/>
        <v>0</v>
      </c>
      <c r="CC94" s="92">
        <f t="shared" si="268"/>
        <v>0</v>
      </c>
      <c r="CD94" s="92">
        <f t="shared" si="268"/>
        <v>0</v>
      </c>
      <c r="CE94" s="92">
        <f t="shared" si="268"/>
        <v>0</v>
      </c>
      <c r="CF94" s="92">
        <f t="shared" si="268"/>
        <v>0</v>
      </c>
      <c r="CG94" s="92">
        <f t="shared" si="268"/>
        <v>0</v>
      </c>
      <c r="CH94" s="92">
        <f t="shared" si="268"/>
        <v>0</v>
      </c>
      <c r="CI94" s="92">
        <f t="shared" si="268"/>
        <v>0</v>
      </c>
      <c r="CJ94" s="92">
        <f t="shared" si="268"/>
        <v>0</v>
      </c>
      <c r="CK94" s="92">
        <f t="shared" si="268"/>
        <v>0</v>
      </c>
      <c r="CL94" s="92">
        <f t="shared" si="268"/>
        <v>0</v>
      </c>
      <c r="CM94" s="40">
        <f t="shared" si="257"/>
        <v>0</v>
      </c>
      <c r="CO94" s="92">
        <f t="shared" si="269"/>
        <v>0</v>
      </c>
      <c r="CP94" s="92">
        <f t="shared" si="269"/>
        <v>0</v>
      </c>
      <c r="CQ94" s="92">
        <f t="shared" si="269"/>
        <v>0</v>
      </c>
      <c r="CR94" s="92">
        <f t="shared" si="269"/>
        <v>0</v>
      </c>
      <c r="CS94" s="40">
        <f t="shared" si="259"/>
        <v>0</v>
      </c>
      <c r="CU94" s="92">
        <f t="shared" si="270"/>
        <v>0</v>
      </c>
      <c r="CV94" s="92">
        <f t="shared" si="270"/>
        <v>0</v>
      </c>
      <c r="CW94" s="92">
        <f t="shared" si="270"/>
        <v>0</v>
      </c>
      <c r="CX94" s="92">
        <f t="shared" si="270"/>
        <v>0</v>
      </c>
      <c r="CY94" s="40">
        <f t="shared" si="261"/>
        <v>0</v>
      </c>
      <c r="DA94" s="92">
        <f t="shared" si="271"/>
        <v>0</v>
      </c>
      <c r="DB94" s="92">
        <f t="shared" si="271"/>
        <v>0</v>
      </c>
      <c r="DC94" s="92">
        <f t="shared" si="271"/>
        <v>0</v>
      </c>
      <c r="DD94" s="92">
        <f t="shared" si="271"/>
        <v>0</v>
      </c>
      <c r="DE94" s="92">
        <f t="shared" si="271"/>
        <v>0</v>
      </c>
      <c r="DF94" s="92">
        <f t="shared" si="271"/>
        <v>0</v>
      </c>
      <c r="DG94" s="92">
        <f t="shared" si="271"/>
        <v>0</v>
      </c>
      <c r="DH94" s="92">
        <f t="shared" si="271"/>
        <v>0</v>
      </c>
      <c r="DI94" s="92">
        <f t="shared" si="271"/>
        <v>0</v>
      </c>
      <c r="DJ94" s="92">
        <f t="shared" si="271"/>
        <v>0</v>
      </c>
      <c r="DK94" s="92">
        <f t="shared" si="271"/>
        <v>0</v>
      </c>
      <c r="DL94" s="92">
        <f t="shared" si="271"/>
        <v>0</v>
      </c>
      <c r="DM94" s="92">
        <f t="shared" si="271"/>
        <v>0</v>
      </c>
      <c r="DN94" s="92">
        <f t="shared" si="271"/>
        <v>0</v>
      </c>
      <c r="DO94" s="92">
        <f t="shared" si="271"/>
        <v>0</v>
      </c>
      <c r="DP94" s="92">
        <f t="shared" si="271"/>
        <v>0</v>
      </c>
      <c r="DQ94" s="92">
        <f t="shared" si="271"/>
        <v>0</v>
      </c>
      <c r="DR94" s="92">
        <f t="shared" si="271"/>
        <v>0</v>
      </c>
      <c r="DS94" s="92">
        <f t="shared" si="271"/>
        <v>0</v>
      </c>
      <c r="DU94" s="93">
        <f t="shared" si="263"/>
        <v>61867.77870493196</v>
      </c>
      <c r="DW94" s="93">
        <f t="shared" si="264"/>
        <v>-104519.72766506803</v>
      </c>
      <c r="DX94" s="40">
        <f t="shared" si="265"/>
        <v>1889913.8300563069</v>
      </c>
    </row>
    <row r="95" spans="1:128" x14ac:dyDescent="0.3">
      <c r="A95" s="12" t="str">
        <f t="shared" si="230"/>
        <v>3110200NUEVOVILLA COLABORADORES</v>
      </c>
      <c r="B95" s="52" t="s">
        <v>22</v>
      </c>
      <c r="C95" s="16"/>
      <c r="D95" s="15" t="s">
        <v>200</v>
      </c>
      <c r="E95" s="16"/>
      <c r="F95" s="60" t="s">
        <v>181</v>
      </c>
      <c r="G95" s="39" t="s">
        <v>178</v>
      </c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>
        <f t="shared" si="246"/>
        <v>0</v>
      </c>
      <c r="W95" s="42"/>
      <c r="X95" s="42"/>
      <c r="Y95" s="42"/>
      <c r="Z95" s="42"/>
      <c r="AA95" s="42"/>
      <c r="AB95" s="42"/>
      <c r="AC95" s="42">
        <v>370.2776365113383</v>
      </c>
      <c r="AD95" s="42">
        <v>368.96991170000001</v>
      </c>
      <c r="AE95" s="42">
        <v>356.57093795877023</v>
      </c>
      <c r="AF95" s="42">
        <v>368.20544400000006</v>
      </c>
      <c r="AG95" s="42">
        <v>355.05584269999997</v>
      </c>
      <c r="AH95" s="42">
        <v>368.69899839999994</v>
      </c>
      <c r="AI95" s="40">
        <f t="shared" si="248"/>
        <v>2187.7787712701083</v>
      </c>
      <c r="AK95" s="92">
        <v>369.67759540000009</v>
      </c>
      <c r="AL95" s="92">
        <v>331.64933919471258</v>
      </c>
      <c r="AM95" s="92">
        <v>367.46342437478785</v>
      </c>
      <c r="AN95" s="92">
        <v>4956.0750956342326</v>
      </c>
      <c r="AO95" s="92">
        <v>5142.9673720951196</v>
      </c>
      <c r="AP95" s="92">
        <v>4972.7430012999994</v>
      </c>
      <c r="AQ95" s="92">
        <v>368.19305560000004</v>
      </c>
      <c r="AR95" s="92">
        <v>369.30615630000005</v>
      </c>
      <c r="AS95" s="92">
        <v>4948.9119624000004</v>
      </c>
      <c r="AT95" s="92">
        <v>371.35136064224452</v>
      </c>
      <c r="AU95" s="92">
        <v>356.56775240000007</v>
      </c>
      <c r="AV95" s="92">
        <v>369.9709866</v>
      </c>
      <c r="AW95" s="40">
        <f t="shared" si="251"/>
        <v>22924.8771019411</v>
      </c>
      <c r="AY95" s="92">
        <f t="shared" si="266"/>
        <v>347.31109552289132</v>
      </c>
      <c r="AZ95" s="92">
        <f t="shared" si="266"/>
        <v>301.71776184811517</v>
      </c>
      <c r="BA95" s="92">
        <f t="shared" si="266"/>
        <v>379.10708977676802</v>
      </c>
      <c r="BB95" s="92">
        <f t="shared" si="266"/>
        <v>366.65627211642902</v>
      </c>
      <c r="BC95" s="92">
        <f t="shared" si="266"/>
        <v>331.71638863330651</v>
      </c>
      <c r="BD95" s="92">
        <f t="shared" si="266"/>
        <v>371.36409439604876</v>
      </c>
      <c r="BE95" s="92">
        <f t="shared" si="266"/>
        <v>384.61405011696468</v>
      </c>
      <c r="BF95" s="92">
        <f t="shared" si="266"/>
        <v>433.59249865197421</v>
      </c>
      <c r="BG95" s="92">
        <f t="shared" si="266"/>
        <v>309.52306890876321</v>
      </c>
      <c r="BH95" s="92">
        <f t="shared" si="266"/>
        <v>371.53452500818162</v>
      </c>
      <c r="BI95" s="92">
        <f t="shared" si="266"/>
        <v>388.99828451195731</v>
      </c>
      <c r="BJ95" s="92">
        <f t="shared" si="266"/>
        <v>383.93236476352962</v>
      </c>
      <c r="BK95" s="40">
        <f t="shared" si="253"/>
        <v>4370.0674942549294</v>
      </c>
      <c r="BM95" s="51">
        <f>+[9]ENERO!$D$15</f>
        <v>369.55177840000005</v>
      </c>
      <c r="BN95" s="51">
        <f>+[10]FEBRERO!$D$15</f>
        <v>333.39406070000007</v>
      </c>
      <c r="BO95" s="51">
        <f>+[11]MARZO!$D$15</f>
        <v>367.8446937999999</v>
      </c>
      <c r="BP95" s="92">
        <f t="shared" si="267"/>
        <v>367.45169179027266</v>
      </c>
      <c r="BQ95" s="92">
        <f t="shared" si="267"/>
        <v>373.436533157121</v>
      </c>
      <c r="BR95" s="92">
        <f t="shared" si="267"/>
        <v>371.02655658196227</v>
      </c>
      <c r="BS95" s="92">
        <f t="shared" si="267"/>
        <v>342.07808038237448</v>
      </c>
      <c r="BT95" s="92">
        <f t="shared" si="267"/>
        <v>432.55686835593707</v>
      </c>
      <c r="BU95" s="92">
        <f t="shared" si="267"/>
        <v>354.22936472412795</v>
      </c>
      <c r="BV95" s="92">
        <f t="shared" si="267"/>
        <v>358.73706087802759</v>
      </c>
      <c r="BW95" s="92">
        <f t="shared" si="267"/>
        <v>396.24041431020748</v>
      </c>
      <c r="BX95" s="92">
        <f t="shared" si="267"/>
        <v>370.1345925157591</v>
      </c>
      <c r="BY95" s="40">
        <f t="shared" si="255"/>
        <v>4436.6816955957902</v>
      </c>
      <c r="CA95" s="92">
        <f t="shared" si="268"/>
        <v>0</v>
      </c>
      <c r="CB95" s="92">
        <f t="shared" si="268"/>
        <v>0</v>
      </c>
      <c r="CC95" s="92">
        <f t="shared" si="268"/>
        <v>0</v>
      </c>
      <c r="CD95" s="92">
        <f t="shared" si="268"/>
        <v>0</v>
      </c>
      <c r="CE95" s="92">
        <f t="shared" si="268"/>
        <v>0</v>
      </c>
      <c r="CF95" s="92">
        <f t="shared" si="268"/>
        <v>0</v>
      </c>
      <c r="CG95" s="92">
        <f t="shared" si="268"/>
        <v>0</v>
      </c>
      <c r="CH95" s="92">
        <f t="shared" si="268"/>
        <v>0</v>
      </c>
      <c r="CI95" s="92">
        <f t="shared" si="268"/>
        <v>0</v>
      </c>
      <c r="CJ95" s="92">
        <f t="shared" si="268"/>
        <v>0</v>
      </c>
      <c r="CK95" s="92">
        <f t="shared" si="268"/>
        <v>0</v>
      </c>
      <c r="CL95" s="92">
        <f t="shared" si="268"/>
        <v>0</v>
      </c>
      <c r="CM95" s="40">
        <f t="shared" si="257"/>
        <v>0</v>
      </c>
      <c r="CO95" s="92">
        <f t="shared" si="269"/>
        <v>0</v>
      </c>
      <c r="CP95" s="92">
        <f t="shared" si="269"/>
        <v>0</v>
      </c>
      <c r="CQ95" s="92">
        <f t="shared" si="269"/>
        <v>0</v>
      </c>
      <c r="CR95" s="92">
        <f t="shared" si="269"/>
        <v>0</v>
      </c>
      <c r="CS95" s="40">
        <f t="shared" si="259"/>
        <v>0</v>
      </c>
      <c r="CU95" s="92">
        <f t="shared" si="270"/>
        <v>0</v>
      </c>
      <c r="CV95" s="92">
        <f t="shared" si="270"/>
        <v>0</v>
      </c>
      <c r="CW95" s="92">
        <f t="shared" si="270"/>
        <v>0</v>
      </c>
      <c r="CX95" s="92">
        <f t="shared" si="270"/>
        <v>0</v>
      </c>
      <c r="CY95" s="40">
        <f t="shared" si="261"/>
        <v>0</v>
      </c>
      <c r="DA95" s="92">
        <f t="shared" si="271"/>
        <v>0</v>
      </c>
      <c r="DB95" s="92">
        <f t="shared" si="271"/>
        <v>0</v>
      </c>
      <c r="DC95" s="92">
        <f t="shared" si="271"/>
        <v>0</v>
      </c>
      <c r="DD95" s="92">
        <f t="shared" si="271"/>
        <v>0</v>
      </c>
      <c r="DE95" s="92">
        <f t="shared" si="271"/>
        <v>0</v>
      </c>
      <c r="DF95" s="92">
        <f t="shared" si="271"/>
        <v>0</v>
      </c>
      <c r="DG95" s="92">
        <f t="shared" si="271"/>
        <v>0</v>
      </c>
      <c r="DH95" s="92">
        <f t="shared" si="271"/>
        <v>0</v>
      </c>
      <c r="DI95" s="92">
        <f t="shared" si="271"/>
        <v>0</v>
      </c>
      <c r="DJ95" s="92">
        <f t="shared" si="271"/>
        <v>0</v>
      </c>
      <c r="DK95" s="92">
        <f t="shared" si="271"/>
        <v>0</v>
      </c>
      <c r="DL95" s="92">
        <f t="shared" si="271"/>
        <v>0</v>
      </c>
      <c r="DM95" s="92">
        <f t="shared" si="271"/>
        <v>0</v>
      </c>
      <c r="DN95" s="92">
        <f t="shared" si="271"/>
        <v>0</v>
      </c>
      <c r="DO95" s="92">
        <f t="shared" si="271"/>
        <v>0</v>
      </c>
      <c r="DP95" s="92">
        <f t="shared" si="271"/>
        <v>0</v>
      </c>
      <c r="DQ95" s="92">
        <f t="shared" si="271"/>
        <v>0</v>
      </c>
      <c r="DR95" s="92">
        <f t="shared" si="271"/>
        <v>0</v>
      </c>
      <c r="DS95" s="92">
        <f t="shared" si="271"/>
        <v>0</v>
      </c>
      <c r="DU95" s="93">
        <f t="shared" si="263"/>
        <v>66.614201340860745</v>
      </c>
      <c r="DW95" s="93">
        <f t="shared" si="264"/>
        <v>-302.9375770591393</v>
      </c>
      <c r="DX95" s="40">
        <f t="shared" si="265"/>
        <v>4436.6816955957902</v>
      </c>
    </row>
    <row r="96" spans="1:128" x14ac:dyDescent="0.3">
      <c r="A96" s="12" t="str">
        <f t="shared" si="230"/>
        <v/>
      </c>
      <c r="B96" s="15"/>
      <c r="C96" s="16"/>
      <c r="D96" s="15"/>
      <c r="E96" s="16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33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33"/>
      <c r="AW96" s="33"/>
      <c r="BK96" s="33"/>
      <c r="BY96" s="33"/>
      <c r="CM96" s="33"/>
      <c r="CS96" s="33"/>
      <c r="CY96" s="33"/>
      <c r="DU96" s="33"/>
      <c r="DW96" s="33"/>
      <c r="DX96" s="33"/>
    </row>
    <row r="97" spans="1:128" s="10" customFormat="1" x14ac:dyDescent="0.3">
      <c r="A97" s="21" t="str">
        <f t="shared" si="230"/>
        <v>MINA</v>
      </c>
      <c r="B97" s="131"/>
      <c r="C97" s="132"/>
      <c r="D97" s="131"/>
      <c r="E97" s="132"/>
      <c r="F97" s="133" t="s">
        <v>37</v>
      </c>
      <c r="G97" s="145" t="s">
        <v>178</v>
      </c>
      <c r="I97" s="146">
        <f t="shared" ref="I97:T97" si="272">SUM(I98:I100)</f>
        <v>2504785.8876835373</v>
      </c>
      <c r="J97" s="146">
        <f t="shared" si="272"/>
        <v>2675331.6303256862</v>
      </c>
      <c r="K97" s="146">
        <f t="shared" si="272"/>
        <v>3095982.6840445758</v>
      </c>
      <c r="L97" s="146">
        <f t="shared" si="272"/>
        <v>3081524.4299999997</v>
      </c>
      <c r="M97" s="146">
        <f t="shared" si="272"/>
        <v>3366535.4133419273</v>
      </c>
      <c r="N97" s="146">
        <f t="shared" si="272"/>
        <v>3198507.4830371113</v>
      </c>
      <c r="O97" s="146">
        <f t="shared" si="272"/>
        <v>3421237.7667349847</v>
      </c>
      <c r="P97" s="146">
        <f t="shared" si="272"/>
        <v>3409713.7759935455</v>
      </c>
      <c r="Q97" s="146">
        <f t="shared" si="272"/>
        <v>3361560.2100000009</v>
      </c>
      <c r="R97" s="146">
        <f t="shared" si="272"/>
        <v>3416010.1500000004</v>
      </c>
      <c r="S97" s="146">
        <f t="shared" si="272"/>
        <v>3447272.52</v>
      </c>
      <c r="T97" s="146">
        <f t="shared" si="272"/>
        <v>3345881.1300000004</v>
      </c>
      <c r="U97" s="146">
        <f>SUM(I97:T97)</f>
        <v>38324343.081161372</v>
      </c>
      <c r="W97" s="146">
        <f>SUM(W98:W100)</f>
        <v>3280659.370000001</v>
      </c>
      <c r="X97" s="146">
        <f>SUM(X98:X100)</f>
        <v>3228187.4183460204</v>
      </c>
      <c r="Y97" s="146">
        <f>SUM(Y98:Y100)</f>
        <v>3391646.96</v>
      </c>
      <c r="Z97" s="146">
        <f t="shared" ref="Z97:AH97" si="273">SUM(Z98:Z100)</f>
        <v>3018428.4635962127</v>
      </c>
      <c r="AA97" s="146">
        <f t="shared" si="273"/>
        <v>3128046.91</v>
      </c>
      <c r="AB97" s="146">
        <f t="shared" si="273"/>
        <v>3242524</v>
      </c>
      <c r="AC97" s="146">
        <f t="shared" si="273"/>
        <v>3098910.1995453918</v>
      </c>
      <c r="AD97" s="146">
        <f t="shared" si="273"/>
        <v>3335009.8722452805</v>
      </c>
      <c r="AE97" s="146">
        <f t="shared" si="273"/>
        <v>3198750.5717515065</v>
      </c>
      <c r="AF97" s="146">
        <f t="shared" si="273"/>
        <v>3190044.8320084005</v>
      </c>
      <c r="AG97" s="146">
        <f t="shared" si="273"/>
        <v>2861098.7376562203</v>
      </c>
      <c r="AH97" s="146">
        <f t="shared" si="273"/>
        <v>3003084.8121349993</v>
      </c>
      <c r="AI97" s="146">
        <f>SUM(W97:AH97)</f>
        <v>37976392.147284023</v>
      </c>
      <c r="AK97" s="146">
        <f t="shared" ref="AK97:AR97" si="274">SUM(AK98:AK100)</f>
        <v>3105838.2309630001</v>
      </c>
      <c r="AL97" s="146">
        <f t="shared" si="274"/>
        <v>2921132.0157342572</v>
      </c>
      <c r="AM97" s="146">
        <f t="shared" si="274"/>
        <v>3362010.9806966144</v>
      </c>
      <c r="AN97" s="146">
        <f t="shared" si="274"/>
        <v>3385357.8069045702</v>
      </c>
      <c r="AO97" s="146">
        <f t="shared" si="274"/>
        <v>3730505.8528701682</v>
      </c>
      <c r="AP97" s="146">
        <f t="shared" si="274"/>
        <v>3291802.0779020311</v>
      </c>
      <c r="AQ97" s="146">
        <f t="shared" si="274"/>
        <v>3183578.062934</v>
      </c>
      <c r="AR97" s="146">
        <f t="shared" si="274"/>
        <v>3472807.2909878297</v>
      </c>
      <c r="AS97" s="146">
        <v>3397350.7004244998</v>
      </c>
      <c r="AT97" s="146">
        <f t="shared" ref="AT97:AV97" si="275">SUM(AT98:AT100)</f>
        <v>3455518.180437685</v>
      </c>
      <c r="AU97" s="146">
        <f t="shared" si="275"/>
        <v>2815283.9500016011</v>
      </c>
      <c r="AV97" s="146">
        <f t="shared" si="275"/>
        <v>2790634.1756141996</v>
      </c>
      <c r="AW97" s="146">
        <f t="shared" ref="AW97:AW100" si="276">SUM(AK97:AV97)</f>
        <v>38911819.325470455</v>
      </c>
      <c r="AY97" s="146">
        <f t="shared" ref="AY97:BJ97" si="277">SUM(AY98:AY100)</f>
        <v>3074656.3665146758</v>
      </c>
      <c r="AZ97" s="146">
        <f t="shared" si="277"/>
        <v>1968079.2628200182</v>
      </c>
      <c r="BA97" s="146">
        <f t="shared" si="277"/>
        <v>3160188.0002763132</v>
      </c>
      <c r="BB97" s="146">
        <f t="shared" si="277"/>
        <v>2958537.2637929311</v>
      </c>
      <c r="BC97" s="146">
        <f t="shared" si="277"/>
        <v>2319194.9487780854</v>
      </c>
      <c r="BD97" s="146">
        <f t="shared" si="277"/>
        <v>3125513.8220140086</v>
      </c>
      <c r="BE97" s="146">
        <f t="shared" si="277"/>
        <v>3322195.7270620652</v>
      </c>
      <c r="BF97" s="146">
        <f t="shared" si="277"/>
        <v>3396261.7743357485</v>
      </c>
      <c r="BG97" s="146">
        <f t="shared" si="277"/>
        <v>3204202.5246181265</v>
      </c>
      <c r="BH97" s="146">
        <f t="shared" si="277"/>
        <v>3374423.3751920592</v>
      </c>
      <c r="BI97" s="146">
        <f t="shared" si="277"/>
        <v>3065759.2310138419</v>
      </c>
      <c r="BJ97" s="146">
        <f t="shared" si="277"/>
        <v>3300206.1868248358</v>
      </c>
      <c r="BK97" s="146">
        <f t="shared" ref="BK97:BK100" si="278">SUM(AY97:BJ97)</f>
        <v>36269218.483242713</v>
      </c>
      <c r="BM97" s="146">
        <f t="shared" ref="BM97:BX97" si="279">SUM(BM98:BM100)</f>
        <v>3276840.7531190002</v>
      </c>
      <c r="BN97" s="146">
        <f t="shared" si="279"/>
        <v>2876415.240677001</v>
      </c>
      <c r="BO97" s="146">
        <f t="shared" si="279"/>
        <v>3006395.4212240004</v>
      </c>
      <c r="BP97" s="146">
        <f t="shared" si="279"/>
        <v>2937359.6052087299</v>
      </c>
      <c r="BQ97" s="146">
        <f t="shared" si="279"/>
        <v>2975524.5313034086</v>
      </c>
      <c r="BR97" s="146">
        <f t="shared" si="279"/>
        <v>2564560.241203371</v>
      </c>
      <c r="BS97" s="146">
        <f t="shared" si="279"/>
        <v>3313345.6156168371</v>
      </c>
      <c r="BT97" s="146">
        <f t="shared" si="279"/>
        <v>3288442.7083008625</v>
      </c>
      <c r="BU97" s="146">
        <f t="shared" si="279"/>
        <v>3170218.4965852695</v>
      </c>
      <c r="BV97" s="146">
        <f t="shared" si="279"/>
        <v>3264310.4708898137</v>
      </c>
      <c r="BW97" s="146">
        <f t="shared" si="279"/>
        <v>3122502.1282355096</v>
      </c>
      <c r="BX97" s="146">
        <f t="shared" si="279"/>
        <v>3240409.098495902</v>
      </c>
      <c r="BY97" s="146">
        <f t="shared" ref="BY97:BY100" si="280">SUM(BM97:BX97)</f>
        <v>37036324.310859703</v>
      </c>
      <c r="CA97" s="146">
        <f t="shared" ref="CA97:CL97" si="281">SUM(CA98:CA100)</f>
        <v>0</v>
      </c>
      <c r="CB97" s="146">
        <f t="shared" si="281"/>
        <v>0</v>
      </c>
      <c r="CC97" s="146">
        <f t="shared" si="281"/>
        <v>0</v>
      </c>
      <c r="CD97" s="146">
        <f t="shared" si="281"/>
        <v>0</v>
      </c>
      <c r="CE97" s="146">
        <f t="shared" si="281"/>
        <v>0</v>
      </c>
      <c r="CF97" s="146">
        <f t="shared" si="281"/>
        <v>0</v>
      </c>
      <c r="CG97" s="146">
        <f t="shared" si="281"/>
        <v>0</v>
      </c>
      <c r="CH97" s="146">
        <f t="shared" si="281"/>
        <v>0</v>
      </c>
      <c r="CI97" s="146">
        <f t="shared" si="281"/>
        <v>0</v>
      </c>
      <c r="CJ97" s="146">
        <f t="shared" si="281"/>
        <v>0</v>
      </c>
      <c r="CK97" s="146">
        <f t="shared" si="281"/>
        <v>0</v>
      </c>
      <c r="CL97" s="146">
        <f t="shared" si="281"/>
        <v>0</v>
      </c>
      <c r="CM97" s="146">
        <f t="shared" ref="CM97:CM100" si="282">SUM(CA97:CL97)</f>
        <v>0</v>
      </c>
      <c r="CO97" s="146">
        <f t="shared" ref="CO97:CR97" si="283">SUM(CO98:CO100)</f>
        <v>0</v>
      </c>
      <c r="CP97" s="146">
        <f t="shared" si="283"/>
        <v>0</v>
      </c>
      <c r="CQ97" s="146">
        <f t="shared" si="283"/>
        <v>0</v>
      </c>
      <c r="CR97" s="146">
        <f t="shared" si="283"/>
        <v>0</v>
      </c>
      <c r="CS97" s="146">
        <f>SUM(CO97:CR97)</f>
        <v>0</v>
      </c>
      <c r="CU97" s="146">
        <f t="shared" ref="CU97:CX97" si="284">SUM(CU98:CU100)</f>
        <v>0</v>
      </c>
      <c r="CV97" s="146">
        <f t="shared" si="284"/>
        <v>0</v>
      </c>
      <c r="CW97" s="146">
        <f t="shared" si="284"/>
        <v>0</v>
      </c>
      <c r="CX97" s="146">
        <f t="shared" si="284"/>
        <v>0</v>
      </c>
      <c r="CY97" s="146">
        <f>SUM(CU97:CX97)</f>
        <v>0</v>
      </c>
      <c r="DA97" s="146">
        <f t="shared" ref="DA97:DS97" si="285">SUM(DA98:DA100)</f>
        <v>0</v>
      </c>
      <c r="DB97" s="146">
        <f t="shared" si="285"/>
        <v>0</v>
      </c>
      <c r="DC97" s="146">
        <f t="shared" si="285"/>
        <v>0</v>
      </c>
      <c r="DD97" s="146">
        <f t="shared" si="285"/>
        <v>0</v>
      </c>
      <c r="DE97" s="146">
        <f t="shared" si="285"/>
        <v>0</v>
      </c>
      <c r="DF97" s="146">
        <f t="shared" si="285"/>
        <v>0</v>
      </c>
      <c r="DG97" s="146">
        <f t="shared" si="285"/>
        <v>0</v>
      </c>
      <c r="DH97" s="146">
        <f t="shared" si="285"/>
        <v>0</v>
      </c>
      <c r="DI97" s="146">
        <f t="shared" si="285"/>
        <v>0</v>
      </c>
      <c r="DJ97" s="146">
        <f t="shared" si="285"/>
        <v>0</v>
      </c>
      <c r="DK97" s="146">
        <f t="shared" si="285"/>
        <v>0</v>
      </c>
      <c r="DL97" s="146">
        <f t="shared" si="285"/>
        <v>0</v>
      </c>
      <c r="DM97" s="146">
        <f t="shared" si="285"/>
        <v>0</v>
      </c>
      <c r="DN97" s="146">
        <f t="shared" si="285"/>
        <v>0</v>
      </c>
      <c r="DO97" s="146">
        <f t="shared" si="285"/>
        <v>0</v>
      </c>
      <c r="DP97" s="146">
        <f t="shared" si="285"/>
        <v>0</v>
      </c>
      <c r="DQ97" s="146">
        <f t="shared" si="285"/>
        <v>0</v>
      </c>
      <c r="DR97" s="146">
        <f t="shared" si="285"/>
        <v>0</v>
      </c>
      <c r="DS97" s="146">
        <f t="shared" si="285"/>
        <v>0</v>
      </c>
      <c r="DU97" s="146">
        <f>+BY97-BK97</f>
        <v>767105.82761698961</v>
      </c>
      <c r="DW97" s="146">
        <f>+DU97-BM97</f>
        <v>-2509734.9255020106</v>
      </c>
      <c r="DX97" s="146">
        <f t="shared" ref="DX97:DX100" si="286">+SUM(BY97,CM97,CS96:CS97,CY97,DA97:DS97)</f>
        <v>37036324.310859703</v>
      </c>
    </row>
    <row r="98" spans="1:128" x14ac:dyDescent="0.3">
      <c r="A98" s="12" t="str">
        <f t="shared" si="230"/>
        <v>1190900MIG-019CAMBIO DE GUARDIA</v>
      </c>
      <c r="B98" s="15" t="s">
        <v>39</v>
      </c>
      <c r="C98" s="16" t="s">
        <v>40</v>
      </c>
      <c r="D98" s="15" t="s">
        <v>41</v>
      </c>
      <c r="E98" s="16" t="s">
        <v>42</v>
      </c>
      <c r="F98" s="60" t="s">
        <v>43</v>
      </c>
      <c r="G98" s="39" t="s">
        <v>178</v>
      </c>
      <c r="I98" s="40">
        <v>129741.35390734849</v>
      </c>
      <c r="J98" s="40">
        <v>121079.8623813138</v>
      </c>
      <c r="K98" s="40">
        <v>134891.22224130802</v>
      </c>
      <c r="L98" s="40">
        <v>127005.09</v>
      </c>
      <c r="M98" s="40">
        <v>134870.90689498503</v>
      </c>
      <c r="N98" s="40">
        <v>117509.72326260814</v>
      </c>
      <c r="O98" s="40">
        <v>130340.31307038122</v>
      </c>
      <c r="P98" s="40">
        <v>136444.0588805248</v>
      </c>
      <c r="Q98" s="40">
        <v>124763.84999999998</v>
      </c>
      <c r="R98" s="40">
        <v>122389.34999999999</v>
      </c>
      <c r="S98" s="40">
        <v>118986.27000000002</v>
      </c>
      <c r="T98" s="40">
        <v>121932.35999999999</v>
      </c>
      <c r="U98" s="40">
        <f>SUM(I98:T98)</f>
        <v>1519954.3606384695</v>
      </c>
      <c r="W98" s="42">
        <v>103681.51999999999</v>
      </c>
      <c r="X98" s="42">
        <v>115069.30043397122</v>
      </c>
      <c r="Y98" s="42">
        <v>132780.51999999999</v>
      </c>
      <c r="Z98" s="42">
        <v>130966.36195189493</v>
      </c>
      <c r="AA98" s="42">
        <v>118482.82999999996</v>
      </c>
      <c r="AB98" s="42">
        <v>88200.37000000001</v>
      </c>
      <c r="AC98" s="42">
        <v>8674.4117929158383</v>
      </c>
      <c r="AD98" s="42">
        <v>9796.5043999999998</v>
      </c>
      <c r="AE98" s="42">
        <v>9446.0940529434047</v>
      </c>
      <c r="AF98" s="42">
        <v>9686.2820630000024</v>
      </c>
      <c r="AG98" s="42">
        <v>9504.1667379999999</v>
      </c>
      <c r="AH98" s="42">
        <v>10235.116195000001</v>
      </c>
      <c r="AI98" s="40">
        <f>SUM(W98:AH98)</f>
        <v>746523.47762772546</v>
      </c>
      <c r="AK98" s="92">
        <v>9854.3175730000003</v>
      </c>
      <c r="AL98" s="92">
        <v>8886.8258103946064</v>
      </c>
      <c r="AM98" s="92">
        <v>10109.686341112447</v>
      </c>
      <c r="AN98" s="92">
        <v>8965.3111589939763</v>
      </c>
      <c r="AO98" s="92">
        <v>8087.1732578137307</v>
      </c>
      <c r="AP98" s="92">
        <v>8094.673103000001</v>
      </c>
      <c r="AQ98" s="92">
        <v>8653.1968180000003</v>
      </c>
      <c r="AR98" s="92">
        <v>8723.5596620000015</v>
      </c>
      <c r="AS98" s="92">
        <v>8453.0100329999987</v>
      </c>
      <c r="AT98" s="92">
        <v>9564.3340648586473</v>
      </c>
      <c r="AU98" s="92">
        <v>9058.1093429999983</v>
      </c>
      <c r="AV98" s="92">
        <v>9387.7533209999983</v>
      </c>
      <c r="AW98" s="40">
        <f t="shared" si="276"/>
        <v>107837.9504861734</v>
      </c>
      <c r="AY98" s="92">
        <f t="shared" ref="AY98:BJ98" si="287">AY35*AY$7</f>
        <v>16719.841971485133</v>
      </c>
      <c r="AZ98" s="92">
        <f t="shared" si="287"/>
        <v>12127.978959992532</v>
      </c>
      <c r="BA98" s="92">
        <f t="shared" si="287"/>
        <v>16269.207082361934</v>
      </c>
      <c r="BB98" s="92">
        <f t="shared" si="287"/>
        <v>17331.546778865402</v>
      </c>
      <c r="BC98" s="92">
        <f t="shared" si="287"/>
        <v>15031.04752084734</v>
      </c>
      <c r="BD98" s="92">
        <f t="shared" si="287"/>
        <v>17622.985114699415</v>
      </c>
      <c r="BE98" s="92">
        <f t="shared" si="287"/>
        <v>18129.615605698058</v>
      </c>
      <c r="BF98" s="92">
        <f t="shared" si="287"/>
        <v>16306.044144132835</v>
      </c>
      <c r="BG98" s="92">
        <f t="shared" si="287"/>
        <v>15049.827091380568</v>
      </c>
      <c r="BH98" s="92">
        <f t="shared" si="287"/>
        <v>15417.353012351554</v>
      </c>
      <c r="BI98" s="92">
        <f t="shared" si="287"/>
        <v>15274.821991758314</v>
      </c>
      <c r="BJ98" s="92">
        <f t="shared" si="287"/>
        <v>15488.530199193445</v>
      </c>
      <c r="BK98" s="40">
        <f t="shared" si="278"/>
        <v>190768.79947276652</v>
      </c>
      <c r="BM98" s="51">
        <f>+[9]ENERO!$D$20</f>
        <v>10019.685619000002</v>
      </c>
      <c r="BN98" s="51">
        <f>+[10]FEBRERO!$D$20</f>
        <v>8956.9598169999972</v>
      </c>
      <c r="BO98" s="51">
        <f>+[11]MARZO!$D$20</f>
        <v>10009.543564000001</v>
      </c>
      <c r="BP98" s="92">
        <f t="shared" ref="BP98:BX98" si="288">BP35*BP$7</f>
        <v>13527.918763352784</v>
      </c>
      <c r="BQ98" s="92">
        <f t="shared" si="288"/>
        <v>13898.910793183204</v>
      </c>
      <c r="BR98" s="92">
        <f t="shared" si="288"/>
        <v>14496.261714085127</v>
      </c>
      <c r="BS98" s="92">
        <f t="shared" si="288"/>
        <v>16360.102422493181</v>
      </c>
      <c r="BT98" s="92">
        <f t="shared" si="288"/>
        <v>14553.653350879964</v>
      </c>
      <c r="BU98" s="92">
        <f t="shared" si="288"/>
        <v>13520.753637998449</v>
      </c>
      <c r="BV98" s="92">
        <f t="shared" si="288"/>
        <v>13446.854918779296</v>
      </c>
      <c r="BW98" s="92">
        <f t="shared" si="288"/>
        <v>13455.932719484734</v>
      </c>
      <c r="BX98" s="92">
        <f t="shared" si="288"/>
        <v>13410.048236593817</v>
      </c>
      <c r="BY98" s="40">
        <f t="shared" si="280"/>
        <v>155656.62555685054</v>
      </c>
      <c r="CA98" s="92">
        <f t="shared" ref="CA98:CL98" si="289">CA35*CA$7</f>
        <v>0</v>
      </c>
      <c r="CB98" s="92">
        <f t="shared" si="289"/>
        <v>0</v>
      </c>
      <c r="CC98" s="92">
        <f t="shared" si="289"/>
        <v>0</v>
      </c>
      <c r="CD98" s="92">
        <f t="shared" si="289"/>
        <v>0</v>
      </c>
      <c r="CE98" s="92">
        <f t="shared" si="289"/>
        <v>0</v>
      </c>
      <c r="CF98" s="92">
        <f t="shared" si="289"/>
        <v>0</v>
      </c>
      <c r="CG98" s="92">
        <f t="shared" si="289"/>
        <v>0</v>
      </c>
      <c r="CH98" s="92">
        <f t="shared" si="289"/>
        <v>0</v>
      </c>
      <c r="CI98" s="92">
        <f t="shared" si="289"/>
        <v>0</v>
      </c>
      <c r="CJ98" s="92">
        <f t="shared" si="289"/>
        <v>0</v>
      </c>
      <c r="CK98" s="92">
        <f t="shared" si="289"/>
        <v>0</v>
      </c>
      <c r="CL98" s="92">
        <f t="shared" si="289"/>
        <v>0</v>
      </c>
      <c r="CM98" s="40">
        <f t="shared" si="282"/>
        <v>0</v>
      </c>
      <c r="CO98" s="92">
        <f>CO35*CO$7</f>
        <v>0</v>
      </c>
      <c r="CP98" s="92">
        <f>CP35*CP$7</f>
        <v>0</v>
      </c>
      <c r="CQ98" s="92">
        <f>CQ35*CQ$7</f>
        <v>0</v>
      </c>
      <c r="CR98" s="92">
        <f>CR35*CR$7</f>
        <v>0</v>
      </c>
      <c r="CS98" s="40">
        <f>SUM(CO98:CR98)</f>
        <v>0</v>
      </c>
      <c r="CU98" s="92">
        <f t="shared" ref="CU98:CX98" si="290">CU35*CU$7</f>
        <v>0</v>
      </c>
      <c r="CV98" s="92">
        <f t="shared" si="290"/>
        <v>0</v>
      </c>
      <c r="CW98" s="92">
        <f t="shared" si="290"/>
        <v>0</v>
      </c>
      <c r="CX98" s="92">
        <f t="shared" si="290"/>
        <v>0</v>
      </c>
      <c r="CY98" s="40">
        <f>SUM(CU98:CX98)</f>
        <v>0</v>
      </c>
      <c r="DA98" s="92">
        <f t="shared" ref="DA98:DS98" si="291">DA35*DA$7</f>
        <v>0</v>
      </c>
      <c r="DB98" s="92">
        <f t="shared" si="291"/>
        <v>0</v>
      </c>
      <c r="DC98" s="92">
        <f t="shared" si="291"/>
        <v>0</v>
      </c>
      <c r="DD98" s="92">
        <f t="shared" si="291"/>
        <v>0</v>
      </c>
      <c r="DE98" s="92">
        <f t="shared" si="291"/>
        <v>0</v>
      </c>
      <c r="DF98" s="92">
        <f t="shared" si="291"/>
        <v>0</v>
      </c>
      <c r="DG98" s="92">
        <f t="shared" si="291"/>
        <v>0</v>
      </c>
      <c r="DH98" s="92">
        <f t="shared" si="291"/>
        <v>0</v>
      </c>
      <c r="DI98" s="92">
        <f t="shared" si="291"/>
        <v>0</v>
      </c>
      <c r="DJ98" s="92">
        <f t="shared" si="291"/>
        <v>0</v>
      </c>
      <c r="DK98" s="92">
        <f t="shared" si="291"/>
        <v>0</v>
      </c>
      <c r="DL98" s="92">
        <f t="shared" si="291"/>
        <v>0</v>
      </c>
      <c r="DM98" s="92">
        <f t="shared" si="291"/>
        <v>0</v>
      </c>
      <c r="DN98" s="92">
        <f t="shared" si="291"/>
        <v>0</v>
      </c>
      <c r="DO98" s="92">
        <f t="shared" si="291"/>
        <v>0</v>
      </c>
      <c r="DP98" s="92">
        <f t="shared" si="291"/>
        <v>0</v>
      </c>
      <c r="DQ98" s="92">
        <f t="shared" si="291"/>
        <v>0</v>
      </c>
      <c r="DR98" s="92">
        <f t="shared" si="291"/>
        <v>0</v>
      </c>
      <c r="DS98" s="92">
        <f t="shared" si="291"/>
        <v>0</v>
      </c>
      <c r="DU98" s="93">
        <f>+BY98-BK98</f>
        <v>-35112.173915915977</v>
      </c>
      <c r="DW98" s="93">
        <f>+DU98-BM98</f>
        <v>-45131.85953491598</v>
      </c>
      <c r="DX98" s="40">
        <f t="shared" si="286"/>
        <v>155656.62555685054</v>
      </c>
    </row>
    <row r="99" spans="1:128" x14ac:dyDescent="0.3">
      <c r="A99" s="12" t="str">
        <f t="shared" si="230"/>
        <v>1112120MIC-002PALAS ELECTRICAS</v>
      </c>
      <c r="B99" s="15" t="s">
        <v>44</v>
      </c>
      <c r="C99" s="16" t="s">
        <v>45</v>
      </c>
      <c r="D99" s="15" t="s">
        <v>46</v>
      </c>
      <c r="E99" s="16" t="s">
        <v>47</v>
      </c>
      <c r="F99" s="60" t="s">
        <v>48</v>
      </c>
      <c r="G99" s="39" t="s">
        <v>178</v>
      </c>
      <c r="I99" s="40">
        <v>1900035.6270209511</v>
      </c>
      <c r="J99" s="40">
        <v>2043401.4143554978</v>
      </c>
      <c r="K99" s="40">
        <v>2368873.1694426141</v>
      </c>
      <c r="L99" s="40">
        <v>2363615.4720000001</v>
      </c>
      <c r="M99" s="40">
        <v>2585331.6051575537</v>
      </c>
      <c r="N99" s="40">
        <v>2464798.2078196025</v>
      </c>
      <c r="O99" s="40">
        <v>2632717.9629316828</v>
      </c>
      <c r="P99" s="40">
        <v>2618615.7736904165</v>
      </c>
      <c r="Q99" s="40">
        <v>2589437.0880000005</v>
      </c>
      <c r="R99" s="40">
        <v>2634896.64</v>
      </c>
      <c r="S99" s="40">
        <v>2662629</v>
      </c>
      <c r="T99" s="40">
        <v>2579159.0160000003</v>
      </c>
      <c r="U99" s="40">
        <f>SUM(I99:T99)</f>
        <v>29443510.97641832</v>
      </c>
      <c r="W99" s="42">
        <v>2541582.2800000007</v>
      </c>
      <c r="X99" s="42">
        <v>2490494.4943296392</v>
      </c>
      <c r="Y99" s="42">
        <v>2607093.1519999998</v>
      </c>
      <c r="Z99" s="42">
        <v>2309969.6813154542</v>
      </c>
      <c r="AA99" s="42">
        <v>2407651.264</v>
      </c>
      <c r="AB99" s="42">
        <v>2523458.9040000001</v>
      </c>
      <c r="AC99" s="42">
        <v>2472188.6302019809</v>
      </c>
      <c r="AD99" s="42">
        <v>2660170.6942762244</v>
      </c>
      <c r="AE99" s="42">
        <v>2551443.5821588505</v>
      </c>
      <c r="AF99" s="42">
        <v>2544286.8399563204</v>
      </c>
      <c r="AG99" s="42">
        <v>2281275.656734576</v>
      </c>
      <c r="AH99" s="42">
        <v>2394279.7567519997</v>
      </c>
      <c r="AI99" s="40">
        <f>SUM(W99:AH99)</f>
        <v>29783894.935725044</v>
      </c>
      <c r="AK99" s="92">
        <v>2476787.1307119997</v>
      </c>
      <c r="AL99" s="92">
        <v>2329796.1519390899</v>
      </c>
      <c r="AM99" s="92">
        <v>2681521.0354844015</v>
      </c>
      <c r="AN99" s="92">
        <v>2701113.9965964612</v>
      </c>
      <c r="AO99" s="92">
        <v>2977934.9436898837</v>
      </c>
      <c r="AP99" s="92">
        <v>2626965.923839225</v>
      </c>
      <c r="AQ99" s="92">
        <v>2504054.1696650069</v>
      </c>
      <c r="AR99" s="92">
        <v>2771266.9850606639</v>
      </c>
      <c r="AS99" s="92">
        <v>2686641.8692023456</v>
      </c>
      <c r="AT99" s="92">
        <v>2780572.2585167531</v>
      </c>
      <c r="AU99" s="92">
        <v>2244980.6725268806</v>
      </c>
      <c r="AV99" s="92">
        <v>2224997.1378345597</v>
      </c>
      <c r="AW99" s="40">
        <f t="shared" si="276"/>
        <v>31006632.275067266</v>
      </c>
      <c r="AY99" s="92">
        <f t="shared" ref="AY99:BJ99" si="292">AY36*AY5</f>
        <v>2465244.7355028451</v>
      </c>
      <c r="AZ99" s="92">
        <f t="shared" si="292"/>
        <v>1562708.1829912711</v>
      </c>
      <c r="BA99" s="92">
        <f t="shared" si="292"/>
        <v>2553489.6858981145</v>
      </c>
      <c r="BB99" s="92">
        <f t="shared" si="292"/>
        <v>2390707.6088305442</v>
      </c>
      <c r="BC99" s="92">
        <f t="shared" si="292"/>
        <v>1807468.1200497344</v>
      </c>
      <c r="BD99" s="92">
        <f t="shared" si="292"/>
        <v>2502907.2325943429</v>
      </c>
      <c r="BE99" s="92">
        <f t="shared" si="292"/>
        <v>2698954.7717180895</v>
      </c>
      <c r="BF99" s="92">
        <f t="shared" si="292"/>
        <v>2720113.9897648636</v>
      </c>
      <c r="BG99" s="92">
        <f t="shared" si="292"/>
        <v>2553629.5922719892</v>
      </c>
      <c r="BH99" s="92">
        <f t="shared" si="292"/>
        <v>2695130.6541238436</v>
      </c>
      <c r="BI99" s="92">
        <f t="shared" si="292"/>
        <v>2491155.5954228006</v>
      </c>
      <c r="BJ99" s="92">
        <f t="shared" si="292"/>
        <v>2684364.377492886</v>
      </c>
      <c r="BK99" s="40">
        <f t="shared" si="278"/>
        <v>29125874.546661325</v>
      </c>
      <c r="BM99" s="51">
        <f>+[9]ENERO!$D$7</f>
        <v>2613456.8540000003</v>
      </c>
      <c r="BN99" s="51">
        <f>+[10]FEBRERO!$D$7</f>
        <v>2293966.6246880004</v>
      </c>
      <c r="BO99" s="51">
        <f>+[11]MARZO!$D$7</f>
        <v>2397108.7021280001</v>
      </c>
      <c r="BP99" s="92">
        <f t="shared" ref="BP99:BX99" si="293">BP36*BP5</f>
        <v>2411355.2667668494</v>
      </c>
      <c r="BQ99" s="92">
        <f t="shared" si="293"/>
        <v>2439166.877195728</v>
      </c>
      <c r="BR99" s="92">
        <f t="shared" si="293"/>
        <v>2019111.8368137348</v>
      </c>
      <c r="BS99" s="92">
        <f t="shared" si="293"/>
        <v>2694845.3276524544</v>
      </c>
      <c r="BT99" s="92">
        <f t="shared" si="293"/>
        <v>2646436.670293496</v>
      </c>
      <c r="BU99" s="92">
        <f t="shared" si="293"/>
        <v>2566421.22162303</v>
      </c>
      <c r="BV99" s="92">
        <f t="shared" si="293"/>
        <v>2631906.602905564</v>
      </c>
      <c r="BW99" s="92">
        <f t="shared" si="293"/>
        <v>2560674.587450312</v>
      </c>
      <c r="BX99" s="92">
        <f t="shared" si="293"/>
        <v>2663767.2722795852</v>
      </c>
      <c r="BY99" s="40">
        <f t="shared" si="280"/>
        <v>29938217.843796752</v>
      </c>
      <c r="CA99" s="92">
        <f t="shared" ref="CA99:CC100" si="294">CA36*CA5</f>
        <v>0</v>
      </c>
      <c r="CB99" s="92">
        <f t="shared" si="294"/>
        <v>0</v>
      </c>
      <c r="CC99" s="92">
        <f t="shared" si="294"/>
        <v>0</v>
      </c>
      <c r="CD99" s="92">
        <f t="shared" ref="CD99:CL99" si="295">CD36*CD5</f>
        <v>0</v>
      </c>
      <c r="CE99" s="92">
        <f t="shared" si="295"/>
        <v>0</v>
      </c>
      <c r="CF99" s="92">
        <f t="shared" si="295"/>
        <v>0</v>
      </c>
      <c r="CG99" s="92">
        <f t="shared" si="295"/>
        <v>0</v>
      </c>
      <c r="CH99" s="92">
        <f t="shared" si="295"/>
        <v>0</v>
      </c>
      <c r="CI99" s="92">
        <f t="shared" si="295"/>
        <v>0</v>
      </c>
      <c r="CJ99" s="92">
        <f t="shared" si="295"/>
        <v>0</v>
      </c>
      <c r="CK99" s="92">
        <f t="shared" si="295"/>
        <v>0</v>
      </c>
      <c r="CL99" s="92">
        <f t="shared" si="295"/>
        <v>0</v>
      </c>
      <c r="CM99" s="40">
        <f t="shared" si="282"/>
        <v>0</v>
      </c>
      <c r="CO99" s="92">
        <f t="shared" ref="CO99:CR100" si="296">CO36*CO5</f>
        <v>0</v>
      </c>
      <c r="CP99" s="92">
        <f t="shared" si="296"/>
        <v>0</v>
      </c>
      <c r="CQ99" s="92">
        <f t="shared" si="296"/>
        <v>0</v>
      </c>
      <c r="CR99" s="92">
        <f t="shared" si="296"/>
        <v>0</v>
      </c>
      <c r="CS99" s="40">
        <f>SUM(CO99:CR99)</f>
        <v>0</v>
      </c>
      <c r="CU99" s="92">
        <f t="shared" ref="CU99:CW100" si="297">CU36*CU5</f>
        <v>0</v>
      </c>
      <c r="CV99" s="92">
        <f t="shared" si="297"/>
        <v>0</v>
      </c>
      <c r="CW99" s="92">
        <f t="shared" si="297"/>
        <v>0</v>
      </c>
      <c r="CX99" s="92">
        <f>CX36*CX5</f>
        <v>0</v>
      </c>
      <c r="CY99" s="40">
        <f>SUM(CU99:CX99)</f>
        <v>0</v>
      </c>
      <c r="DA99" s="92">
        <f t="shared" ref="DA99:DS100" si="298">DA36*DA5</f>
        <v>0</v>
      </c>
      <c r="DB99" s="92">
        <f t="shared" si="298"/>
        <v>0</v>
      </c>
      <c r="DC99" s="92">
        <f t="shared" si="298"/>
        <v>0</v>
      </c>
      <c r="DD99" s="92">
        <f t="shared" si="298"/>
        <v>0</v>
      </c>
      <c r="DE99" s="92">
        <f t="shared" si="298"/>
        <v>0</v>
      </c>
      <c r="DF99" s="92">
        <f t="shared" si="298"/>
        <v>0</v>
      </c>
      <c r="DG99" s="92">
        <f t="shared" si="298"/>
        <v>0</v>
      </c>
      <c r="DH99" s="92">
        <f t="shared" si="298"/>
        <v>0</v>
      </c>
      <c r="DI99" s="92">
        <f t="shared" si="298"/>
        <v>0</v>
      </c>
      <c r="DJ99" s="92">
        <f t="shared" si="298"/>
        <v>0</v>
      </c>
      <c r="DK99" s="92">
        <f t="shared" si="298"/>
        <v>0</v>
      </c>
      <c r="DL99" s="92">
        <f t="shared" si="298"/>
        <v>0</v>
      </c>
      <c r="DM99" s="92">
        <f t="shared" si="298"/>
        <v>0</v>
      </c>
      <c r="DN99" s="92">
        <f t="shared" si="298"/>
        <v>0</v>
      </c>
      <c r="DO99" s="92">
        <f t="shared" si="298"/>
        <v>0</v>
      </c>
      <c r="DP99" s="92">
        <f t="shared" si="298"/>
        <v>0</v>
      </c>
      <c r="DQ99" s="92">
        <f t="shared" si="298"/>
        <v>0</v>
      </c>
      <c r="DR99" s="92">
        <f t="shared" si="298"/>
        <v>0</v>
      </c>
      <c r="DS99" s="92">
        <f t="shared" si="298"/>
        <v>0</v>
      </c>
      <c r="DU99" s="93">
        <f>+BY99-BK99</f>
        <v>812343.29713542759</v>
      </c>
      <c r="DW99" s="93">
        <f>+DU99-BM99</f>
        <v>-1801113.5568645727</v>
      </c>
      <c r="DX99" s="40">
        <f t="shared" si="286"/>
        <v>29938217.843796752</v>
      </c>
    </row>
    <row r="100" spans="1:128" x14ac:dyDescent="0.3">
      <c r="A100" s="12" t="str">
        <f t="shared" si="230"/>
        <v>1110101MIP-011PERFORADORAS ELECTRICAS</v>
      </c>
      <c r="B100" s="15" t="s">
        <v>49</v>
      </c>
      <c r="C100" s="16" t="s">
        <v>50</v>
      </c>
      <c r="D100" s="15" t="s">
        <v>51</v>
      </c>
      <c r="E100" s="16" t="s">
        <v>47</v>
      </c>
      <c r="F100" s="60" t="s">
        <v>52</v>
      </c>
      <c r="G100" s="39" t="s">
        <v>178</v>
      </c>
      <c r="I100" s="40">
        <v>475008.90675523778</v>
      </c>
      <c r="J100" s="40">
        <v>510850.35358887445</v>
      </c>
      <c r="K100" s="40">
        <v>592218.29236065352</v>
      </c>
      <c r="L100" s="40">
        <v>590903.86800000002</v>
      </c>
      <c r="M100" s="40">
        <v>646332.90128938842</v>
      </c>
      <c r="N100" s="40">
        <v>616199.55195490061</v>
      </c>
      <c r="O100" s="40">
        <v>658179.49073292071</v>
      </c>
      <c r="P100" s="40">
        <v>654653.94342260412</v>
      </c>
      <c r="Q100" s="40">
        <v>647359.27200000011</v>
      </c>
      <c r="R100" s="40">
        <v>658724.16</v>
      </c>
      <c r="S100" s="40">
        <v>665657.25</v>
      </c>
      <c r="T100" s="40">
        <v>644789.75400000007</v>
      </c>
      <c r="U100" s="40">
        <f>SUM(I100:T100)</f>
        <v>7360877.74410458</v>
      </c>
      <c r="W100" s="42">
        <v>635395.57000000018</v>
      </c>
      <c r="X100" s="42">
        <v>622623.62358240981</v>
      </c>
      <c r="Y100" s="42">
        <v>651773.28799999994</v>
      </c>
      <c r="Z100" s="42">
        <v>577492.42032886355</v>
      </c>
      <c r="AA100" s="42">
        <v>601912.81599999999</v>
      </c>
      <c r="AB100" s="42">
        <v>630864.72600000002</v>
      </c>
      <c r="AC100" s="42">
        <v>618047.15755049523</v>
      </c>
      <c r="AD100" s="42">
        <v>665042.67356905609</v>
      </c>
      <c r="AE100" s="42">
        <v>637860.89553971263</v>
      </c>
      <c r="AF100" s="42">
        <v>636071.70998908009</v>
      </c>
      <c r="AG100" s="42">
        <v>570318.914183644</v>
      </c>
      <c r="AH100" s="42">
        <v>598569.93918799993</v>
      </c>
      <c r="AI100" s="40">
        <f>SUM(W100:AH100)</f>
        <v>7445973.7339312611</v>
      </c>
      <c r="AK100" s="92">
        <v>619196.78267799993</v>
      </c>
      <c r="AL100" s="92">
        <v>582449.03798477247</v>
      </c>
      <c r="AM100" s="92">
        <v>670380.25887110038</v>
      </c>
      <c r="AN100" s="92">
        <v>675278.49914911529</v>
      </c>
      <c r="AO100" s="92">
        <v>744483.73592247092</v>
      </c>
      <c r="AP100" s="92">
        <v>656741.48095980624</v>
      </c>
      <c r="AQ100" s="92">
        <v>670870.69645099307</v>
      </c>
      <c r="AR100" s="92">
        <v>692816.74626516597</v>
      </c>
      <c r="AS100" s="92">
        <v>702255.82118915464</v>
      </c>
      <c r="AT100" s="92">
        <v>665381.58785607317</v>
      </c>
      <c r="AU100" s="92">
        <v>561245.16813172016</v>
      </c>
      <c r="AV100" s="92">
        <v>556249.28445863992</v>
      </c>
      <c r="AW100" s="40">
        <f t="shared" si="276"/>
        <v>7797349.0999170113</v>
      </c>
      <c r="AY100" s="92">
        <f t="shared" ref="AY100:BJ100" si="299">AY37*AY6</f>
        <v>592691.78904034558</v>
      </c>
      <c r="AZ100" s="92">
        <f t="shared" si="299"/>
        <v>393243.10086875461</v>
      </c>
      <c r="BA100" s="92">
        <f t="shared" si="299"/>
        <v>590429.10729583655</v>
      </c>
      <c r="BB100" s="92">
        <f t="shared" si="299"/>
        <v>550498.10818352143</v>
      </c>
      <c r="BC100" s="92">
        <f t="shared" si="299"/>
        <v>496695.78120750363</v>
      </c>
      <c r="BD100" s="92">
        <f t="shared" si="299"/>
        <v>604983.60430496675</v>
      </c>
      <c r="BE100" s="92">
        <f t="shared" si="299"/>
        <v>605111.33973827783</v>
      </c>
      <c r="BF100" s="92">
        <f t="shared" si="299"/>
        <v>659841.74042675237</v>
      </c>
      <c r="BG100" s="92">
        <f t="shared" si="299"/>
        <v>635523.10525475652</v>
      </c>
      <c r="BH100" s="92">
        <f t="shared" si="299"/>
        <v>663875.36805586389</v>
      </c>
      <c r="BI100" s="92">
        <f t="shared" si="299"/>
        <v>559328.81359928311</v>
      </c>
      <c r="BJ100" s="92">
        <f t="shared" si="299"/>
        <v>600353.2791327564</v>
      </c>
      <c r="BK100" s="40">
        <f t="shared" si="278"/>
        <v>6952575.1371086193</v>
      </c>
      <c r="BM100" s="51">
        <f>+[9]ENERO!$D$8</f>
        <v>653364.21350000007</v>
      </c>
      <c r="BN100" s="51">
        <f>+[10]FEBRERO!$D$8</f>
        <v>573491.6561720001</v>
      </c>
      <c r="BO100" s="51">
        <f>+[11]MARZO!$D$8</f>
        <v>599277.17553200002</v>
      </c>
      <c r="BP100" s="92">
        <f t="shared" ref="BP100:BX100" si="300">BP37*BP6</f>
        <v>512476.41967852786</v>
      </c>
      <c r="BQ100" s="92">
        <f t="shared" si="300"/>
        <v>522458.74331449729</v>
      </c>
      <c r="BR100" s="92">
        <f t="shared" si="300"/>
        <v>530952.142675551</v>
      </c>
      <c r="BS100" s="92">
        <f t="shared" si="300"/>
        <v>602140.18554188951</v>
      </c>
      <c r="BT100" s="92">
        <f t="shared" si="300"/>
        <v>627452.38465648645</v>
      </c>
      <c r="BU100" s="92">
        <f t="shared" si="300"/>
        <v>590276.5213242413</v>
      </c>
      <c r="BV100" s="92">
        <f t="shared" si="300"/>
        <v>618957.01306547038</v>
      </c>
      <c r="BW100" s="92">
        <f t="shared" si="300"/>
        <v>548371.60806571261</v>
      </c>
      <c r="BX100" s="92">
        <f t="shared" si="300"/>
        <v>563231.77797972306</v>
      </c>
      <c r="BY100" s="40">
        <f t="shared" si="280"/>
        <v>6942449.8415060993</v>
      </c>
      <c r="CA100" s="92">
        <f t="shared" si="294"/>
        <v>0</v>
      </c>
      <c r="CB100" s="92">
        <f t="shared" si="294"/>
        <v>0</v>
      </c>
      <c r="CC100" s="92">
        <f t="shared" si="294"/>
        <v>0</v>
      </c>
      <c r="CD100" s="92">
        <f t="shared" ref="CD100:CL100" si="301">CD37*CD6</f>
        <v>0</v>
      </c>
      <c r="CE100" s="92">
        <f t="shared" si="301"/>
        <v>0</v>
      </c>
      <c r="CF100" s="92">
        <f t="shared" si="301"/>
        <v>0</v>
      </c>
      <c r="CG100" s="92">
        <f t="shared" si="301"/>
        <v>0</v>
      </c>
      <c r="CH100" s="92">
        <f t="shared" si="301"/>
        <v>0</v>
      </c>
      <c r="CI100" s="92">
        <f t="shared" si="301"/>
        <v>0</v>
      </c>
      <c r="CJ100" s="92">
        <f t="shared" si="301"/>
        <v>0</v>
      </c>
      <c r="CK100" s="92">
        <f t="shared" si="301"/>
        <v>0</v>
      </c>
      <c r="CL100" s="92">
        <f t="shared" si="301"/>
        <v>0</v>
      </c>
      <c r="CM100" s="40">
        <f t="shared" si="282"/>
        <v>0</v>
      </c>
      <c r="CO100" s="92">
        <f t="shared" si="296"/>
        <v>0</v>
      </c>
      <c r="CP100" s="92">
        <f t="shared" si="296"/>
        <v>0</v>
      </c>
      <c r="CQ100" s="92">
        <f t="shared" si="296"/>
        <v>0</v>
      </c>
      <c r="CR100" s="92">
        <f t="shared" si="296"/>
        <v>0</v>
      </c>
      <c r="CS100" s="40">
        <f>SUM(CO100:CR100)</f>
        <v>0</v>
      </c>
      <c r="CU100" s="92">
        <f t="shared" si="297"/>
        <v>0</v>
      </c>
      <c r="CV100" s="92">
        <f t="shared" si="297"/>
        <v>0</v>
      </c>
      <c r="CW100" s="92">
        <f t="shared" si="297"/>
        <v>0</v>
      </c>
      <c r="CX100" s="92">
        <f>CX37*CX6</f>
        <v>0</v>
      </c>
      <c r="CY100" s="40">
        <f>SUM(CU100:CX100)</f>
        <v>0</v>
      </c>
      <c r="DA100" s="92">
        <f t="shared" si="298"/>
        <v>0</v>
      </c>
      <c r="DB100" s="92">
        <f t="shared" si="298"/>
        <v>0</v>
      </c>
      <c r="DC100" s="92">
        <f t="shared" si="298"/>
        <v>0</v>
      </c>
      <c r="DD100" s="92">
        <f t="shared" si="298"/>
        <v>0</v>
      </c>
      <c r="DE100" s="92">
        <f t="shared" si="298"/>
        <v>0</v>
      </c>
      <c r="DF100" s="92">
        <f t="shared" si="298"/>
        <v>0</v>
      </c>
      <c r="DG100" s="92">
        <f t="shared" si="298"/>
        <v>0</v>
      </c>
      <c r="DH100" s="92">
        <f t="shared" si="298"/>
        <v>0</v>
      </c>
      <c r="DI100" s="92">
        <f t="shared" si="298"/>
        <v>0</v>
      </c>
      <c r="DJ100" s="92">
        <f t="shared" si="298"/>
        <v>0</v>
      </c>
      <c r="DK100" s="92">
        <f t="shared" si="298"/>
        <v>0</v>
      </c>
      <c r="DL100" s="92">
        <f t="shared" si="298"/>
        <v>0</v>
      </c>
      <c r="DM100" s="92">
        <f t="shared" si="298"/>
        <v>0</v>
      </c>
      <c r="DN100" s="92">
        <f t="shared" si="298"/>
        <v>0</v>
      </c>
      <c r="DO100" s="92">
        <f t="shared" si="298"/>
        <v>0</v>
      </c>
      <c r="DP100" s="92">
        <f t="shared" si="298"/>
        <v>0</v>
      </c>
      <c r="DQ100" s="92">
        <f t="shared" si="298"/>
        <v>0</v>
      </c>
      <c r="DR100" s="92">
        <f t="shared" si="298"/>
        <v>0</v>
      </c>
      <c r="DS100" s="92">
        <f t="shared" si="298"/>
        <v>0</v>
      </c>
      <c r="DU100" s="93">
        <f>+BY100-BK100</f>
        <v>-10125.295602519996</v>
      </c>
      <c r="DW100" s="93">
        <f>+DU100-BM100</f>
        <v>-663489.50910252007</v>
      </c>
      <c r="DX100" s="40">
        <f t="shared" si="286"/>
        <v>6942449.8415060993</v>
      </c>
    </row>
    <row r="101" spans="1:128" x14ac:dyDescent="0.3">
      <c r="A101" s="12" t="str">
        <f t="shared" si="230"/>
        <v/>
      </c>
      <c r="B101" s="15"/>
      <c r="C101" s="16"/>
      <c r="D101" s="15"/>
      <c r="E101" s="16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33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33"/>
      <c r="AW101" s="33"/>
      <c r="BK101" s="33"/>
      <c r="BY101" s="33"/>
      <c r="CM101" s="33"/>
      <c r="CS101" s="33"/>
      <c r="CY101" s="33"/>
      <c r="DU101" s="33"/>
      <c r="DW101" s="33"/>
      <c r="DX101" s="33"/>
    </row>
    <row r="102" spans="1:128" s="10" customFormat="1" x14ac:dyDescent="0.3">
      <c r="A102" s="21" t="str">
        <f t="shared" si="230"/>
        <v>MANTENIMIENTO</v>
      </c>
      <c r="B102" s="131"/>
      <c r="C102" s="132"/>
      <c r="D102" s="131"/>
      <c r="E102" s="132"/>
      <c r="F102" s="133" t="s">
        <v>53</v>
      </c>
      <c r="G102" s="145" t="s">
        <v>178</v>
      </c>
      <c r="I102" s="146">
        <f t="shared" ref="I102:T102" si="302">SUM(I103:I104)</f>
        <v>77800.358211197003</v>
      </c>
      <c r="J102" s="146">
        <f t="shared" si="302"/>
        <v>72068.808008610999</v>
      </c>
      <c r="K102" s="146">
        <f t="shared" si="302"/>
        <v>85439.025485043545</v>
      </c>
      <c r="L102" s="146">
        <f t="shared" si="302"/>
        <v>84868.470000000016</v>
      </c>
      <c r="M102" s="146">
        <f t="shared" si="302"/>
        <v>84891.132887055719</v>
      </c>
      <c r="N102" s="146">
        <f t="shared" si="302"/>
        <v>78003.883969725532</v>
      </c>
      <c r="O102" s="146">
        <f t="shared" si="302"/>
        <v>84470.538061659812</v>
      </c>
      <c r="P102" s="146">
        <f t="shared" si="302"/>
        <v>81625.988601907899</v>
      </c>
      <c r="Q102" s="146">
        <f t="shared" si="302"/>
        <v>77895.340000000011</v>
      </c>
      <c r="R102" s="146">
        <f t="shared" si="302"/>
        <v>79968.830000000016</v>
      </c>
      <c r="S102" s="146">
        <f t="shared" si="302"/>
        <v>78877.909999999989</v>
      </c>
      <c r="T102" s="146">
        <f t="shared" si="302"/>
        <v>79596.680000000008</v>
      </c>
      <c r="U102" s="146">
        <f>SUM(I102:T102)</f>
        <v>965506.96522520063</v>
      </c>
      <c r="W102" s="146">
        <f>SUM(W103:W104)</f>
        <v>83666.05</v>
      </c>
      <c r="X102" s="146">
        <f>SUM(X103:X104)</f>
        <v>82156.46083403223</v>
      </c>
      <c r="Y102" s="146">
        <f>SUM(Y103:Y104)</f>
        <v>87343.829999999987</v>
      </c>
      <c r="Z102" s="146">
        <f t="shared" ref="Z102:AH102" si="303">SUM(Z103:Z104)</f>
        <v>82834.544401007792</v>
      </c>
      <c r="AA102" s="146">
        <f t="shared" si="303"/>
        <v>82031.959999999992</v>
      </c>
      <c r="AB102" s="146">
        <f t="shared" si="303"/>
        <v>80496.509999999995</v>
      </c>
      <c r="AC102" s="146">
        <f t="shared" si="303"/>
        <v>81844.978698434337</v>
      </c>
      <c r="AD102" s="146">
        <f t="shared" si="303"/>
        <v>88141.095851999999</v>
      </c>
      <c r="AE102" s="146">
        <f t="shared" si="303"/>
        <v>84064.660220293008</v>
      </c>
      <c r="AF102" s="146">
        <f t="shared" si="303"/>
        <v>76611.80060799999</v>
      </c>
      <c r="AG102" s="146">
        <f t="shared" si="303"/>
        <v>78182.123106000014</v>
      </c>
      <c r="AH102" s="146">
        <f t="shared" si="303"/>
        <v>75666.223598000011</v>
      </c>
      <c r="AI102" s="146">
        <f>SUM(W102:AH102)</f>
        <v>983040.23731776723</v>
      </c>
      <c r="AK102" s="146">
        <f t="shared" ref="AK102:AR102" si="304">SUM(AK103:AK104)</f>
        <v>91053.947296000028</v>
      </c>
      <c r="AL102" s="146">
        <f t="shared" si="304"/>
        <v>79453.539575574934</v>
      </c>
      <c r="AM102" s="146">
        <f t="shared" si="304"/>
        <v>90844.700554804323</v>
      </c>
      <c r="AN102" s="146">
        <f t="shared" si="304"/>
        <v>88476.466624473003</v>
      </c>
      <c r="AO102" s="146">
        <f t="shared" si="304"/>
        <v>83516.950589370783</v>
      </c>
      <c r="AP102" s="146">
        <f t="shared" si="304"/>
        <v>90660.860163999983</v>
      </c>
      <c r="AQ102" s="146">
        <f t="shared" si="304"/>
        <v>83600.636226000002</v>
      </c>
      <c r="AR102" s="146">
        <f t="shared" si="304"/>
        <v>82755.689803000001</v>
      </c>
      <c r="AS102" s="146">
        <v>76582.785921000002</v>
      </c>
      <c r="AT102" s="146">
        <f t="shared" ref="AT102:AV102" si="305">SUM(AT103:AT104)</f>
        <v>80132.077143343893</v>
      </c>
      <c r="AU102" s="146">
        <f t="shared" si="305"/>
        <v>78526.279815000002</v>
      </c>
      <c r="AV102" s="146">
        <f t="shared" si="305"/>
        <v>83210.458358000003</v>
      </c>
      <c r="AW102" s="146">
        <f t="shared" ref="AW102:AW104" si="306">SUM(AK102:AV102)</f>
        <v>1008814.392070567</v>
      </c>
      <c r="AY102" s="146">
        <f t="shared" ref="AY102:BJ102" si="307">SUM(AY103:AY104)</f>
        <v>116977.64233827099</v>
      </c>
      <c r="AZ102" s="146">
        <f t="shared" si="307"/>
        <v>84851.423086869429</v>
      </c>
      <c r="BA102" s="146">
        <f t="shared" si="307"/>
        <v>113824.848970074</v>
      </c>
      <c r="BB102" s="146">
        <f t="shared" si="307"/>
        <v>121257.33507079593</v>
      </c>
      <c r="BC102" s="146">
        <f t="shared" si="307"/>
        <v>105162.26791269457</v>
      </c>
      <c r="BD102" s="146">
        <f t="shared" si="307"/>
        <v>123296.33576655573</v>
      </c>
      <c r="BE102" s="146">
        <f t="shared" si="307"/>
        <v>126840.89321361619</v>
      </c>
      <c r="BF102" s="146">
        <f t="shared" si="307"/>
        <v>114182.08596042157</v>
      </c>
      <c r="BG102" s="146">
        <f t="shared" si="307"/>
        <v>105477.34824313852</v>
      </c>
      <c r="BH102" s="146">
        <f t="shared" si="307"/>
        <v>108147.25817278191</v>
      </c>
      <c r="BI102" s="146">
        <f t="shared" si="307"/>
        <v>107240.67282778324</v>
      </c>
      <c r="BJ102" s="146">
        <f t="shared" si="307"/>
        <v>108835.58763774477</v>
      </c>
      <c r="BK102" s="146">
        <f t="shared" ref="BK102:BK104" si="308">SUM(AY102:BJ102)</f>
        <v>1336093.6992007471</v>
      </c>
      <c r="BM102" s="146">
        <f t="shared" ref="BM102:BX102" si="309">SUM(BM103:BM104)</f>
        <v>90072.763529000018</v>
      </c>
      <c r="BN102" s="146">
        <f t="shared" si="309"/>
        <v>83353.768229000008</v>
      </c>
      <c r="BO102" s="146">
        <f t="shared" si="309"/>
        <v>89590.074361999999</v>
      </c>
      <c r="BP102" s="146">
        <f t="shared" si="309"/>
        <v>94645.873171497777</v>
      </c>
      <c r="BQ102" s="146">
        <f t="shared" si="309"/>
        <v>97241.458288262918</v>
      </c>
      <c r="BR102" s="146">
        <f t="shared" si="309"/>
        <v>101420.72639946117</v>
      </c>
      <c r="BS102" s="146">
        <f t="shared" si="309"/>
        <v>114460.7833650415</v>
      </c>
      <c r="BT102" s="146">
        <f t="shared" si="309"/>
        <v>101911.07562690382</v>
      </c>
      <c r="BU102" s="146">
        <f t="shared" si="309"/>
        <v>94760.772421207977</v>
      </c>
      <c r="BV102" s="146">
        <f t="shared" si="309"/>
        <v>94324.91357940028</v>
      </c>
      <c r="BW102" s="146">
        <f t="shared" si="309"/>
        <v>94470.709978913263</v>
      </c>
      <c r="BX102" s="146">
        <f t="shared" si="309"/>
        <v>94230.405423246237</v>
      </c>
      <c r="BY102" s="146">
        <f t="shared" ref="BY102:BY104" si="310">SUM(BM102:BX102)</f>
        <v>1150483.3243739349</v>
      </c>
      <c r="CA102" s="146">
        <f t="shared" ref="CA102:CL102" si="311">SUM(CA103:CA104)</f>
        <v>0</v>
      </c>
      <c r="CB102" s="146">
        <f t="shared" si="311"/>
        <v>0</v>
      </c>
      <c r="CC102" s="146">
        <f t="shared" si="311"/>
        <v>0</v>
      </c>
      <c r="CD102" s="146">
        <f t="shared" si="311"/>
        <v>0</v>
      </c>
      <c r="CE102" s="146">
        <f t="shared" si="311"/>
        <v>0</v>
      </c>
      <c r="CF102" s="146">
        <f t="shared" si="311"/>
        <v>0</v>
      </c>
      <c r="CG102" s="146">
        <f t="shared" si="311"/>
        <v>0</v>
      </c>
      <c r="CH102" s="146">
        <f t="shared" si="311"/>
        <v>0</v>
      </c>
      <c r="CI102" s="146">
        <f t="shared" si="311"/>
        <v>0</v>
      </c>
      <c r="CJ102" s="146">
        <f t="shared" si="311"/>
        <v>0</v>
      </c>
      <c r="CK102" s="146">
        <f t="shared" si="311"/>
        <v>0</v>
      </c>
      <c r="CL102" s="146">
        <f t="shared" si="311"/>
        <v>0</v>
      </c>
      <c r="CM102" s="146">
        <f t="shared" ref="CM102:CM104" si="312">SUM(CA102:CL102)</f>
        <v>0</v>
      </c>
      <c r="CO102" s="146">
        <f t="shared" ref="CO102:CR102" si="313">SUM(CO103:CO104)</f>
        <v>0</v>
      </c>
      <c r="CP102" s="146">
        <f t="shared" si="313"/>
        <v>0</v>
      </c>
      <c r="CQ102" s="146">
        <f t="shared" si="313"/>
        <v>0</v>
      </c>
      <c r="CR102" s="146">
        <f t="shared" si="313"/>
        <v>0</v>
      </c>
      <c r="CS102" s="146">
        <f>SUM(CO102:CR102)</f>
        <v>0</v>
      </c>
      <c r="CU102" s="146">
        <f t="shared" ref="CU102:CX102" si="314">SUM(CU103:CU104)</f>
        <v>0</v>
      </c>
      <c r="CV102" s="146">
        <f t="shared" si="314"/>
        <v>0</v>
      </c>
      <c r="CW102" s="146">
        <f t="shared" si="314"/>
        <v>0</v>
      </c>
      <c r="CX102" s="146">
        <f t="shared" si="314"/>
        <v>0</v>
      </c>
      <c r="CY102" s="146">
        <f>SUM(CU102:CX102)</f>
        <v>0</v>
      </c>
      <c r="DA102" s="146">
        <f t="shared" ref="DA102:DS102" si="315">SUM(DA103:DA104)</f>
        <v>0</v>
      </c>
      <c r="DB102" s="146">
        <f t="shared" si="315"/>
        <v>0</v>
      </c>
      <c r="DC102" s="146">
        <f t="shared" si="315"/>
        <v>0</v>
      </c>
      <c r="DD102" s="146">
        <f t="shared" si="315"/>
        <v>0</v>
      </c>
      <c r="DE102" s="146">
        <f t="shared" si="315"/>
        <v>0</v>
      </c>
      <c r="DF102" s="146">
        <f t="shared" si="315"/>
        <v>0</v>
      </c>
      <c r="DG102" s="146">
        <f t="shared" si="315"/>
        <v>0</v>
      </c>
      <c r="DH102" s="146">
        <f t="shared" si="315"/>
        <v>0</v>
      </c>
      <c r="DI102" s="146">
        <f t="shared" si="315"/>
        <v>0</v>
      </c>
      <c r="DJ102" s="146">
        <f t="shared" si="315"/>
        <v>0</v>
      </c>
      <c r="DK102" s="146">
        <f t="shared" si="315"/>
        <v>0</v>
      </c>
      <c r="DL102" s="146">
        <f t="shared" si="315"/>
        <v>0</v>
      </c>
      <c r="DM102" s="146">
        <f t="shared" si="315"/>
        <v>0</v>
      </c>
      <c r="DN102" s="146">
        <f t="shared" si="315"/>
        <v>0</v>
      </c>
      <c r="DO102" s="146">
        <f t="shared" si="315"/>
        <v>0</v>
      </c>
      <c r="DP102" s="146">
        <f t="shared" si="315"/>
        <v>0</v>
      </c>
      <c r="DQ102" s="146">
        <f t="shared" si="315"/>
        <v>0</v>
      </c>
      <c r="DR102" s="146">
        <f t="shared" si="315"/>
        <v>0</v>
      </c>
      <c r="DS102" s="146">
        <f t="shared" si="315"/>
        <v>0</v>
      </c>
      <c r="DU102" s="146">
        <f>+BY102-BK102</f>
        <v>-185610.37482681219</v>
      </c>
      <c r="DW102" s="146">
        <f>+DU102-BM102</f>
        <v>-275683.13835581217</v>
      </c>
      <c r="DX102" s="146">
        <f t="shared" ref="DX102:DX104" si="316">+SUM(BY102,CM102,CS101:CS102,CY102,DA102:DS102)</f>
        <v>1150483.3243739349</v>
      </c>
    </row>
    <row r="103" spans="1:128" x14ac:dyDescent="0.3">
      <c r="A103" s="12" t="str">
        <f t="shared" si="230"/>
        <v>1290900MTG-029SS.AA S.E MINA JUSTA</v>
      </c>
      <c r="B103" s="15" t="s">
        <v>54</v>
      </c>
      <c r="C103" s="16" t="s">
        <v>55</v>
      </c>
      <c r="D103" s="15" t="s">
        <v>56</v>
      </c>
      <c r="E103" s="16" t="s">
        <v>57</v>
      </c>
      <c r="F103" s="60" t="s">
        <v>58</v>
      </c>
      <c r="G103" s="39" t="s">
        <v>178</v>
      </c>
      <c r="I103" s="40">
        <v>27741.331729538713</v>
      </c>
      <c r="J103" s="40">
        <v>25135.262697452916</v>
      </c>
      <c r="K103" s="40">
        <v>28126.378077680351</v>
      </c>
      <c r="L103" s="40">
        <v>27736.779999999995</v>
      </c>
      <c r="M103" s="40">
        <v>28134.21887369459</v>
      </c>
      <c r="N103" s="40">
        <v>27702.545152702558</v>
      </c>
      <c r="O103" s="40">
        <v>28795.764715432455</v>
      </c>
      <c r="P103" s="40">
        <v>29093.496016828296</v>
      </c>
      <c r="Q103" s="40">
        <v>28215.220000000005</v>
      </c>
      <c r="R103" s="40">
        <v>28763.61</v>
      </c>
      <c r="S103" s="40">
        <v>28116.51</v>
      </c>
      <c r="T103" s="40">
        <v>29076.469999999998</v>
      </c>
      <c r="U103" s="40">
        <f>SUM(I103:T103)</f>
        <v>336637.58726332983</v>
      </c>
      <c r="W103" s="42">
        <v>29667.34</v>
      </c>
      <c r="X103" s="42">
        <v>28278.523329651409</v>
      </c>
      <c r="Y103" s="42">
        <v>30424.439999999995</v>
      </c>
      <c r="Z103" s="42">
        <v>27411.562224481735</v>
      </c>
      <c r="AA103" s="42">
        <v>27418.59</v>
      </c>
      <c r="AB103" s="42">
        <v>26002.099999999995</v>
      </c>
      <c r="AC103" s="42">
        <v>25937.889452398947</v>
      </c>
      <c r="AD103" s="42">
        <v>27041.288182000008</v>
      </c>
      <c r="AE103" s="42">
        <v>25884.761684476296</v>
      </c>
      <c r="AF103" s="42">
        <v>26646.231198000001</v>
      </c>
      <c r="AG103" s="42">
        <v>26113.990765999995</v>
      </c>
      <c r="AH103" s="42">
        <v>26844.203007999997</v>
      </c>
      <c r="AI103" s="40">
        <f>SUM(W103:AH103)</f>
        <v>327670.91984500841</v>
      </c>
      <c r="AK103" s="92">
        <v>28165.969276000003</v>
      </c>
      <c r="AL103" s="92">
        <v>27999.793781292345</v>
      </c>
      <c r="AM103" s="92">
        <v>31281.9166987465</v>
      </c>
      <c r="AN103" s="92">
        <v>25058.450642967953</v>
      </c>
      <c r="AO103" s="92">
        <v>26736.270561504356</v>
      </c>
      <c r="AP103" s="92">
        <v>27154.528234000005</v>
      </c>
      <c r="AQ103" s="92">
        <v>28137.647806000001</v>
      </c>
      <c r="AR103" s="92">
        <v>26019.194353000003</v>
      </c>
      <c r="AS103" s="92">
        <v>25409.092451000004</v>
      </c>
      <c r="AT103" s="92">
        <v>27751.156647157517</v>
      </c>
      <c r="AU103" s="92">
        <v>28279.116134999997</v>
      </c>
      <c r="AV103" s="92">
        <v>31293.394177999999</v>
      </c>
      <c r="AW103" s="40">
        <f t="shared" si="306"/>
        <v>333286.53076466866</v>
      </c>
      <c r="AY103" s="92">
        <f t="shared" ref="AY103:BJ104" si="317">AY40*AY$7</f>
        <v>41625.97765769899</v>
      </c>
      <c r="AZ103" s="92">
        <f t="shared" si="317"/>
        <v>30194.00435020083</v>
      </c>
      <c r="BA103" s="92">
        <f t="shared" si="317"/>
        <v>40504.070054839285</v>
      </c>
      <c r="BB103" s="92">
        <f t="shared" si="317"/>
        <v>43148.887424941036</v>
      </c>
      <c r="BC103" s="92">
        <f t="shared" si="317"/>
        <v>37421.528824355701</v>
      </c>
      <c r="BD103" s="92">
        <f t="shared" si="317"/>
        <v>43874.456821871529</v>
      </c>
      <c r="BE103" s="92">
        <f t="shared" si="317"/>
        <v>45135.771942850821</v>
      </c>
      <c r="BF103" s="92">
        <f t="shared" si="317"/>
        <v>40743.527012408027</v>
      </c>
      <c r="BG103" s="92">
        <f t="shared" si="317"/>
        <v>37741.01158758832</v>
      </c>
      <c r="BH103" s="92">
        <f t="shared" si="317"/>
        <v>38802.364548663252</v>
      </c>
      <c r="BI103" s="92">
        <f t="shared" si="317"/>
        <v>38582.045823637731</v>
      </c>
      <c r="BJ103" s="92">
        <f t="shared" si="317"/>
        <v>39262.182067508154</v>
      </c>
      <c r="BK103" s="40">
        <f t="shared" si="308"/>
        <v>477035.82811656367</v>
      </c>
      <c r="BM103" s="51">
        <f>+[9]ENERO!$D$47</f>
        <v>32926.357159000007</v>
      </c>
      <c r="BN103" s="51">
        <f>+[10]FEBRERO!$D$47</f>
        <v>28709.081108999999</v>
      </c>
      <c r="BO103" s="51">
        <f>+[11]MARZO!$D$47</f>
        <v>30846.381532000003</v>
      </c>
      <c r="BP103" s="92">
        <f t="shared" ref="BP103:BX104" si="318">BP40*BP$7</f>
        <v>33679.316177679859</v>
      </c>
      <c r="BQ103" s="92">
        <f t="shared" si="318"/>
        <v>34602.943683923193</v>
      </c>
      <c r="BR103" s="92">
        <f t="shared" si="318"/>
        <v>36090.117792965364</v>
      </c>
      <c r="BS103" s="92">
        <f t="shared" si="318"/>
        <v>40730.364502116063</v>
      </c>
      <c r="BT103" s="92">
        <f t="shared" si="318"/>
        <v>36364.869565507652</v>
      </c>
      <c r="BU103" s="92">
        <f t="shared" si="318"/>
        <v>33906.497172773576</v>
      </c>
      <c r="BV103" s="92">
        <f t="shared" si="318"/>
        <v>33843.018718806401</v>
      </c>
      <c r="BW103" s="92">
        <f t="shared" si="318"/>
        <v>33987.788077861915</v>
      </c>
      <c r="BX103" s="92">
        <f t="shared" si="318"/>
        <v>33993.396960715523</v>
      </c>
      <c r="BY103" s="40">
        <f t="shared" si="310"/>
        <v>409680.13245234953</v>
      </c>
      <c r="CA103" s="92">
        <f t="shared" ref="CA103:CL104" si="319">CA40*CA$7</f>
        <v>0</v>
      </c>
      <c r="CB103" s="92">
        <f t="shared" si="319"/>
        <v>0</v>
      </c>
      <c r="CC103" s="92">
        <f t="shared" si="319"/>
        <v>0</v>
      </c>
      <c r="CD103" s="92">
        <f t="shared" si="319"/>
        <v>0</v>
      </c>
      <c r="CE103" s="92">
        <f t="shared" si="319"/>
        <v>0</v>
      </c>
      <c r="CF103" s="92">
        <f t="shared" si="319"/>
        <v>0</v>
      </c>
      <c r="CG103" s="92">
        <f t="shared" si="319"/>
        <v>0</v>
      </c>
      <c r="CH103" s="92">
        <f t="shared" si="319"/>
        <v>0</v>
      </c>
      <c r="CI103" s="92">
        <f t="shared" si="319"/>
        <v>0</v>
      </c>
      <c r="CJ103" s="92">
        <f t="shared" si="319"/>
        <v>0</v>
      </c>
      <c r="CK103" s="92">
        <f t="shared" si="319"/>
        <v>0</v>
      </c>
      <c r="CL103" s="92">
        <f t="shared" si="319"/>
        <v>0</v>
      </c>
      <c r="CM103" s="40">
        <f t="shared" si="312"/>
        <v>0</v>
      </c>
      <c r="CO103" s="92">
        <f t="shared" ref="CO103:CR104" si="320">CO40*CO$7</f>
        <v>0</v>
      </c>
      <c r="CP103" s="92">
        <f t="shared" si="320"/>
        <v>0</v>
      </c>
      <c r="CQ103" s="92">
        <f t="shared" si="320"/>
        <v>0</v>
      </c>
      <c r="CR103" s="92">
        <f t="shared" si="320"/>
        <v>0</v>
      </c>
      <c r="CS103" s="40">
        <f>SUM(CO103:CR103)</f>
        <v>0</v>
      </c>
      <c r="CU103" s="92">
        <f t="shared" ref="CU103:CX104" si="321">CU40*CU$7</f>
        <v>0</v>
      </c>
      <c r="CV103" s="92">
        <f t="shared" si="321"/>
        <v>0</v>
      </c>
      <c r="CW103" s="92">
        <f t="shared" si="321"/>
        <v>0</v>
      </c>
      <c r="CX103" s="92">
        <f t="shared" si="321"/>
        <v>0</v>
      </c>
      <c r="CY103" s="40">
        <f>SUM(CU103:CX103)</f>
        <v>0</v>
      </c>
      <c r="DA103" s="92">
        <f t="shared" ref="DA103:DS104" si="322">DA40*DA$7</f>
        <v>0</v>
      </c>
      <c r="DB103" s="92">
        <f t="shared" si="322"/>
        <v>0</v>
      </c>
      <c r="DC103" s="92">
        <f t="shared" si="322"/>
        <v>0</v>
      </c>
      <c r="DD103" s="92">
        <f t="shared" si="322"/>
        <v>0</v>
      </c>
      <c r="DE103" s="92">
        <f t="shared" si="322"/>
        <v>0</v>
      </c>
      <c r="DF103" s="92">
        <f t="shared" si="322"/>
        <v>0</v>
      </c>
      <c r="DG103" s="92">
        <f t="shared" si="322"/>
        <v>0</v>
      </c>
      <c r="DH103" s="92">
        <f t="shared" si="322"/>
        <v>0</v>
      </c>
      <c r="DI103" s="92">
        <f t="shared" si="322"/>
        <v>0</v>
      </c>
      <c r="DJ103" s="92">
        <f t="shared" si="322"/>
        <v>0</v>
      </c>
      <c r="DK103" s="92">
        <f t="shared" si="322"/>
        <v>0</v>
      </c>
      <c r="DL103" s="92">
        <f t="shared" si="322"/>
        <v>0</v>
      </c>
      <c r="DM103" s="92">
        <f t="shared" si="322"/>
        <v>0</v>
      </c>
      <c r="DN103" s="92">
        <f t="shared" si="322"/>
        <v>0</v>
      </c>
      <c r="DO103" s="92">
        <f t="shared" si="322"/>
        <v>0</v>
      </c>
      <c r="DP103" s="92">
        <f t="shared" si="322"/>
        <v>0</v>
      </c>
      <c r="DQ103" s="92">
        <f t="shared" si="322"/>
        <v>0</v>
      </c>
      <c r="DR103" s="92">
        <f t="shared" si="322"/>
        <v>0</v>
      </c>
      <c r="DS103" s="92">
        <f t="shared" si="322"/>
        <v>0</v>
      </c>
      <c r="DU103" s="93">
        <f>+BY103-BK103</f>
        <v>-67355.695664214145</v>
      </c>
      <c r="DW103" s="93">
        <f>+DU103-BM103</f>
        <v>-100282.05282321415</v>
      </c>
      <c r="DX103" s="40">
        <f t="shared" si="316"/>
        <v>409680.13245234953</v>
      </c>
    </row>
    <row r="104" spans="1:128" x14ac:dyDescent="0.3">
      <c r="A104" s="12" t="str">
        <f t="shared" si="230"/>
        <v>1290900MTG-029TRUCK SHOP</v>
      </c>
      <c r="B104" s="15" t="s">
        <v>54</v>
      </c>
      <c r="C104" s="16" t="s">
        <v>55</v>
      </c>
      <c r="D104" s="15" t="s">
        <v>56</v>
      </c>
      <c r="E104" s="16" t="s">
        <v>57</v>
      </c>
      <c r="F104" s="60" t="s">
        <v>59</v>
      </c>
      <c r="G104" s="39" t="s">
        <v>178</v>
      </c>
      <c r="I104" s="40">
        <v>50059.026481658286</v>
      </c>
      <c r="J104" s="40">
        <v>46933.545311158086</v>
      </c>
      <c r="K104" s="40">
        <v>57312.647407363191</v>
      </c>
      <c r="L104" s="40">
        <v>57131.690000000017</v>
      </c>
      <c r="M104" s="40">
        <v>56756.914013361129</v>
      </c>
      <c r="N104" s="40">
        <v>50301.338817022974</v>
      </c>
      <c r="O104" s="40">
        <v>55674.773346227361</v>
      </c>
      <c r="P104" s="40">
        <v>52532.492585079599</v>
      </c>
      <c r="Q104" s="40">
        <v>49680.12</v>
      </c>
      <c r="R104" s="40">
        <v>51205.220000000008</v>
      </c>
      <c r="S104" s="40">
        <v>50761.399999999994</v>
      </c>
      <c r="T104" s="40">
        <v>50520.210000000006</v>
      </c>
      <c r="U104" s="40">
        <f>SUM(I104:T104)</f>
        <v>628869.37796187063</v>
      </c>
      <c r="W104" s="42">
        <v>53998.71</v>
      </c>
      <c r="X104" s="42">
        <v>53877.937504380825</v>
      </c>
      <c r="Y104" s="42">
        <v>56919.39</v>
      </c>
      <c r="Z104" s="42">
        <v>55422.982176526057</v>
      </c>
      <c r="AA104" s="42">
        <v>54613.369999999995</v>
      </c>
      <c r="AB104" s="42">
        <v>54494.409999999996</v>
      </c>
      <c r="AC104" s="42">
        <v>55907.089246035386</v>
      </c>
      <c r="AD104" s="42">
        <v>61099.807669999995</v>
      </c>
      <c r="AE104" s="42">
        <v>58179.898535816719</v>
      </c>
      <c r="AF104" s="42">
        <v>49965.569409999996</v>
      </c>
      <c r="AG104" s="42">
        <v>52068.132340000011</v>
      </c>
      <c r="AH104" s="42">
        <v>48822.020590000007</v>
      </c>
      <c r="AI104" s="40">
        <f>SUM(W104:AH104)</f>
        <v>655369.31747275882</v>
      </c>
      <c r="AK104" s="92">
        <v>62887.978020000017</v>
      </c>
      <c r="AL104" s="92">
        <v>51453.745794282593</v>
      </c>
      <c r="AM104" s="92">
        <v>59562.783856057824</v>
      </c>
      <c r="AN104" s="92">
        <v>63418.01598150505</v>
      </c>
      <c r="AO104" s="92">
        <v>56780.680027866423</v>
      </c>
      <c r="AP104" s="92">
        <v>63506.331929999986</v>
      </c>
      <c r="AQ104" s="92">
        <v>55462.988420000001</v>
      </c>
      <c r="AR104" s="92">
        <v>56736.495450000002</v>
      </c>
      <c r="AS104" s="92">
        <v>51173.693470000006</v>
      </c>
      <c r="AT104" s="92">
        <v>52380.92049618638</v>
      </c>
      <c r="AU104" s="92">
        <v>50247.163680000005</v>
      </c>
      <c r="AV104" s="92">
        <v>51917.064180000001</v>
      </c>
      <c r="AW104" s="40">
        <f t="shared" si="306"/>
        <v>675527.86130589829</v>
      </c>
      <c r="AY104" s="92">
        <f t="shared" si="317"/>
        <v>75351.664680572008</v>
      </c>
      <c r="AZ104" s="92">
        <f t="shared" si="317"/>
        <v>54657.418736668602</v>
      </c>
      <c r="BA104" s="92">
        <f t="shared" si="317"/>
        <v>73320.778915234725</v>
      </c>
      <c r="BB104" s="92">
        <f t="shared" si="317"/>
        <v>78108.447645854889</v>
      </c>
      <c r="BC104" s="92">
        <f t="shared" si="317"/>
        <v>67740.739088338873</v>
      </c>
      <c r="BD104" s="92">
        <f t="shared" si="317"/>
        <v>79421.878944684198</v>
      </c>
      <c r="BE104" s="92">
        <f t="shared" si="317"/>
        <v>81705.121270765361</v>
      </c>
      <c r="BF104" s="92">
        <f t="shared" si="317"/>
        <v>73438.558948013539</v>
      </c>
      <c r="BG104" s="92">
        <f t="shared" si="317"/>
        <v>67736.3366555502</v>
      </c>
      <c r="BH104" s="92">
        <f t="shared" si="317"/>
        <v>69344.89362411866</v>
      </c>
      <c r="BI104" s="92">
        <f t="shared" si="317"/>
        <v>68658.627004145514</v>
      </c>
      <c r="BJ104" s="92">
        <f t="shared" si="317"/>
        <v>69573.405570236617</v>
      </c>
      <c r="BK104" s="40">
        <f t="shared" si="308"/>
        <v>859057.87108418311</v>
      </c>
      <c r="BM104" s="51">
        <f>+[9]ENERO!$D$46</f>
        <v>57146.406370000004</v>
      </c>
      <c r="BN104" s="51">
        <f>+[10]FEBRERO!$D$46</f>
        <v>54644.687120000002</v>
      </c>
      <c r="BO104" s="51">
        <f>+[11]MARZO!$D$46</f>
        <v>58743.69283</v>
      </c>
      <c r="BP104" s="92">
        <f t="shared" si="318"/>
        <v>60966.556993817911</v>
      </c>
      <c r="BQ104" s="92">
        <f t="shared" si="318"/>
        <v>62638.514604339725</v>
      </c>
      <c r="BR104" s="92">
        <f t="shared" si="318"/>
        <v>65330.608606495807</v>
      </c>
      <c r="BS104" s="92">
        <f t="shared" si="318"/>
        <v>73730.418862925435</v>
      </c>
      <c r="BT104" s="92">
        <f t="shared" si="318"/>
        <v>65546.206061396166</v>
      </c>
      <c r="BU104" s="92">
        <f t="shared" si="318"/>
        <v>60854.275248434402</v>
      </c>
      <c r="BV104" s="92">
        <f t="shared" si="318"/>
        <v>60481.894860593886</v>
      </c>
      <c r="BW104" s="92">
        <f t="shared" si="318"/>
        <v>60482.921901051348</v>
      </c>
      <c r="BX104" s="92">
        <f t="shared" si="318"/>
        <v>60237.008462530706</v>
      </c>
      <c r="BY104" s="40">
        <f t="shared" si="310"/>
        <v>740803.19192158536</v>
      </c>
      <c r="CA104" s="92">
        <f t="shared" si="319"/>
        <v>0</v>
      </c>
      <c r="CB104" s="92">
        <f t="shared" si="319"/>
        <v>0</v>
      </c>
      <c r="CC104" s="92">
        <f t="shared" si="319"/>
        <v>0</v>
      </c>
      <c r="CD104" s="92">
        <f t="shared" si="319"/>
        <v>0</v>
      </c>
      <c r="CE104" s="92">
        <f t="shared" si="319"/>
        <v>0</v>
      </c>
      <c r="CF104" s="92">
        <f t="shared" si="319"/>
        <v>0</v>
      </c>
      <c r="CG104" s="92">
        <f t="shared" si="319"/>
        <v>0</v>
      </c>
      <c r="CH104" s="92">
        <f t="shared" si="319"/>
        <v>0</v>
      </c>
      <c r="CI104" s="92">
        <f t="shared" si="319"/>
        <v>0</v>
      </c>
      <c r="CJ104" s="92">
        <f t="shared" si="319"/>
        <v>0</v>
      </c>
      <c r="CK104" s="92">
        <f t="shared" si="319"/>
        <v>0</v>
      </c>
      <c r="CL104" s="92">
        <f t="shared" si="319"/>
        <v>0</v>
      </c>
      <c r="CM104" s="40">
        <f t="shared" si="312"/>
        <v>0</v>
      </c>
      <c r="CO104" s="92">
        <f t="shared" si="320"/>
        <v>0</v>
      </c>
      <c r="CP104" s="92">
        <f t="shared" si="320"/>
        <v>0</v>
      </c>
      <c r="CQ104" s="92">
        <f t="shared" si="320"/>
        <v>0</v>
      </c>
      <c r="CR104" s="92">
        <f t="shared" si="320"/>
        <v>0</v>
      </c>
      <c r="CS104" s="40">
        <f>SUM(CO104:CR104)</f>
        <v>0</v>
      </c>
      <c r="CU104" s="92">
        <f t="shared" si="321"/>
        <v>0</v>
      </c>
      <c r="CV104" s="92">
        <f t="shared" si="321"/>
        <v>0</v>
      </c>
      <c r="CW104" s="92">
        <f t="shared" si="321"/>
        <v>0</v>
      </c>
      <c r="CX104" s="92">
        <f t="shared" si="321"/>
        <v>0</v>
      </c>
      <c r="CY104" s="40">
        <f>SUM(CU104:CX104)</f>
        <v>0</v>
      </c>
      <c r="DA104" s="92">
        <f t="shared" si="322"/>
        <v>0</v>
      </c>
      <c r="DB104" s="92">
        <f t="shared" si="322"/>
        <v>0</v>
      </c>
      <c r="DC104" s="92">
        <f t="shared" si="322"/>
        <v>0</v>
      </c>
      <c r="DD104" s="92">
        <f t="shared" si="322"/>
        <v>0</v>
      </c>
      <c r="DE104" s="92">
        <f t="shared" si="322"/>
        <v>0</v>
      </c>
      <c r="DF104" s="92">
        <f t="shared" si="322"/>
        <v>0</v>
      </c>
      <c r="DG104" s="92">
        <f t="shared" si="322"/>
        <v>0</v>
      </c>
      <c r="DH104" s="92">
        <f t="shared" si="322"/>
        <v>0</v>
      </c>
      <c r="DI104" s="92">
        <f t="shared" si="322"/>
        <v>0</v>
      </c>
      <c r="DJ104" s="92">
        <f t="shared" si="322"/>
        <v>0</v>
      </c>
      <c r="DK104" s="92">
        <f t="shared" si="322"/>
        <v>0</v>
      </c>
      <c r="DL104" s="92">
        <f t="shared" si="322"/>
        <v>0</v>
      </c>
      <c r="DM104" s="92">
        <f t="shared" si="322"/>
        <v>0</v>
      </c>
      <c r="DN104" s="92">
        <f t="shared" si="322"/>
        <v>0</v>
      </c>
      <c r="DO104" s="92">
        <f t="shared" si="322"/>
        <v>0</v>
      </c>
      <c r="DP104" s="92">
        <f t="shared" si="322"/>
        <v>0</v>
      </c>
      <c r="DQ104" s="92">
        <f t="shared" si="322"/>
        <v>0</v>
      </c>
      <c r="DR104" s="92">
        <f t="shared" si="322"/>
        <v>0</v>
      </c>
      <c r="DS104" s="92">
        <f t="shared" si="322"/>
        <v>0</v>
      </c>
      <c r="DU104" s="93">
        <f>+BY104-BK104</f>
        <v>-118254.67916259775</v>
      </c>
      <c r="DW104" s="93">
        <f>+DU104-BM104</f>
        <v>-175401.08553259776</v>
      </c>
      <c r="DX104" s="40">
        <f t="shared" si="316"/>
        <v>740803.19192158536</v>
      </c>
    </row>
    <row r="105" spans="1:128" x14ac:dyDescent="0.3">
      <c r="A105" s="12" t="str">
        <f t="shared" si="230"/>
        <v/>
      </c>
      <c r="B105" s="15"/>
      <c r="C105" s="16"/>
      <c r="D105" s="15"/>
      <c r="E105" s="16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33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33"/>
      <c r="AW105" s="33"/>
      <c r="BK105" s="33"/>
      <c r="BY105" s="33"/>
      <c r="CM105" s="33"/>
      <c r="CS105" s="33"/>
      <c r="CY105" s="33"/>
      <c r="DU105" s="33"/>
      <c r="DW105" s="33"/>
      <c r="DX105" s="33"/>
    </row>
    <row r="106" spans="1:128" s="10" customFormat="1" x14ac:dyDescent="0.3">
      <c r="A106" s="21" t="str">
        <f t="shared" si="230"/>
        <v>PLANTA</v>
      </c>
      <c r="B106" s="131"/>
      <c r="C106" s="132"/>
      <c r="D106" s="131"/>
      <c r="E106" s="132"/>
      <c r="F106" s="133" t="s">
        <v>60</v>
      </c>
      <c r="G106" s="145" t="s">
        <v>178</v>
      </c>
      <c r="I106" s="146">
        <f t="shared" ref="I106:T106" si="323">I107+I117+I121</f>
        <v>27124243.097895455</v>
      </c>
      <c r="J106" s="146">
        <f t="shared" si="323"/>
        <v>24806236.280055091</v>
      </c>
      <c r="K106" s="146">
        <f t="shared" si="323"/>
        <v>28972124.64658796</v>
      </c>
      <c r="L106" s="146">
        <f t="shared" si="323"/>
        <v>25760045.439999998</v>
      </c>
      <c r="M106" s="146">
        <f t="shared" si="323"/>
        <v>27470551.482699823</v>
      </c>
      <c r="N106" s="146">
        <f t="shared" si="323"/>
        <v>24427784.0152805</v>
      </c>
      <c r="O106" s="146">
        <f t="shared" si="323"/>
        <v>29430559.691407911</v>
      </c>
      <c r="P106" s="146">
        <f t="shared" si="323"/>
        <v>26709461.370993733</v>
      </c>
      <c r="Q106" s="146">
        <f t="shared" si="323"/>
        <v>29804755.510000002</v>
      </c>
      <c r="R106" s="146">
        <f t="shared" si="323"/>
        <v>27132436.369999997</v>
      </c>
      <c r="S106" s="146">
        <f t="shared" si="323"/>
        <v>25279805.309999999</v>
      </c>
      <c r="T106" s="146">
        <f t="shared" si="323"/>
        <v>28713542.920000002</v>
      </c>
      <c r="U106" s="146">
        <f t="shared" ref="U106:U115" si="324">SUM(I106:T106)</f>
        <v>325631546.13492048</v>
      </c>
      <c r="W106" s="146">
        <f>W107+W117+W121</f>
        <v>26209861.680000003</v>
      </c>
      <c r="X106" s="146">
        <f>X107+X117+X121</f>
        <v>27371417.95965147</v>
      </c>
      <c r="Y106" s="146">
        <f>Y107+Y117+Y121</f>
        <v>26490349.280000001</v>
      </c>
      <c r="Z106" s="146">
        <f t="shared" ref="Z106:AH106" si="325">Z107+Z117+Z121</f>
        <v>20365627.747628611</v>
      </c>
      <c r="AA106" s="146">
        <f t="shared" si="325"/>
        <v>27534770.210000001</v>
      </c>
      <c r="AB106" s="146">
        <f t="shared" si="325"/>
        <v>26489185.760000002</v>
      </c>
      <c r="AC106" s="146">
        <f t="shared" si="325"/>
        <v>25434927.622745495</v>
      </c>
      <c r="AD106" s="146">
        <f t="shared" si="325"/>
        <v>27457159.388654508</v>
      </c>
      <c r="AE106" s="146">
        <f t="shared" si="325"/>
        <v>26753239.750141002</v>
      </c>
      <c r="AF106" s="146">
        <f t="shared" si="325"/>
        <v>27598115.789327778</v>
      </c>
      <c r="AG106" s="146">
        <f t="shared" si="325"/>
        <v>27959768.044050001</v>
      </c>
      <c r="AH106" s="146">
        <f t="shared" si="325"/>
        <v>28922013.102064297</v>
      </c>
      <c r="AI106" s="146">
        <f t="shared" ref="AI106:AI115" si="326">SUM(W106:AH106)</f>
        <v>318586436.33426315</v>
      </c>
      <c r="AK106" s="146">
        <f t="shared" ref="AK106:AR106" si="327">AK107+AK117+AK121</f>
        <v>26636931.804560997</v>
      </c>
      <c r="AL106" s="146">
        <f t="shared" si="327"/>
        <v>24137422.034490652</v>
      </c>
      <c r="AM106" s="146">
        <f t="shared" si="327"/>
        <v>28649836.379309155</v>
      </c>
      <c r="AN106" s="146">
        <f t="shared" si="327"/>
        <v>26516159.180993173</v>
      </c>
      <c r="AO106" s="146">
        <f t="shared" si="327"/>
        <v>28841079.679229181</v>
      </c>
      <c r="AP106" s="146">
        <f t="shared" si="327"/>
        <v>28951141.018846001</v>
      </c>
      <c r="AQ106" s="146">
        <f t="shared" si="327"/>
        <v>30783670.978920005</v>
      </c>
      <c r="AR106" s="146">
        <f t="shared" si="327"/>
        <v>29738318.048619997</v>
      </c>
      <c r="AS106" s="146">
        <v>31583633.777620003</v>
      </c>
      <c r="AT106" s="146">
        <f t="shared" ref="AT106:AV106" si="328">AT107+AT117+AT121</f>
        <v>27810384.385608368</v>
      </c>
      <c r="AU106" s="146">
        <f t="shared" si="328"/>
        <v>31270156.560284</v>
      </c>
      <c r="AV106" s="146">
        <f t="shared" si="328"/>
        <v>30848489.063994002</v>
      </c>
      <c r="AW106" s="146">
        <f t="shared" ref="AW106:AW115" si="329">SUM(AK106:AV106)</f>
        <v>345767222.91247553</v>
      </c>
      <c r="AY106" s="146">
        <f t="shared" ref="AY106:BJ106" si="330">AY107+AY117+AY121</f>
        <v>27320439.7571043</v>
      </c>
      <c r="AZ106" s="146">
        <f t="shared" si="330"/>
        <v>25430648.540754244</v>
      </c>
      <c r="BA106" s="146">
        <f t="shared" si="330"/>
        <v>30337563.667752605</v>
      </c>
      <c r="BB106" s="146">
        <f t="shared" si="330"/>
        <v>29045002.189865299</v>
      </c>
      <c r="BC106" s="146">
        <f t="shared" si="330"/>
        <v>27866664.413664185</v>
      </c>
      <c r="BD106" s="146">
        <f t="shared" si="330"/>
        <v>29695218.695720647</v>
      </c>
      <c r="BE106" s="146">
        <f t="shared" si="330"/>
        <v>30500717.612269044</v>
      </c>
      <c r="BF106" s="146">
        <f t="shared" si="330"/>
        <v>30921479.67467083</v>
      </c>
      <c r="BG106" s="146">
        <f t="shared" si="330"/>
        <v>25101605.228484292</v>
      </c>
      <c r="BH106" s="146">
        <f t="shared" si="330"/>
        <v>30061726.09430106</v>
      </c>
      <c r="BI106" s="146">
        <f t="shared" si="330"/>
        <v>29509252.352261484</v>
      </c>
      <c r="BJ106" s="146">
        <f t="shared" si="330"/>
        <v>30959338.072321091</v>
      </c>
      <c r="BK106" s="146">
        <f t="shared" ref="BK106:BK115" si="331">SUM(AY106:BJ106)</f>
        <v>346749656.29916912</v>
      </c>
      <c r="BM106" s="146">
        <f t="shared" ref="BM106:BX106" si="332">BM107+BM117+BM121</f>
        <v>29425267.543525003</v>
      </c>
      <c r="BN106" s="146">
        <f t="shared" si="332"/>
        <v>28441151.864442997</v>
      </c>
      <c r="BO106" s="146">
        <f t="shared" si="332"/>
        <v>29976148.666619502</v>
      </c>
      <c r="BP106" s="146">
        <f t="shared" si="332"/>
        <v>30438964.401843965</v>
      </c>
      <c r="BQ106" s="146">
        <f t="shared" si="332"/>
        <v>31199533.979320034</v>
      </c>
      <c r="BR106" s="146">
        <f t="shared" si="332"/>
        <v>30737504.065449689</v>
      </c>
      <c r="BS106" s="146">
        <f t="shared" si="332"/>
        <v>28822653.758596748</v>
      </c>
      <c r="BT106" s="146">
        <f t="shared" si="332"/>
        <v>31343363.316086225</v>
      </c>
      <c r="BU106" s="146">
        <f t="shared" si="332"/>
        <v>28917625.150891211</v>
      </c>
      <c r="BV106" s="146">
        <f t="shared" si="332"/>
        <v>29146656.077912536</v>
      </c>
      <c r="BW106" s="146">
        <f t="shared" si="332"/>
        <v>30802635.741812453</v>
      </c>
      <c r="BX106" s="146">
        <f t="shared" si="332"/>
        <v>30847691.575587936</v>
      </c>
      <c r="BY106" s="146">
        <f t="shared" ref="BY106:BY115" si="333">SUM(BM106:BX106)</f>
        <v>360099196.14208823</v>
      </c>
      <c r="CA106" s="146">
        <f t="shared" ref="CA106:CL106" si="334">CA107+CA117+CA121</f>
        <v>0</v>
      </c>
      <c r="CB106" s="146">
        <f t="shared" si="334"/>
        <v>0</v>
      </c>
      <c r="CC106" s="146">
        <f t="shared" si="334"/>
        <v>0</v>
      </c>
      <c r="CD106" s="146">
        <f t="shared" si="334"/>
        <v>0</v>
      </c>
      <c r="CE106" s="146">
        <f t="shared" si="334"/>
        <v>0</v>
      </c>
      <c r="CF106" s="146">
        <f t="shared" si="334"/>
        <v>0</v>
      </c>
      <c r="CG106" s="146">
        <f t="shared" si="334"/>
        <v>0</v>
      </c>
      <c r="CH106" s="146">
        <f t="shared" si="334"/>
        <v>0</v>
      </c>
      <c r="CI106" s="146">
        <f t="shared" si="334"/>
        <v>0</v>
      </c>
      <c r="CJ106" s="146">
        <f t="shared" si="334"/>
        <v>0</v>
      </c>
      <c r="CK106" s="146">
        <f t="shared" si="334"/>
        <v>0</v>
      </c>
      <c r="CL106" s="146">
        <f t="shared" si="334"/>
        <v>0</v>
      </c>
      <c r="CM106" s="146">
        <f t="shared" ref="CM106:CM115" si="335">SUM(CA106:CL106)</f>
        <v>0</v>
      </c>
      <c r="CO106" s="146">
        <f t="shared" ref="CO106:CR106" si="336">CO107+CO117+CO121</f>
        <v>0</v>
      </c>
      <c r="CP106" s="146">
        <f t="shared" si="336"/>
        <v>0</v>
      </c>
      <c r="CQ106" s="146">
        <f t="shared" si="336"/>
        <v>0</v>
      </c>
      <c r="CR106" s="146">
        <f t="shared" si="336"/>
        <v>0</v>
      </c>
      <c r="CS106" s="146">
        <f t="shared" ref="CS106:CS115" si="337">SUM(CO106:CR106)</f>
        <v>0</v>
      </c>
      <c r="CU106" s="146">
        <f t="shared" ref="CU106:CX106" si="338">CU107+CU117+CU121</f>
        <v>0</v>
      </c>
      <c r="CV106" s="146">
        <f t="shared" si="338"/>
        <v>0</v>
      </c>
      <c r="CW106" s="146">
        <f t="shared" si="338"/>
        <v>0</v>
      </c>
      <c r="CX106" s="146">
        <f t="shared" si="338"/>
        <v>0</v>
      </c>
      <c r="CY106" s="146">
        <f t="shared" ref="CY106:CY115" si="339">SUM(CU106:CX106)</f>
        <v>0</v>
      </c>
      <c r="DA106" s="146">
        <f t="shared" ref="DA106:DS106" si="340">DA107+DA117+DA121</f>
        <v>0</v>
      </c>
      <c r="DB106" s="146">
        <f t="shared" si="340"/>
        <v>0</v>
      </c>
      <c r="DC106" s="146">
        <f t="shared" si="340"/>
        <v>0</v>
      </c>
      <c r="DD106" s="146">
        <f t="shared" si="340"/>
        <v>0</v>
      </c>
      <c r="DE106" s="146">
        <f t="shared" si="340"/>
        <v>0</v>
      </c>
      <c r="DF106" s="146">
        <f t="shared" si="340"/>
        <v>0</v>
      </c>
      <c r="DG106" s="146">
        <f t="shared" si="340"/>
        <v>0</v>
      </c>
      <c r="DH106" s="146">
        <f t="shared" si="340"/>
        <v>0</v>
      </c>
      <c r="DI106" s="146">
        <f t="shared" si="340"/>
        <v>0</v>
      </c>
      <c r="DJ106" s="146">
        <f t="shared" si="340"/>
        <v>0</v>
      </c>
      <c r="DK106" s="146">
        <f t="shared" si="340"/>
        <v>0</v>
      </c>
      <c r="DL106" s="146">
        <f t="shared" si="340"/>
        <v>0</v>
      </c>
      <c r="DM106" s="146">
        <f t="shared" si="340"/>
        <v>0</v>
      </c>
      <c r="DN106" s="146">
        <f t="shared" si="340"/>
        <v>0</v>
      </c>
      <c r="DO106" s="146">
        <f t="shared" si="340"/>
        <v>0</v>
      </c>
      <c r="DP106" s="146">
        <f t="shared" si="340"/>
        <v>0</v>
      </c>
      <c r="DQ106" s="146">
        <f t="shared" si="340"/>
        <v>0</v>
      </c>
      <c r="DR106" s="146">
        <f t="shared" si="340"/>
        <v>0</v>
      </c>
      <c r="DS106" s="146">
        <f t="shared" si="340"/>
        <v>0</v>
      </c>
      <c r="DU106" s="146">
        <f t="shared" ref="DU106:DU115" si="341">+BY106-BK106</f>
        <v>13349539.842919111</v>
      </c>
      <c r="DW106" s="146">
        <f t="shared" ref="DW106:DW115" si="342">+DU106-BM106</f>
        <v>-16075727.700605892</v>
      </c>
      <c r="DX106" s="146">
        <f t="shared" ref="DX106:DX115" si="343">+SUM(BY106,CM106,CS105:CS106,CY106,DA106:DS106)</f>
        <v>360099196.14208823</v>
      </c>
    </row>
    <row r="107" spans="1:128" s="10" customFormat="1" x14ac:dyDescent="0.3">
      <c r="A107" s="21" t="str">
        <f t="shared" si="230"/>
        <v>PLANTA SULFUROS</v>
      </c>
      <c r="B107" s="136"/>
      <c r="C107" s="137"/>
      <c r="D107" s="136"/>
      <c r="E107" s="137"/>
      <c r="F107" s="138" t="s">
        <v>61</v>
      </c>
      <c r="G107" s="147" t="s">
        <v>178</v>
      </c>
      <c r="I107" s="148">
        <f t="shared" ref="I107:T107" si="344">SUM(I108:I115)</f>
        <v>11015153.954186227</v>
      </c>
      <c r="J107" s="148">
        <f t="shared" si="344"/>
        <v>11405181.814176586</v>
      </c>
      <c r="K107" s="148">
        <f t="shared" si="344"/>
        <v>13033375.963929536</v>
      </c>
      <c r="L107" s="148">
        <f t="shared" si="344"/>
        <v>11096315.753158698</v>
      </c>
      <c r="M107" s="148">
        <f t="shared" si="344"/>
        <v>12685810.301568864</v>
      </c>
      <c r="N107" s="148">
        <f t="shared" si="344"/>
        <v>11216845.727118293</v>
      </c>
      <c r="O107" s="148">
        <f t="shared" si="344"/>
        <v>12449552.200182589</v>
      </c>
      <c r="P107" s="148">
        <f t="shared" si="344"/>
        <v>10911965.950129544</v>
      </c>
      <c r="Q107" s="148">
        <f t="shared" si="344"/>
        <v>12096019.356623011</v>
      </c>
      <c r="R107" s="148">
        <f t="shared" si="344"/>
        <v>11466564.7320008</v>
      </c>
      <c r="S107" s="148">
        <f t="shared" si="344"/>
        <v>10002954.441131933</v>
      </c>
      <c r="T107" s="148">
        <f t="shared" si="344"/>
        <v>12315443.64052413</v>
      </c>
      <c r="U107" s="148">
        <f t="shared" si="324"/>
        <v>139695183.83473021</v>
      </c>
      <c r="W107" s="148">
        <f>SUM(W108:W115)</f>
        <v>11393503.185235083</v>
      </c>
      <c r="X107" s="148">
        <f>SUM(X108:X115)</f>
        <v>12057790.192509394</v>
      </c>
      <c r="Y107" s="148">
        <f>SUM(Y108:Y115)</f>
        <v>13132658.652579989</v>
      </c>
      <c r="Z107" s="148">
        <f t="shared" ref="Z107:AH107" si="345">SUM(Z108:Z115)</f>
        <v>6531960.0027798964</v>
      </c>
      <c r="AA107" s="148">
        <f t="shared" si="345"/>
        <v>13320567.788358465</v>
      </c>
      <c r="AB107" s="148">
        <f t="shared" si="345"/>
        <v>12333056.880495554</v>
      </c>
      <c r="AC107" s="148">
        <f t="shared" si="345"/>
        <v>10683131.909836849</v>
      </c>
      <c r="AD107" s="148">
        <f t="shared" si="345"/>
        <v>13424470.666834459</v>
      </c>
      <c r="AE107" s="148">
        <f t="shared" si="345"/>
        <v>12262511.989287822</v>
      </c>
      <c r="AF107" s="148">
        <f t="shared" si="345"/>
        <v>13830337.815743171</v>
      </c>
      <c r="AG107" s="148">
        <f t="shared" si="345"/>
        <v>13286005.1522184</v>
      </c>
      <c r="AH107" s="148">
        <f t="shared" si="345"/>
        <v>13548032.428908449</v>
      </c>
      <c r="AI107" s="148">
        <f t="shared" si="326"/>
        <v>145804026.6647875</v>
      </c>
      <c r="AK107" s="149">
        <f t="shared" ref="AK107:AR107" si="346">SUM(AK108:AK115)</f>
        <v>11517384.867817931</v>
      </c>
      <c r="AL107" s="149">
        <f t="shared" si="346"/>
        <v>12591985.67009417</v>
      </c>
      <c r="AM107" s="149">
        <f t="shared" si="346"/>
        <v>13268736.127328383</v>
      </c>
      <c r="AN107" s="149">
        <f t="shared" si="346"/>
        <v>11367090.605715711</v>
      </c>
      <c r="AO107" s="149">
        <f t="shared" si="346"/>
        <v>13911014.558089346</v>
      </c>
      <c r="AP107" s="149">
        <f t="shared" si="346"/>
        <v>13571888.220580652</v>
      </c>
      <c r="AQ107" s="149">
        <f t="shared" si="346"/>
        <v>14121231.994301535</v>
      </c>
      <c r="AR107" s="149">
        <f t="shared" si="346"/>
        <v>12879590.780208582</v>
      </c>
      <c r="AS107" s="149">
        <v>14040308.523309503</v>
      </c>
      <c r="AT107" s="149">
        <f t="shared" ref="AT107:AV107" si="347">SUM(AT108:AT115)</f>
        <v>12349019.661499284</v>
      </c>
      <c r="AU107" s="149">
        <f t="shared" si="347"/>
        <v>14061901.193792945</v>
      </c>
      <c r="AV107" s="149">
        <f t="shared" si="347"/>
        <v>13451455.338084685</v>
      </c>
      <c r="AW107" s="148">
        <f t="shared" si="329"/>
        <v>157131607.54082274</v>
      </c>
      <c r="AY107" s="149">
        <f t="shared" ref="AY107:BJ107" si="348">SUM(AY108:AY115)</f>
        <v>11027677.306112006</v>
      </c>
      <c r="AZ107" s="149">
        <f t="shared" si="348"/>
        <v>12300553.570934618</v>
      </c>
      <c r="BA107" s="149">
        <f t="shared" si="348"/>
        <v>13791023.646118591</v>
      </c>
      <c r="BB107" s="149">
        <f t="shared" si="348"/>
        <v>13090031.180597857</v>
      </c>
      <c r="BC107" s="149">
        <f t="shared" si="348"/>
        <v>13049192.542915493</v>
      </c>
      <c r="BD107" s="149">
        <f t="shared" si="348"/>
        <v>13607839.646646118</v>
      </c>
      <c r="BE107" s="149">
        <f t="shared" si="348"/>
        <v>14017262.339610258</v>
      </c>
      <c r="BF107" s="149">
        <f t="shared" si="348"/>
        <v>14318126.297911962</v>
      </c>
      <c r="BG107" s="149">
        <f t="shared" si="348"/>
        <v>11580416.670825776</v>
      </c>
      <c r="BH107" s="149">
        <f t="shared" si="348"/>
        <v>13529140.800517742</v>
      </c>
      <c r="BI107" s="149">
        <f t="shared" si="348"/>
        <v>13472946.14902724</v>
      </c>
      <c r="BJ107" s="149">
        <f t="shared" si="348"/>
        <v>14064746.336522661</v>
      </c>
      <c r="BK107" s="148">
        <f t="shared" si="331"/>
        <v>157848956.48774031</v>
      </c>
      <c r="BM107" s="149">
        <f t="shared" ref="BM107:BX107" si="349">SUM(BM108:BM115)</f>
        <v>12396473.733778877</v>
      </c>
      <c r="BN107" s="149">
        <f t="shared" si="349"/>
        <v>12676405.918080801</v>
      </c>
      <c r="BO107" s="149">
        <f t="shared" si="349"/>
        <v>14221436.743211148</v>
      </c>
      <c r="BP107" s="149">
        <f t="shared" si="349"/>
        <v>13318883.922051955</v>
      </c>
      <c r="BQ107" s="149">
        <f t="shared" si="349"/>
        <v>14090684.353148026</v>
      </c>
      <c r="BR107" s="149">
        <f t="shared" si="349"/>
        <v>13558442.285391318</v>
      </c>
      <c r="BS107" s="149">
        <f t="shared" si="349"/>
        <v>13978814.455839716</v>
      </c>
      <c r="BT107" s="149">
        <f t="shared" si="349"/>
        <v>14034458.287762599</v>
      </c>
      <c r="BU107" s="149">
        <f t="shared" si="349"/>
        <v>13579967.393430237</v>
      </c>
      <c r="BV107" s="149">
        <f t="shared" si="349"/>
        <v>12230636.172780816</v>
      </c>
      <c r="BW107" s="149">
        <f t="shared" si="349"/>
        <v>13866013.92925344</v>
      </c>
      <c r="BX107" s="149">
        <f t="shared" si="349"/>
        <v>14097996.557547918</v>
      </c>
      <c r="BY107" s="148">
        <f t="shared" si="333"/>
        <v>162050213.75227687</v>
      </c>
      <c r="CA107" s="149">
        <f t="shared" ref="CA107:CL107" si="350">SUM(CA108:CA115)</f>
        <v>0</v>
      </c>
      <c r="CB107" s="149">
        <f t="shared" si="350"/>
        <v>0</v>
      </c>
      <c r="CC107" s="149">
        <f t="shared" si="350"/>
        <v>0</v>
      </c>
      <c r="CD107" s="149">
        <f t="shared" si="350"/>
        <v>0</v>
      </c>
      <c r="CE107" s="149">
        <f t="shared" si="350"/>
        <v>0</v>
      </c>
      <c r="CF107" s="149">
        <f t="shared" si="350"/>
        <v>0</v>
      </c>
      <c r="CG107" s="149">
        <f t="shared" si="350"/>
        <v>0</v>
      </c>
      <c r="CH107" s="149">
        <f t="shared" si="350"/>
        <v>0</v>
      </c>
      <c r="CI107" s="149">
        <f t="shared" si="350"/>
        <v>0</v>
      </c>
      <c r="CJ107" s="149">
        <f t="shared" si="350"/>
        <v>0</v>
      </c>
      <c r="CK107" s="149">
        <f t="shared" si="350"/>
        <v>0</v>
      </c>
      <c r="CL107" s="149">
        <f t="shared" si="350"/>
        <v>0</v>
      </c>
      <c r="CM107" s="148">
        <f t="shared" si="335"/>
        <v>0</v>
      </c>
      <c r="CO107" s="149">
        <f t="shared" ref="CO107:CR107" si="351">SUM(CO108:CO115)</f>
        <v>0</v>
      </c>
      <c r="CP107" s="149">
        <f t="shared" si="351"/>
        <v>0</v>
      </c>
      <c r="CQ107" s="149">
        <f t="shared" si="351"/>
        <v>0</v>
      </c>
      <c r="CR107" s="149">
        <f t="shared" si="351"/>
        <v>0</v>
      </c>
      <c r="CS107" s="148">
        <f t="shared" si="337"/>
        <v>0</v>
      </c>
      <c r="CU107" s="149">
        <f t="shared" ref="CU107:CX107" si="352">SUM(CU108:CU115)</f>
        <v>0</v>
      </c>
      <c r="CV107" s="149">
        <f t="shared" si="352"/>
        <v>0</v>
      </c>
      <c r="CW107" s="149">
        <f t="shared" si="352"/>
        <v>0</v>
      </c>
      <c r="CX107" s="149">
        <f t="shared" si="352"/>
        <v>0</v>
      </c>
      <c r="CY107" s="148">
        <f t="shared" si="339"/>
        <v>0</v>
      </c>
      <c r="DA107" s="149">
        <f t="shared" ref="DA107:DS107" si="353">SUM(DA108:DA115)</f>
        <v>0</v>
      </c>
      <c r="DB107" s="149">
        <f t="shared" si="353"/>
        <v>0</v>
      </c>
      <c r="DC107" s="149">
        <f t="shared" si="353"/>
        <v>0</v>
      </c>
      <c r="DD107" s="149">
        <f t="shared" si="353"/>
        <v>0</v>
      </c>
      <c r="DE107" s="149">
        <f t="shared" si="353"/>
        <v>0</v>
      </c>
      <c r="DF107" s="149">
        <f t="shared" si="353"/>
        <v>0</v>
      </c>
      <c r="DG107" s="149">
        <f t="shared" si="353"/>
        <v>0</v>
      </c>
      <c r="DH107" s="149">
        <f t="shared" si="353"/>
        <v>0</v>
      </c>
      <c r="DI107" s="149">
        <f t="shared" si="353"/>
        <v>0</v>
      </c>
      <c r="DJ107" s="149">
        <f t="shared" si="353"/>
        <v>0</v>
      </c>
      <c r="DK107" s="149">
        <f t="shared" si="353"/>
        <v>0</v>
      </c>
      <c r="DL107" s="149">
        <f t="shared" si="353"/>
        <v>0</v>
      </c>
      <c r="DM107" s="149">
        <f t="shared" si="353"/>
        <v>0</v>
      </c>
      <c r="DN107" s="149">
        <f t="shared" si="353"/>
        <v>0</v>
      </c>
      <c r="DO107" s="149">
        <f t="shared" si="353"/>
        <v>0</v>
      </c>
      <c r="DP107" s="149">
        <f t="shared" si="353"/>
        <v>0</v>
      </c>
      <c r="DQ107" s="149">
        <f t="shared" si="353"/>
        <v>0</v>
      </c>
      <c r="DR107" s="149">
        <f t="shared" si="353"/>
        <v>0</v>
      </c>
      <c r="DS107" s="149">
        <f t="shared" si="353"/>
        <v>0</v>
      </c>
      <c r="DU107" s="148">
        <f t="shared" si="341"/>
        <v>4201257.2645365596</v>
      </c>
      <c r="DW107" s="148">
        <f t="shared" si="342"/>
        <v>-8195216.4692423176</v>
      </c>
      <c r="DX107" s="148">
        <f t="shared" si="343"/>
        <v>162050213.75227687</v>
      </c>
    </row>
    <row r="108" spans="1:128" s="47" customFormat="1" x14ac:dyDescent="0.3">
      <c r="A108" s="47" t="str">
        <f t="shared" si="230"/>
        <v>2110101POWER-1026CHANCADO PRIMARIO</v>
      </c>
      <c r="B108" s="52" t="s">
        <v>63</v>
      </c>
      <c r="C108" s="53" t="s">
        <v>64</v>
      </c>
      <c r="D108" s="52" t="s">
        <v>65</v>
      </c>
      <c r="E108" s="53" t="s">
        <v>66</v>
      </c>
      <c r="F108" s="94" t="s">
        <v>67</v>
      </c>
      <c r="G108" s="95" t="s">
        <v>178</v>
      </c>
      <c r="I108" s="41">
        <v>247191.443158779</v>
      </c>
      <c r="J108" s="41">
        <v>235911.50811697621</v>
      </c>
      <c r="K108" s="41">
        <v>281309.05563179305</v>
      </c>
      <c r="L108" s="41">
        <v>246159.95315869793</v>
      </c>
      <c r="M108" s="41">
        <v>272462.82873933599</v>
      </c>
      <c r="N108" s="41">
        <v>209432.66966344224</v>
      </c>
      <c r="O108" s="41">
        <v>285122.06312897016</v>
      </c>
      <c r="P108" s="41">
        <v>282595.72026387829</v>
      </c>
      <c r="Q108" s="41">
        <v>282114.47662300989</v>
      </c>
      <c r="R108" s="41">
        <v>234924.77200080053</v>
      </c>
      <c r="S108" s="41">
        <v>250968.87113193091</v>
      </c>
      <c r="T108" s="41">
        <v>271543.48052412824</v>
      </c>
      <c r="U108" s="41">
        <f t="shared" si="324"/>
        <v>3099736.8421417424</v>
      </c>
      <c r="W108" s="96">
        <v>263501.71523508133</v>
      </c>
      <c r="X108" s="96">
        <v>269436.27748000965</v>
      </c>
      <c r="Y108" s="96">
        <v>258988.96257998969</v>
      </c>
      <c r="Z108" s="96">
        <v>272067.83332236612</v>
      </c>
      <c r="AA108" s="96">
        <v>241781.86835846334</v>
      </c>
      <c r="AB108" s="96">
        <v>170277.00049555482</v>
      </c>
      <c r="AC108" s="96">
        <v>244313.05331013931</v>
      </c>
      <c r="AD108" s="96">
        <v>270571.22313445772</v>
      </c>
      <c r="AE108" s="96">
        <v>274037.13086737198</v>
      </c>
      <c r="AF108" s="96">
        <v>268174.52364317188</v>
      </c>
      <c r="AG108" s="96">
        <v>276472.88721839711</v>
      </c>
      <c r="AH108" s="96">
        <v>304017.11910844978</v>
      </c>
      <c r="AI108" s="41">
        <f t="shared" si="326"/>
        <v>3113639.5947534526</v>
      </c>
      <c r="AK108" s="97">
        <v>281894.10875793139</v>
      </c>
      <c r="AL108" s="97">
        <v>220753.77735120826</v>
      </c>
      <c r="AM108" s="97">
        <v>303574.91981562169</v>
      </c>
      <c r="AN108" s="97">
        <v>263481.24882486917</v>
      </c>
      <c r="AO108" s="97">
        <v>221887.72400317737</v>
      </c>
      <c r="AP108" s="97">
        <v>241934.64628065238</v>
      </c>
      <c r="AQ108" s="97">
        <v>262032.05050153204</v>
      </c>
      <c r="AR108" s="97">
        <v>254250.23787858192</v>
      </c>
      <c r="AS108" s="97">
        <v>260150.28180950001</v>
      </c>
      <c r="AT108" s="97">
        <v>247808.693976779</v>
      </c>
      <c r="AU108" s="97">
        <v>273151.16209294635</v>
      </c>
      <c r="AV108" s="97">
        <v>274729.45484468201</v>
      </c>
      <c r="AW108" s="41">
        <f t="shared" si="329"/>
        <v>3105648.3061374817</v>
      </c>
      <c r="AY108" s="97">
        <f t="shared" ref="AY108:BJ115" si="354">+AY$9*AY45</f>
        <v>204628.38497064624</v>
      </c>
      <c r="AZ108" s="97">
        <f t="shared" si="354"/>
        <v>228247.73899307099</v>
      </c>
      <c r="BA108" s="97">
        <f t="shared" si="354"/>
        <v>255904.74017889053</v>
      </c>
      <c r="BB108" s="97">
        <f t="shared" si="354"/>
        <v>242897.19995855802</v>
      </c>
      <c r="BC108" s="97">
        <f t="shared" si="354"/>
        <v>242139.40262360056</v>
      </c>
      <c r="BD108" s="97">
        <f t="shared" si="354"/>
        <v>252505.59773719608</v>
      </c>
      <c r="BE108" s="97">
        <f t="shared" si="354"/>
        <v>260102.80085676417</v>
      </c>
      <c r="BF108" s="97">
        <f t="shared" si="354"/>
        <v>265685.59986095986</v>
      </c>
      <c r="BG108" s="97">
        <f t="shared" si="354"/>
        <v>214884.9567192946</v>
      </c>
      <c r="BH108" s="97">
        <f t="shared" si="354"/>
        <v>251045.27047740421</v>
      </c>
      <c r="BI108" s="97">
        <f t="shared" si="354"/>
        <v>250002.52861442673</v>
      </c>
      <c r="BJ108" s="97">
        <f t="shared" si="354"/>
        <v>260983.90875740533</v>
      </c>
      <c r="BK108" s="41">
        <f t="shared" si="331"/>
        <v>2929028.1297482178</v>
      </c>
      <c r="BM108" s="50">
        <f>+[9]ENERO!$D$22</f>
        <v>298968.63341887726</v>
      </c>
      <c r="BN108" s="50">
        <f>+[10]FEBRERO!$D$22</f>
        <v>273491.07978080376</v>
      </c>
      <c r="BO108" s="50">
        <f>+[11]MARZO!D22</f>
        <v>274821.80571114831</v>
      </c>
      <c r="BP108" s="97">
        <f t="shared" ref="BP108:BX115" si="355">+BP$9*BP45</f>
        <v>247143.76662712585</v>
      </c>
      <c r="BQ108" s="97">
        <f t="shared" si="355"/>
        <v>261465.21178288001</v>
      </c>
      <c r="BR108" s="97">
        <f t="shared" si="355"/>
        <v>251588.98565517773</v>
      </c>
      <c r="BS108" s="97">
        <f t="shared" si="355"/>
        <v>259389.36609229704</v>
      </c>
      <c r="BT108" s="97">
        <f t="shared" si="355"/>
        <v>260421.88700707283</v>
      </c>
      <c r="BU108" s="97">
        <f t="shared" si="355"/>
        <v>251988.40322717017</v>
      </c>
      <c r="BV108" s="97">
        <f t="shared" si="355"/>
        <v>226950.35933020833</v>
      </c>
      <c r="BW108" s="97">
        <f t="shared" si="355"/>
        <v>257296.25174568893</v>
      </c>
      <c r="BX108" s="97">
        <f t="shared" si="355"/>
        <v>261600.89625526624</v>
      </c>
      <c r="BY108" s="41">
        <f t="shared" si="333"/>
        <v>3125126.6466337163</v>
      </c>
      <c r="CA108" s="97">
        <f t="shared" ref="CA108:CL115" si="356">+CA$9*CA45</f>
        <v>0</v>
      </c>
      <c r="CB108" s="97">
        <f t="shared" si="356"/>
        <v>0</v>
      </c>
      <c r="CC108" s="97">
        <f t="shared" si="356"/>
        <v>0</v>
      </c>
      <c r="CD108" s="97">
        <f t="shared" si="356"/>
        <v>0</v>
      </c>
      <c r="CE108" s="97">
        <f t="shared" si="356"/>
        <v>0</v>
      </c>
      <c r="CF108" s="97">
        <f t="shared" si="356"/>
        <v>0</v>
      </c>
      <c r="CG108" s="97">
        <f t="shared" si="356"/>
        <v>0</v>
      </c>
      <c r="CH108" s="97">
        <f t="shared" si="356"/>
        <v>0</v>
      </c>
      <c r="CI108" s="97">
        <f t="shared" si="356"/>
        <v>0</v>
      </c>
      <c r="CJ108" s="97">
        <f t="shared" si="356"/>
        <v>0</v>
      </c>
      <c r="CK108" s="97">
        <f t="shared" si="356"/>
        <v>0</v>
      </c>
      <c r="CL108" s="97">
        <f t="shared" si="356"/>
        <v>0</v>
      </c>
      <c r="CM108" s="41">
        <f t="shared" si="335"/>
        <v>0</v>
      </c>
      <c r="CO108" s="97">
        <f t="shared" ref="CO108:CR112" si="357">+CO$9*CO45</f>
        <v>0</v>
      </c>
      <c r="CP108" s="97">
        <f t="shared" si="357"/>
        <v>0</v>
      </c>
      <c r="CQ108" s="97">
        <f t="shared" si="357"/>
        <v>0</v>
      </c>
      <c r="CR108" s="97">
        <f t="shared" si="357"/>
        <v>0</v>
      </c>
      <c r="CS108" s="41">
        <f t="shared" si="337"/>
        <v>0</v>
      </c>
      <c r="CU108" s="97">
        <f t="shared" ref="CU108:CX115" si="358">+CU$9*CU45</f>
        <v>0</v>
      </c>
      <c r="CV108" s="97">
        <f t="shared" si="358"/>
        <v>0</v>
      </c>
      <c r="CW108" s="97">
        <f t="shared" si="358"/>
        <v>0</v>
      </c>
      <c r="CX108" s="97">
        <f t="shared" si="358"/>
        <v>0</v>
      </c>
      <c r="CY108" s="41">
        <f t="shared" si="339"/>
        <v>0</v>
      </c>
      <c r="DA108" s="97">
        <f t="shared" ref="DA108:DS115" si="359">+DA$9*DA45</f>
        <v>0</v>
      </c>
      <c r="DB108" s="97">
        <f t="shared" si="359"/>
        <v>0</v>
      </c>
      <c r="DC108" s="97">
        <f t="shared" si="359"/>
        <v>0</v>
      </c>
      <c r="DD108" s="97">
        <f t="shared" si="359"/>
        <v>0</v>
      </c>
      <c r="DE108" s="97">
        <f t="shared" si="359"/>
        <v>0</v>
      </c>
      <c r="DF108" s="97">
        <f t="shared" si="359"/>
        <v>0</v>
      </c>
      <c r="DG108" s="97">
        <f t="shared" si="359"/>
        <v>0</v>
      </c>
      <c r="DH108" s="97">
        <f t="shared" si="359"/>
        <v>0</v>
      </c>
      <c r="DI108" s="97">
        <f t="shared" si="359"/>
        <v>0</v>
      </c>
      <c r="DJ108" s="97">
        <f t="shared" si="359"/>
        <v>0</v>
      </c>
      <c r="DK108" s="97">
        <f t="shared" si="359"/>
        <v>0</v>
      </c>
      <c r="DL108" s="97">
        <f t="shared" si="359"/>
        <v>0</v>
      </c>
      <c r="DM108" s="97">
        <f t="shared" si="359"/>
        <v>0</v>
      </c>
      <c r="DN108" s="97">
        <f t="shared" si="359"/>
        <v>0</v>
      </c>
      <c r="DO108" s="97">
        <f t="shared" si="359"/>
        <v>0</v>
      </c>
      <c r="DP108" s="97">
        <f t="shared" si="359"/>
        <v>0</v>
      </c>
      <c r="DQ108" s="97">
        <f t="shared" si="359"/>
        <v>0</v>
      </c>
      <c r="DR108" s="97">
        <f t="shared" si="359"/>
        <v>0</v>
      </c>
      <c r="DS108" s="97">
        <f t="shared" si="359"/>
        <v>0</v>
      </c>
      <c r="DU108" s="93">
        <f t="shared" si="341"/>
        <v>196098.51688549854</v>
      </c>
      <c r="DW108" s="93">
        <f t="shared" si="342"/>
        <v>-102870.11653337872</v>
      </c>
      <c r="DX108" s="41">
        <f t="shared" si="343"/>
        <v>3125126.6466337163</v>
      </c>
    </row>
    <row r="109" spans="1:128" s="47" customFormat="1" x14ac:dyDescent="0.3">
      <c r="A109" s="47" t="str">
        <f t="shared" si="230"/>
        <v>2110102POWER-1275CIRCUITO DE CHANCADO SECUNDARIO</v>
      </c>
      <c r="B109" s="52" t="s">
        <v>68</v>
      </c>
      <c r="C109" s="53" t="s">
        <v>69</v>
      </c>
      <c r="D109" s="52" t="s">
        <v>70</v>
      </c>
      <c r="E109" s="53" t="s">
        <v>71</v>
      </c>
      <c r="F109" s="94" t="s">
        <v>72</v>
      </c>
      <c r="G109" s="95" t="s">
        <v>178</v>
      </c>
      <c r="I109" s="41">
        <v>458456.71635795099</v>
      </c>
      <c r="J109" s="41">
        <v>476856.67303626187</v>
      </c>
      <c r="K109" s="41">
        <v>543244.70152638375</v>
      </c>
      <c r="L109" s="41">
        <v>447138.23199999984</v>
      </c>
      <c r="M109" s="41">
        <v>500145.43278811919</v>
      </c>
      <c r="N109" s="41">
        <v>420857.90410295496</v>
      </c>
      <c r="O109" s="41">
        <v>408050.93643883121</v>
      </c>
      <c r="P109" s="41">
        <v>387938.69040045305</v>
      </c>
      <c r="Q109" s="41">
        <v>442403.67799999996</v>
      </c>
      <c r="R109" s="41">
        <v>445698.01799999998</v>
      </c>
      <c r="S109" s="41">
        <v>378688.60600000009</v>
      </c>
      <c r="T109" s="41">
        <v>479230.25600000005</v>
      </c>
      <c r="U109" s="41">
        <f t="shared" si="324"/>
        <v>5388709.844650954</v>
      </c>
      <c r="W109" s="96">
        <v>457458.02799999993</v>
      </c>
      <c r="X109" s="96">
        <v>471155.11103178124</v>
      </c>
      <c r="Y109" s="96">
        <v>500951.43600000005</v>
      </c>
      <c r="Z109" s="96">
        <v>224684.10811804899</v>
      </c>
      <c r="AA109" s="96">
        <v>482272.10000000003</v>
      </c>
      <c r="AB109" s="96">
        <v>428454.84399999998</v>
      </c>
      <c r="AC109" s="96">
        <v>363686.33104422456</v>
      </c>
      <c r="AD109" s="96">
        <v>474591.30074000009</v>
      </c>
      <c r="AE109" s="96">
        <v>434708.74029867951</v>
      </c>
      <c r="AF109" s="96">
        <v>485173.00641999993</v>
      </c>
      <c r="AG109" s="96">
        <v>444798.13320000016</v>
      </c>
      <c r="AH109" s="96">
        <v>448269.62575999985</v>
      </c>
      <c r="AI109" s="41">
        <f t="shared" si="326"/>
        <v>5216202.7646127343</v>
      </c>
      <c r="AK109" s="97">
        <v>381048.52870000002</v>
      </c>
      <c r="AL109" s="97">
        <v>419387.11929732608</v>
      </c>
      <c r="AM109" s="97">
        <v>451642.28429047414</v>
      </c>
      <c r="AN109" s="97">
        <v>396385.52775093273</v>
      </c>
      <c r="AO109" s="97">
        <v>479099.28550048638</v>
      </c>
      <c r="AP109" s="97">
        <v>458355.59946000011</v>
      </c>
      <c r="AQ109" s="97">
        <v>484981.35676000011</v>
      </c>
      <c r="AR109" s="97">
        <v>421318.92104000016</v>
      </c>
      <c r="AS109" s="97">
        <v>467136.87510000012</v>
      </c>
      <c r="AT109" s="97">
        <v>398234.26615206414</v>
      </c>
      <c r="AU109" s="97">
        <v>442408.63214000012</v>
      </c>
      <c r="AV109" s="97">
        <v>441414.67809999996</v>
      </c>
      <c r="AW109" s="41">
        <f t="shared" si="329"/>
        <v>5241413.0742912842</v>
      </c>
      <c r="AY109" s="97">
        <f t="shared" si="354"/>
        <v>378735.9278558612</v>
      </c>
      <c r="AZ109" s="97">
        <f t="shared" si="354"/>
        <v>422451.74940389488</v>
      </c>
      <c r="BA109" s="97">
        <f t="shared" si="354"/>
        <v>473640.63997410878</v>
      </c>
      <c r="BB109" s="97">
        <f t="shared" si="354"/>
        <v>449565.66711451864</v>
      </c>
      <c r="BC109" s="97">
        <f t="shared" si="354"/>
        <v>448163.09983714414</v>
      </c>
      <c r="BD109" s="97">
        <f t="shared" si="354"/>
        <v>467349.3457983078</v>
      </c>
      <c r="BE109" s="97">
        <f t="shared" si="354"/>
        <v>481410.60994312237</v>
      </c>
      <c r="BF109" s="97">
        <f t="shared" si="354"/>
        <v>491743.51933489693</v>
      </c>
      <c r="BG109" s="97">
        <f t="shared" si="354"/>
        <v>397719.27768976515</v>
      </c>
      <c r="BH109" s="97">
        <f t="shared" si="354"/>
        <v>464646.50278955413</v>
      </c>
      <c r="BI109" s="97">
        <f t="shared" si="354"/>
        <v>462716.54665445792</v>
      </c>
      <c r="BJ109" s="97">
        <f t="shared" si="354"/>
        <v>483041.40626856044</v>
      </c>
      <c r="BK109" s="41">
        <f t="shared" si="331"/>
        <v>5421184.2926641926</v>
      </c>
      <c r="BM109" s="50">
        <f>+[9]ENERO!$D$23</f>
        <v>396207.58217999991</v>
      </c>
      <c r="BN109" s="50">
        <f>+[10]FEBRERO!$D$23</f>
        <v>440017.54866000009</v>
      </c>
      <c r="BO109" s="50">
        <f>+[11]MARZO!D23</f>
        <v>502785.02550000011</v>
      </c>
      <c r="BP109" s="97">
        <f t="shared" si="355"/>
        <v>457425.414273509</v>
      </c>
      <c r="BQ109" s="97">
        <f t="shared" si="355"/>
        <v>483932.22475378244</v>
      </c>
      <c r="BR109" s="97">
        <f t="shared" si="355"/>
        <v>465652.83664872474</v>
      </c>
      <c r="BS109" s="97">
        <f t="shared" si="355"/>
        <v>480090.1510169385</v>
      </c>
      <c r="BT109" s="97">
        <f t="shared" si="355"/>
        <v>482001.18973595242</v>
      </c>
      <c r="BU109" s="97">
        <f t="shared" si="355"/>
        <v>466392.09764984238</v>
      </c>
      <c r="BV109" s="97">
        <f t="shared" si="355"/>
        <v>420050.49754205719</v>
      </c>
      <c r="BW109" s="97">
        <f t="shared" si="355"/>
        <v>476216.11563184392</v>
      </c>
      <c r="BX109" s="97">
        <f t="shared" si="355"/>
        <v>484183.3560157147</v>
      </c>
      <c r="BY109" s="41">
        <f t="shared" si="333"/>
        <v>5554954.0396083649</v>
      </c>
      <c r="CA109" s="97">
        <f t="shared" si="356"/>
        <v>0</v>
      </c>
      <c r="CB109" s="97">
        <f t="shared" si="356"/>
        <v>0</v>
      </c>
      <c r="CC109" s="97">
        <f t="shared" si="356"/>
        <v>0</v>
      </c>
      <c r="CD109" s="97">
        <f t="shared" si="356"/>
        <v>0</v>
      </c>
      <c r="CE109" s="97">
        <f t="shared" si="356"/>
        <v>0</v>
      </c>
      <c r="CF109" s="97">
        <f t="shared" si="356"/>
        <v>0</v>
      </c>
      <c r="CG109" s="97">
        <f t="shared" si="356"/>
        <v>0</v>
      </c>
      <c r="CH109" s="97">
        <f t="shared" si="356"/>
        <v>0</v>
      </c>
      <c r="CI109" s="97">
        <f t="shared" si="356"/>
        <v>0</v>
      </c>
      <c r="CJ109" s="97">
        <f t="shared" si="356"/>
        <v>0</v>
      </c>
      <c r="CK109" s="97">
        <f t="shared" si="356"/>
        <v>0</v>
      </c>
      <c r="CL109" s="97">
        <f t="shared" si="356"/>
        <v>0</v>
      </c>
      <c r="CM109" s="41">
        <f t="shared" si="335"/>
        <v>0</v>
      </c>
      <c r="CO109" s="97">
        <f t="shared" si="357"/>
        <v>0</v>
      </c>
      <c r="CP109" s="97">
        <f t="shared" si="357"/>
        <v>0</v>
      </c>
      <c r="CQ109" s="97">
        <f t="shared" si="357"/>
        <v>0</v>
      </c>
      <c r="CR109" s="97">
        <f t="shared" si="357"/>
        <v>0</v>
      </c>
      <c r="CS109" s="41">
        <f t="shared" si="337"/>
        <v>0</v>
      </c>
      <c r="CU109" s="97">
        <f t="shared" si="358"/>
        <v>0</v>
      </c>
      <c r="CV109" s="97">
        <f t="shared" si="358"/>
        <v>0</v>
      </c>
      <c r="CW109" s="97">
        <f t="shared" si="358"/>
        <v>0</v>
      </c>
      <c r="CX109" s="97">
        <f t="shared" si="358"/>
        <v>0</v>
      </c>
      <c r="CY109" s="41">
        <f t="shared" si="339"/>
        <v>0</v>
      </c>
      <c r="DA109" s="97">
        <f t="shared" si="359"/>
        <v>0</v>
      </c>
      <c r="DB109" s="97">
        <f t="shared" si="359"/>
        <v>0</v>
      </c>
      <c r="DC109" s="97">
        <f t="shared" si="359"/>
        <v>0</v>
      </c>
      <c r="DD109" s="97">
        <f t="shared" si="359"/>
        <v>0</v>
      </c>
      <c r="DE109" s="97">
        <f t="shared" si="359"/>
        <v>0</v>
      </c>
      <c r="DF109" s="97">
        <f t="shared" si="359"/>
        <v>0</v>
      </c>
      <c r="DG109" s="97">
        <f t="shared" si="359"/>
        <v>0</v>
      </c>
      <c r="DH109" s="97">
        <f t="shared" si="359"/>
        <v>0</v>
      </c>
      <c r="DI109" s="97">
        <f t="shared" si="359"/>
        <v>0</v>
      </c>
      <c r="DJ109" s="97">
        <f t="shared" si="359"/>
        <v>0</v>
      </c>
      <c r="DK109" s="97">
        <f t="shared" si="359"/>
        <v>0</v>
      </c>
      <c r="DL109" s="97">
        <f t="shared" si="359"/>
        <v>0</v>
      </c>
      <c r="DM109" s="97">
        <f t="shared" si="359"/>
        <v>0</v>
      </c>
      <c r="DN109" s="97">
        <f t="shared" si="359"/>
        <v>0</v>
      </c>
      <c r="DO109" s="97">
        <f t="shared" si="359"/>
        <v>0</v>
      </c>
      <c r="DP109" s="97">
        <f t="shared" si="359"/>
        <v>0</v>
      </c>
      <c r="DQ109" s="97">
        <f t="shared" si="359"/>
        <v>0</v>
      </c>
      <c r="DR109" s="97">
        <f t="shared" si="359"/>
        <v>0</v>
      </c>
      <c r="DS109" s="97">
        <f t="shared" si="359"/>
        <v>0</v>
      </c>
      <c r="DU109" s="93">
        <f t="shared" si="341"/>
        <v>133769.74694417231</v>
      </c>
      <c r="DW109" s="93">
        <f t="shared" si="342"/>
        <v>-262437.8352358276</v>
      </c>
      <c r="DX109" s="41">
        <f t="shared" si="343"/>
        <v>5554954.0396083649</v>
      </c>
    </row>
    <row r="110" spans="1:128" s="47" customFormat="1" x14ac:dyDescent="0.3">
      <c r="A110" s="47" t="str">
        <f t="shared" si="230"/>
        <v>2110103POWER-1277CIRCUITO DE CHANCADO TERCIARIO</v>
      </c>
      <c r="B110" s="52" t="s">
        <v>73</v>
      </c>
      <c r="C110" s="53" t="s">
        <v>74</v>
      </c>
      <c r="D110" s="52" t="s">
        <v>75</v>
      </c>
      <c r="E110" s="53" t="s">
        <v>76</v>
      </c>
      <c r="F110" s="94" t="s">
        <v>77</v>
      </c>
      <c r="G110" s="95" t="s">
        <v>178</v>
      </c>
      <c r="I110" s="41">
        <v>1833826.865431804</v>
      </c>
      <c r="J110" s="41">
        <v>1907426.6921450475</v>
      </c>
      <c r="K110" s="41">
        <v>2172978.806105535</v>
      </c>
      <c r="L110" s="41">
        <v>1788552.9279999994</v>
      </c>
      <c r="M110" s="41">
        <v>2000581.7311524767</v>
      </c>
      <c r="N110" s="41">
        <v>1683431.6164118198</v>
      </c>
      <c r="O110" s="41">
        <v>1632203.7457553248</v>
      </c>
      <c r="P110" s="41">
        <v>1551754.7616018178</v>
      </c>
      <c r="Q110" s="41">
        <v>1769614.7119999998</v>
      </c>
      <c r="R110" s="41">
        <v>1782792.0719999999</v>
      </c>
      <c r="S110" s="41">
        <v>1514754.4240000003</v>
      </c>
      <c r="T110" s="41">
        <v>1916921.0240000002</v>
      </c>
      <c r="U110" s="41">
        <f t="shared" si="324"/>
        <v>21554839.378603823</v>
      </c>
      <c r="W110" s="96">
        <v>1829832.1119999997</v>
      </c>
      <c r="X110" s="96">
        <v>1884620.444127125</v>
      </c>
      <c r="Y110" s="96">
        <v>2003805.7440000002</v>
      </c>
      <c r="Z110" s="96">
        <v>898736.43247219594</v>
      </c>
      <c r="AA110" s="96">
        <v>1929088.4000000001</v>
      </c>
      <c r="AB110" s="96">
        <v>1713819.3759999999</v>
      </c>
      <c r="AC110" s="96">
        <v>1454745.3241768982</v>
      </c>
      <c r="AD110" s="96">
        <v>1898365.2029600004</v>
      </c>
      <c r="AE110" s="96">
        <v>1738834.961194718</v>
      </c>
      <c r="AF110" s="96">
        <v>1940692.0256799997</v>
      </c>
      <c r="AG110" s="96">
        <v>1779192.5328000006</v>
      </c>
      <c r="AH110" s="96">
        <v>1793078.5030399994</v>
      </c>
      <c r="AI110" s="41">
        <f t="shared" si="326"/>
        <v>20864811.058450937</v>
      </c>
      <c r="AK110" s="97">
        <v>1524194.1148000001</v>
      </c>
      <c r="AL110" s="97">
        <v>1677548.4771893043</v>
      </c>
      <c r="AM110" s="97">
        <v>1806569.1371618966</v>
      </c>
      <c r="AN110" s="97">
        <v>1585542.1110037309</v>
      </c>
      <c r="AO110" s="97">
        <v>1916397.1420019455</v>
      </c>
      <c r="AP110" s="97">
        <v>1833422.3978400005</v>
      </c>
      <c r="AQ110" s="97">
        <v>1939925.4270400004</v>
      </c>
      <c r="AR110" s="97">
        <v>1685275.6841600006</v>
      </c>
      <c r="AS110" s="97">
        <v>1868547.5004000005</v>
      </c>
      <c r="AT110" s="97">
        <v>1592937.0646082566</v>
      </c>
      <c r="AU110" s="97">
        <v>1769634.5285600005</v>
      </c>
      <c r="AV110" s="97">
        <v>1765658.7123999998</v>
      </c>
      <c r="AW110" s="41">
        <f t="shared" si="329"/>
        <v>20965652.297165137</v>
      </c>
      <c r="AY110" s="97">
        <f t="shared" si="354"/>
        <v>1514943.7114234448</v>
      </c>
      <c r="AZ110" s="97">
        <f t="shared" si="354"/>
        <v>1689806.9976155795</v>
      </c>
      <c r="BA110" s="97">
        <f t="shared" si="354"/>
        <v>1894562.5598964351</v>
      </c>
      <c r="BB110" s="97">
        <f t="shared" si="354"/>
        <v>1798262.6684580746</v>
      </c>
      <c r="BC110" s="97">
        <f t="shared" si="354"/>
        <v>1792652.3993485766</v>
      </c>
      <c r="BD110" s="97">
        <f t="shared" si="354"/>
        <v>1869397.3831932312</v>
      </c>
      <c r="BE110" s="97">
        <f t="shared" si="354"/>
        <v>1925642.4397724895</v>
      </c>
      <c r="BF110" s="97">
        <f t="shared" si="354"/>
        <v>1966974.0773395877</v>
      </c>
      <c r="BG110" s="97">
        <f t="shared" si="354"/>
        <v>1590877.1107590606</v>
      </c>
      <c r="BH110" s="97">
        <f t="shared" si="354"/>
        <v>1858586.0111582165</v>
      </c>
      <c r="BI110" s="97">
        <f t="shared" si="354"/>
        <v>1850866.1866178317</v>
      </c>
      <c r="BJ110" s="97">
        <f t="shared" si="354"/>
        <v>1932165.6250742418</v>
      </c>
      <c r="BK110" s="41">
        <f t="shared" si="331"/>
        <v>21684737.17065677</v>
      </c>
      <c r="BM110" s="50">
        <f>+[9]ENERO!$D$24</f>
        <v>1584830.3287199996</v>
      </c>
      <c r="BN110" s="50">
        <f>+[10]FEBRERO!$D$24</f>
        <v>1760070.1946400004</v>
      </c>
      <c r="BO110" s="50">
        <f>+[11]MARZO!D24</f>
        <v>2011140.1020000004</v>
      </c>
      <c r="BP110" s="97">
        <f t="shared" si="355"/>
        <v>1829701.657094036</v>
      </c>
      <c r="BQ110" s="97">
        <f t="shared" si="355"/>
        <v>1935728.8990151298</v>
      </c>
      <c r="BR110" s="97">
        <f t="shared" si="355"/>
        <v>1862611.346594899</v>
      </c>
      <c r="BS110" s="97">
        <f t="shared" si="355"/>
        <v>1920360.604067754</v>
      </c>
      <c r="BT110" s="97">
        <f t="shared" si="355"/>
        <v>1928004.7589438097</v>
      </c>
      <c r="BU110" s="97">
        <f t="shared" si="355"/>
        <v>1865568.3905993695</v>
      </c>
      <c r="BV110" s="97">
        <f t="shared" si="355"/>
        <v>1680201.9901682287</v>
      </c>
      <c r="BW110" s="97">
        <f t="shared" si="355"/>
        <v>1904864.4625273757</v>
      </c>
      <c r="BX110" s="97">
        <f t="shared" si="355"/>
        <v>1936733.4240628588</v>
      </c>
      <c r="BY110" s="41">
        <f t="shared" si="333"/>
        <v>22219816.15843346</v>
      </c>
      <c r="CA110" s="97">
        <f t="shared" si="356"/>
        <v>0</v>
      </c>
      <c r="CB110" s="97">
        <f t="shared" si="356"/>
        <v>0</v>
      </c>
      <c r="CC110" s="97">
        <f t="shared" si="356"/>
        <v>0</v>
      </c>
      <c r="CD110" s="97">
        <f t="shared" si="356"/>
        <v>0</v>
      </c>
      <c r="CE110" s="97">
        <f t="shared" si="356"/>
        <v>0</v>
      </c>
      <c r="CF110" s="97">
        <f t="shared" si="356"/>
        <v>0</v>
      </c>
      <c r="CG110" s="97">
        <f t="shared" si="356"/>
        <v>0</v>
      </c>
      <c r="CH110" s="97">
        <f t="shared" si="356"/>
        <v>0</v>
      </c>
      <c r="CI110" s="97">
        <f t="shared" si="356"/>
        <v>0</v>
      </c>
      <c r="CJ110" s="97">
        <f t="shared" si="356"/>
        <v>0</v>
      </c>
      <c r="CK110" s="97">
        <f t="shared" si="356"/>
        <v>0</v>
      </c>
      <c r="CL110" s="97">
        <f t="shared" si="356"/>
        <v>0</v>
      </c>
      <c r="CM110" s="41">
        <f t="shared" si="335"/>
        <v>0</v>
      </c>
      <c r="CO110" s="97">
        <f t="shared" si="357"/>
        <v>0</v>
      </c>
      <c r="CP110" s="97">
        <f t="shared" si="357"/>
        <v>0</v>
      </c>
      <c r="CQ110" s="97">
        <f t="shared" si="357"/>
        <v>0</v>
      </c>
      <c r="CR110" s="97">
        <f t="shared" si="357"/>
        <v>0</v>
      </c>
      <c r="CS110" s="41">
        <f t="shared" si="337"/>
        <v>0</v>
      </c>
      <c r="CU110" s="97">
        <f t="shared" si="358"/>
        <v>0</v>
      </c>
      <c r="CV110" s="97">
        <f t="shared" si="358"/>
        <v>0</v>
      </c>
      <c r="CW110" s="97">
        <f t="shared" si="358"/>
        <v>0</v>
      </c>
      <c r="CX110" s="97">
        <f t="shared" si="358"/>
        <v>0</v>
      </c>
      <c r="CY110" s="41">
        <f t="shared" si="339"/>
        <v>0</v>
      </c>
      <c r="DA110" s="97">
        <f t="shared" si="359"/>
        <v>0</v>
      </c>
      <c r="DB110" s="97">
        <f t="shared" si="359"/>
        <v>0</v>
      </c>
      <c r="DC110" s="97">
        <f t="shared" si="359"/>
        <v>0</v>
      </c>
      <c r="DD110" s="97">
        <f t="shared" si="359"/>
        <v>0</v>
      </c>
      <c r="DE110" s="97">
        <f t="shared" si="359"/>
        <v>0</v>
      </c>
      <c r="DF110" s="97">
        <f t="shared" si="359"/>
        <v>0</v>
      </c>
      <c r="DG110" s="97">
        <f t="shared" si="359"/>
        <v>0</v>
      </c>
      <c r="DH110" s="97">
        <f t="shared" si="359"/>
        <v>0</v>
      </c>
      <c r="DI110" s="97">
        <f t="shared" si="359"/>
        <v>0</v>
      </c>
      <c r="DJ110" s="97">
        <f t="shared" si="359"/>
        <v>0</v>
      </c>
      <c r="DK110" s="97">
        <f t="shared" si="359"/>
        <v>0</v>
      </c>
      <c r="DL110" s="97">
        <f t="shared" si="359"/>
        <v>0</v>
      </c>
      <c r="DM110" s="97">
        <f t="shared" si="359"/>
        <v>0</v>
      </c>
      <c r="DN110" s="97">
        <f t="shared" si="359"/>
        <v>0</v>
      </c>
      <c r="DO110" s="97">
        <f t="shared" si="359"/>
        <v>0</v>
      </c>
      <c r="DP110" s="97">
        <f t="shared" si="359"/>
        <v>0</v>
      </c>
      <c r="DQ110" s="97">
        <f t="shared" si="359"/>
        <v>0</v>
      </c>
      <c r="DR110" s="97">
        <f t="shared" si="359"/>
        <v>0</v>
      </c>
      <c r="DS110" s="97">
        <f t="shared" si="359"/>
        <v>0</v>
      </c>
      <c r="DU110" s="93">
        <f t="shared" si="341"/>
        <v>535078.98777668923</v>
      </c>
      <c r="DW110" s="93">
        <f t="shared" si="342"/>
        <v>-1049751.3409433104</v>
      </c>
      <c r="DX110" s="41">
        <f t="shared" si="343"/>
        <v>22219816.15843346</v>
      </c>
    </row>
    <row r="111" spans="1:128" s="47" customFormat="1" x14ac:dyDescent="0.3">
      <c r="A111" s="47" t="str">
        <f t="shared" si="230"/>
        <v>2110110POWER-1334MOLIENDA PRIMARIA</v>
      </c>
      <c r="B111" s="52" t="s">
        <v>78</v>
      </c>
      <c r="C111" s="53" t="s">
        <v>79</v>
      </c>
      <c r="D111" s="52" t="s">
        <v>80</v>
      </c>
      <c r="E111" s="53" t="s">
        <v>81</v>
      </c>
      <c r="F111" s="94" t="s">
        <v>82</v>
      </c>
      <c r="G111" s="95" t="s">
        <v>178</v>
      </c>
      <c r="I111" s="41">
        <v>6913970.5769336494</v>
      </c>
      <c r="J111" s="41">
        <v>7221017.2827070374</v>
      </c>
      <c r="K111" s="41">
        <v>8243486.8789101187</v>
      </c>
      <c r="L111" s="41">
        <v>7061918.4100000001</v>
      </c>
      <c r="M111" s="41">
        <v>8081660.9753633719</v>
      </c>
      <c r="N111" s="41">
        <v>7280831.9035417959</v>
      </c>
      <c r="O111" s="41">
        <v>8358222.6166454572</v>
      </c>
      <c r="P111" s="41">
        <v>7128085.5183496624</v>
      </c>
      <c r="Q111" s="41">
        <v>7950199.1799999997</v>
      </c>
      <c r="R111" s="41">
        <v>7421490.1199999992</v>
      </c>
      <c r="S111" s="41">
        <v>6357495.0200000005</v>
      </c>
      <c r="T111" s="41">
        <v>7854101.2900000028</v>
      </c>
      <c r="U111" s="41">
        <f t="shared" si="324"/>
        <v>89872479.772451103</v>
      </c>
      <c r="W111" s="96">
        <v>7157157.9400000004</v>
      </c>
      <c r="X111" s="96">
        <v>7684870.1456864839</v>
      </c>
      <c r="Y111" s="96">
        <v>8479672.3899999987</v>
      </c>
      <c r="Z111" s="96">
        <v>4106470.8354996867</v>
      </c>
      <c r="AA111" s="96">
        <v>8845532.4500000011</v>
      </c>
      <c r="AB111" s="96">
        <v>8311378.8200000003</v>
      </c>
      <c r="AC111" s="96">
        <v>7049537.3123724777</v>
      </c>
      <c r="AD111" s="96">
        <v>8970292.087199999</v>
      </c>
      <c r="AE111" s="96">
        <v>8141485.7452923786</v>
      </c>
      <c r="AF111" s="96">
        <v>9283689.6747999992</v>
      </c>
      <c r="AG111" s="96">
        <v>9031159.6361000016</v>
      </c>
      <c r="AH111" s="96">
        <v>9228837.9978</v>
      </c>
      <c r="AI111" s="41">
        <f t="shared" si="326"/>
        <v>96290085.034750998</v>
      </c>
      <c r="AK111" s="97">
        <v>7853502.2574000005</v>
      </c>
      <c r="AL111" s="97">
        <v>8613052.1203784067</v>
      </c>
      <c r="AM111" s="97">
        <v>8899270.4226524979</v>
      </c>
      <c r="AN111" s="97">
        <v>7605194.9170900071</v>
      </c>
      <c r="AO111" s="97">
        <v>9443278.1225726642</v>
      </c>
      <c r="AP111" s="97">
        <v>9199384.6659999993</v>
      </c>
      <c r="AQ111" s="97">
        <v>9547910.0675000008</v>
      </c>
      <c r="AR111" s="97">
        <v>8857104.1587899998</v>
      </c>
      <c r="AS111" s="97">
        <v>9645723.2431000024</v>
      </c>
      <c r="AT111" s="97">
        <v>8484013.7611798327</v>
      </c>
      <c r="AU111" s="97">
        <v>9735580.7222999986</v>
      </c>
      <c r="AV111" s="97">
        <v>9184886.1122900024</v>
      </c>
      <c r="AW111" s="41">
        <f t="shared" si="329"/>
        <v>107068900.57125342</v>
      </c>
      <c r="AY111" s="97">
        <f t="shared" si="354"/>
        <v>7456238.3235865869</v>
      </c>
      <c r="AZ111" s="97">
        <f t="shared" si="354"/>
        <v>8316879.1025558654</v>
      </c>
      <c r="BA111" s="97">
        <f t="shared" si="354"/>
        <v>9324643.4563954789</v>
      </c>
      <c r="BB111" s="97">
        <f t="shared" si="354"/>
        <v>8850675.3903309889</v>
      </c>
      <c r="BC111" s="97">
        <f t="shared" si="354"/>
        <v>8823062.8109166902</v>
      </c>
      <c r="BD111" s="97">
        <f t="shared" si="354"/>
        <v>9200785.6829750054</v>
      </c>
      <c r="BE111" s="97">
        <f t="shared" si="354"/>
        <v>9477612.1704651024</v>
      </c>
      <c r="BF111" s="97">
        <f t="shared" si="354"/>
        <v>9681037.9068014175</v>
      </c>
      <c r="BG111" s="97">
        <f t="shared" si="354"/>
        <v>7829966.7452415666</v>
      </c>
      <c r="BH111" s="97">
        <f t="shared" si="354"/>
        <v>9147574.3551281858</v>
      </c>
      <c r="BI111" s="97">
        <f t="shared" si="354"/>
        <v>9109578.9819962718</v>
      </c>
      <c r="BJ111" s="97">
        <f t="shared" si="354"/>
        <v>9509717.9337829221</v>
      </c>
      <c r="BK111" s="41">
        <f t="shared" si="331"/>
        <v>106727772.86017607</v>
      </c>
      <c r="BM111" s="50">
        <f>+[9]ENERO!$D$25</f>
        <v>8458272.4131099992</v>
      </c>
      <c r="BN111" s="50">
        <f>+[10]FEBRERO!$D$25</f>
        <v>8559467.5356999952</v>
      </c>
      <c r="BO111" s="50">
        <f>+[11]MARZO!D25</f>
        <v>9584391.2389000021</v>
      </c>
      <c r="BP111" s="97">
        <f t="shared" si="355"/>
        <v>9005411.5631370395</v>
      </c>
      <c r="BQ111" s="97">
        <f t="shared" si="355"/>
        <v>9527255.6280979961</v>
      </c>
      <c r="BR111" s="97">
        <f t="shared" si="355"/>
        <v>9167386.2201644666</v>
      </c>
      <c r="BS111" s="97">
        <f t="shared" si="355"/>
        <v>9451616.0720598791</v>
      </c>
      <c r="BT111" s="97">
        <f t="shared" si="355"/>
        <v>9489239.0148190651</v>
      </c>
      <c r="BU111" s="97">
        <f t="shared" si="355"/>
        <v>9181940.1766345389</v>
      </c>
      <c r="BV111" s="97">
        <f t="shared" si="355"/>
        <v>8269605.2506713076</v>
      </c>
      <c r="BW111" s="97">
        <f t="shared" si="355"/>
        <v>9375347.2816422302</v>
      </c>
      <c r="BX111" s="97">
        <f t="shared" si="355"/>
        <v>9532199.6917628031</v>
      </c>
      <c r="BY111" s="41">
        <f t="shared" si="333"/>
        <v>109602132.08669932</v>
      </c>
      <c r="CA111" s="97">
        <f t="shared" si="356"/>
        <v>0</v>
      </c>
      <c r="CB111" s="97">
        <f t="shared" si="356"/>
        <v>0</v>
      </c>
      <c r="CC111" s="97">
        <f t="shared" si="356"/>
        <v>0</v>
      </c>
      <c r="CD111" s="97">
        <f t="shared" si="356"/>
        <v>0</v>
      </c>
      <c r="CE111" s="97">
        <f t="shared" si="356"/>
        <v>0</v>
      </c>
      <c r="CF111" s="97">
        <f t="shared" si="356"/>
        <v>0</v>
      </c>
      <c r="CG111" s="97">
        <f t="shared" si="356"/>
        <v>0</v>
      </c>
      <c r="CH111" s="97">
        <f t="shared" si="356"/>
        <v>0</v>
      </c>
      <c r="CI111" s="97">
        <f t="shared" si="356"/>
        <v>0</v>
      </c>
      <c r="CJ111" s="97">
        <f t="shared" si="356"/>
        <v>0</v>
      </c>
      <c r="CK111" s="97">
        <f t="shared" si="356"/>
        <v>0</v>
      </c>
      <c r="CL111" s="97">
        <f t="shared" si="356"/>
        <v>0</v>
      </c>
      <c r="CM111" s="41">
        <f t="shared" si="335"/>
        <v>0</v>
      </c>
      <c r="CO111" s="97">
        <f t="shared" si="357"/>
        <v>0</v>
      </c>
      <c r="CP111" s="97">
        <f t="shared" si="357"/>
        <v>0</v>
      </c>
      <c r="CQ111" s="97">
        <f t="shared" si="357"/>
        <v>0</v>
      </c>
      <c r="CR111" s="97">
        <f t="shared" si="357"/>
        <v>0</v>
      </c>
      <c r="CS111" s="41">
        <f t="shared" si="337"/>
        <v>0</v>
      </c>
      <c r="CU111" s="97">
        <f t="shared" si="358"/>
        <v>0</v>
      </c>
      <c r="CV111" s="97">
        <f t="shared" si="358"/>
        <v>0</v>
      </c>
      <c r="CW111" s="97">
        <f t="shared" si="358"/>
        <v>0</v>
      </c>
      <c r="CX111" s="97">
        <f t="shared" si="358"/>
        <v>0</v>
      </c>
      <c r="CY111" s="41">
        <f t="shared" si="339"/>
        <v>0</v>
      </c>
      <c r="DA111" s="97">
        <f t="shared" si="359"/>
        <v>0</v>
      </c>
      <c r="DB111" s="97">
        <f t="shared" si="359"/>
        <v>0</v>
      </c>
      <c r="DC111" s="97">
        <f t="shared" si="359"/>
        <v>0</v>
      </c>
      <c r="DD111" s="97">
        <f t="shared" si="359"/>
        <v>0</v>
      </c>
      <c r="DE111" s="97">
        <f t="shared" si="359"/>
        <v>0</v>
      </c>
      <c r="DF111" s="97">
        <f t="shared" si="359"/>
        <v>0</v>
      </c>
      <c r="DG111" s="97">
        <f t="shared" si="359"/>
        <v>0</v>
      </c>
      <c r="DH111" s="97">
        <f t="shared" si="359"/>
        <v>0</v>
      </c>
      <c r="DI111" s="97">
        <f t="shared" si="359"/>
        <v>0</v>
      </c>
      <c r="DJ111" s="97">
        <f t="shared" si="359"/>
        <v>0</v>
      </c>
      <c r="DK111" s="97">
        <f t="shared" si="359"/>
        <v>0</v>
      </c>
      <c r="DL111" s="97">
        <f t="shared" si="359"/>
        <v>0</v>
      </c>
      <c r="DM111" s="97">
        <f t="shared" si="359"/>
        <v>0</v>
      </c>
      <c r="DN111" s="97">
        <f t="shared" si="359"/>
        <v>0</v>
      </c>
      <c r="DO111" s="97">
        <f t="shared" si="359"/>
        <v>0</v>
      </c>
      <c r="DP111" s="97">
        <f t="shared" si="359"/>
        <v>0</v>
      </c>
      <c r="DQ111" s="97">
        <f t="shared" si="359"/>
        <v>0</v>
      </c>
      <c r="DR111" s="97">
        <f t="shared" si="359"/>
        <v>0</v>
      </c>
      <c r="DS111" s="97">
        <f t="shared" si="359"/>
        <v>0</v>
      </c>
      <c r="DU111" s="93">
        <f t="shared" si="341"/>
        <v>2874359.2265232503</v>
      </c>
      <c r="DW111" s="93">
        <f t="shared" si="342"/>
        <v>-5583913.1865867488</v>
      </c>
      <c r="DX111" s="41">
        <f t="shared" si="343"/>
        <v>109602132.08669932</v>
      </c>
    </row>
    <row r="112" spans="1:128" s="47" customFormat="1" x14ac:dyDescent="0.3">
      <c r="A112" s="47" t="str">
        <f t="shared" si="230"/>
        <v>2110120POWER-1420FLOTACIÓN</v>
      </c>
      <c r="B112" s="52" t="s">
        <v>83</v>
      </c>
      <c r="C112" s="53" t="s">
        <v>84</v>
      </c>
      <c r="D112" s="52" t="s">
        <v>85</v>
      </c>
      <c r="E112" s="53" t="s">
        <v>86</v>
      </c>
      <c r="F112" s="94" t="s">
        <v>87</v>
      </c>
      <c r="G112" s="95" t="s">
        <v>178</v>
      </c>
      <c r="I112" s="41">
        <v>765729.5</v>
      </c>
      <c r="J112" s="41">
        <v>784880.07396026177</v>
      </c>
      <c r="K112" s="41">
        <v>917413.08044425002</v>
      </c>
      <c r="L112" s="41">
        <v>775877.98000000021</v>
      </c>
      <c r="M112" s="41">
        <v>906714.3125</v>
      </c>
      <c r="N112" s="41">
        <v>791413.375</v>
      </c>
      <c r="O112" s="41">
        <v>856579.25</v>
      </c>
      <c r="P112" s="41">
        <v>761907.25031585689</v>
      </c>
      <c r="Q112" s="41">
        <v>806661.75</v>
      </c>
      <c r="R112" s="41">
        <v>769088.47</v>
      </c>
      <c r="S112" s="41">
        <v>768870.14</v>
      </c>
      <c r="T112" s="41">
        <v>896157</v>
      </c>
      <c r="U112" s="41">
        <f t="shared" si="324"/>
        <v>9801292.1822203696</v>
      </c>
      <c r="W112" s="96">
        <v>808160.5</v>
      </c>
      <c r="X112" s="96">
        <v>817710.5</v>
      </c>
      <c r="Y112" s="96">
        <v>883176.81</v>
      </c>
      <c r="Z112" s="96">
        <v>489880.15547500015</v>
      </c>
      <c r="AA112" s="96">
        <v>883921.14999999991</v>
      </c>
      <c r="AB112" s="96">
        <v>834427.69000000006</v>
      </c>
      <c r="AC112" s="96">
        <v>779067.75</v>
      </c>
      <c r="AD112" s="96">
        <v>918973.5</v>
      </c>
      <c r="AE112" s="96">
        <v>825179</v>
      </c>
      <c r="AF112" s="96">
        <v>915794.79590000003</v>
      </c>
      <c r="AG112" s="96">
        <v>851794.55460000003</v>
      </c>
      <c r="AH112" s="96">
        <v>856163.12800000003</v>
      </c>
      <c r="AI112" s="41">
        <f t="shared" si="326"/>
        <v>9864249.5339750014</v>
      </c>
      <c r="AK112" s="97">
        <v>751373.5</v>
      </c>
      <c r="AL112" s="97">
        <v>790745.5</v>
      </c>
      <c r="AM112" s="97">
        <v>862358</v>
      </c>
      <c r="AN112" s="97">
        <v>749453.19195399992</v>
      </c>
      <c r="AO112" s="97">
        <v>901027.09499999997</v>
      </c>
      <c r="AP112" s="97">
        <v>875298.625</v>
      </c>
      <c r="AQ112" s="97">
        <v>922373.75</v>
      </c>
      <c r="AR112" s="97">
        <v>853340.75</v>
      </c>
      <c r="AS112" s="97">
        <v>919326</v>
      </c>
      <c r="AT112" s="97">
        <v>825252.87890625</v>
      </c>
      <c r="AU112" s="97">
        <v>912365.85239999997</v>
      </c>
      <c r="AV112" s="97">
        <v>867889.33370000008</v>
      </c>
      <c r="AW112" s="41">
        <f t="shared" si="329"/>
        <v>10230804.476960249</v>
      </c>
      <c r="AY112" s="97">
        <f t="shared" si="354"/>
        <v>720308.26168234367</v>
      </c>
      <c r="AZ112" s="97">
        <f t="shared" si="354"/>
        <v>803450.27465573023</v>
      </c>
      <c r="BA112" s="97">
        <f t="shared" si="354"/>
        <v>900805.1281886939</v>
      </c>
      <c r="BB112" s="97">
        <f t="shared" si="354"/>
        <v>855017.54751549021</v>
      </c>
      <c r="BC112" s="97">
        <f t="shared" si="354"/>
        <v>852350.04036036576</v>
      </c>
      <c r="BD112" s="97">
        <f t="shared" si="354"/>
        <v>888839.87525597482</v>
      </c>
      <c r="BE112" s="97">
        <f t="shared" si="354"/>
        <v>915582.63713375037</v>
      </c>
      <c r="BF112" s="97">
        <f t="shared" si="354"/>
        <v>935234.53560624726</v>
      </c>
      <c r="BG112" s="97">
        <f t="shared" si="354"/>
        <v>756412.21357615793</v>
      </c>
      <c r="BH112" s="97">
        <f t="shared" si="354"/>
        <v>883699.40664435539</v>
      </c>
      <c r="BI112" s="97">
        <f t="shared" si="354"/>
        <v>880028.87198801991</v>
      </c>
      <c r="BJ112" s="97">
        <f t="shared" si="354"/>
        <v>918684.20733065356</v>
      </c>
      <c r="BK112" s="41">
        <f t="shared" si="331"/>
        <v>10310412.999937782</v>
      </c>
      <c r="BM112" s="50">
        <f>+[9]ENERO!$D$26</f>
        <v>810969</v>
      </c>
      <c r="BN112" s="50">
        <f>+[10]FEBRERO!$D$26</f>
        <v>833248.19909999997</v>
      </c>
      <c r="BO112" s="50">
        <f>+[11]MARZO!D26</f>
        <v>934396.56920000003</v>
      </c>
      <c r="BP112" s="97">
        <f t="shared" si="355"/>
        <v>869965.80142265488</v>
      </c>
      <c r="BQ112" s="97">
        <f t="shared" si="355"/>
        <v>920378.43242885708</v>
      </c>
      <c r="BR112" s="97">
        <f t="shared" si="355"/>
        <v>885613.32750439888</v>
      </c>
      <c r="BS112" s="97">
        <f t="shared" si="355"/>
        <v>913071.28977062297</v>
      </c>
      <c r="BT112" s="97">
        <f t="shared" si="355"/>
        <v>916705.84587279556</v>
      </c>
      <c r="BU112" s="97">
        <f t="shared" si="355"/>
        <v>887019.30926498666</v>
      </c>
      <c r="BV112" s="97">
        <f t="shared" si="355"/>
        <v>798883.39460224856</v>
      </c>
      <c r="BW112" s="97">
        <f t="shared" si="355"/>
        <v>905703.36006368638</v>
      </c>
      <c r="BX112" s="97">
        <f t="shared" si="355"/>
        <v>920856.05261070933</v>
      </c>
      <c r="BY112" s="41">
        <f t="shared" si="333"/>
        <v>10596810.581840962</v>
      </c>
      <c r="CA112" s="97">
        <f t="shared" si="356"/>
        <v>0</v>
      </c>
      <c r="CB112" s="97">
        <f t="shared" si="356"/>
        <v>0</v>
      </c>
      <c r="CC112" s="97">
        <f t="shared" si="356"/>
        <v>0</v>
      </c>
      <c r="CD112" s="97">
        <f t="shared" si="356"/>
        <v>0</v>
      </c>
      <c r="CE112" s="97">
        <f t="shared" si="356"/>
        <v>0</v>
      </c>
      <c r="CF112" s="97">
        <f t="shared" si="356"/>
        <v>0</v>
      </c>
      <c r="CG112" s="97">
        <f t="shared" si="356"/>
        <v>0</v>
      </c>
      <c r="CH112" s="97">
        <f t="shared" si="356"/>
        <v>0</v>
      </c>
      <c r="CI112" s="97">
        <f t="shared" si="356"/>
        <v>0</v>
      </c>
      <c r="CJ112" s="97">
        <f t="shared" si="356"/>
        <v>0</v>
      </c>
      <c r="CK112" s="97">
        <f t="shared" si="356"/>
        <v>0</v>
      </c>
      <c r="CL112" s="97">
        <f t="shared" si="356"/>
        <v>0</v>
      </c>
      <c r="CM112" s="41">
        <f t="shared" si="335"/>
        <v>0</v>
      </c>
      <c r="CO112" s="97">
        <f t="shared" si="357"/>
        <v>0</v>
      </c>
      <c r="CP112" s="97">
        <f t="shared" si="357"/>
        <v>0</v>
      </c>
      <c r="CQ112" s="97">
        <f t="shared" si="357"/>
        <v>0</v>
      </c>
      <c r="CR112" s="97">
        <f t="shared" si="357"/>
        <v>0</v>
      </c>
      <c r="CS112" s="41">
        <f t="shared" si="337"/>
        <v>0</v>
      </c>
      <c r="CU112" s="97">
        <f t="shared" si="358"/>
        <v>0</v>
      </c>
      <c r="CV112" s="97">
        <f t="shared" si="358"/>
        <v>0</v>
      </c>
      <c r="CW112" s="97">
        <f t="shared" si="358"/>
        <v>0</v>
      </c>
      <c r="CX112" s="97">
        <f t="shared" si="358"/>
        <v>0</v>
      </c>
      <c r="CY112" s="41">
        <f t="shared" si="339"/>
        <v>0</v>
      </c>
      <c r="DA112" s="97">
        <f t="shared" si="359"/>
        <v>0</v>
      </c>
      <c r="DB112" s="97">
        <f t="shared" si="359"/>
        <v>0</v>
      </c>
      <c r="DC112" s="97">
        <f t="shared" si="359"/>
        <v>0</v>
      </c>
      <c r="DD112" s="97">
        <f t="shared" si="359"/>
        <v>0</v>
      </c>
      <c r="DE112" s="97">
        <f t="shared" si="359"/>
        <v>0</v>
      </c>
      <c r="DF112" s="97">
        <f t="shared" si="359"/>
        <v>0</v>
      </c>
      <c r="DG112" s="97">
        <f t="shared" si="359"/>
        <v>0</v>
      </c>
      <c r="DH112" s="97">
        <f t="shared" si="359"/>
        <v>0</v>
      </c>
      <c r="DI112" s="97">
        <f t="shared" si="359"/>
        <v>0</v>
      </c>
      <c r="DJ112" s="97">
        <f t="shared" si="359"/>
        <v>0</v>
      </c>
      <c r="DK112" s="97">
        <f t="shared" si="359"/>
        <v>0</v>
      </c>
      <c r="DL112" s="97">
        <f t="shared" si="359"/>
        <v>0</v>
      </c>
      <c r="DM112" s="97">
        <f t="shared" si="359"/>
        <v>0</v>
      </c>
      <c r="DN112" s="97">
        <f t="shared" si="359"/>
        <v>0</v>
      </c>
      <c r="DO112" s="97">
        <f t="shared" si="359"/>
        <v>0</v>
      </c>
      <c r="DP112" s="97">
        <f t="shared" si="359"/>
        <v>0</v>
      </c>
      <c r="DQ112" s="97">
        <f t="shared" si="359"/>
        <v>0</v>
      </c>
      <c r="DR112" s="97">
        <f t="shared" si="359"/>
        <v>0</v>
      </c>
      <c r="DS112" s="97">
        <f t="shared" si="359"/>
        <v>0</v>
      </c>
      <c r="DU112" s="93">
        <f t="shared" si="341"/>
        <v>286397.58190318011</v>
      </c>
      <c r="DW112" s="93">
        <f t="shared" si="342"/>
        <v>-524571.41809681989</v>
      </c>
      <c r="DX112" s="41">
        <f t="shared" si="343"/>
        <v>10596810.581840962</v>
      </c>
    </row>
    <row r="113" spans="1:128" s="47" customFormat="1" x14ac:dyDescent="0.3">
      <c r="A113" s="47" t="str">
        <f t="shared" si="230"/>
        <v>2110130POWER-1337REMOLIENDA</v>
      </c>
      <c r="B113" s="52" t="s">
        <v>88</v>
      </c>
      <c r="C113" s="53" t="s">
        <v>89</v>
      </c>
      <c r="D113" s="52" t="s">
        <v>203</v>
      </c>
      <c r="E113" s="53"/>
      <c r="F113" s="94" t="s">
        <v>90</v>
      </c>
      <c r="G113" s="95" t="s">
        <v>178</v>
      </c>
      <c r="I113" s="41">
        <v>0</v>
      </c>
      <c r="J113" s="41">
        <v>0</v>
      </c>
      <c r="K113" s="41">
        <v>0</v>
      </c>
      <c r="L113" s="41">
        <v>0</v>
      </c>
      <c r="M113" s="41">
        <v>0</v>
      </c>
      <c r="N113" s="41"/>
      <c r="O113" s="41"/>
      <c r="P113" s="41">
        <v>0</v>
      </c>
      <c r="Q113" s="41">
        <v>0</v>
      </c>
      <c r="R113" s="41">
        <v>0</v>
      </c>
      <c r="S113" s="41">
        <v>0</v>
      </c>
      <c r="T113" s="41">
        <v>0</v>
      </c>
      <c r="U113" s="41">
        <f t="shared" si="324"/>
        <v>0</v>
      </c>
      <c r="W113" s="96">
        <v>0</v>
      </c>
      <c r="X113" s="96">
        <v>0</v>
      </c>
      <c r="Y113" s="96">
        <v>0</v>
      </c>
      <c r="Z113" s="96">
        <v>0</v>
      </c>
      <c r="AA113" s="96">
        <v>0</v>
      </c>
      <c r="AB113" s="96">
        <v>0</v>
      </c>
      <c r="AC113" s="96">
        <v>0</v>
      </c>
      <c r="AD113" s="96">
        <v>0</v>
      </c>
      <c r="AE113" s="96">
        <v>0</v>
      </c>
      <c r="AF113" s="96">
        <v>0</v>
      </c>
      <c r="AG113" s="96">
        <v>0</v>
      </c>
      <c r="AH113" s="96">
        <v>0</v>
      </c>
      <c r="AI113" s="41">
        <f t="shared" si="326"/>
        <v>0</v>
      </c>
      <c r="AK113" s="97">
        <v>0</v>
      </c>
      <c r="AL113" s="97">
        <v>0</v>
      </c>
      <c r="AM113" s="97">
        <v>0</v>
      </c>
      <c r="AN113" s="97">
        <v>0</v>
      </c>
      <c r="AO113" s="97">
        <v>0</v>
      </c>
      <c r="AP113" s="97">
        <v>0</v>
      </c>
      <c r="AQ113" s="97">
        <v>0</v>
      </c>
      <c r="AR113" s="97">
        <v>0</v>
      </c>
      <c r="AS113" s="97">
        <v>0</v>
      </c>
      <c r="AT113" s="97">
        <v>0</v>
      </c>
      <c r="AU113" s="97">
        <v>0</v>
      </c>
      <c r="AV113" s="97">
        <v>0</v>
      </c>
      <c r="AW113" s="41">
        <f t="shared" si="329"/>
        <v>0</v>
      </c>
      <c r="AY113" s="97">
        <f t="shared" si="354"/>
        <v>0</v>
      </c>
      <c r="AZ113" s="97">
        <f t="shared" si="354"/>
        <v>0</v>
      </c>
      <c r="BA113" s="97">
        <f t="shared" si="354"/>
        <v>0</v>
      </c>
      <c r="BB113" s="97">
        <f t="shared" si="354"/>
        <v>0</v>
      </c>
      <c r="BC113" s="97">
        <f t="shared" si="354"/>
        <v>0</v>
      </c>
      <c r="BD113" s="97">
        <f t="shared" si="354"/>
        <v>0</v>
      </c>
      <c r="BE113" s="97">
        <f t="shared" si="354"/>
        <v>0</v>
      </c>
      <c r="BF113" s="97">
        <f t="shared" si="354"/>
        <v>0</v>
      </c>
      <c r="BG113" s="97">
        <f t="shared" si="354"/>
        <v>0</v>
      </c>
      <c r="BH113" s="97">
        <f t="shared" si="354"/>
        <v>0</v>
      </c>
      <c r="BI113" s="97">
        <f t="shared" si="354"/>
        <v>0</v>
      </c>
      <c r="BJ113" s="97">
        <f t="shared" si="354"/>
        <v>0</v>
      </c>
      <c r="BK113" s="41">
        <f t="shared" si="331"/>
        <v>0</v>
      </c>
      <c r="BM113" s="50">
        <f>+[9]ENERO!$D$27</f>
        <v>0</v>
      </c>
      <c r="BN113" s="50">
        <f>+[10]FEBRERO!$D$27</f>
        <v>0</v>
      </c>
      <c r="BO113" s="50">
        <f>+[11]MARZO!D27</f>
        <v>0</v>
      </c>
      <c r="BP113" s="97">
        <f t="shared" si="355"/>
        <v>0</v>
      </c>
      <c r="BQ113" s="97">
        <f t="shared" si="355"/>
        <v>0</v>
      </c>
      <c r="BR113" s="97">
        <f t="shared" si="355"/>
        <v>0</v>
      </c>
      <c r="BS113" s="97">
        <f t="shared" si="355"/>
        <v>0</v>
      </c>
      <c r="BT113" s="97">
        <f t="shared" si="355"/>
        <v>0</v>
      </c>
      <c r="BU113" s="97">
        <f t="shared" si="355"/>
        <v>0</v>
      </c>
      <c r="BV113" s="97">
        <f t="shared" si="355"/>
        <v>0</v>
      </c>
      <c r="BW113" s="97">
        <f t="shared" si="355"/>
        <v>0</v>
      </c>
      <c r="BX113" s="97">
        <f t="shared" si="355"/>
        <v>0</v>
      </c>
      <c r="BY113" s="41">
        <f t="shared" si="333"/>
        <v>0</v>
      </c>
      <c r="CA113" s="97">
        <f>+CA$11*CA50</f>
        <v>0</v>
      </c>
      <c r="CB113" s="97">
        <f t="shared" ref="CB113:CL113" si="360">+CB$11*CB50</f>
        <v>0</v>
      </c>
      <c r="CC113" s="97">
        <f t="shared" si="360"/>
        <v>0</v>
      </c>
      <c r="CD113" s="97">
        <f t="shared" si="360"/>
        <v>0</v>
      </c>
      <c r="CE113" s="97">
        <f t="shared" si="360"/>
        <v>0</v>
      </c>
      <c r="CF113" s="97">
        <f t="shared" si="360"/>
        <v>0</v>
      </c>
      <c r="CG113" s="97">
        <f t="shared" si="360"/>
        <v>0</v>
      </c>
      <c r="CH113" s="97">
        <f t="shared" si="360"/>
        <v>0</v>
      </c>
      <c r="CI113" s="97">
        <f t="shared" si="360"/>
        <v>0</v>
      </c>
      <c r="CJ113" s="97">
        <f t="shared" si="360"/>
        <v>0</v>
      </c>
      <c r="CK113" s="97">
        <f t="shared" si="360"/>
        <v>0</v>
      </c>
      <c r="CL113" s="97">
        <f t="shared" si="360"/>
        <v>0</v>
      </c>
      <c r="CM113" s="41">
        <f t="shared" si="335"/>
        <v>0</v>
      </c>
      <c r="CO113" s="97">
        <f t="shared" ref="CO113:CR113" si="361">+CO$11*CO50</f>
        <v>0</v>
      </c>
      <c r="CP113" s="97">
        <f t="shared" si="361"/>
        <v>0</v>
      </c>
      <c r="CQ113" s="97">
        <f t="shared" si="361"/>
        <v>0</v>
      </c>
      <c r="CR113" s="97">
        <f t="shared" si="361"/>
        <v>0</v>
      </c>
      <c r="CS113" s="41">
        <f t="shared" si="337"/>
        <v>0</v>
      </c>
      <c r="CU113" s="97">
        <f t="shared" ref="CU113:CX113" si="362">+CU$11*CU50</f>
        <v>0</v>
      </c>
      <c r="CV113" s="97">
        <f t="shared" si="362"/>
        <v>0</v>
      </c>
      <c r="CW113" s="97">
        <f t="shared" si="362"/>
        <v>0</v>
      </c>
      <c r="CX113" s="97">
        <f t="shared" si="362"/>
        <v>0</v>
      </c>
      <c r="CY113" s="41">
        <f t="shared" si="339"/>
        <v>0</v>
      </c>
      <c r="DA113" s="97">
        <f t="shared" ref="DA113:DS113" si="363">+DA$11*DA50</f>
        <v>0</v>
      </c>
      <c r="DB113" s="97">
        <f t="shared" si="363"/>
        <v>0</v>
      </c>
      <c r="DC113" s="97">
        <f t="shared" si="363"/>
        <v>0</v>
      </c>
      <c r="DD113" s="97">
        <f t="shared" si="363"/>
        <v>0</v>
      </c>
      <c r="DE113" s="97">
        <f t="shared" si="363"/>
        <v>0</v>
      </c>
      <c r="DF113" s="97">
        <f t="shared" si="363"/>
        <v>0</v>
      </c>
      <c r="DG113" s="97">
        <f t="shared" si="363"/>
        <v>0</v>
      </c>
      <c r="DH113" s="97">
        <f t="shared" si="363"/>
        <v>0</v>
      </c>
      <c r="DI113" s="97">
        <f t="shared" si="363"/>
        <v>0</v>
      </c>
      <c r="DJ113" s="97">
        <f t="shared" si="363"/>
        <v>0</v>
      </c>
      <c r="DK113" s="97">
        <f t="shared" si="363"/>
        <v>0</v>
      </c>
      <c r="DL113" s="97">
        <f t="shared" si="363"/>
        <v>0</v>
      </c>
      <c r="DM113" s="97">
        <f t="shared" si="363"/>
        <v>0</v>
      </c>
      <c r="DN113" s="97">
        <f t="shared" si="363"/>
        <v>0</v>
      </c>
      <c r="DO113" s="97">
        <f t="shared" si="363"/>
        <v>0</v>
      </c>
      <c r="DP113" s="97">
        <f t="shared" si="363"/>
        <v>0</v>
      </c>
      <c r="DQ113" s="97">
        <f t="shared" si="363"/>
        <v>0</v>
      </c>
      <c r="DR113" s="97">
        <f t="shared" si="363"/>
        <v>0</v>
      </c>
      <c r="DS113" s="97">
        <f t="shared" si="363"/>
        <v>0</v>
      </c>
      <c r="DU113" s="93">
        <f t="shared" si="341"/>
        <v>0</v>
      </c>
      <c r="DW113" s="93">
        <f t="shared" si="342"/>
        <v>0</v>
      </c>
      <c r="DX113" s="41">
        <f t="shared" si="343"/>
        <v>0</v>
      </c>
    </row>
    <row r="114" spans="1:128" s="47" customFormat="1" x14ac:dyDescent="0.3">
      <c r="A114" s="47" t="str">
        <f t="shared" si="230"/>
        <v>2110140POWER-1492ESPESAMIENTO Y CARGA DE CONCENTRADO</v>
      </c>
      <c r="B114" s="52" t="s">
        <v>91</v>
      </c>
      <c r="C114" s="53" t="s">
        <v>92</v>
      </c>
      <c r="D114" s="52" t="s">
        <v>93</v>
      </c>
      <c r="E114" s="53" t="s">
        <v>94</v>
      </c>
      <c r="F114" s="94" t="s">
        <v>95</v>
      </c>
      <c r="G114" s="95" t="s">
        <v>178</v>
      </c>
      <c r="I114" s="41">
        <v>406312.42273704417</v>
      </c>
      <c r="J114" s="41">
        <v>414939.05407937925</v>
      </c>
      <c r="K114" s="41">
        <v>479919.92080370605</v>
      </c>
      <c r="L114" s="41">
        <v>441560.98</v>
      </c>
      <c r="M114" s="41">
        <v>484342.29039005842</v>
      </c>
      <c r="N114" s="41">
        <v>448588.66839827975</v>
      </c>
      <c r="O114" s="41">
        <v>506003.7132140043</v>
      </c>
      <c r="P114" s="41">
        <v>458424.28734856716</v>
      </c>
      <c r="Q114" s="41">
        <v>492833.81000000006</v>
      </c>
      <c r="R114" s="41">
        <v>418317.08000000025</v>
      </c>
      <c r="S114" s="41">
        <v>409100.82000000007</v>
      </c>
      <c r="T114" s="41">
        <v>507233.36999999965</v>
      </c>
      <c r="U114" s="41">
        <f t="shared" si="324"/>
        <v>5467576.416971039</v>
      </c>
      <c r="W114" s="96">
        <v>451320.14999999979</v>
      </c>
      <c r="X114" s="96">
        <v>449741.35403024312</v>
      </c>
      <c r="Y114" s="96">
        <v>491990.72</v>
      </c>
      <c r="Z114" s="96">
        <v>290044.8522673496</v>
      </c>
      <c r="AA114" s="96">
        <v>524070.52000000014</v>
      </c>
      <c r="AB114" s="96">
        <v>449880.37000000005</v>
      </c>
      <c r="AC114" s="96">
        <v>441153.32242660935</v>
      </c>
      <c r="AD114" s="96">
        <v>430095.34830000007</v>
      </c>
      <c r="AE114" s="96">
        <v>488887.39381167444</v>
      </c>
      <c r="AF114" s="96">
        <v>525114.50729999994</v>
      </c>
      <c r="AG114" s="96">
        <v>578955.17356999998</v>
      </c>
      <c r="AH114" s="96">
        <v>594513.38345000008</v>
      </c>
      <c r="AI114" s="41">
        <f t="shared" si="326"/>
        <v>5715767.0951558761</v>
      </c>
      <c r="AK114" s="97">
        <v>453798.05609799986</v>
      </c>
      <c r="AL114" s="97">
        <v>511925.55817217624</v>
      </c>
      <c r="AM114" s="97">
        <v>566403.72388864309</v>
      </c>
      <c r="AN114" s="97">
        <v>417350.02635767107</v>
      </c>
      <c r="AO114" s="97">
        <v>537819.83837682125</v>
      </c>
      <c r="AP114" s="97">
        <v>542405.11639999994</v>
      </c>
      <c r="AQ114" s="97">
        <v>536733.82420000015</v>
      </c>
      <c r="AR114" s="97">
        <v>443100.13815200009</v>
      </c>
      <c r="AS114" s="97">
        <v>443783.93820000009</v>
      </c>
      <c r="AT114" s="97">
        <v>426756.04229760147</v>
      </c>
      <c r="AU114" s="97">
        <v>488816.56609999982</v>
      </c>
      <c r="AV114" s="97">
        <v>509719.56990200002</v>
      </c>
      <c r="AW114" s="41">
        <f t="shared" si="329"/>
        <v>5878612.398144912</v>
      </c>
      <c r="AY114" s="97">
        <f t="shared" si="354"/>
        <v>419150.92216752557</v>
      </c>
      <c r="AZ114" s="97">
        <f t="shared" si="354"/>
        <v>467531.66866523528</v>
      </c>
      <c r="BA114" s="97">
        <f t="shared" si="354"/>
        <v>524182.93702708808</v>
      </c>
      <c r="BB114" s="97">
        <f t="shared" si="354"/>
        <v>497538.918509004</v>
      </c>
      <c r="BC114" s="97">
        <f t="shared" si="354"/>
        <v>495986.68296842108</v>
      </c>
      <c r="BD114" s="97">
        <f t="shared" si="354"/>
        <v>517220.29746357206</v>
      </c>
      <c r="BE114" s="97">
        <f t="shared" si="354"/>
        <v>532782.04220351984</v>
      </c>
      <c r="BF114" s="97">
        <f t="shared" si="354"/>
        <v>544217.57863322995</v>
      </c>
      <c r="BG114" s="97">
        <f t="shared" si="354"/>
        <v>440159.9894449712</v>
      </c>
      <c r="BH114" s="97">
        <f t="shared" si="354"/>
        <v>514229.03348181344</v>
      </c>
      <c r="BI114" s="97">
        <f t="shared" si="354"/>
        <v>512093.13130229729</v>
      </c>
      <c r="BJ114" s="97">
        <f t="shared" si="354"/>
        <v>534586.86116417299</v>
      </c>
      <c r="BK114" s="41">
        <f t="shared" si="331"/>
        <v>5999680.0630308501</v>
      </c>
      <c r="BM114" s="50">
        <f>+[9]ENERO!$D$28</f>
        <v>502592.69205499988</v>
      </c>
      <c r="BN114" s="50">
        <f>+[10]FEBRERO!$D$28</f>
        <v>465724.23301999987</v>
      </c>
      <c r="BO114" s="50">
        <f>+[11]MARZO!D28</f>
        <v>577894.48490000016</v>
      </c>
      <c r="BP114" s="97">
        <f t="shared" si="355"/>
        <v>506237.38101913629</v>
      </c>
      <c r="BQ114" s="97">
        <f t="shared" si="355"/>
        <v>535572.73908623483</v>
      </c>
      <c r="BR114" s="97">
        <f t="shared" si="355"/>
        <v>515342.75344883045</v>
      </c>
      <c r="BS114" s="97">
        <f t="shared" si="355"/>
        <v>531320.67681437475</v>
      </c>
      <c r="BT114" s="97">
        <f t="shared" si="355"/>
        <v>533435.64289617026</v>
      </c>
      <c r="BU114" s="97">
        <f t="shared" si="355"/>
        <v>516160.9011542651</v>
      </c>
      <c r="BV114" s="97">
        <f t="shared" si="355"/>
        <v>464874.17868813226</v>
      </c>
      <c r="BW114" s="97">
        <f t="shared" si="355"/>
        <v>527033.2422597371</v>
      </c>
      <c r="BX114" s="97">
        <f t="shared" si="355"/>
        <v>535850.66862046183</v>
      </c>
      <c r="BY114" s="41">
        <f t="shared" si="333"/>
        <v>6212039.5939623425</v>
      </c>
      <c r="CA114" s="97">
        <f t="shared" si="356"/>
        <v>0</v>
      </c>
      <c r="CB114" s="97">
        <f t="shared" si="356"/>
        <v>0</v>
      </c>
      <c r="CC114" s="97">
        <f t="shared" si="356"/>
        <v>0</v>
      </c>
      <c r="CD114" s="97">
        <f t="shared" si="356"/>
        <v>0</v>
      </c>
      <c r="CE114" s="97">
        <f t="shared" si="356"/>
        <v>0</v>
      </c>
      <c r="CF114" s="97">
        <f t="shared" si="356"/>
        <v>0</v>
      </c>
      <c r="CG114" s="97">
        <f t="shared" si="356"/>
        <v>0</v>
      </c>
      <c r="CH114" s="97">
        <f t="shared" si="356"/>
        <v>0</v>
      </c>
      <c r="CI114" s="97">
        <f t="shared" si="356"/>
        <v>0</v>
      </c>
      <c r="CJ114" s="97">
        <f t="shared" si="356"/>
        <v>0</v>
      </c>
      <c r="CK114" s="97">
        <f t="shared" si="356"/>
        <v>0</v>
      </c>
      <c r="CL114" s="97">
        <f t="shared" si="356"/>
        <v>0</v>
      </c>
      <c r="CM114" s="41">
        <f t="shared" si="335"/>
        <v>0</v>
      </c>
      <c r="CO114" s="97">
        <f t="shared" ref="CO114:CR115" si="364">+CO$9*CO51</f>
        <v>0</v>
      </c>
      <c r="CP114" s="97">
        <f t="shared" si="364"/>
        <v>0</v>
      </c>
      <c r="CQ114" s="97">
        <f t="shared" si="364"/>
        <v>0</v>
      </c>
      <c r="CR114" s="97">
        <f t="shared" si="364"/>
        <v>0</v>
      </c>
      <c r="CS114" s="41">
        <f t="shared" si="337"/>
        <v>0</v>
      </c>
      <c r="CU114" s="97">
        <f t="shared" si="358"/>
        <v>0</v>
      </c>
      <c r="CV114" s="97">
        <f t="shared" si="358"/>
        <v>0</v>
      </c>
      <c r="CW114" s="97">
        <f t="shared" si="358"/>
        <v>0</v>
      </c>
      <c r="CX114" s="97">
        <f t="shared" si="358"/>
        <v>0</v>
      </c>
      <c r="CY114" s="41">
        <f t="shared" si="339"/>
        <v>0</v>
      </c>
      <c r="DA114" s="97">
        <f t="shared" si="359"/>
        <v>0</v>
      </c>
      <c r="DB114" s="97">
        <f t="shared" si="359"/>
        <v>0</v>
      </c>
      <c r="DC114" s="97">
        <f t="shared" si="359"/>
        <v>0</v>
      </c>
      <c r="DD114" s="97">
        <f t="shared" si="359"/>
        <v>0</v>
      </c>
      <c r="DE114" s="97">
        <f t="shared" si="359"/>
        <v>0</v>
      </c>
      <c r="DF114" s="97">
        <f t="shared" si="359"/>
        <v>0</v>
      </c>
      <c r="DG114" s="97">
        <f t="shared" si="359"/>
        <v>0</v>
      </c>
      <c r="DH114" s="97">
        <f t="shared" si="359"/>
        <v>0</v>
      </c>
      <c r="DI114" s="97">
        <f t="shared" si="359"/>
        <v>0</v>
      </c>
      <c r="DJ114" s="97">
        <f t="shared" si="359"/>
        <v>0</v>
      </c>
      <c r="DK114" s="97">
        <f t="shared" si="359"/>
        <v>0</v>
      </c>
      <c r="DL114" s="97">
        <f t="shared" si="359"/>
        <v>0</v>
      </c>
      <c r="DM114" s="97">
        <f t="shared" si="359"/>
        <v>0</v>
      </c>
      <c r="DN114" s="97">
        <f t="shared" si="359"/>
        <v>0</v>
      </c>
      <c r="DO114" s="97">
        <f t="shared" si="359"/>
        <v>0</v>
      </c>
      <c r="DP114" s="97">
        <f t="shared" si="359"/>
        <v>0</v>
      </c>
      <c r="DQ114" s="97">
        <f t="shared" si="359"/>
        <v>0</v>
      </c>
      <c r="DR114" s="97">
        <f t="shared" si="359"/>
        <v>0</v>
      </c>
      <c r="DS114" s="97">
        <f t="shared" si="359"/>
        <v>0</v>
      </c>
      <c r="DU114" s="93">
        <f t="shared" si="341"/>
        <v>212359.53093149234</v>
      </c>
      <c r="DW114" s="93">
        <f t="shared" si="342"/>
        <v>-290233.16112350754</v>
      </c>
      <c r="DX114" s="41">
        <f t="shared" si="343"/>
        <v>6212039.5939623425</v>
      </c>
    </row>
    <row r="115" spans="1:128" s="47" customFormat="1" x14ac:dyDescent="0.3">
      <c r="A115" s="47" t="str">
        <f t="shared" si="230"/>
        <v>2110150POWER-1522ESPESAMIENTO Y BOMBEO DE RELAVES</v>
      </c>
      <c r="B115" s="52" t="s">
        <v>96</v>
      </c>
      <c r="C115" s="53" t="s">
        <v>97</v>
      </c>
      <c r="D115" s="52" t="s">
        <v>98</v>
      </c>
      <c r="E115" s="53" t="s">
        <v>99</v>
      </c>
      <c r="F115" s="94" t="s">
        <v>100</v>
      </c>
      <c r="G115" s="95" t="s">
        <v>178</v>
      </c>
      <c r="I115" s="41">
        <v>389666.42956700001</v>
      </c>
      <c r="J115" s="41">
        <v>364150.53013162129</v>
      </c>
      <c r="K115" s="41">
        <v>395023.52050774998</v>
      </c>
      <c r="L115" s="41">
        <v>335107.27</v>
      </c>
      <c r="M115" s="41">
        <v>439902.73063550005</v>
      </c>
      <c r="N115" s="41">
        <v>382289.59</v>
      </c>
      <c r="O115" s="41">
        <v>403369.875</v>
      </c>
      <c r="P115" s="41">
        <v>341259.72184931178</v>
      </c>
      <c r="Q115" s="41">
        <v>352191.75</v>
      </c>
      <c r="R115" s="41">
        <v>394254.1999999999</v>
      </c>
      <c r="S115" s="41">
        <v>323076.55999999994</v>
      </c>
      <c r="T115" s="41">
        <v>390257.22</v>
      </c>
      <c r="U115" s="41">
        <f t="shared" si="324"/>
        <v>4510549.3976911828</v>
      </c>
      <c r="W115" s="96">
        <v>426072.74</v>
      </c>
      <c r="X115" s="96">
        <v>480256.36015374993</v>
      </c>
      <c r="Y115" s="96">
        <v>514072.59000000008</v>
      </c>
      <c r="Z115" s="96">
        <v>250075.78562525005</v>
      </c>
      <c r="AA115" s="96">
        <v>413901.29999999993</v>
      </c>
      <c r="AB115" s="96">
        <v>424818.77999999997</v>
      </c>
      <c r="AC115" s="96">
        <v>350628.81650650001</v>
      </c>
      <c r="AD115" s="96">
        <v>461582.00449999992</v>
      </c>
      <c r="AE115" s="96">
        <v>359379.01782299997</v>
      </c>
      <c r="AF115" s="96">
        <v>411699.28199999995</v>
      </c>
      <c r="AG115" s="96">
        <v>323632.23473000003</v>
      </c>
      <c r="AH115" s="96">
        <v>323152.67174999992</v>
      </c>
      <c r="AI115" s="41">
        <f t="shared" si="326"/>
        <v>4739271.5830884995</v>
      </c>
      <c r="AK115" s="97">
        <v>271574.30206199997</v>
      </c>
      <c r="AL115" s="97">
        <v>358573.11770574993</v>
      </c>
      <c r="AM115" s="97">
        <v>378917.6395192499</v>
      </c>
      <c r="AN115" s="97">
        <v>349683.5827345</v>
      </c>
      <c r="AO115" s="97">
        <v>411505.35063425009</v>
      </c>
      <c r="AP115" s="97">
        <v>421087.16959999996</v>
      </c>
      <c r="AQ115" s="97">
        <v>427275.51829999988</v>
      </c>
      <c r="AR115" s="97">
        <v>365200.89018799987</v>
      </c>
      <c r="AS115" s="97">
        <v>435640.68469999998</v>
      </c>
      <c r="AT115" s="97">
        <v>374016.9543785</v>
      </c>
      <c r="AU115" s="97">
        <v>439943.73019999999</v>
      </c>
      <c r="AV115" s="97">
        <v>407157.47684800008</v>
      </c>
      <c r="AW115" s="41">
        <f t="shared" si="329"/>
        <v>4640576.4168702494</v>
      </c>
      <c r="AY115" s="97">
        <f t="shared" si="354"/>
        <v>333671.7744256006</v>
      </c>
      <c r="AZ115" s="97">
        <f t="shared" si="354"/>
        <v>372186.03904523997</v>
      </c>
      <c r="BA115" s="97">
        <f t="shared" si="354"/>
        <v>417284.18445789692</v>
      </c>
      <c r="BB115" s="97">
        <f t="shared" si="354"/>
        <v>396073.78871122026</v>
      </c>
      <c r="BC115" s="97">
        <f t="shared" si="354"/>
        <v>394838.10686069628</v>
      </c>
      <c r="BD115" s="97">
        <f t="shared" si="354"/>
        <v>411741.46422283142</v>
      </c>
      <c r="BE115" s="97">
        <f t="shared" si="354"/>
        <v>424129.63923550938</v>
      </c>
      <c r="BF115" s="97">
        <f t="shared" si="354"/>
        <v>433233.08033562201</v>
      </c>
      <c r="BG115" s="97">
        <f t="shared" si="354"/>
        <v>350396.37739495852</v>
      </c>
      <c r="BH115" s="97">
        <f t="shared" si="354"/>
        <v>409360.22083821148</v>
      </c>
      <c r="BI115" s="97">
        <f t="shared" si="354"/>
        <v>407659.90185393445</v>
      </c>
      <c r="BJ115" s="97">
        <f t="shared" si="354"/>
        <v>425566.39414470503</v>
      </c>
      <c r="BK115" s="41">
        <f t="shared" si="331"/>
        <v>4776140.9715264272</v>
      </c>
      <c r="BM115" s="50">
        <f>+[9]ENERO!$D$29</f>
        <v>344633.08429500007</v>
      </c>
      <c r="BN115" s="50">
        <f>+[10]FEBRERO!$D$29</f>
        <v>344387.12718000001</v>
      </c>
      <c r="BO115" s="50">
        <f>+[11]MARZO!D29</f>
        <v>336007.51699999988</v>
      </c>
      <c r="BP115" s="97">
        <f t="shared" si="355"/>
        <v>402998.3384784527</v>
      </c>
      <c r="BQ115" s="97">
        <f t="shared" si="355"/>
        <v>426351.2179831455</v>
      </c>
      <c r="BR115" s="97">
        <f t="shared" si="355"/>
        <v>410246.8153748191</v>
      </c>
      <c r="BS115" s="97">
        <f t="shared" si="355"/>
        <v>422966.29601784772</v>
      </c>
      <c r="BT115" s="97">
        <f t="shared" si="355"/>
        <v>424649.94848773448</v>
      </c>
      <c r="BU115" s="97">
        <f t="shared" si="355"/>
        <v>410898.11490006628</v>
      </c>
      <c r="BV115" s="97">
        <f t="shared" si="355"/>
        <v>370070.50177863264</v>
      </c>
      <c r="BW115" s="97">
        <f t="shared" si="355"/>
        <v>419553.2153828782</v>
      </c>
      <c r="BX115" s="97">
        <f t="shared" si="355"/>
        <v>426572.46822010365</v>
      </c>
      <c r="BY115" s="41">
        <f t="shared" si="333"/>
        <v>4739334.6450986806</v>
      </c>
      <c r="CA115" s="97">
        <f t="shared" si="356"/>
        <v>0</v>
      </c>
      <c r="CB115" s="97">
        <f t="shared" si="356"/>
        <v>0</v>
      </c>
      <c r="CC115" s="97">
        <f t="shared" si="356"/>
        <v>0</v>
      </c>
      <c r="CD115" s="97">
        <f t="shared" si="356"/>
        <v>0</v>
      </c>
      <c r="CE115" s="97">
        <f t="shared" si="356"/>
        <v>0</v>
      </c>
      <c r="CF115" s="97">
        <f t="shared" si="356"/>
        <v>0</v>
      </c>
      <c r="CG115" s="97">
        <f t="shared" si="356"/>
        <v>0</v>
      </c>
      <c r="CH115" s="97">
        <f t="shared" si="356"/>
        <v>0</v>
      </c>
      <c r="CI115" s="97">
        <f t="shared" si="356"/>
        <v>0</v>
      </c>
      <c r="CJ115" s="97">
        <f t="shared" si="356"/>
        <v>0</v>
      </c>
      <c r="CK115" s="97">
        <f t="shared" si="356"/>
        <v>0</v>
      </c>
      <c r="CL115" s="97">
        <f t="shared" si="356"/>
        <v>0</v>
      </c>
      <c r="CM115" s="41">
        <f t="shared" si="335"/>
        <v>0</v>
      </c>
      <c r="CO115" s="97">
        <f t="shared" si="364"/>
        <v>0</v>
      </c>
      <c r="CP115" s="97">
        <f t="shared" si="364"/>
        <v>0</v>
      </c>
      <c r="CQ115" s="97">
        <f t="shared" si="364"/>
        <v>0</v>
      </c>
      <c r="CR115" s="97">
        <f t="shared" si="364"/>
        <v>0</v>
      </c>
      <c r="CS115" s="41">
        <f t="shared" si="337"/>
        <v>0</v>
      </c>
      <c r="CU115" s="97">
        <f t="shared" si="358"/>
        <v>0</v>
      </c>
      <c r="CV115" s="97">
        <f t="shared" si="358"/>
        <v>0</v>
      </c>
      <c r="CW115" s="97">
        <f t="shared" si="358"/>
        <v>0</v>
      </c>
      <c r="CX115" s="97">
        <f t="shared" si="358"/>
        <v>0</v>
      </c>
      <c r="CY115" s="41">
        <f t="shared" si="339"/>
        <v>0</v>
      </c>
      <c r="DA115" s="97">
        <f t="shared" si="359"/>
        <v>0</v>
      </c>
      <c r="DB115" s="97">
        <f t="shared" si="359"/>
        <v>0</v>
      </c>
      <c r="DC115" s="97">
        <f t="shared" si="359"/>
        <v>0</v>
      </c>
      <c r="DD115" s="97">
        <f t="shared" si="359"/>
        <v>0</v>
      </c>
      <c r="DE115" s="97">
        <f t="shared" si="359"/>
        <v>0</v>
      </c>
      <c r="DF115" s="97">
        <f t="shared" si="359"/>
        <v>0</v>
      </c>
      <c r="DG115" s="97">
        <f t="shared" si="359"/>
        <v>0</v>
      </c>
      <c r="DH115" s="97">
        <f t="shared" si="359"/>
        <v>0</v>
      </c>
      <c r="DI115" s="97">
        <f t="shared" si="359"/>
        <v>0</v>
      </c>
      <c r="DJ115" s="97">
        <f t="shared" si="359"/>
        <v>0</v>
      </c>
      <c r="DK115" s="97">
        <f t="shared" si="359"/>
        <v>0</v>
      </c>
      <c r="DL115" s="97">
        <f t="shared" si="359"/>
        <v>0</v>
      </c>
      <c r="DM115" s="97">
        <f t="shared" si="359"/>
        <v>0</v>
      </c>
      <c r="DN115" s="97">
        <f t="shared" si="359"/>
        <v>0</v>
      </c>
      <c r="DO115" s="97">
        <f t="shared" si="359"/>
        <v>0</v>
      </c>
      <c r="DP115" s="97">
        <f t="shared" si="359"/>
        <v>0</v>
      </c>
      <c r="DQ115" s="97">
        <f t="shared" si="359"/>
        <v>0</v>
      </c>
      <c r="DR115" s="97">
        <f t="shared" si="359"/>
        <v>0</v>
      </c>
      <c r="DS115" s="97">
        <f t="shared" si="359"/>
        <v>0</v>
      </c>
      <c r="DU115" s="93">
        <f t="shared" si="341"/>
        <v>-36806.326427746564</v>
      </c>
      <c r="DW115" s="93">
        <f t="shared" si="342"/>
        <v>-381439.41072274663</v>
      </c>
      <c r="DX115" s="41">
        <f t="shared" si="343"/>
        <v>4739334.6450986806</v>
      </c>
    </row>
    <row r="116" spans="1:128" x14ac:dyDescent="0.3">
      <c r="A116" s="12" t="str">
        <f t="shared" si="230"/>
        <v/>
      </c>
      <c r="B116" s="15"/>
      <c r="C116" s="16"/>
      <c r="D116" s="15"/>
      <c r="E116" s="16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33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33"/>
      <c r="AW116" s="33"/>
      <c r="BK116" s="33"/>
      <c r="BY116" s="33"/>
      <c r="CM116" s="33"/>
      <c r="CS116" s="33"/>
      <c r="CY116" s="33"/>
      <c r="DU116" s="33"/>
      <c r="DW116" s="33"/>
      <c r="DX116" s="33"/>
    </row>
    <row r="117" spans="1:128" s="10" customFormat="1" x14ac:dyDescent="0.3">
      <c r="A117" s="21" t="str">
        <f t="shared" si="230"/>
        <v>INFRAESTRUCTURA</v>
      </c>
      <c r="B117" s="136"/>
      <c r="C117" s="137"/>
      <c r="D117" s="136"/>
      <c r="E117" s="137"/>
      <c r="F117" s="138" t="s">
        <v>101</v>
      </c>
      <c r="G117" s="147" t="s">
        <v>178</v>
      </c>
      <c r="I117" s="148">
        <f t="shared" ref="I117:T117" si="365">SUM(I118:I119)</f>
        <v>3852899.7144715274</v>
      </c>
      <c r="J117" s="148">
        <f t="shared" si="365"/>
        <v>3698089.4168908484</v>
      </c>
      <c r="K117" s="148">
        <f t="shared" si="365"/>
        <v>4477151.6792040039</v>
      </c>
      <c r="L117" s="148">
        <f t="shared" si="365"/>
        <v>4022714.4200000009</v>
      </c>
      <c r="M117" s="148">
        <f t="shared" si="365"/>
        <v>4146861.0604729494</v>
      </c>
      <c r="N117" s="148">
        <f t="shared" si="365"/>
        <v>3850837.4929123749</v>
      </c>
      <c r="O117" s="148">
        <f t="shared" si="365"/>
        <v>4464122.5093212938</v>
      </c>
      <c r="P117" s="148">
        <f t="shared" si="365"/>
        <v>4412471.19229367</v>
      </c>
      <c r="Q117" s="148">
        <f t="shared" si="365"/>
        <v>4866569.76</v>
      </c>
      <c r="R117" s="148">
        <f t="shared" si="365"/>
        <v>4521395.0600000005</v>
      </c>
      <c r="S117" s="148">
        <f t="shared" si="365"/>
        <v>4060311.8699999987</v>
      </c>
      <c r="T117" s="148">
        <f t="shared" si="365"/>
        <v>4470521.68</v>
      </c>
      <c r="U117" s="148">
        <f>SUM(I117:T117)</f>
        <v>50843945.855566673</v>
      </c>
      <c r="W117" s="148">
        <f>SUM(W118:W119)</f>
        <v>4465109.0300000012</v>
      </c>
      <c r="X117" s="148">
        <f>SUM(X118:X119)</f>
        <v>4370292.5569761163</v>
      </c>
      <c r="Y117" s="148">
        <f>SUM(Y118:Y119)</f>
        <v>4765883.3699999992</v>
      </c>
      <c r="Z117" s="148">
        <f t="shared" ref="Z117:AH117" si="366">SUM(Z118:Z119)</f>
        <v>3249872.0771502373</v>
      </c>
      <c r="AA117" s="148">
        <f t="shared" si="366"/>
        <v>4608801.040000001</v>
      </c>
      <c r="AB117" s="148">
        <f t="shared" si="366"/>
        <v>4270987.6500000013</v>
      </c>
      <c r="AC117" s="148">
        <f t="shared" si="366"/>
        <v>4050934.2064632303</v>
      </c>
      <c r="AD117" s="148">
        <f t="shared" si="366"/>
        <v>4346420.3933999995</v>
      </c>
      <c r="AE117" s="148">
        <f t="shared" si="366"/>
        <v>4227001.1460951651</v>
      </c>
      <c r="AF117" s="148">
        <f t="shared" si="366"/>
        <v>4360972.5329999998</v>
      </c>
      <c r="AG117" s="148">
        <f t="shared" si="366"/>
        <v>4337877.372200001</v>
      </c>
      <c r="AH117" s="148">
        <f t="shared" si="366"/>
        <v>4397553.0717000002</v>
      </c>
      <c r="AI117" s="148">
        <f>SUM(W117:AH117)</f>
        <v>51451704.446984746</v>
      </c>
      <c r="AK117" s="149">
        <f t="shared" ref="AK117:AR117" si="367">SUM(AK118:AK119)</f>
        <v>4137071.0336999996</v>
      </c>
      <c r="AL117" s="149">
        <f t="shared" si="367"/>
        <v>3940153.8193052425</v>
      </c>
      <c r="AM117" s="149">
        <f t="shared" si="367"/>
        <v>4685889.5569614898</v>
      </c>
      <c r="AN117" s="149">
        <f t="shared" si="367"/>
        <v>4235465.4972645501</v>
      </c>
      <c r="AO117" s="149">
        <f t="shared" si="367"/>
        <v>4494460.3772221282</v>
      </c>
      <c r="AP117" s="149">
        <f t="shared" si="367"/>
        <v>4454419.4413000001</v>
      </c>
      <c r="AQ117" s="149">
        <f t="shared" si="367"/>
        <v>4660321.1298999991</v>
      </c>
      <c r="AR117" s="149">
        <f t="shared" si="367"/>
        <v>4346502.9910999984</v>
      </c>
      <c r="AS117" s="149">
        <v>4620966.9947999986</v>
      </c>
      <c r="AT117" s="149">
        <f t="shared" ref="AT117:AV117" si="368">SUM(AT118:AT119)</f>
        <v>4320108.2632414112</v>
      </c>
      <c r="AU117" s="149">
        <f t="shared" si="368"/>
        <v>4476398.5691999998</v>
      </c>
      <c r="AV117" s="149">
        <f t="shared" si="368"/>
        <v>4687223.6801999994</v>
      </c>
      <c r="AW117" s="148">
        <f t="shared" ref="AW117:AW119" si="369">SUM(AK117:AV117)</f>
        <v>53058981.35419482</v>
      </c>
      <c r="AY117" s="149">
        <f t="shared" ref="AY117:BJ117" si="370">SUM(AY118:AY119)</f>
        <v>4475049.486965416</v>
      </c>
      <c r="AZ117" s="149">
        <f t="shared" si="370"/>
        <v>4212584.2148738597</v>
      </c>
      <c r="BA117" s="149">
        <f t="shared" si="370"/>
        <v>4441007.5312288702</v>
      </c>
      <c r="BB117" s="149">
        <f t="shared" si="370"/>
        <v>4175169.470198574</v>
      </c>
      <c r="BC117" s="149">
        <f t="shared" si="370"/>
        <v>4746104.6701235902</v>
      </c>
      <c r="BD117" s="149">
        <f t="shared" si="370"/>
        <v>4344726.0307725733</v>
      </c>
      <c r="BE117" s="149">
        <f t="shared" si="370"/>
        <v>4316948.5589908846</v>
      </c>
      <c r="BF117" s="149">
        <f t="shared" si="370"/>
        <v>4654965.4312938014</v>
      </c>
      <c r="BG117" s="149">
        <f t="shared" si="370"/>
        <v>4216756.729160334</v>
      </c>
      <c r="BH117" s="149">
        <f t="shared" si="370"/>
        <v>4501309.2102914965</v>
      </c>
      <c r="BI117" s="149">
        <f t="shared" si="370"/>
        <v>4484230.7958964817</v>
      </c>
      <c r="BJ117" s="149">
        <f t="shared" si="370"/>
        <v>4560669.2780489689</v>
      </c>
      <c r="BK117" s="148">
        <f t="shared" ref="BK117:BK119" si="371">SUM(AY117:BJ117)</f>
        <v>53129521.407844849</v>
      </c>
      <c r="BM117" s="149">
        <f t="shared" ref="BM117:BX117" si="372">SUM(BM118:BM119)</f>
        <v>4420180.5924000004</v>
      </c>
      <c r="BN117" s="149">
        <f t="shared" si="372"/>
        <v>4378780.1972000003</v>
      </c>
      <c r="BO117" s="149">
        <f t="shared" si="372"/>
        <v>4907072.2478999998</v>
      </c>
      <c r="BP117" s="149">
        <f t="shared" si="372"/>
        <v>4747111.8275264893</v>
      </c>
      <c r="BQ117" s="149">
        <f t="shared" si="372"/>
        <v>4862211.7796358168</v>
      </c>
      <c r="BR117" s="149">
        <f t="shared" si="372"/>
        <v>4754895.8424069807</v>
      </c>
      <c r="BS117" s="149">
        <f t="shared" si="372"/>
        <v>4735113.6309354315</v>
      </c>
      <c r="BT117" s="149">
        <f t="shared" si="372"/>
        <v>4887523.4719814816</v>
      </c>
      <c r="BU117" s="149">
        <f t="shared" si="372"/>
        <v>4549466.7183736237</v>
      </c>
      <c r="BV117" s="149">
        <f t="shared" si="372"/>
        <v>4527507.0480731307</v>
      </c>
      <c r="BW117" s="149">
        <f t="shared" si="372"/>
        <v>4714228.6615808224</v>
      </c>
      <c r="BX117" s="149">
        <f t="shared" si="372"/>
        <v>4759199.8459987249</v>
      </c>
      <c r="BY117" s="148">
        <f t="shared" ref="BY117:BY119" si="373">SUM(BM117:BX117)</f>
        <v>56243291.864012502</v>
      </c>
      <c r="CA117" s="149">
        <f t="shared" ref="CA117:CL117" si="374">SUM(CA118:CA119)</f>
        <v>0</v>
      </c>
      <c r="CB117" s="149">
        <f t="shared" si="374"/>
        <v>0</v>
      </c>
      <c r="CC117" s="149">
        <f t="shared" si="374"/>
        <v>0</v>
      </c>
      <c r="CD117" s="149">
        <f t="shared" si="374"/>
        <v>0</v>
      </c>
      <c r="CE117" s="149">
        <f t="shared" si="374"/>
        <v>0</v>
      </c>
      <c r="CF117" s="149">
        <f t="shared" si="374"/>
        <v>0</v>
      </c>
      <c r="CG117" s="149">
        <f t="shared" si="374"/>
        <v>0</v>
      </c>
      <c r="CH117" s="149">
        <f t="shared" si="374"/>
        <v>0</v>
      </c>
      <c r="CI117" s="149">
        <f t="shared" si="374"/>
        <v>0</v>
      </c>
      <c r="CJ117" s="149">
        <f t="shared" si="374"/>
        <v>0</v>
      </c>
      <c r="CK117" s="149">
        <f t="shared" si="374"/>
        <v>0</v>
      </c>
      <c r="CL117" s="149">
        <f t="shared" si="374"/>
        <v>0</v>
      </c>
      <c r="CM117" s="148">
        <f t="shared" ref="CM117:CM119" si="375">SUM(CA117:CL117)</f>
        <v>0</v>
      </c>
      <c r="CO117" s="149">
        <f t="shared" ref="CO117:CR117" si="376">SUM(CO118:CO119)</f>
        <v>0</v>
      </c>
      <c r="CP117" s="149">
        <f t="shared" si="376"/>
        <v>0</v>
      </c>
      <c r="CQ117" s="149">
        <f t="shared" si="376"/>
        <v>0</v>
      </c>
      <c r="CR117" s="149">
        <f t="shared" si="376"/>
        <v>0</v>
      </c>
      <c r="CS117" s="148">
        <f>SUM(CO117:CR117)</f>
        <v>0</v>
      </c>
      <c r="CU117" s="149">
        <f t="shared" ref="CU117:CX117" si="377">SUM(CU118:CU119)</f>
        <v>0</v>
      </c>
      <c r="CV117" s="149">
        <f t="shared" si="377"/>
        <v>0</v>
      </c>
      <c r="CW117" s="149">
        <f t="shared" si="377"/>
        <v>0</v>
      </c>
      <c r="CX117" s="149">
        <f t="shared" si="377"/>
        <v>0</v>
      </c>
      <c r="CY117" s="148">
        <f>SUM(CU117:CX117)</f>
        <v>0</v>
      </c>
      <c r="DA117" s="149">
        <f t="shared" ref="DA117:DS117" si="378">SUM(DA118:DA119)</f>
        <v>0</v>
      </c>
      <c r="DB117" s="149">
        <f t="shared" si="378"/>
        <v>0</v>
      </c>
      <c r="DC117" s="149">
        <f t="shared" si="378"/>
        <v>0</v>
      </c>
      <c r="DD117" s="149">
        <f t="shared" si="378"/>
        <v>0</v>
      </c>
      <c r="DE117" s="149">
        <f t="shared" si="378"/>
        <v>0</v>
      </c>
      <c r="DF117" s="149">
        <f t="shared" si="378"/>
        <v>0</v>
      </c>
      <c r="DG117" s="149">
        <f t="shared" si="378"/>
        <v>0</v>
      </c>
      <c r="DH117" s="149">
        <f t="shared" si="378"/>
        <v>0</v>
      </c>
      <c r="DI117" s="149">
        <f t="shared" si="378"/>
        <v>0</v>
      </c>
      <c r="DJ117" s="149">
        <f t="shared" si="378"/>
        <v>0</v>
      </c>
      <c r="DK117" s="149">
        <f t="shared" si="378"/>
        <v>0</v>
      </c>
      <c r="DL117" s="149">
        <f t="shared" si="378"/>
        <v>0</v>
      </c>
      <c r="DM117" s="149">
        <f t="shared" si="378"/>
        <v>0</v>
      </c>
      <c r="DN117" s="149">
        <f t="shared" si="378"/>
        <v>0</v>
      </c>
      <c r="DO117" s="149">
        <f t="shared" si="378"/>
        <v>0</v>
      </c>
      <c r="DP117" s="149">
        <f t="shared" si="378"/>
        <v>0</v>
      </c>
      <c r="DQ117" s="149">
        <f t="shared" si="378"/>
        <v>0</v>
      </c>
      <c r="DR117" s="149">
        <f t="shared" si="378"/>
        <v>0</v>
      </c>
      <c r="DS117" s="149">
        <f t="shared" si="378"/>
        <v>0</v>
      </c>
      <c r="DU117" s="148">
        <f>+BY117-BK117</f>
        <v>3113770.4561676532</v>
      </c>
      <c r="DW117" s="148">
        <f>+DU117-BM117</f>
        <v>-1306410.1362323472</v>
      </c>
      <c r="DX117" s="148">
        <f t="shared" ref="DX117:DX119" si="379">+SUM(BY117,CM117,CS116:CS117,CY117,DA117:DS117)</f>
        <v>56243291.864012502</v>
      </c>
    </row>
    <row r="118" spans="1:128" x14ac:dyDescent="0.3">
      <c r="A118" s="12" t="str">
        <f t="shared" si="230"/>
        <v>2130111POWER-1568AGUA DE MAR</v>
      </c>
      <c r="B118" s="15" t="s">
        <v>103</v>
      </c>
      <c r="C118" s="16" t="s">
        <v>104</v>
      </c>
      <c r="D118" s="15" t="s">
        <v>105</v>
      </c>
      <c r="E118" s="16" t="s">
        <v>106</v>
      </c>
      <c r="F118" s="68" t="s">
        <v>107</v>
      </c>
      <c r="G118" s="39" t="s">
        <v>178</v>
      </c>
      <c r="I118" s="40">
        <v>553384.82122113055</v>
      </c>
      <c r="J118" s="40">
        <v>505451.54379063123</v>
      </c>
      <c r="K118" s="40">
        <v>598403.02911114786</v>
      </c>
      <c r="L118" s="40">
        <v>566863.18000000017</v>
      </c>
      <c r="M118" s="40">
        <v>601255.66772064799</v>
      </c>
      <c r="N118" s="40">
        <v>576168.07085426536</v>
      </c>
      <c r="O118" s="40">
        <v>783560.6918742673</v>
      </c>
      <c r="P118" s="40">
        <v>764510.64583243278</v>
      </c>
      <c r="Q118" s="40">
        <v>786234.10000000009</v>
      </c>
      <c r="R118" s="40">
        <v>753283.54000000015</v>
      </c>
      <c r="S118" s="40">
        <v>680983.7300000001</v>
      </c>
      <c r="T118" s="40">
        <v>768734.09</v>
      </c>
      <c r="U118" s="40">
        <f>SUM(I118:T118)</f>
        <v>7938833.110404524</v>
      </c>
      <c r="W118" s="42">
        <v>721565.75000000012</v>
      </c>
      <c r="X118" s="42">
        <v>706059.12993777276</v>
      </c>
      <c r="Y118" s="42">
        <v>744185.72999999986</v>
      </c>
      <c r="Z118" s="42">
        <v>600632.93037582969</v>
      </c>
      <c r="AA118" s="42">
        <v>730383.37000000023</v>
      </c>
      <c r="AB118" s="42">
        <v>732252.41</v>
      </c>
      <c r="AC118" s="42">
        <v>684603.414773928</v>
      </c>
      <c r="AD118" s="42">
        <v>700928.37939999998</v>
      </c>
      <c r="AE118" s="42">
        <v>689775.61140604806</v>
      </c>
      <c r="AF118" s="42">
        <v>672020.68319999997</v>
      </c>
      <c r="AG118" s="42">
        <v>682255.22910000011</v>
      </c>
      <c r="AH118" s="42">
        <v>705122.62160000007</v>
      </c>
      <c r="AI118" s="40">
        <f>SUM(W118:AH118)</f>
        <v>8369785.2597935786</v>
      </c>
      <c r="AK118" s="92">
        <v>658309.77500000014</v>
      </c>
      <c r="AL118" s="92">
        <v>617485.33126476745</v>
      </c>
      <c r="AM118" s="92">
        <v>723103.0511154508</v>
      </c>
      <c r="AN118" s="92">
        <v>682111.51285957871</v>
      </c>
      <c r="AO118" s="92">
        <v>733170.67601949617</v>
      </c>
      <c r="AP118" s="92">
        <v>730346.34429999988</v>
      </c>
      <c r="AQ118" s="92">
        <v>764392.61780000012</v>
      </c>
      <c r="AR118" s="92">
        <v>756266.59949999989</v>
      </c>
      <c r="AS118" s="92">
        <v>772485.72579999967</v>
      </c>
      <c r="AT118" s="92">
        <v>736004.66772267467</v>
      </c>
      <c r="AU118" s="92">
        <v>746596.6017</v>
      </c>
      <c r="AV118" s="92">
        <v>753823.39160000009</v>
      </c>
      <c r="AW118" s="40">
        <f t="shared" si="369"/>
        <v>8674096.2946819663</v>
      </c>
      <c r="AY118" s="92">
        <f t="shared" ref="AY118:BJ119" si="380">AY55*AY$15</f>
        <v>743260.43871165428</v>
      </c>
      <c r="AZ118" s="92">
        <f t="shared" si="380"/>
        <v>699667.61278882192</v>
      </c>
      <c r="BA118" s="92">
        <f t="shared" si="380"/>
        <v>737606.41431951174</v>
      </c>
      <c r="BB118" s="92">
        <f t="shared" si="380"/>
        <v>693453.40228173428</v>
      </c>
      <c r="BC118" s="92">
        <f t="shared" si="380"/>
        <v>788279.96194508963</v>
      </c>
      <c r="BD118" s="92">
        <f t="shared" si="380"/>
        <v>721615.0313242164</v>
      </c>
      <c r="BE118" s="92">
        <f t="shared" si="380"/>
        <v>717001.47432939569</v>
      </c>
      <c r="BF118" s="92">
        <f t="shared" si="380"/>
        <v>776583.70296117163</v>
      </c>
      <c r="BG118" s="92">
        <f t="shared" si="380"/>
        <v>701048.18124322698</v>
      </c>
      <c r="BH118" s="92">
        <f t="shared" si="380"/>
        <v>747587.48760654812</v>
      </c>
      <c r="BI118" s="92">
        <f t="shared" si="380"/>
        <v>746380.48567519349</v>
      </c>
      <c r="BJ118" s="92">
        <f t="shared" si="380"/>
        <v>758375.03642760101</v>
      </c>
      <c r="BK118" s="40">
        <f t="shared" si="371"/>
        <v>8830859.2296141647</v>
      </c>
      <c r="BM118" s="51">
        <f>+[9]ENERO!$D$31</f>
        <v>756490.42629999982</v>
      </c>
      <c r="BN118" s="51">
        <f>+[10]FEBRERO!$D$31</f>
        <v>699782.94030000002</v>
      </c>
      <c r="BO118" s="51">
        <f>+[11]MARZO!$D$31</f>
        <v>782610.17220000003</v>
      </c>
      <c r="BP118" s="92">
        <f t="shared" ref="BP118:BX119" si="381">BP55*BP$15</f>
        <v>788447.24059872492</v>
      </c>
      <c r="BQ118" s="92">
        <f t="shared" si="381"/>
        <v>807564.17799788667</v>
      </c>
      <c r="BR118" s="92">
        <f t="shared" si="381"/>
        <v>789740.08670732414</v>
      </c>
      <c r="BS118" s="92">
        <f t="shared" si="381"/>
        <v>786454.46154946659</v>
      </c>
      <c r="BT118" s="92">
        <f t="shared" si="381"/>
        <v>815381.15206283715</v>
      </c>
      <c r="BU118" s="92">
        <f t="shared" si="381"/>
        <v>756362.19336217514</v>
      </c>
      <c r="BV118" s="92">
        <f t="shared" si="381"/>
        <v>751938.4830198643</v>
      </c>
      <c r="BW118" s="92">
        <f t="shared" si="381"/>
        <v>784662.61844383413</v>
      </c>
      <c r="BX118" s="92">
        <f t="shared" si="381"/>
        <v>791387.87237813883</v>
      </c>
      <c r="BY118" s="40">
        <f t="shared" si="373"/>
        <v>9310821.824920252</v>
      </c>
      <c r="CA118" s="92">
        <f t="shared" ref="CA118:CL119" si="382">CA55*CA$15</f>
        <v>0</v>
      </c>
      <c r="CB118" s="92">
        <f t="shared" si="382"/>
        <v>0</v>
      </c>
      <c r="CC118" s="92">
        <f t="shared" si="382"/>
        <v>0</v>
      </c>
      <c r="CD118" s="92">
        <f t="shared" si="382"/>
        <v>0</v>
      </c>
      <c r="CE118" s="92">
        <f t="shared" si="382"/>
        <v>0</v>
      </c>
      <c r="CF118" s="92">
        <f t="shared" si="382"/>
        <v>0</v>
      </c>
      <c r="CG118" s="92">
        <f t="shared" si="382"/>
        <v>0</v>
      </c>
      <c r="CH118" s="92">
        <f t="shared" si="382"/>
        <v>0</v>
      </c>
      <c r="CI118" s="92">
        <f t="shared" si="382"/>
        <v>0</v>
      </c>
      <c r="CJ118" s="92">
        <f t="shared" si="382"/>
        <v>0</v>
      </c>
      <c r="CK118" s="92">
        <f t="shared" si="382"/>
        <v>0</v>
      </c>
      <c r="CL118" s="92">
        <f t="shared" si="382"/>
        <v>0</v>
      </c>
      <c r="CM118" s="40">
        <f t="shared" si="375"/>
        <v>0</v>
      </c>
      <c r="CO118" s="92">
        <f t="shared" ref="CO118:CR119" si="383">CO55*CO$15</f>
        <v>0</v>
      </c>
      <c r="CP118" s="92">
        <f t="shared" si="383"/>
        <v>0</v>
      </c>
      <c r="CQ118" s="92">
        <f t="shared" si="383"/>
        <v>0</v>
      </c>
      <c r="CR118" s="92">
        <f t="shared" si="383"/>
        <v>0</v>
      </c>
      <c r="CS118" s="40">
        <f>SUM(CO118:CR118)</f>
        <v>0</v>
      </c>
      <c r="CU118" s="92">
        <f t="shared" ref="CU118:CX119" si="384">CU55*CU$15</f>
        <v>0</v>
      </c>
      <c r="CV118" s="92">
        <f t="shared" si="384"/>
        <v>0</v>
      </c>
      <c r="CW118" s="92">
        <f t="shared" si="384"/>
        <v>0</v>
      </c>
      <c r="CX118" s="92">
        <f t="shared" si="384"/>
        <v>0</v>
      </c>
      <c r="CY118" s="40">
        <f>SUM(CU118:CX118)</f>
        <v>0</v>
      </c>
      <c r="DA118" s="92">
        <f t="shared" ref="DA118:DS119" si="385">DA55*DA$15</f>
        <v>0</v>
      </c>
      <c r="DB118" s="92">
        <f t="shared" si="385"/>
        <v>0</v>
      </c>
      <c r="DC118" s="92">
        <f t="shared" si="385"/>
        <v>0</v>
      </c>
      <c r="DD118" s="92">
        <f t="shared" si="385"/>
        <v>0</v>
      </c>
      <c r="DE118" s="92">
        <f t="shared" si="385"/>
        <v>0</v>
      </c>
      <c r="DF118" s="92">
        <f t="shared" si="385"/>
        <v>0</v>
      </c>
      <c r="DG118" s="92">
        <f t="shared" si="385"/>
        <v>0</v>
      </c>
      <c r="DH118" s="92">
        <f t="shared" si="385"/>
        <v>0</v>
      </c>
      <c r="DI118" s="92">
        <f t="shared" si="385"/>
        <v>0</v>
      </c>
      <c r="DJ118" s="92">
        <f t="shared" si="385"/>
        <v>0</v>
      </c>
      <c r="DK118" s="92">
        <f t="shared" si="385"/>
        <v>0</v>
      </c>
      <c r="DL118" s="92">
        <f t="shared" si="385"/>
        <v>0</v>
      </c>
      <c r="DM118" s="92">
        <f t="shared" si="385"/>
        <v>0</v>
      </c>
      <c r="DN118" s="92">
        <f t="shared" si="385"/>
        <v>0</v>
      </c>
      <c r="DO118" s="92">
        <f t="shared" si="385"/>
        <v>0</v>
      </c>
      <c r="DP118" s="92">
        <f t="shared" si="385"/>
        <v>0</v>
      </c>
      <c r="DQ118" s="92">
        <f t="shared" si="385"/>
        <v>0</v>
      </c>
      <c r="DR118" s="92">
        <f t="shared" si="385"/>
        <v>0</v>
      </c>
      <c r="DS118" s="92">
        <f t="shared" si="385"/>
        <v>0</v>
      </c>
      <c r="DU118" s="93">
        <f>+BY118-BK118</f>
        <v>479962.59530608729</v>
      </c>
      <c r="DW118" s="93">
        <f>+DU118-BM118</f>
        <v>-276527.83099391253</v>
      </c>
      <c r="DX118" s="40">
        <f t="shared" si="379"/>
        <v>9310821.824920252</v>
      </c>
    </row>
    <row r="119" spans="1:128" x14ac:dyDescent="0.3">
      <c r="A119" s="12" t="str">
        <f t="shared" si="230"/>
        <v>2130140POWER-1615ESTACION DE BOMBEO DE AGUA DE MAR</v>
      </c>
      <c r="B119" s="15" t="s">
        <v>108</v>
      </c>
      <c r="C119" s="16" t="s">
        <v>109</v>
      </c>
      <c r="D119" s="15" t="s">
        <v>110</v>
      </c>
      <c r="E119" s="16" t="s">
        <v>111</v>
      </c>
      <c r="F119" s="68" t="s">
        <v>112</v>
      </c>
      <c r="G119" s="39" t="s">
        <v>178</v>
      </c>
      <c r="I119" s="40">
        <v>3299514.8932503969</v>
      </c>
      <c r="J119" s="40">
        <v>3192637.873100217</v>
      </c>
      <c r="K119" s="40">
        <v>3878748.650092856</v>
      </c>
      <c r="L119" s="40">
        <v>3455851.2400000007</v>
      </c>
      <c r="M119" s="40">
        <v>3545605.3927523014</v>
      </c>
      <c r="N119" s="40">
        <v>3274669.4220581097</v>
      </c>
      <c r="O119" s="40">
        <v>3680561.8174470267</v>
      </c>
      <c r="P119" s="40">
        <v>3647960.5464612376</v>
      </c>
      <c r="Q119" s="40">
        <v>4080335.6599999997</v>
      </c>
      <c r="R119" s="40">
        <v>3768111.52</v>
      </c>
      <c r="S119" s="40">
        <v>3379328.1399999987</v>
      </c>
      <c r="T119" s="40">
        <v>3701787.59</v>
      </c>
      <c r="U119" s="40">
        <f>SUM(I119:T119)</f>
        <v>42905112.745162144</v>
      </c>
      <c r="W119" s="42">
        <v>3743543.2800000007</v>
      </c>
      <c r="X119" s="42">
        <v>3664233.4270383432</v>
      </c>
      <c r="Y119" s="42">
        <v>4021697.6399999997</v>
      </c>
      <c r="Z119" s="42">
        <v>2649239.1467744075</v>
      </c>
      <c r="AA119" s="42">
        <v>3878417.6700000004</v>
      </c>
      <c r="AB119" s="42">
        <v>3538735.2400000012</v>
      </c>
      <c r="AC119" s="42">
        <v>3366330.7916893023</v>
      </c>
      <c r="AD119" s="42">
        <v>3645492.0139999995</v>
      </c>
      <c r="AE119" s="42">
        <v>3537225.5346891168</v>
      </c>
      <c r="AF119" s="42">
        <v>3688951.8498</v>
      </c>
      <c r="AG119" s="42">
        <v>3655622.1431000005</v>
      </c>
      <c r="AH119" s="42">
        <v>3692430.4501</v>
      </c>
      <c r="AI119" s="40">
        <f>SUM(W119:AH119)</f>
        <v>43081919.187191173</v>
      </c>
      <c r="AK119" s="92">
        <v>3478761.2586999992</v>
      </c>
      <c r="AL119" s="92">
        <v>3322668.4880404752</v>
      </c>
      <c r="AM119" s="92">
        <v>3962786.5058460389</v>
      </c>
      <c r="AN119" s="92">
        <v>3553353.9844049714</v>
      </c>
      <c r="AO119" s="92">
        <v>3761289.7012026324</v>
      </c>
      <c r="AP119" s="92">
        <v>3724073.0970000001</v>
      </c>
      <c r="AQ119" s="92">
        <v>3895928.5120999985</v>
      </c>
      <c r="AR119" s="92">
        <v>3590236.3915999988</v>
      </c>
      <c r="AS119" s="92">
        <v>3848481.2689999989</v>
      </c>
      <c r="AT119" s="92">
        <v>3584103.5955187366</v>
      </c>
      <c r="AU119" s="92">
        <v>3729801.9675000003</v>
      </c>
      <c r="AV119" s="92">
        <v>3933400.2885999996</v>
      </c>
      <c r="AW119" s="40">
        <f t="shared" si="369"/>
        <v>44384885.059512846</v>
      </c>
      <c r="AY119" s="92">
        <f t="shared" si="380"/>
        <v>3731789.0482537621</v>
      </c>
      <c r="AZ119" s="92">
        <f t="shared" si="380"/>
        <v>3512916.6020850381</v>
      </c>
      <c r="BA119" s="92">
        <f t="shared" si="380"/>
        <v>3703401.1169093587</v>
      </c>
      <c r="BB119" s="92">
        <f t="shared" si="380"/>
        <v>3481716.0679168398</v>
      </c>
      <c r="BC119" s="92">
        <f t="shared" si="380"/>
        <v>3957824.7081785002</v>
      </c>
      <c r="BD119" s="92">
        <f t="shared" si="380"/>
        <v>3623110.9994483567</v>
      </c>
      <c r="BE119" s="92">
        <f t="shared" si="380"/>
        <v>3599947.0846614894</v>
      </c>
      <c r="BF119" s="92">
        <f t="shared" si="380"/>
        <v>3878381.7283326294</v>
      </c>
      <c r="BG119" s="92">
        <f t="shared" si="380"/>
        <v>3515708.5479171067</v>
      </c>
      <c r="BH119" s="92">
        <f t="shared" si="380"/>
        <v>3753721.7226849482</v>
      </c>
      <c r="BI119" s="92">
        <f t="shared" si="380"/>
        <v>3737850.3102212879</v>
      </c>
      <c r="BJ119" s="92">
        <f t="shared" si="380"/>
        <v>3802294.2416213681</v>
      </c>
      <c r="BK119" s="40">
        <f t="shared" si="371"/>
        <v>44298662.178230681</v>
      </c>
      <c r="BM119" s="51">
        <f>+[9]ENERO!$D$32</f>
        <v>3663690.1661000005</v>
      </c>
      <c r="BN119" s="51">
        <f>+[10]FEBRERO!$D$32</f>
        <v>3678997.2569000004</v>
      </c>
      <c r="BO119" s="51">
        <f>+[11]MARZO!$D$32</f>
        <v>4124462.0756999999</v>
      </c>
      <c r="BP119" s="92">
        <f t="shared" si="381"/>
        <v>3958664.5869277646</v>
      </c>
      <c r="BQ119" s="92">
        <f t="shared" si="381"/>
        <v>4054647.6016379301</v>
      </c>
      <c r="BR119" s="92">
        <f t="shared" si="381"/>
        <v>3965155.7556996569</v>
      </c>
      <c r="BS119" s="92">
        <f t="shared" si="381"/>
        <v>3948659.169385965</v>
      </c>
      <c r="BT119" s="92">
        <f t="shared" si="381"/>
        <v>4072142.3199186441</v>
      </c>
      <c r="BU119" s="92">
        <f t="shared" si="381"/>
        <v>3793104.5250114487</v>
      </c>
      <c r="BV119" s="92">
        <f t="shared" si="381"/>
        <v>3775568.5650532665</v>
      </c>
      <c r="BW119" s="92">
        <f t="shared" si="381"/>
        <v>3929566.0431369883</v>
      </c>
      <c r="BX119" s="92">
        <f t="shared" si="381"/>
        <v>3967811.9736205861</v>
      </c>
      <c r="BY119" s="40">
        <f t="shared" si="373"/>
        <v>46932470.039092258</v>
      </c>
      <c r="CA119" s="92">
        <f t="shared" si="382"/>
        <v>0</v>
      </c>
      <c r="CB119" s="92">
        <f t="shared" si="382"/>
        <v>0</v>
      </c>
      <c r="CC119" s="92">
        <f t="shared" si="382"/>
        <v>0</v>
      </c>
      <c r="CD119" s="92">
        <f t="shared" si="382"/>
        <v>0</v>
      </c>
      <c r="CE119" s="92">
        <f t="shared" si="382"/>
        <v>0</v>
      </c>
      <c r="CF119" s="92">
        <f t="shared" si="382"/>
        <v>0</v>
      </c>
      <c r="CG119" s="92">
        <f t="shared" si="382"/>
        <v>0</v>
      </c>
      <c r="CH119" s="92">
        <f t="shared" si="382"/>
        <v>0</v>
      </c>
      <c r="CI119" s="92">
        <f t="shared" si="382"/>
        <v>0</v>
      </c>
      <c r="CJ119" s="92">
        <f t="shared" si="382"/>
        <v>0</v>
      </c>
      <c r="CK119" s="92">
        <f t="shared" si="382"/>
        <v>0</v>
      </c>
      <c r="CL119" s="92">
        <f t="shared" si="382"/>
        <v>0</v>
      </c>
      <c r="CM119" s="40">
        <f t="shared" si="375"/>
        <v>0</v>
      </c>
      <c r="CO119" s="92">
        <f t="shared" si="383"/>
        <v>0</v>
      </c>
      <c r="CP119" s="92">
        <f t="shared" si="383"/>
        <v>0</v>
      </c>
      <c r="CQ119" s="92">
        <f t="shared" si="383"/>
        <v>0</v>
      </c>
      <c r="CR119" s="92">
        <f t="shared" si="383"/>
        <v>0</v>
      </c>
      <c r="CS119" s="40">
        <f>SUM(CO119:CR119)</f>
        <v>0</v>
      </c>
      <c r="CU119" s="92">
        <f t="shared" si="384"/>
        <v>0</v>
      </c>
      <c r="CV119" s="92">
        <f t="shared" si="384"/>
        <v>0</v>
      </c>
      <c r="CW119" s="92">
        <f t="shared" si="384"/>
        <v>0</v>
      </c>
      <c r="CX119" s="92">
        <f t="shared" si="384"/>
        <v>0</v>
      </c>
      <c r="CY119" s="40">
        <f>SUM(CU119:CX119)</f>
        <v>0</v>
      </c>
      <c r="DA119" s="92">
        <f t="shared" si="385"/>
        <v>0</v>
      </c>
      <c r="DB119" s="92">
        <f t="shared" si="385"/>
        <v>0</v>
      </c>
      <c r="DC119" s="92">
        <f t="shared" si="385"/>
        <v>0</v>
      </c>
      <c r="DD119" s="92">
        <f t="shared" si="385"/>
        <v>0</v>
      </c>
      <c r="DE119" s="92">
        <f t="shared" si="385"/>
        <v>0</v>
      </c>
      <c r="DF119" s="92">
        <f t="shared" si="385"/>
        <v>0</v>
      </c>
      <c r="DG119" s="92">
        <f t="shared" si="385"/>
        <v>0</v>
      </c>
      <c r="DH119" s="92">
        <f t="shared" si="385"/>
        <v>0</v>
      </c>
      <c r="DI119" s="92">
        <f t="shared" si="385"/>
        <v>0</v>
      </c>
      <c r="DJ119" s="92">
        <f t="shared" si="385"/>
        <v>0</v>
      </c>
      <c r="DK119" s="92">
        <f t="shared" si="385"/>
        <v>0</v>
      </c>
      <c r="DL119" s="92">
        <f t="shared" si="385"/>
        <v>0</v>
      </c>
      <c r="DM119" s="92">
        <f t="shared" si="385"/>
        <v>0</v>
      </c>
      <c r="DN119" s="92">
        <f t="shared" si="385"/>
        <v>0</v>
      </c>
      <c r="DO119" s="92">
        <f t="shared" si="385"/>
        <v>0</v>
      </c>
      <c r="DP119" s="92">
        <f t="shared" si="385"/>
        <v>0</v>
      </c>
      <c r="DQ119" s="92">
        <f t="shared" si="385"/>
        <v>0</v>
      </c>
      <c r="DR119" s="92">
        <f t="shared" si="385"/>
        <v>0</v>
      </c>
      <c r="DS119" s="92">
        <f t="shared" si="385"/>
        <v>0</v>
      </c>
      <c r="DU119" s="93">
        <f>+BY119-BK119</f>
        <v>2633807.8608615771</v>
      </c>
      <c r="DW119" s="93">
        <f>+DU119-BM119</f>
        <v>-1029882.3052384234</v>
      </c>
      <c r="DX119" s="40">
        <f t="shared" si="379"/>
        <v>46932470.039092258</v>
      </c>
    </row>
    <row r="120" spans="1:128" x14ac:dyDescent="0.3">
      <c r="A120" s="12" t="str">
        <f t="shared" si="230"/>
        <v/>
      </c>
      <c r="B120" s="15"/>
      <c r="C120" s="16"/>
      <c r="D120" s="15"/>
      <c r="E120" s="16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33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33"/>
      <c r="AW120" s="33"/>
      <c r="BK120" s="33"/>
      <c r="BY120" s="33"/>
      <c r="CM120" s="33"/>
      <c r="CS120" s="33"/>
      <c r="CY120" s="33"/>
      <c r="DU120" s="33"/>
      <c r="DW120" s="33"/>
      <c r="DX120" s="33"/>
    </row>
    <row r="121" spans="1:128" s="10" customFormat="1" x14ac:dyDescent="0.3">
      <c r="A121" s="21" t="str">
        <f t="shared" si="230"/>
        <v>PLANTA  OXIDOS</v>
      </c>
      <c r="B121" s="136"/>
      <c r="C121" s="137"/>
      <c r="D121" s="136"/>
      <c r="E121" s="137"/>
      <c r="F121" s="138" t="s">
        <v>113</v>
      </c>
      <c r="G121" s="147" t="s">
        <v>178</v>
      </c>
      <c r="I121" s="148">
        <f>SUM(I123:I133)</f>
        <v>12256189.429237701</v>
      </c>
      <c r="J121" s="148">
        <f t="shared" ref="J121:T121" si="386">SUM(J123:J133)</f>
        <v>9702965.0489876568</v>
      </c>
      <c r="K121" s="148">
        <f t="shared" si="386"/>
        <v>11461597.003454421</v>
      </c>
      <c r="L121" s="148">
        <f t="shared" si="386"/>
        <v>10641015.2668413</v>
      </c>
      <c r="M121" s="148">
        <f t="shared" si="386"/>
        <v>10637880.12065801</v>
      </c>
      <c r="N121" s="148">
        <f t="shared" si="386"/>
        <v>9360100.7952498309</v>
      </c>
      <c r="O121" s="148">
        <f t="shared" si="386"/>
        <v>12516884.98190403</v>
      </c>
      <c r="P121" s="148">
        <f t="shared" si="386"/>
        <v>11385024.228570517</v>
      </c>
      <c r="Q121" s="148">
        <f t="shared" si="386"/>
        <v>12842166.393376991</v>
      </c>
      <c r="R121" s="148">
        <f t="shared" si="386"/>
        <v>11144476.577999199</v>
      </c>
      <c r="S121" s="148">
        <f t="shared" si="386"/>
        <v>11216538.998868067</v>
      </c>
      <c r="T121" s="148">
        <f t="shared" si="386"/>
        <v>11927577.599475872</v>
      </c>
      <c r="U121" s="148">
        <f t="shared" ref="U121:U133" si="387">SUM(I121:T121)</f>
        <v>135092416.44462359</v>
      </c>
      <c r="W121" s="148">
        <f>SUM(W123:W133)</f>
        <v>10351249.464764919</v>
      </c>
      <c r="X121" s="148">
        <f>SUM(X123:X133)</f>
        <v>10943335.210165957</v>
      </c>
      <c r="Y121" s="148">
        <f>SUM(Y123:Y133)</f>
        <v>8591807.2574200109</v>
      </c>
      <c r="Z121" s="148">
        <f t="shared" ref="Z121:AH121" si="388">SUM(Z123:Z133)</f>
        <v>10583795.667698476</v>
      </c>
      <c r="AA121" s="148">
        <f t="shared" si="388"/>
        <v>9605401.381641537</v>
      </c>
      <c r="AB121" s="148">
        <f t="shared" si="388"/>
        <v>9885141.2295044474</v>
      </c>
      <c r="AC121" s="148">
        <f t="shared" si="388"/>
        <v>10700861.506445415</v>
      </c>
      <c r="AD121" s="148">
        <f t="shared" si="388"/>
        <v>9686268.3284200523</v>
      </c>
      <c r="AE121" s="148">
        <f t="shared" si="388"/>
        <v>10263726.614758017</v>
      </c>
      <c r="AF121" s="148">
        <f t="shared" si="388"/>
        <v>9406805.4405846074</v>
      </c>
      <c r="AG121" s="148">
        <f t="shared" si="388"/>
        <v>10335885.519631604</v>
      </c>
      <c r="AH121" s="148">
        <f t="shared" si="388"/>
        <v>10976427.601455849</v>
      </c>
      <c r="AI121" s="148">
        <f t="shared" ref="AI121:AI133" si="389">SUM(W121:AH121)</f>
        <v>121330705.22249091</v>
      </c>
      <c r="AK121" s="149">
        <f t="shared" ref="AK121:AR121" si="390">SUM(AK123:AK133)</f>
        <v>10982475.903043067</v>
      </c>
      <c r="AL121" s="149">
        <f t="shared" si="390"/>
        <v>7605282.5450912397</v>
      </c>
      <c r="AM121" s="149">
        <f t="shared" si="390"/>
        <v>10695210.695019282</v>
      </c>
      <c r="AN121" s="149">
        <f t="shared" si="390"/>
        <v>10913603.078012913</v>
      </c>
      <c r="AO121" s="149">
        <f t="shared" si="390"/>
        <v>10435604.743917707</v>
      </c>
      <c r="AP121" s="149">
        <f t="shared" si="390"/>
        <v>10924833.356965348</v>
      </c>
      <c r="AQ121" s="149">
        <f t="shared" si="390"/>
        <v>12002117.854718469</v>
      </c>
      <c r="AR121" s="149">
        <f t="shared" si="390"/>
        <v>12512224.277311418</v>
      </c>
      <c r="AS121" s="149">
        <v>12922358.2595105</v>
      </c>
      <c r="AT121" s="149">
        <f t="shared" ref="AT121:AV121" si="391">SUM(AT123:AT133)</f>
        <v>11141256.460867673</v>
      </c>
      <c r="AU121" s="149">
        <f t="shared" si="391"/>
        <v>12731856.797291055</v>
      </c>
      <c r="AV121" s="149">
        <f t="shared" si="391"/>
        <v>12709810.045709316</v>
      </c>
      <c r="AW121" s="148">
        <f t="shared" ref="AW121:AW133" si="392">SUM(AK121:AV121)</f>
        <v>135576634.01745799</v>
      </c>
      <c r="AY121" s="149">
        <f t="shared" ref="AY121:BJ121" si="393">SUM(AY123:AY133)</f>
        <v>11817712.964026876</v>
      </c>
      <c r="AZ121" s="149">
        <f t="shared" si="393"/>
        <v>8917510.7549457643</v>
      </c>
      <c r="BA121" s="149">
        <f t="shared" si="393"/>
        <v>12105532.490405146</v>
      </c>
      <c r="BB121" s="149">
        <f t="shared" si="393"/>
        <v>11779801.539068867</v>
      </c>
      <c r="BC121" s="149">
        <f t="shared" si="393"/>
        <v>10071367.200625099</v>
      </c>
      <c r="BD121" s="149">
        <f t="shared" si="393"/>
        <v>11742653.018301956</v>
      </c>
      <c r="BE121" s="149">
        <f t="shared" si="393"/>
        <v>12166506.713667899</v>
      </c>
      <c r="BF121" s="149">
        <f t="shared" si="393"/>
        <v>11948387.945465066</v>
      </c>
      <c r="BG121" s="149">
        <f t="shared" si="393"/>
        <v>9304431.828498181</v>
      </c>
      <c r="BH121" s="149">
        <f t="shared" si="393"/>
        <v>12031276.083491823</v>
      </c>
      <c r="BI121" s="149">
        <f t="shared" si="393"/>
        <v>11552075.407337764</v>
      </c>
      <c r="BJ121" s="149">
        <f t="shared" si="393"/>
        <v>12333922.45774946</v>
      </c>
      <c r="BK121" s="148">
        <f t="shared" ref="BK121:BK133" si="394">SUM(AY121:BJ121)</f>
        <v>135771178.40358388</v>
      </c>
      <c r="BM121" s="149">
        <f t="shared" ref="BM121:BX121" si="395">SUM(BM123:BM133)</f>
        <v>12608613.217346122</v>
      </c>
      <c r="BN121" s="149">
        <f t="shared" si="395"/>
        <v>11385965.749162197</v>
      </c>
      <c r="BO121" s="149">
        <f t="shared" si="395"/>
        <v>10847639.675508352</v>
      </c>
      <c r="BP121" s="149">
        <f t="shared" si="395"/>
        <v>12372968.652265519</v>
      </c>
      <c r="BQ121" s="149">
        <f t="shared" si="395"/>
        <v>12246637.846536191</v>
      </c>
      <c r="BR121" s="149">
        <f t="shared" si="395"/>
        <v>12424165.937651392</v>
      </c>
      <c r="BS121" s="149">
        <f t="shared" si="395"/>
        <v>10108725.671821602</v>
      </c>
      <c r="BT121" s="149">
        <f t="shared" si="395"/>
        <v>12421381.556342144</v>
      </c>
      <c r="BU121" s="149">
        <f t="shared" si="395"/>
        <v>10788191.039087351</v>
      </c>
      <c r="BV121" s="149">
        <f t="shared" si="395"/>
        <v>12388512.857058588</v>
      </c>
      <c r="BW121" s="149">
        <f t="shared" si="395"/>
        <v>12222393.150978191</v>
      </c>
      <c r="BX121" s="149">
        <f t="shared" si="395"/>
        <v>11990495.172041295</v>
      </c>
      <c r="BY121" s="148">
        <f t="shared" ref="BY121:BY133" si="396">SUM(BM121:BX121)</f>
        <v>141805690.52579895</v>
      </c>
      <c r="CA121" s="149">
        <f t="shared" ref="CA121:CL121" si="397">SUM(CA123:CA133)</f>
        <v>0</v>
      </c>
      <c r="CB121" s="149">
        <f t="shared" si="397"/>
        <v>0</v>
      </c>
      <c r="CC121" s="149">
        <f t="shared" si="397"/>
        <v>0</v>
      </c>
      <c r="CD121" s="149">
        <f t="shared" si="397"/>
        <v>0</v>
      </c>
      <c r="CE121" s="149">
        <f t="shared" si="397"/>
        <v>0</v>
      </c>
      <c r="CF121" s="149">
        <f t="shared" si="397"/>
        <v>0</v>
      </c>
      <c r="CG121" s="149">
        <f t="shared" si="397"/>
        <v>0</v>
      </c>
      <c r="CH121" s="149">
        <f t="shared" si="397"/>
        <v>0</v>
      </c>
      <c r="CI121" s="149">
        <f t="shared" si="397"/>
        <v>0</v>
      </c>
      <c r="CJ121" s="149">
        <f t="shared" si="397"/>
        <v>0</v>
      </c>
      <c r="CK121" s="149">
        <f t="shared" si="397"/>
        <v>0</v>
      </c>
      <c r="CL121" s="149">
        <f t="shared" si="397"/>
        <v>0</v>
      </c>
      <c r="CM121" s="148">
        <f t="shared" ref="CM121:CM133" si="398">SUM(CA121:CL121)</f>
        <v>0</v>
      </c>
      <c r="CO121" s="149">
        <f t="shared" ref="CO121:CR121" si="399">SUM(CO123:CO133)</f>
        <v>0</v>
      </c>
      <c r="CP121" s="149">
        <f t="shared" si="399"/>
        <v>0</v>
      </c>
      <c r="CQ121" s="149">
        <f t="shared" si="399"/>
        <v>0</v>
      </c>
      <c r="CR121" s="149">
        <f t="shared" si="399"/>
        <v>0</v>
      </c>
      <c r="CS121" s="148">
        <f t="shared" ref="CS121:CS133" si="400">SUM(CO121:CR121)</f>
        <v>0</v>
      </c>
      <c r="CU121" s="149">
        <f t="shared" ref="CU121:CX121" si="401">SUM(CU123:CU133)</f>
        <v>0</v>
      </c>
      <c r="CV121" s="149">
        <f t="shared" si="401"/>
        <v>0</v>
      </c>
      <c r="CW121" s="149">
        <f t="shared" si="401"/>
        <v>0</v>
      </c>
      <c r="CX121" s="149">
        <f t="shared" si="401"/>
        <v>0</v>
      </c>
      <c r="CY121" s="148">
        <f t="shared" ref="CY121:CY133" si="402">SUM(CU121:CX121)</f>
        <v>0</v>
      </c>
      <c r="DA121" s="149">
        <f t="shared" ref="DA121:DS121" si="403">SUM(DA123:DA133)</f>
        <v>0</v>
      </c>
      <c r="DB121" s="149">
        <f t="shared" si="403"/>
        <v>0</v>
      </c>
      <c r="DC121" s="149">
        <f t="shared" si="403"/>
        <v>0</v>
      </c>
      <c r="DD121" s="149">
        <f t="shared" si="403"/>
        <v>0</v>
      </c>
      <c r="DE121" s="149">
        <f t="shared" si="403"/>
        <v>0</v>
      </c>
      <c r="DF121" s="149">
        <f t="shared" si="403"/>
        <v>0</v>
      </c>
      <c r="DG121" s="149">
        <f t="shared" si="403"/>
        <v>0</v>
      </c>
      <c r="DH121" s="149">
        <f t="shared" si="403"/>
        <v>0</v>
      </c>
      <c r="DI121" s="149">
        <f t="shared" si="403"/>
        <v>0</v>
      </c>
      <c r="DJ121" s="149">
        <f t="shared" si="403"/>
        <v>0</v>
      </c>
      <c r="DK121" s="149">
        <f t="shared" si="403"/>
        <v>0</v>
      </c>
      <c r="DL121" s="149">
        <f t="shared" si="403"/>
        <v>0</v>
      </c>
      <c r="DM121" s="149">
        <f t="shared" si="403"/>
        <v>0</v>
      </c>
      <c r="DN121" s="149">
        <f t="shared" si="403"/>
        <v>0</v>
      </c>
      <c r="DO121" s="149">
        <f t="shared" si="403"/>
        <v>0</v>
      </c>
      <c r="DP121" s="149">
        <f t="shared" si="403"/>
        <v>0</v>
      </c>
      <c r="DQ121" s="149">
        <f t="shared" si="403"/>
        <v>0</v>
      </c>
      <c r="DR121" s="149">
        <f t="shared" si="403"/>
        <v>0</v>
      </c>
      <c r="DS121" s="149">
        <f t="shared" si="403"/>
        <v>0</v>
      </c>
      <c r="DU121" s="148">
        <f t="shared" ref="DU121:DU133" si="404">+BY121-BK121</f>
        <v>6034512.1222150624</v>
      </c>
      <c r="DW121" s="148">
        <f t="shared" ref="DW121:DW133" si="405">+DU121-BM121</f>
        <v>-6574101.0951310601</v>
      </c>
      <c r="DX121" s="148">
        <f t="shared" ref="DX121:DX137" si="406">+SUM(BY121,CM121,CS120:CS121,CY121,DA121:DS121)</f>
        <v>141805690.52579895</v>
      </c>
    </row>
    <row r="122" spans="1:128" s="70" customFormat="1" x14ac:dyDescent="0.3">
      <c r="A122" s="10" t="str">
        <f t="shared" si="230"/>
        <v>INSTALACIONES PLANTA OXIDOS</v>
      </c>
      <c r="B122" s="71"/>
      <c r="C122" s="72"/>
      <c r="D122" s="71"/>
      <c r="E122" s="72"/>
      <c r="F122" s="73" t="s">
        <v>115</v>
      </c>
      <c r="G122" s="98" t="s">
        <v>178</v>
      </c>
      <c r="I122" s="99">
        <f t="shared" ref="I122:T122" si="407">SUM(I123:I132)</f>
        <v>5641469.2540068151</v>
      </c>
      <c r="J122" s="99">
        <f t="shared" si="407"/>
        <v>4584123.5980449431</v>
      </c>
      <c r="K122" s="99">
        <f t="shared" si="407"/>
        <v>5536279.050496513</v>
      </c>
      <c r="L122" s="99">
        <f t="shared" si="407"/>
        <v>4900362.1968413014</v>
      </c>
      <c r="M122" s="99">
        <f t="shared" si="407"/>
        <v>5078276.8360734908</v>
      </c>
      <c r="N122" s="99">
        <f t="shared" si="407"/>
        <v>4547337.3604610311</v>
      </c>
      <c r="O122" s="99">
        <f t="shared" si="407"/>
        <v>6001635.5597910788</v>
      </c>
      <c r="P122" s="99">
        <f t="shared" si="407"/>
        <v>5699290.143351418</v>
      </c>
      <c r="Q122" s="99">
        <f t="shared" si="407"/>
        <v>6148037.4533769917</v>
      </c>
      <c r="R122" s="99">
        <f t="shared" si="407"/>
        <v>5566305.8279991997</v>
      </c>
      <c r="S122" s="99">
        <f t="shared" si="407"/>
        <v>5603191.7788680689</v>
      </c>
      <c r="T122" s="99">
        <f t="shared" si="407"/>
        <v>5815425.9794758707</v>
      </c>
      <c r="U122" s="99">
        <f t="shared" si="387"/>
        <v>65121735.038786724</v>
      </c>
      <c r="W122" s="99">
        <f>SUM(W123:W132)</f>
        <v>5231112.2547649182</v>
      </c>
      <c r="X122" s="99">
        <f>SUM(X123:X132)</f>
        <v>5578318.4031083994</v>
      </c>
      <c r="Y122" s="99">
        <f>SUM(Y123:Y132)</f>
        <v>4520146.58742001</v>
      </c>
      <c r="Z122" s="99">
        <f t="shared" ref="Z122:AH122" si="408">SUM(Z123:Z132)</f>
        <v>5537290.2426267918</v>
      </c>
      <c r="AA122" s="99">
        <f t="shared" si="408"/>
        <v>5018161.8516415358</v>
      </c>
      <c r="AB122" s="99">
        <f t="shared" si="408"/>
        <v>5263802.9295044458</v>
      </c>
      <c r="AC122" s="99">
        <f t="shared" si="408"/>
        <v>5437633.4504401442</v>
      </c>
      <c r="AD122" s="99">
        <f t="shared" si="408"/>
        <v>4906510.5789800528</v>
      </c>
      <c r="AE122" s="99">
        <f t="shared" si="408"/>
        <v>5241561.5918796044</v>
      </c>
      <c r="AF122" s="99">
        <f t="shared" si="408"/>
        <v>5035425.7604646077</v>
      </c>
      <c r="AG122" s="99">
        <f t="shared" si="408"/>
        <v>5384796.2836316032</v>
      </c>
      <c r="AH122" s="99">
        <f t="shared" si="408"/>
        <v>5614942.9273558501</v>
      </c>
      <c r="AI122" s="99">
        <f t="shared" si="389"/>
        <v>62769702.861817963</v>
      </c>
      <c r="AK122" s="33">
        <f t="shared" ref="AK122:AR122" si="409">SUM(AK123:AK132)</f>
        <v>5723991.2945430679</v>
      </c>
      <c r="AL122" s="33">
        <f t="shared" si="409"/>
        <v>4154023.6894859034</v>
      </c>
      <c r="AM122" s="33">
        <f t="shared" si="409"/>
        <v>5489010.1130082328</v>
      </c>
      <c r="AN122" s="33">
        <f t="shared" si="409"/>
        <v>5475476.8690744117</v>
      </c>
      <c r="AO122" s="33">
        <f t="shared" si="409"/>
        <v>4900151.0913496222</v>
      </c>
      <c r="AP122" s="33">
        <f t="shared" si="409"/>
        <v>5357958.2811353486</v>
      </c>
      <c r="AQ122" s="33">
        <f t="shared" si="409"/>
        <v>5710983.8373184679</v>
      </c>
      <c r="AR122" s="33">
        <f t="shared" si="409"/>
        <v>5585659.7327114176</v>
      </c>
      <c r="AS122" s="33">
        <v>5616994.5589105003</v>
      </c>
      <c r="AT122" s="33">
        <f t="shared" ref="AT122:AV122" si="410">SUM(AT123:AT132)</f>
        <v>4868344.0451850714</v>
      </c>
      <c r="AU122" s="33">
        <f t="shared" si="410"/>
        <v>5564918.2458910542</v>
      </c>
      <c r="AV122" s="33">
        <f t="shared" si="410"/>
        <v>5587174.1296093175</v>
      </c>
      <c r="AW122" s="99">
        <f t="shared" si="392"/>
        <v>64034685.888222419</v>
      </c>
      <c r="AY122" s="33">
        <f t="shared" ref="AY122:BJ122" si="411">SUM(AY123:AY132)</f>
        <v>5121555.1818601936</v>
      </c>
      <c r="AZ122" s="33">
        <f t="shared" si="411"/>
        <v>3841963.8013732876</v>
      </c>
      <c r="BA122" s="33">
        <f t="shared" si="411"/>
        <v>5202300.9069721848</v>
      </c>
      <c r="BB122" s="33">
        <f t="shared" si="411"/>
        <v>5026424.842445231</v>
      </c>
      <c r="BC122" s="33">
        <f t="shared" si="411"/>
        <v>4272072.9110551383</v>
      </c>
      <c r="BD122" s="33">
        <f t="shared" si="411"/>
        <v>4995613.4740656726</v>
      </c>
      <c r="BE122" s="33">
        <f t="shared" si="411"/>
        <v>5188047.1965055298</v>
      </c>
      <c r="BF122" s="33">
        <f t="shared" si="411"/>
        <v>5108035.6722457707</v>
      </c>
      <c r="BG122" s="33">
        <f t="shared" si="411"/>
        <v>3999164.4863614468</v>
      </c>
      <c r="BH122" s="33">
        <f t="shared" si="411"/>
        <v>5157032.4908493636</v>
      </c>
      <c r="BI122" s="33">
        <f t="shared" si="411"/>
        <v>4956926.3535888297</v>
      </c>
      <c r="BJ122" s="33">
        <f t="shared" si="411"/>
        <v>5233914.6804170646</v>
      </c>
      <c r="BK122" s="99">
        <f t="shared" si="394"/>
        <v>58103051.997739702</v>
      </c>
      <c r="BM122" s="33">
        <f t="shared" ref="BM122:BX122" si="412">SUM(BM123:BM132)</f>
        <v>5777090.1252461225</v>
      </c>
      <c r="BN122" s="33">
        <f t="shared" si="412"/>
        <v>5152522.6265621958</v>
      </c>
      <c r="BO122" s="33">
        <f t="shared" si="412"/>
        <v>4967566.1999583514</v>
      </c>
      <c r="BP122" s="33">
        <f t="shared" si="412"/>
        <v>5362212.7718014158</v>
      </c>
      <c r="BQ122" s="33">
        <f t="shared" si="412"/>
        <v>5322039.0568804694</v>
      </c>
      <c r="BR122" s="33">
        <f t="shared" si="412"/>
        <v>5383436.3404554939</v>
      </c>
      <c r="BS122" s="33">
        <f t="shared" si="412"/>
        <v>4273255.4457056923</v>
      </c>
      <c r="BT122" s="33">
        <f t="shared" si="412"/>
        <v>5151879.2868694169</v>
      </c>
      <c r="BU122" s="33">
        <f t="shared" si="412"/>
        <v>4503411.1692876769</v>
      </c>
      <c r="BV122" s="33">
        <f t="shared" si="412"/>
        <v>5164197.5376689043</v>
      </c>
      <c r="BW122" s="33">
        <f t="shared" si="412"/>
        <v>5017693.5759304343</v>
      </c>
      <c r="BX122" s="33">
        <f t="shared" si="412"/>
        <v>4926269.2127994848</v>
      </c>
      <c r="BY122" s="99">
        <f t="shared" si="396"/>
        <v>61001573.349165648</v>
      </c>
      <c r="CA122" s="33">
        <f t="shared" ref="CA122:CL122" si="413">SUM(CA123:CA132)</f>
        <v>0</v>
      </c>
      <c r="CB122" s="33">
        <f t="shared" si="413"/>
        <v>0</v>
      </c>
      <c r="CC122" s="33">
        <f t="shared" si="413"/>
        <v>0</v>
      </c>
      <c r="CD122" s="33">
        <f t="shared" si="413"/>
        <v>0</v>
      </c>
      <c r="CE122" s="33">
        <f t="shared" si="413"/>
        <v>0</v>
      </c>
      <c r="CF122" s="33">
        <f t="shared" si="413"/>
        <v>0</v>
      </c>
      <c r="CG122" s="33">
        <f t="shared" si="413"/>
        <v>0</v>
      </c>
      <c r="CH122" s="33">
        <f t="shared" si="413"/>
        <v>0</v>
      </c>
      <c r="CI122" s="33">
        <f t="shared" si="413"/>
        <v>0</v>
      </c>
      <c r="CJ122" s="33">
        <f t="shared" si="413"/>
        <v>0</v>
      </c>
      <c r="CK122" s="33">
        <f t="shared" si="413"/>
        <v>0</v>
      </c>
      <c r="CL122" s="33">
        <f t="shared" si="413"/>
        <v>0</v>
      </c>
      <c r="CM122" s="99">
        <f t="shared" si="398"/>
        <v>0</v>
      </c>
      <c r="CO122" s="33">
        <f t="shared" ref="CO122:CR122" si="414">SUM(CO123:CO132)</f>
        <v>0</v>
      </c>
      <c r="CP122" s="33">
        <f t="shared" si="414"/>
        <v>0</v>
      </c>
      <c r="CQ122" s="33">
        <f t="shared" si="414"/>
        <v>0</v>
      </c>
      <c r="CR122" s="33">
        <f t="shared" si="414"/>
        <v>0</v>
      </c>
      <c r="CS122" s="99">
        <f t="shared" si="400"/>
        <v>0</v>
      </c>
      <c r="CU122" s="33">
        <f t="shared" ref="CU122:CX122" si="415">SUM(CU123:CU132)</f>
        <v>0</v>
      </c>
      <c r="CV122" s="33">
        <f t="shared" si="415"/>
        <v>0</v>
      </c>
      <c r="CW122" s="33">
        <f t="shared" si="415"/>
        <v>0</v>
      </c>
      <c r="CX122" s="33">
        <f t="shared" si="415"/>
        <v>0</v>
      </c>
      <c r="CY122" s="99">
        <f t="shared" si="402"/>
        <v>0</v>
      </c>
      <c r="DA122" s="33">
        <f t="shared" ref="DA122:DS122" si="416">SUM(DA123:DA132)</f>
        <v>0</v>
      </c>
      <c r="DB122" s="33">
        <f t="shared" si="416"/>
        <v>0</v>
      </c>
      <c r="DC122" s="33">
        <f t="shared" si="416"/>
        <v>0</v>
      </c>
      <c r="DD122" s="33">
        <f t="shared" si="416"/>
        <v>0</v>
      </c>
      <c r="DE122" s="33">
        <f t="shared" si="416"/>
        <v>0</v>
      </c>
      <c r="DF122" s="33">
        <f t="shared" si="416"/>
        <v>0</v>
      </c>
      <c r="DG122" s="33">
        <f t="shared" si="416"/>
        <v>0</v>
      </c>
      <c r="DH122" s="33">
        <f t="shared" si="416"/>
        <v>0</v>
      </c>
      <c r="DI122" s="33">
        <f t="shared" si="416"/>
        <v>0</v>
      </c>
      <c r="DJ122" s="33">
        <f t="shared" si="416"/>
        <v>0</v>
      </c>
      <c r="DK122" s="33">
        <f t="shared" si="416"/>
        <v>0</v>
      </c>
      <c r="DL122" s="33">
        <f t="shared" si="416"/>
        <v>0</v>
      </c>
      <c r="DM122" s="33">
        <f t="shared" si="416"/>
        <v>0</v>
      </c>
      <c r="DN122" s="33">
        <f t="shared" si="416"/>
        <v>0</v>
      </c>
      <c r="DO122" s="33">
        <f t="shared" si="416"/>
        <v>0</v>
      </c>
      <c r="DP122" s="33">
        <f t="shared" si="416"/>
        <v>0</v>
      </c>
      <c r="DQ122" s="33">
        <f t="shared" si="416"/>
        <v>0</v>
      </c>
      <c r="DR122" s="33">
        <f t="shared" si="416"/>
        <v>0</v>
      </c>
      <c r="DS122" s="33">
        <f t="shared" si="416"/>
        <v>0</v>
      </c>
      <c r="DU122" s="93">
        <f t="shared" si="404"/>
        <v>2898521.3514259458</v>
      </c>
      <c r="DW122" s="93">
        <f t="shared" si="405"/>
        <v>-2878568.7738201767</v>
      </c>
      <c r="DX122" s="99">
        <f t="shared" si="406"/>
        <v>61001573.349165648</v>
      </c>
    </row>
    <row r="123" spans="1:128" x14ac:dyDescent="0.3">
      <c r="A123" s="12" t="str">
        <f t="shared" si="230"/>
        <v>2120101POWER-1001CHANCADO PRIMARIO OXIDOS</v>
      </c>
      <c r="B123" s="15" t="s">
        <v>116</v>
      </c>
      <c r="C123" s="16" t="s">
        <v>64</v>
      </c>
      <c r="D123" s="15" t="s">
        <v>117</v>
      </c>
      <c r="E123" s="16" t="s">
        <v>118</v>
      </c>
      <c r="F123" s="77" t="s">
        <v>119</v>
      </c>
      <c r="G123" s="39" t="s">
        <v>178</v>
      </c>
      <c r="I123" s="40">
        <v>170252.04964881431</v>
      </c>
      <c r="J123" s="40">
        <v>154279.84579052517</v>
      </c>
      <c r="K123" s="40">
        <v>180876.99337154248</v>
      </c>
      <c r="L123" s="40">
        <v>157399.51684130204</v>
      </c>
      <c r="M123" s="40">
        <v>158016.55679528578</v>
      </c>
      <c r="N123" s="40">
        <v>130630.29944866299</v>
      </c>
      <c r="O123" s="40">
        <v>170332.8934046565</v>
      </c>
      <c r="P123" s="40">
        <v>158809.02334296246</v>
      </c>
      <c r="Q123" s="40">
        <v>180130.23337699007</v>
      </c>
      <c r="R123" s="40">
        <v>182145.57799919948</v>
      </c>
      <c r="S123" s="40">
        <v>151010.54886806916</v>
      </c>
      <c r="T123" s="40">
        <v>174556.66947587172</v>
      </c>
      <c r="U123" s="40">
        <f t="shared" si="387"/>
        <v>1968440.2083638823</v>
      </c>
      <c r="W123" s="42">
        <v>163190.01476491868</v>
      </c>
      <c r="X123" s="42">
        <v>163096.34093017463</v>
      </c>
      <c r="Y123" s="42">
        <v>147649.5874200103</v>
      </c>
      <c r="Z123" s="42">
        <v>138291.06771337119</v>
      </c>
      <c r="AA123" s="42">
        <v>147077.13164153666</v>
      </c>
      <c r="AB123" s="42">
        <v>123569.70950444516</v>
      </c>
      <c r="AC123" s="42">
        <v>137574.44557510799</v>
      </c>
      <c r="AD123" s="42">
        <v>164317.38019214224</v>
      </c>
      <c r="AE123" s="42">
        <v>156951.84751960862</v>
      </c>
      <c r="AF123" s="42">
        <v>163730.61219682812</v>
      </c>
      <c r="AG123" s="42">
        <v>182906.74218160281</v>
      </c>
      <c r="AH123" s="42">
        <v>199948.19819155024</v>
      </c>
      <c r="AI123" s="40">
        <f t="shared" si="389"/>
        <v>1888303.0778312969</v>
      </c>
      <c r="AK123" s="92">
        <v>186766.95364206861</v>
      </c>
      <c r="AL123" s="92">
        <v>154452.18216471723</v>
      </c>
      <c r="AM123" s="92">
        <v>188436.00251137832</v>
      </c>
      <c r="AN123" s="92">
        <v>166547.39933611249</v>
      </c>
      <c r="AO123" s="92">
        <v>155105.89245089324</v>
      </c>
      <c r="AP123" s="92">
        <v>157658.15111134766</v>
      </c>
      <c r="AQ123" s="92">
        <v>177130.16123846802</v>
      </c>
      <c r="AR123" s="92">
        <v>172812.16541141801</v>
      </c>
      <c r="AS123" s="92">
        <v>177858.77300050046</v>
      </c>
      <c r="AT123" s="92">
        <v>159030.48498708097</v>
      </c>
      <c r="AU123" s="92">
        <v>179361.29683105365</v>
      </c>
      <c r="AV123" s="92">
        <v>175869.98975331796</v>
      </c>
      <c r="AW123" s="40">
        <f t="shared" si="392"/>
        <v>2051029.4524383568</v>
      </c>
      <c r="AY123" s="92">
        <f t="shared" ref="AY123:BJ132" si="417">AY60*AY$8</f>
        <v>119849.40451665179</v>
      </c>
      <c r="AZ123" s="92">
        <f t="shared" si="417"/>
        <v>89905.713678531218</v>
      </c>
      <c r="BA123" s="92">
        <f t="shared" si="417"/>
        <v>121738.93352264847</v>
      </c>
      <c r="BB123" s="92">
        <f t="shared" si="417"/>
        <v>117623.2614555105</v>
      </c>
      <c r="BC123" s="92">
        <f t="shared" si="417"/>
        <v>99970.687859641999</v>
      </c>
      <c r="BD123" s="92">
        <f t="shared" si="417"/>
        <v>116902.2452755595</v>
      </c>
      <c r="BE123" s="92">
        <f t="shared" si="417"/>
        <v>121405.38274540957</v>
      </c>
      <c r="BF123" s="92">
        <f t="shared" si="417"/>
        <v>119533.0347580315</v>
      </c>
      <c r="BG123" s="92">
        <f t="shared" si="417"/>
        <v>93584.363583968283</v>
      </c>
      <c r="BH123" s="92">
        <f t="shared" si="417"/>
        <v>120679.60827414814</v>
      </c>
      <c r="BI123" s="92">
        <f t="shared" si="417"/>
        <v>115996.9287873108</v>
      </c>
      <c r="BJ123" s="92">
        <f t="shared" si="417"/>
        <v>122478.72676656641</v>
      </c>
      <c r="BK123" s="40">
        <f t="shared" si="394"/>
        <v>1359668.2912239784</v>
      </c>
      <c r="BM123" s="51">
        <f>+[9]ENERO!$D$34</f>
        <v>186301.7313861227</v>
      </c>
      <c r="BN123" s="51">
        <f>+[10]FEBRERO!$D$34</f>
        <v>172707.11027219624</v>
      </c>
      <c r="BO123" s="51">
        <f>+[11]MARZO!$D34</f>
        <v>171363.83185885171</v>
      </c>
      <c r="BP123" s="92">
        <f t="shared" ref="BP123:BX132" si="418">BP60*BP$8</f>
        <v>165442.14039740618</v>
      </c>
      <c r="BQ123" s="92">
        <f t="shared" si="418"/>
        <v>164202.64736214493</v>
      </c>
      <c r="BR123" s="92">
        <f t="shared" si="418"/>
        <v>166096.9582448939</v>
      </c>
      <c r="BS123" s="92">
        <f t="shared" si="418"/>
        <v>99998.360327995222</v>
      </c>
      <c r="BT123" s="92">
        <f t="shared" si="418"/>
        <v>120559.0182567767</v>
      </c>
      <c r="BU123" s="92">
        <f t="shared" si="418"/>
        <v>105384.22954894954</v>
      </c>
      <c r="BV123" s="92">
        <f t="shared" si="418"/>
        <v>120847.27738326904</v>
      </c>
      <c r="BW123" s="92">
        <f t="shared" si="418"/>
        <v>117418.94127241831</v>
      </c>
      <c r="BX123" s="92">
        <f t="shared" si="418"/>
        <v>115279.52168393724</v>
      </c>
      <c r="BY123" s="40">
        <f t="shared" si="396"/>
        <v>1705601.7679949615</v>
      </c>
      <c r="CA123" s="92">
        <f t="shared" ref="CA123:CL132" si="419">CA60*CA$8</f>
        <v>0</v>
      </c>
      <c r="CB123" s="92">
        <f t="shared" si="419"/>
        <v>0</v>
      </c>
      <c r="CC123" s="92">
        <f t="shared" si="419"/>
        <v>0</v>
      </c>
      <c r="CD123" s="92">
        <f t="shared" si="419"/>
        <v>0</v>
      </c>
      <c r="CE123" s="92">
        <f t="shared" si="419"/>
        <v>0</v>
      </c>
      <c r="CF123" s="92">
        <f t="shared" si="419"/>
        <v>0</v>
      </c>
      <c r="CG123" s="92">
        <f t="shared" si="419"/>
        <v>0</v>
      </c>
      <c r="CH123" s="92">
        <f t="shared" si="419"/>
        <v>0</v>
      </c>
      <c r="CI123" s="92">
        <f t="shared" si="419"/>
        <v>0</v>
      </c>
      <c r="CJ123" s="92">
        <f t="shared" si="419"/>
        <v>0</v>
      </c>
      <c r="CK123" s="92">
        <f t="shared" si="419"/>
        <v>0</v>
      </c>
      <c r="CL123" s="92">
        <f t="shared" si="419"/>
        <v>0</v>
      </c>
      <c r="CM123" s="40">
        <f t="shared" si="398"/>
        <v>0</v>
      </c>
      <c r="CO123" s="92">
        <f t="shared" ref="CO123:CR132" si="420">CO60*CO$8</f>
        <v>0</v>
      </c>
      <c r="CP123" s="92">
        <f t="shared" si="420"/>
        <v>0</v>
      </c>
      <c r="CQ123" s="92">
        <f t="shared" si="420"/>
        <v>0</v>
      </c>
      <c r="CR123" s="92">
        <f t="shared" si="420"/>
        <v>0</v>
      </c>
      <c r="CS123" s="40">
        <f t="shared" si="400"/>
        <v>0</v>
      </c>
      <c r="CU123" s="92">
        <f t="shared" ref="CU123:CX132" si="421">CU60*CU$8</f>
        <v>0</v>
      </c>
      <c r="CV123" s="92">
        <f t="shared" si="421"/>
        <v>0</v>
      </c>
      <c r="CW123" s="92">
        <f t="shared" si="421"/>
        <v>0</v>
      </c>
      <c r="CX123" s="92">
        <f t="shared" si="421"/>
        <v>0</v>
      </c>
      <c r="CY123" s="40">
        <f t="shared" si="402"/>
        <v>0</v>
      </c>
      <c r="DA123" s="92">
        <f t="shared" ref="DA123:DS132" si="422">DA60*DA$8</f>
        <v>0</v>
      </c>
      <c r="DB123" s="92">
        <f t="shared" si="422"/>
        <v>0</v>
      </c>
      <c r="DC123" s="92">
        <f t="shared" si="422"/>
        <v>0</v>
      </c>
      <c r="DD123" s="92">
        <f t="shared" si="422"/>
        <v>0</v>
      </c>
      <c r="DE123" s="92">
        <f t="shared" si="422"/>
        <v>0</v>
      </c>
      <c r="DF123" s="92">
        <f t="shared" si="422"/>
        <v>0</v>
      </c>
      <c r="DG123" s="92">
        <f t="shared" si="422"/>
        <v>0</v>
      </c>
      <c r="DH123" s="92">
        <f t="shared" si="422"/>
        <v>0</v>
      </c>
      <c r="DI123" s="92">
        <f t="shared" si="422"/>
        <v>0</v>
      </c>
      <c r="DJ123" s="92">
        <f t="shared" si="422"/>
        <v>0</v>
      </c>
      <c r="DK123" s="92">
        <f t="shared" si="422"/>
        <v>0</v>
      </c>
      <c r="DL123" s="92">
        <f t="shared" si="422"/>
        <v>0</v>
      </c>
      <c r="DM123" s="92">
        <f t="shared" si="422"/>
        <v>0</v>
      </c>
      <c r="DN123" s="92">
        <f t="shared" si="422"/>
        <v>0</v>
      </c>
      <c r="DO123" s="92">
        <f t="shared" si="422"/>
        <v>0</v>
      </c>
      <c r="DP123" s="92">
        <f t="shared" si="422"/>
        <v>0</v>
      </c>
      <c r="DQ123" s="92">
        <f t="shared" si="422"/>
        <v>0</v>
      </c>
      <c r="DR123" s="92">
        <f t="shared" si="422"/>
        <v>0</v>
      </c>
      <c r="DS123" s="92">
        <f t="shared" si="422"/>
        <v>0</v>
      </c>
      <c r="DU123" s="93">
        <f t="shared" si="404"/>
        <v>345933.47677098308</v>
      </c>
      <c r="DW123" s="93">
        <f t="shared" si="405"/>
        <v>159631.74538486038</v>
      </c>
      <c r="DX123" s="40">
        <f t="shared" si="406"/>
        <v>1705601.7679949615</v>
      </c>
    </row>
    <row r="124" spans="1:128" x14ac:dyDescent="0.3">
      <c r="A124" s="12" t="str">
        <f t="shared" si="230"/>
        <v>2120102POWER-1056ZARANDEOS Y CHANCADO SECUNDARIO</v>
      </c>
      <c r="B124" s="15" t="s">
        <v>120</v>
      </c>
      <c r="C124" s="16" t="s">
        <v>121</v>
      </c>
      <c r="D124" s="15" t="s">
        <v>122</v>
      </c>
      <c r="E124" s="16" t="s">
        <v>123</v>
      </c>
      <c r="F124" s="77" t="s">
        <v>124</v>
      </c>
      <c r="G124" s="39" t="s">
        <v>178</v>
      </c>
      <c r="I124" s="40">
        <v>662690.2335816659</v>
      </c>
      <c r="J124" s="40">
        <v>527647.50986742927</v>
      </c>
      <c r="K124" s="40">
        <v>660918.24402385775</v>
      </c>
      <c r="L124" s="40">
        <v>584850.90599999996</v>
      </c>
      <c r="M124" s="40">
        <v>599215.10410854488</v>
      </c>
      <c r="N124" s="40">
        <v>539220.53011053009</v>
      </c>
      <c r="O124" s="40">
        <v>731356.39169571176</v>
      </c>
      <c r="P124" s="40">
        <v>693984.42975726782</v>
      </c>
      <c r="Q124" s="40">
        <v>757843.45000000019</v>
      </c>
      <c r="R124" s="40">
        <v>669882.94600000011</v>
      </c>
      <c r="S124" s="40">
        <v>699123.32799999986</v>
      </c>
      <c r="T124" s="40">
        <v>699784.21</v>
      </c>
      <c r="U124" s="40">
        <f t="shared" si="387"/>
        <v>7826517.2831450077</v>
      </c>
      <c r="W124" s="42">
        <v>614176.34</v>
      </c>
      <c r="X124" s="42">
        <v>664705.49069252925</v>
      </c>
      <c r="Y124" s="42">
        <v>513601.05800000002</v>
      </c>
      <c r="Z124" s="42">
        <v>668785.58944933908</v>
      </c>
      <c r="AA124" s="42">
        <v>589869.35600000003</v>
      </c>
      <c r="AB124" s="42">
        <v>631534.77600000007</v>
      </c>
      <c r="AC124" s="42">
        <v>639107.91866085841</v>
      </c>
      <c r="AD124" s="42">
        <v>570497.15793040011</v>
      </c>
      <c r="AE124" s="42">
        <v>610767.15379177022</v>
      </c>
      <c r="AF124" s="42">
        <v>571654.10051960009</v>
      </c>
      <c r="AG124" s="42">
        <v>629818.30687000009</v>
      </c>
      <c r="AH124" s="42">
        <v>661274.83719600004</v>
      </c>
      <c r="AI124" s="40">
        <f t="shared" si="389"/>
        <v>7365792.0851104986</v>
      </c>
      <c r="AK124" s="92">
        <v>671049.06410000008</v>
      </c>
      <c r="AL124" s="92">
        <v>468031.11662676244</v>
      </c>
      <c r="AM124" s="92">
        <v>644169.75317172543</v>
      </c>
      <c r="AN124" s="92">
        <v>646483.86453862942</v>
      </c>
      <c r="AO124" s="92">
        <v>556065.26348729245</v>
      </c>
      <c r="AP124" s="92">
        <v>632999.64048000006</v>
      </c>
      <c r="AQ124" s="92">
        <v>667168.28295999998</v>
      </c>
      <c r="AR124" s="92">
        <v>643304.26731999998</v>
      </c>
      <c r="AS124" s="92">
        <v>650452.02159999998</v>
      </c>
      <c r="AT124" s="92">
        <v>554709.74437164329</v>
      </c>
      <c r="AU124" s="92">
        <v>631422.20571200002</v>
      </c>
      <c r="AV124" s="92">
        <v>627343.34080519993</v>
      </c>
      <c r="AW124" s="40">
        <f t="shared" si="392"/>
        <v>7393198.5651732516</v>
      </c>
      <c r="AY124" s="92">
        <f t="shared" si="417"/>
        <v>298641.78465243813</v>
      </c>
      <c r="AZ124" s="92">
        <f t="shared" si="417"/>
        <v>224027.83636423678</v>
      </c>
      <c r="BA124" s="92">
        <f t="shared" si="417"/>
        <v>303350.12940207764</v>
      </c>
      <c r="BB124" s="92">
        <f t="shared" si="417"/>
        <v>293094.66208347696</v>
      </c>
      <c r="BC124" s="92">
        <f t="shared" si="417"/>
        <v>249107.82624028163</v>
      </c>
      <c r="BD124" s="92">
        <f t="shared" si="417"/>
        <v>291298.02771877358</v>
      </c>
      <c r="BE124" s="92">
        <f t="shared" si="417"/>
        <v>302518.98468518426</v>
      </c>
      <c r="BF124" s="92">
        <f t="shared" si="417"/>
        <v>297853.45174660964</v>
      </c>
      <c r="BG124" s="92">
        <f t="shared" si="417"/>
        <v>233194.32807357691</v>
      </c>
      <c r="BH124" s="92">
        <f t="shared" si="417"/>
        <v>300710.49356896366</v>
      </c>
      <c r="BI124" s="92">
        <f t="shared" si="417"/>
        <v>289042.15224891831</v>
      </c>
      <c r="BJ124" s="92">
        <f t="shared" si="417"/>
        <v>305193.55261747434</v>
      </c>
      <c r="BK124" s="40">
        <f t="shared" si="394"/>
        <v>3388033.2294020122</v>
      </c>
      <c r="BM124" s="51">
        <f>+[9]ENERO!$D$35</f>
        <v>632198.99030800001</v>
      </c>
      <c r="BN124" s="51">
        <f>+[10]FEBRERO!$D$35</f>
        <v>556002.66979999992</v>
      </c>
      <c r="BO124" s="51">
        <f>+[11]MARZO!$D35</f>
        <v>551152.75393600005</v>
      </c>
      <c r="BP124" s="92">
        <f t="shared" si="418"/>
        <v>577316.52641892876</v>
      </c>
      <c r="BQ124" s="92">
        <f t="shared" si="418"/>
        <v>572991.26919051888</v>
      </c>
      <c r="BR124" s="92">
        <f t="shared" si="418"/>
        <v>579601.5377482106</v>
      </c>
      <c r="BS124" s="92">
        <f t="shared" si="418"/>
        <v>249176.78073670215</v>
      </c>
      <c r="BT124" s="92">
        <f t="shared" si="418"/>
        <v>300410.00631878234</v>
      </c>
      <c r="BU124" s="92">
        <f t="shared" si="418"/>
        <v>262597.33632925799</v>
      </c>
      <c r="BV124" s="92">
        <f t="shared" si="418"/>
        <v>301128.29290789983</v>
      </c>
      <c r="BW124" s="92">
        <f t="shared" si="418"/>
        <v>292585.5352808428</v>
      </c>
      <c r="BX124" s="92">
        <f t="shared" si="418"/>
        <v>287254.51101250283</v>
      </c>
      <c r="BY124" s="40">
        <f t="shared" si="396"/>
        <v>5162416.2099876469</v>
      </c>
      <c r="CA124" s="92">
        <f t="shared" si="419"/>
        <v>0</v>
      </c>
      <c r="CB124" s="92">
        <f t="shared" si="419"/>
        <v>0</v>
      </c>
      <c r="CC124" s="92">
        <f t="shared" si="419"/>
        <v>0</v>
      </c>
      <c r="CD124" s="92">
        <f t="shared" si="419"/>
        <v>0</v>
      </c>
      <c r="CE124" s="92">
        <f t="shared" si="419"/>
        <v>0</v>
      </c>
      <c r="CF124" s="92">
        <f t="shared" si="419"/>
        <v>0</v>
      </c>
      <c r="CG124" s="92">
        <f t="shared" si="419"/>
        <v>0</v>
      </c>
      <c r="CH124" s="92">
        <f t="shared" si="419"/>
        <v>0</v>
      </c>
      <c r="CI124" s="92">
        <f t="shared" si="419"/>
        <v>0</v>
      </c>
      <c r="CJ124" s="92">
        <f t="shared" si="419"/>
        <v>0</v>
      </c>
      <c r="CK124" s="92">
        <f t="shared" si="419"/>
        <v>0</v>
      </c>
      <c r="CL124" s="92">
        <f t="shared" si="419"/>
        <v>0</v>
      </c>
      <c r="CM124" s="40">
        <f t="shared" si="398"/>
        <v>0</v>
      </c>
      <c r="CO124" s="92">
        <f t="shared" si="420"/>
        <v>0</v>
      </c>
      <c r="CP124" s="92">
        <f t="shared" si="420"/>
        <v>0</v>
      </c>
      <c r="CQ124" s="92">
        <f t="shared" si="420"/>
        <v>0</v>
      </c>
      <c r="CR124" s="92">
        <f t="shared" si="420"/>
        <v>0</v>
      </c>
      <c r="CS124" s="40">
        <f t="shared" si="400"/>
        <v>0</v>
      </c>
      <c r="CU124" s="92">
        <f t="shared" si="421"/>
        <v>0</v>
      </c>
      <c r="CV124" s="92">
        <f t="shared" si="421"/>
        <v>0</v>
      </c>
      <c r="CW124" s="92">
        <f t="shared" si="421"/>
        <v>0</v>
      </c>
      <c r="CX124" s="92">
        <f t="shared" si="421"/>
        <v>0</v>
      </c>
      <c r="CY124" s="40">
        <f t="shared" si="402"/>
        <v>0</v>
      </c>
      <c r="DA124" s="92">
        <f t="shared" si="422"/>
        <v>0</v>
      </c>
      <c r="DB124" s="92">
        <f t="shared" si="422"/>
        <v>0</v>
      </c>
      <c r="DC124" s="92">
        <f t="shared" si="422"/>
        <v>0</v>
      </c>
      <c r="DD124" s="92">
        <f t="shared" si="422"/>
        <v>0</v>
      </c>
      <c r="DE124" s="92">
        <f t="shared" si="422"/>
        <v>0</v>
      </c>
      <c r="DF124" s="92">
        <f t="shared" si="422"/>
        <v>0</v>
      </c>
      <c r="DG124" s="92">
        <f t="shared" si="422"/>
        <v>0</v>
      </c>
      <c r="DH124" s="92">
        <f t="shared" si="422"/>
        <v>0</v>
      </c>
      <c r="DI124" s="92">
        <f t="shared" si="422"/>
        <v>0</v>
      </c>
      <c r="DJ124" s="92">
        <f t="shared" si="422"/>
        <v>0</v>
      </c>
      <c r="DK124" s="92">
        <f t="shared" si="422"/>
        <v>0</v>
      </c>
      <c r="DL124" s="92">
        <f t="shared" si="422"/>
        <v>0</v>
      </c>
      <c r="DM124" s="92">
        <f t="shared" si="422"/>
        <v>0</v>
      </c>
      <c r="DN124" s="92">
        <f t="shared" si="422"/>
        <v>0</v>
      </c>
      <c r="DO124" s="92">
        <f t="shared" si="422"/>
        <v>0</v>
      </c>
      <c r="DP124" s="92">
        <f t="shared" si="422"/>
        <v>0</v>
      </c>
      <c r="DQ124" s="92">
        <f t="shared" si="422"/>
        <v>0</v>
      </c>
      <c r="DR124" s="92">
        <f t="shared" si="422"/>
        <v>0</v>
      </c>
      <c r="DS124" s="92">
        <f t="shared" si="422"/>
        <v>0</v>
      </c>
      <c r="DU124" s="93">
        <f t="shared" si="404"/>
        <v>1774382.9805856347</v>
      </c>
      <c r="DW124" s="93">
        <f t="shared" si="405"/>
        <v>1142183.9902776347</v>
      </c>
      <c r="DX124" s="40">
        <f t="shared" si="406"/>
        <v>5162416.2099876469</v>
      </c>
    </row>
    <row r="125" spans="1:128" x14ac:dyDescent="0.3">
      <c r="A125" s="12" t="str">
        <f t="shared" si="230"/>
        <v>2120103POWER-1058ZARANDEO Y CHANCADO TERCIARIO</v>
      </c>
      <c r="B125" s="15" t="s">
        <v>125</v>
      </c>
      <c r="C125" s="16" t="s">
        <v>126</v>
      </c>
      <c r="D125" s="15" t="s">
        <v>127</v>
      </c>
      <c r="E125" s="16" t="s">
        <v>128</v>
      </c>
      <c r="F125" s="77" t="s">
        <v>129</v>
      </c>
      <c r="G125" s="39" t="s">
        <v>178</v>
      </c>
      <c r="I125" s="40">
        <v>2650760.9343266636</v>
      </c>
      <c r="J125" s="40">
        <v>2110590.0394697171</v>
      </c>
      <c r="K125" s="40">
        <v>2643672.976095431</v>
      </c>
      <c r="L125" s="40">
        <v>2339403.6239999998</v>
      </c>
      <c r="M125" s="40">
        <v>2396860.4164341795</v>
      </c>
      <c r="N125" s="40">
        <v>2156882.1204421204</v>
      </c>
      <c r="O125" s="40">
        <v>2925425.566782847</v>
      </c>
      <c r="P125" s="40">
        <v>2775937.7190290713</v>
      </c>
      <c r="Q125" s="40">
        <v>3031373.8000000007</v>
      </c>
      <c r="R125" s="40">
        <v>2679531.7840000005</v>
      </c>
      <c r="S125" s="40">
        <v>2796493.3119999995</v>
      </c>
      <c r="T125" s="40">
        <v>2799136.84</v>
      </c>
      <c r="U125" s="40">
        <f t="shared" si="387"/>
        <v>31306069.132580031</v>
      </c>
      <c r="W125" s="42">
        <v>2456705.36</v>
      </c>
      <c r="X125" s="42">
        <v>2658821.962770117</v>
      </c>
      <c r="Y125" s="42">
        <v>2054404.2320000001</v>
      </c>
      <c r="Z125" s="42">
        <v>2675142.3577973563</v>
      </c>
      <c r="AA125" s="42">
        <v>2359477.4240000001</v>
      </c>
      <c r="AB125" s="42">
        <v>2526139.1040000003</v>
      </c>
      <c r="AC125" s="42">
        <v>2556431.6746434337</v>
      </c>
      <c r="AD125" s="42">
        <v>2281988.6317216004</v>
      </c>
      <c r="AE125" s="42">
        <v>2443068.6151670809</v>
      </c>
      <c r="AF125" s="42">
        <v>2286616.4020784004</v>
      </c>
      <c r="AG125" s="42">
        <v>2519273.2274800004</v>
      </c>
      <c r="AH125" s="42">
        <v>2645099.3487840001</v>
      </c>
      <c r="AI125" s="40">
        <f t="shared" si="389"/>
        <v>29463168.340441994</v>
      </c>
      <c r="AK125" s="92">
        <v>2684196.2564000003</v>
      </c>
      <c r="AL125" s="92">
        <v>1872124.4665070497</v>
      </c>
      <c r="AM125" s="92">
        <v>2576679.0126869017</v>
      </c>
      <c r="AN125" s="92">
        <v>2585935.4581545177</v>
      </c>
      <c r="AO125" s="92">
        <v>2224261.0539491698</v>
      </c>
      <c r="AP125" s="92">
        <v>2531998.5619200002</v>
      </c>
      <c r="AQ125" s="92">
        <v>2668673.1318399999</v>
      </c>
      <c r="AR125" s="92">
        <v>2573217.0692799999</v>
      </c>
      <c r="AS125" s="92">
        <v>2601808.0863999999</v>
      </c>
      <c r="AT125" s="92">
        <v>2218838.9774865732</v>
      </c>
      <c r="AU125" s="92">
        <v>2525688.8228480001</v>
      </c>
      <c r="AV125" s="92">
        <v>2509373.3632207997</v>
      </c>
      <c r="AW125" s="40">
        <f t="shared" si="392"/>
        <v>29572794.260693006</v>
      </c>
      <c r="AY125" s="92">
        <f t="shared" si="417"/>
        <v>1194567.1386097525</v>
      </c>
      <c r="AZ125" s="92">
        <f t="shared" si="417"/>
        <v>896111.34545694711</v>
      </c>
      <c r="BA125" s="92">
        <f t="shared" si="417"/>
        <v>1213400.5176083106</v>
      </c>
      <c r="BB125" s="92">
        <f t="shared" si="417"/>
        <v>1172378.6483339078</v>
      </c>
      <c r="BC125" s="92">
        <f t="shared" si="417"/>
        <v>996431.30496112653</v>
      </c>
      <c r="BD125" s="92">
        <f t="shared" si="417"/>
        <v>1165192.1108750943</v>
      </c>
      <c r="BE125" s="92">
        <f t="shared" si="417"/>
        <v>1210075.938740737</v>
      </c>
      <c r="BF125" s="92">
        <f t="shared" si="417"/>
        <v>1191413.8069864386</v>
      </c>
      <c r="BG125" s="92">
        <f t="shared" si="417"/>
        <v>932777.31229430763</v>
      </c>
      <c r="BH125" s="92">
        <f t="shared" si="417"/>
        <v>1202841.9742758546</v>
      </c>
      <c r="BI125" s="92">
        <f t="shared" si="417"/>
        <v>1156168.6089956732</v>
      </c>
      <c r="BJ125" s="92">
        <f t="shared" si="417"/>
        <v>1220774.2104698974</v>
      </c>
      <c r="BK125" s="40">
        <f t="shared" si="394"/>
        <v>13552132.917608049</v>
      </c>
      <c r="BM125" s="51">
        <f>+[9]ENERO!$D$36</f>
        <v>2528795.961232</v>
      </c>
      <c r="BN125" s="51">
        <f>+[10]FEBRERO!$D$36</f>
        <v>2224010.6791999997</v>
      </c>
      <c r="BO125" s="51">
        <f>+[11]MARZO!$D36</f>
        <v>2204611.0157440002</v>
      </c>
      <c r="BP125" s="92">
        <f t="shared" si="418"/>
        <v>2309266.105675715</v>
      </c>
      <c r="BQ125" s="92">
        <f t="shared" si="418"/>
        <v>2291965.0767620755</v>
      </c>
      <c r="BR125" s="92">
        <f t="shared" si="418"/>
        <v>2318406.1509928424</v>
      </c>
      <c r="BS125" s="92">
        <f t="shared" si="418"/>
        <v>996707.12294680858</v>
      </c>
      <c r="BT125" s="92">
        <f t="shared" si="418"/>
        <v>1201640.0252751294</v>
      </c>
      <c r="BU125" s="92">
        <f t="shared" si="418"/>
        <v>1050389.345317032</v>
      </c>
      <c r="BV125" s="92">
        <f t="shared" si="418"/>
        <v>1204513.1716315993</v>
      </c>
      <c r="BW125" s="92">
        <f t="shared" si="418"/>
        <v>1170342.1411233712</v>
      </c>
      <c r="BX125" s="92">
        <f t="shared" si="418"/>
        <v>1149018.0440500113</v>
      </c>
      <c r="BY125" s="40">
        <f t="shared" si="396"/>
        <v>20649664.839950588</v>
      </c>
      <c r="CA125" s="92">
        <f t="shared" si="419"/>
        <v>0</v>
      </c>
      <c r="CB125" s="92">
        <f t="shared" si="419"/>
        <v>0</v>
      </c>
      <c r="CC125" s="92">
        <f t="shared" si="419"/>
        <v>0</v>
      </c>
      <c r="CD125" s="92">
        <f t="shared" si="419"/>
        <v>0</v>
      </c>
      <c r="CE125" s="92">
        <f t="shared" si="419"/>
        <v>0</v>
      </c>
      <c r="CF125" s="92">
        <f t="shared" si="419"/>
        <v>0</v>
      </c>
      <c r="CG125" s="92">
        <f t="shared" si="419"/>
        <v>0</v>
      </c>
      <c r="CH125" s="92">
        <f t="shared" si="419"/>
        <v>0</v>
      </c>
      <c r="CI125" s="92">
        <f t="shared" si="419"/>
        <v>0</v>
      </c>
      <c r="CJ125" s="92">
        <f t="shared" si="419"/>
        <v>0</v>
      </c>
      <c r="CK125" s="92">
        <f t="shared" si="419"/>
        <v>0</v>
      </c>
      <c r="CL125" s="92">
        <f t="shared" si="419"/>
        <v>0</v>
      </c>
      <c r="CM125" s="40">
        <f t="shared" si="398"/>
        <v>0</v>
      </c>
      <c r="CO125" s="92">
        <f t="shared" si="420"/>
        <v>0</v>
      </c>
      <c r="CP125" s="92">
        <f t="shared" si="420"/>
        <v>0</v>
      </c>
      <c r="CQ125" s="92">
        <f t="shared" si="420"/>
        <v>0</v>
      </c>
      <c r="CR125" s="92">
        <f t="shared" si="420"/>
        <v>0</v>
      </c>
      <c r="CS125" s="40">
        <f t="shared" si="400"/>
        <v>0</v>
      </c>
      <c r="CU125" s="92">
        <f t="shared" si="421"/>
        <v>0</v>
      </c>
      <c r="CV125" s="92">
        <f t="shared" si="421"/>
        <v>0</v>
      </c>
      <c r="CW125" s="92">
        <f t="shared" si="421"/>
        <v>0</v>
      </c>
      <c r="CX125" s="92">
        <f t="shared" si="421"/>
        <v>0</v>
      </c>
      <c r="CY125" s="40">
        <f t="shared" si="402"/>
        <v>0</v>
      </c>
      <c r="DA125" s="92">
        <f t="shared" si="422"/>
        <v>0</v>
      </c>
      <c r="DB125" s="92">
        <f t="shared" si="422"/>
        <v>0</v>
      </c>
      <c r="DC125" s="92">
        <f t="shared" si="422"/>
        <v>0</v>
      </c>
      <c r="DD125" s="92">
        <f t="shared" si="422"/>
        <v>0</v>
      </c>
      <c r="DE125" s="92">
        <f t="shared" si="422"/>
        <v>0</v>
      </c>
      <c r="DF125" s="92">
        <f t="shared" si="422"/>
        <v>0</v>
      </c>
      <c r="DG125" s="92">
        <f t="shared" si="422"/>
        <v>0</v>
      </c>
      <c r="DH125" s="92">
        <f t="shared" si="422"/>
        <v>0</v>
      </c>
      <c r="DI125" s="92">
        <f t="shared" si="422"/>
        <v>0</v>
      </c>
      <c r="DJ125" s="92">
        <f t="shared" si="422"/>
        <v>0</v>
      </c>
      <c r="DK125" s="92">
        <f t="shared" si="422"/>
        <v>0</v>
      </c>
      <c r="DL125" s="92">
        <f t="shared" si="422"/>
        <v>0</v>
      </c>
      <c r="DM125" s="92">
        <f t="shared" si="422"/>
        <v>0</v>
      </c>
      <c r="DN125" s="92">
        <f t="shared" si="422"/>
        <v>0</v>
      </c>
      <c r="DO125" s="92">
        <f t="shared" si="422"/>
        <v>0</v>
      </c>
      <c r="DP125" s="92">
        <f t="shared" si="422"/>
        <v>0</v>
      </c>
      <c r="DQ125" s="92">
        <f t="shared" si="422"/>
        <v>0</v>
      </c>
      <c r="DR125" s="92">
        <f t="shared" si="422"/>
        <v>0</v>
      </c>
      <c r="DS125" s="92">
        <f t="shared" si="422"/>
        <v>0</v>
      </c>
      <c r="DU125" s="93">
        <f t="shared" si="404"/>
        <v>7097531.9223425388</v>
      </c>
      <c r="DW125" s="93">
        <f t="shared" si="405"/>
        <v>4568735.9611105388</v>
      </c>
      <c r="DX125" s="40">
        <f t="shared" si="406"/>
        <v>20649664.839950588</v>
      </c>
    </row>
    <row r="126" spans="1:128" x14ac:dyDescent="0.3">
      <c r="A126" s="12" t="str">
        <f t="shared" si="230"/>
        <v>2120104POWER-1120PRODUCTO DE MINERAL FINO</v>
      </c>
      <c r="B126" s="15" t="s">
        <v>130</v>
      </c>
      <c r="C126" s="16" t="s">
        <v>131</v>
      </c>
      <c r="D126" s="15" t="s">
        <v>132</v>
      </c>
      <c r="E126" s="16" t="s">
        <v>133</v>
      </c>
      <c r="F126" s="77" t="s">
        <v>134</v>
      </c>
      <c r="G126" s="39" t="s">
        <v>178</v>
      </c>
      <c r="I126" s="40">
        <v>482354.4158660582</v>
      </c>
      <c r="J126" s="40">
        <v>414507.64736944018</v>
      </c>
      <c r="K126" s="40">
        <v>475431.91284130467</v>
      </c>
      <c r="L126" s="40">
        <v>438940.9</v>
      </c>
      <c r="M126" s="40">
        <v>462542.28926585929</v>
      </c>
      <c r="N126" s="40">
        <v>404760.81049393769</v>
      </c>
      <c r="O126" s="40">
        <v>539686.72570132383</v>
      </c>
      <c r="P126" s="40">
        <v>403981.26027297403</v>
      </c>
      <c r="Q126" s="40">
        <v>537289.85000000009</v>
      </c>
      <c r="R126" s="40">
        <v>479702.74000000005</v>
      </c>
      <c r="S126" s="40">
        <v>457246.86</v>
      </c>
      <c r="T126" s="40">
        <v>527814.61</v>
      </c>
      <c r="U126" s="40">
        <f t="shared" si="387"/>
        <v>5624260.0218108986</v>
      </c>
      <c r="W126" s="42">
        <v>476423.94000000006</v>
      </c>
      <c r="X126" s="42">
        <v>486762.78782122204</v>
      </c>
      <c r="Y126" s="42">
        <v>409799.63000000006</v>
      </c>
      <c r="Z126" s="42">
        <v>470187.43717651011</v>
      </c>
      <c r="AA126" s="42">
        <v>487653.75</v>
      </c>
      <c r="AB126" s="42">
        <v>488164.58</v>
      </c>
      <c r="AC126" s="42">
        <v>504554.81080062722</v>
      </c>
      <c r="AD126" s="42">
        <v>460534.45296000002</v>
      </c>
      <c r="AE126" s="42">
        <v>484415.04633687891</v>
      </c>
      <c r="AF126" s="42">
        <v>504863.00269999995</v>
      </c>
      <c r="AG126" s="42">
        <v>479936.1100000001</v>
      </c>
      <c r="AH126" s="42">
        <v>475069.49705000001</v>
      </c>
      <c r="AI126" s="40">
        <f t="shared" si="389"/>
        <v>5728365.0448452393</v>
      </c>
      <c r="AK126" s="92">
        <v>480032.81679999997</v>
      </c>
      <c r="AL126" s="92">
        <v>366157.52891200961</v>
      </c>
      <c r="AM126" s="92">
        <v>463859.18102777685</v>
      </c>
      <c r="AN126" s="92">
        <v>485924.95512079692</v>
      </c>
      <c r="AO126" s="92">
        <v>440112.87985926482</v>
      </c>
      <c r="AP126" s="92">
        <v>443761.95050999988</v>
      </c>
      <c r="AQ126" s="92">
        <v>494745.72739999997</v>
      </c>
      <c r="AR126" s="92">
        <v>499784.8403000001</v>
      </c>
      <c r="AS126" s="92">
        <v>473464.98478999996</v>
      </c>
      <c r="AT126" s="92">
        <v>417049.61441938725</v>
      </c>
      <c r="AU126" s="92">
        <v>517191.49949999998</v>
      </c>
      <c r="AV126" s="92">
        <v>525871.43504999997</v>
      </c>
      <c r="AW126" s="40">
        <f t="shared" si="392"/>
        <v>5607957.4136892352</v>
      </c>
      <c r="AY126" s="92">
        <f t="shared" si="417"/>
        <v>2358050.4742690106</v>
      </c>
      <c r="AZ126" s="92">
        <f t="shared" si="417"/>
        <v>1768904.9990206582</v>
      </c>
      <c r="BA126" s="92">
        <f t="shared" si="417"/>
        <v>2395227.1693615289</v>
      </c>
      <c r="BB126" s="92">
        <f t="shared" si="417"/>
        <v>2314250.8598922403</v>
      </c>
      <c r="BC126" s="92">
        <f t="shared" si="417"/>
        <v>1966934.4947615075</v>
      </c>
      <c r="BD126" s="92">
        <f t="shared" si="417"/>
        <v>2300064.7856939919</v>
      </c>
      <c r="BE126" s="92">
        <f t="shared" si="417"/>
        <v>2388664.5204136013</v>
      </c>
      <c r="BF126" s="92">
        <f t="shared" si="417"/>
        <v>2351825.8637891533</v>
      </c>
      <c r="BG126" s="92">
        <f t="shared" si="417"/>
        <v>1841282.8484490237</v>
      </c>
      <c r="BH126" s="92">
        <f t="shared" si="417"/>
        <v>2374384.8263002061</v>
      </c>
      <c r="BI126" s="92">
        <f t="shared" si="417"/>
        <v>2282252.5822617938</v>
      </c>
      <c r="BJ126" s="92">
        <f t="shared" si="417"/>
        <v>2409782.6843990642</v>
      </c>
      <c r="BK126" s="40">
        <f t="shared" si="394"/>
        <v>26751626.108611785</v>
      </c>
      <c r="BM126" s="51">
        <f>+[9]ENERO!$D$37</f>
        <v>569176.86580000003</v>
      </c>
      <c r="BN126" s="51">
        <f>+[10]FEBRERO!$D$37</f>
        <v>505481.36470000003</v>
      </c>
      <c r="BO126" s="51">
        <f>+[11]MARZO!$D37</f>
        <v>461067.06677999988</v>
      </c>
      <c r="BP126" s="92">
        <f t="shared" si="418"/>
        <v>742221.38984310429</v>
      </c>
      <c r="BQ126" s="92">
        <f t="shared" si="418"/>
        <v>736660.6648602034</v>
      </c>
      <c r="BR126" s="92">
        <f t="shared" si="418"/>
        <v>745159.09248457721</v>
      </c>
      <c r="BS126" s="92">
        <f t="shared" si="418"/>
        <v>1967478.9536796613</v>
      </c>
      <c r="BT126" s="92">
        <f t="shared" si="418"/>
        <v>2372012.2041849643</v>
      </c>
      <c r="BU126" s="92">
        <f t="shared" si="418"/>
        <v>2073446.5345954066</v>
      </c>
      <c r="BV126" s="92">
        <f t="shared" si="418"/>
        <v>2377683.7348252619</v>
      </c>
      <c r="BW126" s="92">
        <f t="shared" si="418"/>
        <v>2310230.8373765978</v>
      </c>
      <c r="BX126" s="92">
        <f t="shared" si="418"/>
        <v>2268137.5170499436</v>
      </c>
      <c r="BY126" s="40">
        <f t="shared" si="396"/>
        <v>17128756.226179719</v>
      </c>
      <c r="CA126" s="92">
        <f t="shared" si="419"/>
        <v>0</v>
      </c>
      <c r="CB126" s="92">
        <f t="shared" si="419"/>
        <v>0</v>
      </c>
      <c r="CC126" s="92">
        <f t="shared" si="419"/>
        <v>0</v>
      </c>
      <c r="CD126" s="92">
        <f t="shared" si="419"/>
        <v>0</v>
      </c>
      <c r="CE126" s="92">
        <f t="shared" si="419"/>
        <v>0</v>
      </c>
      <c r="CF126" s="92">
        <f t="shared" si="419"/>
        <v>0</v>
      </c>
      <c r="CG126" s="92">
        <f t="shared" si="419"/>
        <v>0</v>
      </c>
      <c r="CH126" s="92">
        <f t="shared" si="419"/>
        <v>0</v>
      </c>
      <c r="CI126" s="92">
        <f t="shared" si="419"/>
        <v>0</v>
      </c>
      <c r="CJ126" s="92">
        <f t="shared" si="419"/>
        <v>0</v>
      </c>
      <c r="CK126" s="92">
        <f t="shared" si="419"/>
        <v>0</v>
      </c>
      <c r="CL126" s="92">
        <f t="shared" si="419"/>
        <v>0</v>
      </c>
      <c r="CM126" s="40">
        <f t="shared" si="398"/>
        <v>0</v>
      </c>
      <c r="CO126" s="92">
        <f t="shared" si="420"/>
        <v>0</v>
      </c>
      <c r="CP126" s="92">
        <f t="shared" si="420"/>
        <v>0</v>
      </c>
      <c r="CQ126" s="92">
        <f t="shared" si="420"/>
        <v>0</v>
      </c>
      <c r="CR126" s="92">
        <f t="shared" si="420"/>
        <v>0</v>
      </c>
      <c r="CS126" s="40">
        <f t="shared" si="400"/>
        <v>0</v>
      </c>
      <c r="CU126" s="92">
        <f t="shared" si="421"/>
        <v>0</v>
      </c>
      <c r="CV126" s="92">
        <f t="shared" si="421"/>
        <v>0</v>
      </c>
      <c r="CW126" s="92">
        <f t="shared" si="421"/>
        <v>0</v>
      </c>
      <c r="CX126" s="92">
        <f t="shared" si="421"/>
        <v>0</v>
      </c>
      <c r="CY126" s="40">
        <f t="shared" si="402"/>
        <v>0</v>
      </c>
      <c r="DA126" s="92">
        <f t="shared" si="422"/>
        <v>0</v>
      </c>
      <c r="DB126" s="92">
        <f t="shared" si="422"/>
        <v>0</v>
      </c>
      <c r="DC126" s="92">
        <f t="shared" si="422"/>
        <v>0</v>
      </c>
      <c r="DD126" s="92">
        <f t="shared" si="422"/>
        <v>0</v>
      </c>
      <c r="DE126" s="92">
        <f t="shared" si="422"/>
        <v>0</v>
      </c>
      <c r="DF126" s="92">
        <f t="shared" si="422"/>
        <v>0</v>
      </c>
      <c r="DG126" s="92">
        <f t="shared" si="422"/>
        <v>0</v>
      </c>
      <c r="DH126" s="92">
        <f t="shared" si="422"/>
        <v>0</v>
      </c>
      <c r="DI126" s="92">
        <f t="shared" si="422"/>
        <v>0</v>
      </c>
      <c r="DJ126" s="92">
        <f t="shared" si="422"/>
        <v>0</v>
      </c>
      <c r="DK126" s="92">
        <f t="shared" si="422"/>
        <v>0</v>
      </c>
      <c r="DL126" s="92">
        <f t="shared" si="422"/>
        <v>0</v>
      </c>
      <c r="DM126" s="92">
        <f t="shared" si="422"/>
        <v>0</v>
      </c>
      <c r="DN126" s="92">
        <f t="shared" si="422"/>
        <v>0</v>
      </c>
      <c r="DO126" s="92">
        <f t="shared" si="422"/>
        <v>0</v>
      </c>
      <c r="DP126" s="92">
        <f t="shared" si="422"/>
        <v>0</v>
      </c>
      <c r="DQ126" s="92">
        <f t="shared" si="422"/>
        <v>0</v>
      </c>
      <c r="DR126" s="92">
        <f t="shared" si="422"/>
        <v>0</v>
      </c>
      <c r="DS126" s="92">
        <f t="shared" si="422"/>
        <v>0</v>
      </c>
      <c r="DU126" s="93">
        <f t="shared" si="404"/>
        <v>-9622869.8824320659</v>
      </c>
      <c r="DW126" s="93">
        <f t="shared" si="405"/>
        <v>-10192046.748232067</v>
      </c>
      <c r="DX126" s="40">
        <f t="shared" si="406"/>
        <v>17128756.226179719</v>
      </c>
    </row>
    <row r="127" spans="1:128" x14ac:dyDescent="0.3">
      <c r="A127" s="12" t="str">
        <f t="shared" si="230"/>
        <v>2120110POWER-1154PRETRATAMIENTO VATEAS Y POZAS</v>
      </c>
      <c r="B127" s="15" t="s">
        <v>135</v>
      </c>
      <c r="C127" s="16" t="s">
        <v>136</v>
      </c>
      <c r="D127" s="15" t="s">
        <v>137</v>
      </c>
      <c r="E127" s="16" t="s">
        <v>138</v>
      </c>
      <c r="F127" s="77" t="s">
        <v>139</v>
      </c>
      <c r="G127" s="39" t="s">
        <v>178</v>
      </c>
      <c r="I127" s="40">
        <v>116129.06260234422</v>
      </c>
      <c r="J127" s="40">
        <v>97900.430260937603</v>
      </c>
      <c r="K127" s="40">
        <v>118810.73252672159</v>
      </c>
      <c r="L127" s="40">
        <v>110541.90000000002</v>
      </c>
      <c r="M127" s="40">
        <v>106904.84321389765</v>
      </c>
      <c r="N127" s="40">
        <v>98000.991345537186</v>
      </c>
      <c r="O127" s="40">
        <v>127044.58008697438</v>
      </c>
      <c r="P127" s="40">
        <v>120306.13204455186</v>
      </c>
      <c r="Q127" s="40">
        <v>129994.39999999997</v>
      </c>
      <c r="R127" s="40">
        <v>120265.73000000001</v>
      </c>
      <c r="S127" s="40">
        <v>126946.14</v>
      </c>
      <c r="T127" s="40">
        <v>128155.94999999998</v>
      </c>
      <c r="U127" s="40">
        <f t="shared" si="387"/>
        <v>1401000.8920809643</v>
      </c>
      <c r="W127" s="42">
        <v>118630.01</v>
      </c>
      <c r="X127" s="42">
        <v>131650.57338248045</v>
      </c>
      <c r="Y127" s="42">
        <v>105843.49</v>
      </c>
      <c r="Z127" s="42">
        <v>132921.42401880375</v>
      </c>
      <c r="AA127" s="42">
        <v>119050.09</v>
      </c>
      <c r="AB127" s="42">
        <v>119640.1</v>
      </c>
      <c r="AC127" s="42">
        <v>125281.96097885695</v>
      </c>
      <c r="AD127" s="42">
        <v>105986.21161899999</v>
      </c>
      <c r="AE127" s="42">
        <v>117189.25607147771</v>
      </c>
      <c r="AF127" s="42">
        <v>110581.74665799999</v>
      </c>
      <c r="AG127" s="42">
        <v>120860.55722000002</v>
      </c>
      <c r="AH127" s="42">
        <v>121949.586985</v>
      </c>
      <c r="AI127" s="40">
        <f t="shared" si="389"/>
        <v>1429585.0069336186</v>
      </c>
      <c r="AK127" s="92">
        <v>125478.11238999999</v>
      </c>
      <c r="AL127" s="92">
        <v>93980.719989841818</v>
      </c>
      <c r="AM127" s="92">
        <v>123145.51249673449</v>
      </c>
      <c r="AN127" s="92">
        <v>123681.59118176211</v>
      </c>
      <c r="AO127" s="92">
        <v>115037.6413338799</v>
      </c>
      <c r="AP127" s="92">
        <v>126658.54357999998</v>
      </c>
      <c r="AQ127" s="92">
        <v>129202.81521999999</v>
      </c>
      <c r="AR127" s="92">
        <v>129266.42686999998</v>
      </c>
      <c r="AS127" s="92">
        <v>126104.75827999999</v>
      </c>
      <c r="AT127" s="92">
        <v>112477.10808984273</v>
      </c>
      <c r="AU127" s="92">
        <v>123367.51995</v>
      </c>
      <c r="AV127" s="92">
        <v>124433.74728099999</v>
      </c>
      <c r="AW127" s="40">
        <f t="shared" si="392"/>
        <v>1452834.4966630612</v>
      </c>
      <c r="AY127" s="92">
        <f t="shared" si="417"/>
        <v>250230.12327947107</v>
      </c>
      <c r="AZ127" s="92">
        <f t="shared" si="417"/>
        <v>187711.55274436058</v>
      </c>
      <c r="BA127" s="92">
        <f t="shared" si="417"/>
        <v>254175.21652392673</v>
      </c>
      <c r="BB127" s="92">
        <f t="shared" si="417"/>
        <v>245582.22323462996</v>
      </c>
      <c r="BC127" s="92">
        <f t="shared" si="417"/>
        <v>208725.92273894922</v>
      </c>
      <c r="BD127" s="92">
        <f t="shared" si="417"/>
        <v>244076.83429821208</v>
      </c>
      <c r="BE127" s="92">
        <f t="shared" si="417"/>
        <v>253478.80545334143</v>
      </c>
      <c r="BF127" s="92">
        <f t="shared" si="417"/>
        <v>249569.58396331235</v>
      </c>
      <c r="BG127" s="92">
        <f t="shared" si="417"/>
        <v>195392.10003662214</v>
      </c>
      <c r="BH127" s="92">
        <f t="shared" si="417"/>
        <v>251963.48181740625</v>
      </c>
      <c r="BI127" s="92">
        <f t="shared" si="417"/>
        <v>242186.65005094756</v>
      </c>
      <c r="BJ127" s="92">
        <f t="shared" si="417"/>
        <v>255719.80955193125</v>
      </c>
      <c r="BK127" s="40">
        <f t="shared" si="394"/>
        <v>2838812.3036931106</v>
      </c>
      <c r="BM127" s="51">
        <f>+[9]ENERO!$D$38</f>
        <v>127281.91244999996</v>
      </c>
      <c r="BN127" s="51">
        <f>+[10]FEBRERO!$D$38</f>
        <v>115214.29947</v>
      </c>
      <c r="BO127" s="51">
        <f>+[11]MARZO!$D38</f>
        <v>109160.54151200004</v>
      </c>
      <c r="BP127" s="92">
        <f t="shared" si="418"/>
        <v>140794.32602127662</v>
      </c>
      <c r="BQ127" s="92">
        <f t="shared" si="418"/>
        <v>139739.49448870288</v>
      </c>
      <c r="BR127" s="92">
        <f t="shared" si="418"/>
        <v>141351.58813891048</v>
      </c>
      <c r="BS127" s="92">
        <f t="shared" si="418"/>
        <v>208783.6992894077</v>
      </c>
      <c r="BT127" s="92">
        <f t="shared" si="418"/>
        <v>251711.70538985683</v>
      </c>
      <c r="BU127" s="92">
        <f t="shared" si="418"/>
        <v>220028.7006689453</v>
      </c>
      <c r="BV127" s="92">
        <f t="shared" si="418"/>
        <v>252313.553326019</v>
      </c>
      <c r="BW127" s="92">
        <f t="shared" si="418"/>
        <v>245155.62900322897</v>
      </c>
      <c r="BX127" s="92">
        <f t="shared" si="418"/>
        <v>240688.79640167233</v>
      </c>
      <c r="BY127" s="40">
        <f t="shared" si="396"/>
        <v>2192224.2461600201</v>
      </c>
      <c r="CA127" s="92">
        <f t="shared" si="419"/>
        <v>0</v>
      </c>
      <c r="CB127" s="92">
        <f t="shared" si="419"/>
        <v>0</v>
      </c>
      <c r="CC127" s="92">
        <f t="shared" si="419"/>
        <v>0</v>
      </c>
      <c r="CD127" s="92">
        <f t="shared" si="419"/>
        <v>0</v>
      </c>
      <c r="CE127" s="92">
        <f t="shared" si="419"/>
        <v>0</v>
      </c>
      <c r="CF127" s="92">
        <f t="shared" si="419"/>
        <v>0</v>
      </c>
      <c r="CG127" s="92">
        <f t="shared" si="419"/>
        <v>0</v>
      </c>
      <c r="CH127" s="92">
        <f t="shared" si="419"/>
        <v>0</v>
      </c>
      <c r="CI127" s="92">
        <f t="shared" si="419"/>
        <v>0</v>
      </c>
      <c r="CJ127" s="92">
        <f t="shared" si="419"/>
        <v>0</v>
      </c>
      <c r="CK127" s="92">
        <f t="shared" si="419"/>
        <v>0</v>
      </c>
      <c r="CL127" s="92">
        <f t="shared" si="419"/>
        <v>0</v>
      </c>
      <c r="CM127" s="40">
        <f t="shared" si="398"/>
        <v>0</v>
      </c>
      <c r="CO127" s="92">
        <f t="shared" si="420"/>
        <v>0</v>
      </c>
      <c r="CP127" s="92">
        <f t="shared" si="420"/>
        <v>0</v>
      </c>
      <c r="CQ127" s="92">
        <f t="shared" si="420"/>
        <v>0</v>
      </c>
      <c r="CR127" s="92">
        <f t="shared" si="420"/>
        <v>0</v>
      </c>
      <c r="CS127" s="40">
        <f t="shared" si="400"/>
        <v>0</v>
      </c>
      <c r="CU127" s="92">
        <f t="shared" si="421"/>
        <v>0</v>
      </c>
      <c r="CV127" s="92">
        <f t="shared" si="421"/>
        <v>0</v>
      </c>
      <c r="CW127" s="92">
        <f t="shared" si="421"/>
        <v>0</v>
      </c>
      <c r="CX127" s="92">
        <f t="shared" si="421"/>
        <v>0</v>
      </c>
      <c r="CY127" s="40">
        <f t="shared" si="402"/>
        <v>0</v>
      </c>
      <c r="DA127" s="92">
        <f t="shared" si="422"/>
        <v>0</v>
      </c>
      <c r="DB127" s="92">
        <f t="shared" si="422"/>
        <v>0</v>
      </c>
      <c r="DC127" s="92">
        <f t="shared" si="422"/>
        <v>0</v>
      </c>
      <c r="DD127" s="92">
        <f t="shared" si="422"/>
        <v>0</v>
      </c>
      <c r="DE127" s="92">
        <f t="shared" si="422"/>
        <v>0</v>
      </c>
      <c r="DF127" s="92">
        <f t="shared" si="422"/>
        <v>0</v>
      </c>
      <c r="DG127" s="92">
        <f t="shared" si="422"/>
        <v>0</v>
      </c>
      <c r="DH127" s="92">
        <f t="shared" si="422"/>
        <v>0</v>
      </c>
      <c r="DI127" s="92">
        <f t="shared" si="422"/>
        <v>0</v>
      </c>
      <c r="DJ127" s="92">
        <f t="shared" si="422"/>
        <v>0</v>
      </c>
      <c r="DK127" s="92">
        <f t="shared" si="422"/>
        <v>0</v>
      </c>
      <c r="DL127" s="92">
        <f t="shared" si="422"/>
        <v>0</v>
      </c>
      <c r="DM127" s="92">
        <f t="shared" si="422"/>
        <v>0</v>
      </c>
      <c r="DN127" s="92">
        <f t="shared" si="422"/>
        <v>0</v>
      </c>
      <c r="DO127" s="92">
        <f t="shared" si="422"/>
        <v>0</v>
      </c>
      <c r="DP127" s="92">
        <f t="shared" si="422"/>
        <v>0</v>
      </c>
      <c r="DQ127" s="92">
        <f t="shared" si="422"/>
        <v>0</v>
      </c>
      <c r="DR127" s="92">
        <f t="shared" si="422"/>
        <v>0</v>
      </c>
      <c r="DS127" s="92">
        <f t="shared" si="422"/>
        <v>0</v>
      </c>
      <c r="DU127" s="93">
        <f t="shared" si="404"/>
        <v>-646588.05753309047</v>
      </c>
      <c r="DW127" s="93">
        <f t="shared" si="405"/>
        <v>-773869.96998309041</v>
      </c>
      <c r="DX127" s="40">
        <f t="shared" si="406"/>
        <v>2192224.2461600201</v>
      </c>
    </row>
    <row r="128" spans="1:128" x14ac:dyDescent="0.3">
      <c r="A128" s="12" t="str">
        <f t="shared" si="230"/>
        <v>2120113POWER-1043DISPOSICION DE RIPIOS</v>
      </c>
      <c r="B128" s="15" t="s">
        <v>140</v>
      </c>
      <c r="C128" s="16" t="s">
        <v>141</v>
      </c>
      <c r="D128" s="15" t="s">
        <v>142</v>
      </c>
      <c r="E128" s="16" t="s">
        <v>143</v>
      </c>
      <c r="F128" s="77" t="s">
        <v>144</v>
      </c>
      <c r="G128" s="39" t="s">
        <v>178</v>
      </c>
      <c r="I128" s="40">
        <v>301576.56850317662</v>
      </c>
      <c r="J128" s="40">
        <v>242086.17046554066</v>
      </c>
      <c r="K128" s="40">
        <v>289381.629470577</v>
      </c>
      <c r="L128" s="40">
        <v>219452.48999999996</v>
      </c>
      <c r="M128" s="40">
        <v>224877.08395307339</v>
      </c>
      <c r="N128" s="40">
        <v>191629.55485992663</v>
      </c>
      <c r="O128" s="40">
        <v>248190.51247608167</v>
      </c>
      <c r="P128" s="40">
        <v>232847.15238287247</v>
      </c>
      <c r="Q128" s="40">
        <v>254150.40000000002</v>
      </c>
      <c r="R128" s="40">
        <v>247288.55</v>
      </c>
      <c r="S128" s="40">
        <v>231204.65000000002</v>
      </c>
      <c r="T128" s="40">
        <v>250640.80999999997</v>
      </c>
      <c r="U128" s="40">
        <f t="shared" si="387"/>
        <v>2933325.5721112485</v>
      </c>
      <c r="W128" s="42">
        <v>248967.75</v>
      </c>
      <c r="X128" s="42">
        <v>261112.04814486124</v>
      </c>
      <c r="Y128" s="42">
        <v>210465.79</v>
      </c>
      <c r="Z128" s="42">
        <v>243939.42104927864</v>
      </c>
      <c r="AA128" s="42">
        <v>216617.95</v>
      </c>
      <c r="AB128" s="42">
        <v>237698.34999999992</v>
      </c>
      <c r="AC128" s="42">
        <v>250489.43157533175</v>
      </c>
      <c r="AD128" s="42">
        <v>228953.96659299996</v>
      </c>
      <c r="AE128" s="42">
        <v>247147.1030073794</v>
      </c>
      <c r="AF128" s="42">
        <v>233712.01627500003</v>
      </c>
      <c r="AG128" s="42">
        <v>254634.32557999995</v>
      </c>
      <c r="AH128" s="42">
        <v>249320.75417199999</v>
      </c>
      <c r="AI128" s="40">
        <f t="shared" si="389"/>
        <v>2883058.9063968505</v>
      </c>
      <c r="AK128" s="92">
        <v>264542.65478999994</v>
      </c>
      <c r="AL128" s="92">
        <v>200228.213098743</v>
      </c>
      <c r="AM128" s="92">
        <v>253899.8759621777</v>
      </c>
      <c r="AN128" s="92">
        <v>257980.09991360837</v>
      </c>
      <c r="AO128" s="92">
        <v>246804.89951833364</v>
      </c>
      <c r="AP128" s="92">
        <v>244827.33035000003</v>
      </c>
      <c r="AQ128" s="92">
        <v>264798.92685999995</v>
      </c>
      <c r="AR128" s="92">
        <v>260405.26910000009</v>
      </c>
      <c r="AS128" s="92">
        <v>257298.95920999997</v>
      </c>
      <c r="AT128" s="92">
        <v>224529.07168488862</v>
      </c>
      <c r="AU128" s="92">
        <v>252039.30133000002</v>
      </c>
      <c r="AV128" s="92">
        <v>261881.33660000001</v>
      </c>
      <c r="AW128" s="40">
        <f t="shared" si="392"/>
        <v>2989235.9384177513</v>
      </c>
      <c r="AY128" s="92">
        <f t="shared" si="417"/>
        <v>75793.547288359288</v>
      </c>
      <c r="AZ128" s="92">
        <f t="shared" si="417"/>
        <v>56856.961356371823</v>
      </c>
      <c r="BA128" s="92">
        <f t="shared" si="417"/>
        <v>76988.497790168723</v>
      </c>
      <c r="BB128" s="92">
        <f t="shared" si="417"/>
        <v>74385.719856460593</v>
      </c>
      <c r="BC128" s="92">
        <f t="shared" si="417"/>
        <v>63222.116858217851</v>
      </c>
      <c r="BD128" s="92">
        <f t="shared" si="417"/>
        <v>73929.744508471311</v>
      </c>
      <c r="BE128" s="92">
        <f t="shared" si="417"/>
        <v>76777.558097062341</v>
      </c>
      <c r="BF128" s="92">
        <f t="shared" si="417"/>
        <v>75593.472983799322</v>
      </c>
      <c r="BG128" s="92">
        <f t="shared" si="417"/>
        <v>59183.363616687799</v>
      </c>
      <c r="BH128" s="92">
        <f t="shared" si="417"/>
        <v>76318.573574526861</v>
      </c>
      <c r="BI128" s="92">
        <f t="shared" si="417"/>
        <v>73357.216440103017</v>
      </c>
      <c r="BJ128" s="92">
        <f t="shared" si="417"/>
        <v>77456.347876221625</v>
      </c>
      <c r="BK128" s="40">
        <f t="shared" si="394"/>
        <v>859863.12024645053</v>
      </c>
      <c r="BM128" s="51">
        <f>+[9]ENERO!$D$39</f>
        <v>273260.22788000002</v>
      </c>
      <c r="BN128" s="51">
        <f>+[10]FEBRERO!$D$39</f>
        <v>252642.00177000003</v>
      </c>
      <c r="BO128" s="51">
        <f>+[11]MARZO!$D39</f>
        <v>240799.72865400004</v>
      </c>
      <c r="BP128" s="92">
        <f t="shared" si="418"/>
        <v>227004.08721607315</v>
      </c>
      <c r="BQ128" s="92">
        <f t="shared" si="418"/>
        <v>225303.37188197338</v>
      </c>
      <c r="BR128" s="92">
        <f t="shared" si="418"/>
        <v>227902.56645119839</v>
      </c>
      <c r="BS128" s="92">
        <f t="shared" si="418"/>
        <v>63239.617108195518</v>
      </c>
      <c r="BT128" s="92">
        <f t="shared" si="418"/>
        <v>76242.311658825172</v>
      </c>
      <c r="BU128" s="92">
        <f t="shared" si="418"/>
        <v>66645.676029669776</v>
      </c>
      <c r="BV128" s="92">
        <f t="shared" si="418"/>
        <v>76424.608615770543</v>
      </c>
      <c r="BW128" s="92">
        <f t="shared" si="418"/>
        <v>74256.506436322059</v>
      </c>
      <c r="BX128" s="92">
        <f t="shared" si="418"/>
        <v>72903.523495746398</v>
      </c>
      <c r="BY128" s="40">
        <f t="shared" si="396"/>
        <v>1876624.2271977747</v>
      </c>
      <c r="CA128" s="92">
        <f t="shared" si="419"/>
        <v>0</v>
      </c>
      <c r="CB128" s="92">
        <f t="shared" si="419"/>
        <v>0</v>
      </c>
      <c r="CC128" s="92">
        <f t="shared" si="419"/>
        <v>0</v>
      </c>
      <c r="CD128" s="92">
        <f t="shared" si="419"/>
        <v>0</v>
      </c>
      <c r="CE128" s="92">
        <f t="shared" si="419"/>
        <v>0</v>
      </c>
      <c r="CF128" s="92">
        <f t="shared" si="419"/>
        <v>0</v>
      </c>
      <c r="CG128" s="92">
        <f t="shared" si="419"/>
        <v>0</v>
      </c>
      <c r="CH128" s="92">
        <f t="shared" si="419"/>
        <v>0</v>
      </c>
      <c r="CI128" s="92">
        <f t="shared" si="419"/>
        <v>0</v>
      </c>
      <c r="CJ128" s="92">
        <f t="shared" si="419"/>
        <v>0</v>
      </c>
      <c r="CK128" s="92">
        <f t="shared" si="419"/>
        <v>0</v>
      </c>
      <c r="CL128" s="92">
        <f t="shared" si="419"/>
        <v>0</v>
      </c>
      <c r="CM128" s="40">
        <f t="shared" si="398"/>
        <v>0</v>
      </c>
      <c r="CO128" s="92">
        <f t="shared" si="420"/>
        <v>0</v>
      </c>
      <c r="CP128" s="92">
        <f t="shared" si="420"/>
        <v>0</v>
      </c>
      <c r="CQ128" s="92">
        <f t="shared" si="420"/>
        <v>0</v>
      </c>
      <c r="CR128" s="92">
        <f t="shared" si="420"/>
        <v>0</v>
      </c>
      <c r="CS128" s="40">
        <f t="shared" si="400"/>
        <v>0</v>
      </c>
      <c r="CU128" s="92">
        <f t="shared" si="421"/>
        <v>0</v>
      </c>
      <c r="CV128" s="92">
        <f t="shared" si="421"/>
        <v>0</v>
      </c>
      <c r="CW128" s="92">
        <f t="shared" si="421"/>
        <v>0</v>
      </c>
      <c r="CX128" s="92">
        <f t="shared" si="421"/>
        <v>0</v>
      </c>
      <c r="CY128" s="40">
        <f t="shared" si="402"/>
        <v>0</v>
      </c>
      <c r="DA128" s="92">
        <f t="shared" si="422"/>
        <v>0</v>
      </c>
      <c r="DB128" s="92">
        <f t="shared" si="422"/>
        <v>0</v>
      </c>
      <c r="DC128" s="92">
        <f t="shared" si="422"/>
        <v>0</v>
      </c>
      <c r="DD128" s="92">
        <f t="shared" si="422"/>
        <v>0</v>
      </c>
      <c r="DE128" s="92">
        <f t="shared" si="422"/>
        <v>0</v>
      </c>
      <c r="DF128" s="92">
        <f t="shared" si="422"/>
        <v>0</v>
      </c>
      <c r="DG128" s="92">
        <f t="shared" si="422"/>
        <v>0</v>
      </c>
      <c r="DH128" s="92">
        <f t="shared" si="422"/>
        <v>0</v>
      </c>
      <c r="DI128" s="92">
        <f t="shared" si="422"/>
        <v>0</v>
      </c>
      <c r="DJ128" s="92">
        <f t="shared" si="422"/>
        <v>0</v>
      </c>
      <c r="DK128" s="92">
        <f t="shared" si="422"/>
        <v>0</v>
      </c>
      <c r="DL128" s="92">
        <f t="shared" si="422"/>
        <v>0</v>
      </c>
      <c r="DM128" s="92">
        <f t="shared" si="422"/>
        <v>0</v>
      </c>
      <c r="DN128" s="92">
        <f t="shared" si="422"/>
        <v>0</v>
      </c>
      <c r="DO128" s="92">
        <f t="shared" si="422"/>
        <v>0</v>
      </c>
      <c r="DP128" s="92">
        <f t="shared" si="422"/>
        <v>0</v>
      </c>
      <c r="DQ128" s="92">
        <f t="shared" si="422"/>
        <v>0</v>
      </c>
      <c r="DR128" s="92">
        <f t="shared" si="422"/>
        <v>0</v>
      </c>
      <c r="DS128" s="92">
        <f t="shared" si="422"/>
        <v>0</v>
      </c>
      <c r="DU128" s="93">
        <f t="shared" si="404"/>
        <v>1016761.1069513242</v>
      </c>
      <c r="DW128" s="93">
        <f t="shared" si="405"/>
        <v>743500.87907132413</v>
      </c>
      <c r="DX128" s="40">
        <f t="shared" si="406"/>
        <v>1876624.2271977747</v>
      </c>
    </row>
    <row r="129" spans="1:128" x14ac:dyDescent="0.3">
      <c r="A129" s="12" t="str">
        <f t="shared" si="230"/>
        <v>2120120POWER-1042ALIMENTADOR DE BATEAS</v>
      </c>
      <c r="B129" s="15" t="s">
        <v>145</v>
      </c>
      <c r="C129" s="16" t="s">
        <v>146</v>
      </c>
      <c r="D129" s="15" t="s">
        <v>147</v>
      </c>
      <c r="E129" s="16" t="s">
        <v>148</v>
      </c>
      <c r="F129" s="77" t="s">
        <v>149</v>
      </c>
      <c r="G129" s="39" t="s">
        <v>178</v>
      </c>
      <c r="I129" s="40">
        <v>147101.54985530686</v>
      </c>
      <c r="J129" s="40">
        <v>121028.29803439556</v>
      </c>
      <c r="K129" s="40">
        <v>153032.63170799974</v>
      </c>
      <c r="L129" s="40">
        <v>128161.51999999979</v>
      </c>
      <c r="M129" s="40">
        <v>135829.52866009483</v>
      </c>
      <c r="N129" s="40">
        <v>115092.24846495129</v>
      </c>
      <c r="O129" s="40">
        <v>145645.16222066991</v>
      </c>
      <c r="P129" s="40">
        <v>212004.24863338319</v>
      </c>
      <c r="Q129" s="40">
        <v>149739.1799999997</v>
      </c>
      <c r="R129" s="40">
        <v>142184.68000000011</v>
      </c>
      <c r="S129" s="40">
        <v>135733.75</v>
      </c>
      <c r="T129" s="40">
        <v>146188.99</v>
      </c>
      <c r="U129" s="40">
        <f t="shared" si="387"/>
        <v>1731741.7875768009</v>
      </c>
      <c r="W129" s="42">
        <v>139445.30999999994</v>
      </c>
      <c r="X129" s="42">
        <v>147037.1058161839</v>
      </c>
      <c r="Y129" s="42">
        <v>117418.74999999994</v>
      </c>
      <c r="Z129" s="42">
        <v>140348.61054236675</v>
      </c>
      <c r="AA129" s="42">
        <v>126804.95999999996</v>
      </c>
      <c r="AB129" s="42">
        <v>136037.23000000004</v>
      </c>
      <c r="AC129" s="42">
        <v>141695.50660632504</v>
      </c>
      <c r="AD129" s="42">
        <v>130054.64978000021</v>
      </c>
      <c r="AE129" s="42">
        <v>136250.24276006757</v>
      </c>
      <c r="AF129" s="42">
        <v>130026.59708999994</v>
      </c>
      <c r="AG129" s="42">
        <v>148399.66959999991</v>
      </c>
      <c r="AH129" s="42">
        <v>144605.68183999974</v>
      </c>
      <c r="AI129" s="40">
        <f t="shared" si="389"/>
        <v>1638124.3140349432</v>
      </c>
      <c r="AK129" s="92">
        <v>152188.42030000006</v>
      </c>
      <c r="AL129" s="92">
        <v>115403.88120367785</v>
      </c>
      <c r="AM129" s="92">
        <v>141103.08091594541</v>
      </c>
      <c r="AN129" s="92">
        <v>146480.73134656926</v>
      </c>
      <c r="AO129" s="92">
        <v>140391.91507993569</v>
      </c>
      <c r="AP129" s="92">
        <v>140842.52792999998</v>
      </c>
      <c r="AQ129" s="92">
        <v>155056.77860000008</v>
      </c>
      <c r="AR129" s="92">
        <v>150956.92459999997</v>
      </c>
      <c r="AS129" s="92">
        <v>151301.82091000018</v>
      </c>
      <c r="AT129" s="92">
        <v>128003.63688897138</v>
      </c>
      <c r="AU129" s="92">
        <v>145728.07250000007</v>
      </c>
      <c r="AV129" s="92">
        <v>152033.20179999992</v>
      </c>
      <c r="AW129" s="40">
        <f t="shared" si="392"/>
        <v>1719490.9920750998</v>
      </c>
      <c r="AY129" s="92">
        <f t="shared" si="417"/>
        <v>173144.91984440674</v>
      </c>
      <c r="AZ129" s="92">
        <f t="shared" si="417"/>
        <v>129885.64816991347</v>
      </c>
      <c r="BA129" s="92">
        <f t="shared" si="417"/>
        <v>175874.69851628595</v>
      </c>
      <c r="BB129" s="92">
        <f t="shared" si="417"/>
        <v>169928.83910176158</v>
      </c>
      <c r="BC129" s="92">
        <f t="shared" si="417"/>
        <v>144426.38915108639</v>
      </c>
      <c r="BD129" s="92">
        <f t="shared" si="417"/>
        <v>168887.19614001631</v>
      </c>
      <c r="BE129" s="92">
        <f t="shared" si="417"/>
        <v>175392.82192439144</v>
      </c>
      <c r="BF129" s="92">
        <f t="shared" si="417"/>
        <v>172687.8644529476</v>
      </c>
      <c r="BG129" s="92">
        <f t="shared" si="417"/>
        <v>135200.14719125853</v>
      </c>
      <c r="BH129" s="92">
        <f t="shared" si="417"/>
        <v>174344.30471933333</v>
      </c>
      <c r="BI129" s="92">
        <f t="shared" si="417"/>
        <v>167579.29685237436</v>
      </c>
      <c r="BJ129" s="92">
        <f t="shared" si="417"/>
        <v>176943.46846500778</v>
      </c>
      <c r="BK129" s="40">
        <f t="shared" si="394"/>
        <v>1964295.5945287836</v>
      </c>
      <c r="BM129" s="51">
        <f>+[9]ENERO!$D$40</f>
        <v>156158.82010000001</v>
      </c>
      <c r="BN129" s="51">
        <f>+[10]FEBRERO!$D$40</f>
        <v>143658.7821999999</v>
      </c>
      <c r="BO129" s="51">
        <f>+[11]MARZO!$D40</f>
        <v>132990.07429000002</v>
      </c>
      <c r="BP129" s="92">
        <f t="shared" si="418"/>
        <v>149073.89702159911</v>
      </c>
      <c r="BQ129" s="92">
        <f t="shared" si="418"/>
        <v>147957.03491709733</v>
      </c>
      <c r="BR129" s="92">
        <f t="shared" si="418"/>
        <v>149663.92957394524</v>
      </c>
      <c r="BS129" s="92">
        <f t="shared" si="418"/>
        <v>144466.36721634452</v>
      </c>
      <c r="BT129" s="92">
        <f t="shared" si="418"/>
        <v>174170.08984545877</v>
      </c>
      <c r="BU129" s="92">
        <f t="shared" si="418"/>
        <v>152247.26440407339</v>
      </c>
      <c r="BV129" s="92">
        <f t="shared" si="418"/>
        <v>174586.53416199269</v>
      </c>
      <c r="BW129" s="92">
        <f t="shared" si="418"/>
        <v>169633.66031579464</v>
      </c>
      <c r="BX129" s="92">
        <f t="shared" si="418"/>
        <v>166542.86787794283</v>
      </c>
      <c r="BY129" s="40">
        <f t="shared" si="396"/>
        <v>1861149.3219242482</v>
      </c>
      <c r="CA129" s="92">
        <f t="shared" si="419"/>
        <v>0</v>
      </c>
      <c r="CB129" s="92">
        <f t="shared" si="419"/>
        <v>0</v>
      </c>
      <c r="CC129" s="92">
        <f t="shared" si="419"/>
        <v>0</v>
      </c>
      <c r="CD129" s="92">
        <f t="shared" si="419"/>
        <v>0</v>
      </c>
      <c r="CE129" s="92">
        <f t="shared" si="419"/>
        <v>0</v>
      </c>
      <c r="CF129" s="92">
        <f t="shared" si="419"/>
        <v>0</v>
      </c>
      <c r="CG129" s="92">
        <f t="shared" si="419"/>
        <v>0</v>
      </c>
      <c r="CH129" s="92">
        <f t="shared" si="419"/>
        <v>0</v>
      </c>
      <c r="CI129" s="92">
        <f t="shared" si="419"/>
        <v>0</v>
      </c>
      <c r="CJ129" s="92">
        <f t="shared" si="419"/>
        <v>0</v>
      </c>
      <c r="CK129" s="92">
        <f t="shared" si="419"/>
        <v>0</v>
      </c>
      <c r="CL129" s="92">
        <f t="shared" si="419"/>
        <v>0</v>
      </c>
      <c r="CM129" s="40">
        <f t="shared" si="398"/>
        <v>0</v>
      </c>
      <c r="CO129" s="92">
        <f t="shared" si="420"/>
        <v>0</v>
      </c>
      <c r="CP129" s="92">
        <f t="shared" si="420"/>
        <v>0</v>
      </c>
      <c r="CQ129" s="92">
        <f t="shared" si="420"/>
        <v>0</v>
      </c>
      <c r="CR129" s="92">
        <f t="shared" si="420"/>
        <v>0</v>
      </c>
      <c r="CS129" s="40">
        <f t="shared" si="400"/>
        <v>0</v>
      </c>
      <c r="CU129" s="92">
        <f t="shared" si="421"/>
        <v>0</v>
      </c>
      <c r="CV129" s="92">
        <f t="shared" si="421"/>
        <v>0</v>
      </c>
      <c r="CW129" s="92">
        <f t="shared" si="421"/>
        <v>0</v>
      </c>
      <c r="CX129" s="92">
        <f t="shared" si="421"/>
        <v>0</v>
      </c>
      <c r="CY129" s="40">
        <f t="shared" si="402"/>
        <v>0</v>
      </c>
      <c r="DA129" s="92">
        <f t="shared" si="422"/>
        <v>0</v>
      </c>
      <c r="DB129" s="92">
        <f t="shared" si="422"/>
        <v>0</v>
      </c>
      <c r="DC129" s="92">
        <f t="shared" si="422"/>
        <v>0</v>
      </c>
      <c r="DD129" s="92">
        <f t="shared" si="422"/>
        <v>0</v>
      </c>
      <c r="DE129" s="92">
        <f t="shared" si="422"/>
        <v>0</v>
      </c>
      <c r="DF129" s="92">
        <f t="shared" si="422"/>
        <v>0</v>
      </c>
      <c r="DG129" s="92">
        <f t="shared" si="422"/>
        <v>0</v>
      </c>
      <c r="DH129" s="92">
        <f t="shared" si="422"/>
        <v>0</v>
      </c>
      <c r="DI129" s="92">
        <f t="shared" si="422"/>
        <v>0</v>
      </c>
      <c r="DJ129" s="92">
        <f t="shared" si="422"/>
        <v>0</v>
      </c>
      <c r="DK129" s="92">
        <f t="shared" si="422"/>
        <v>0</v>
      </c>
      <c r="DL129" s="92">
        <f t="shared" si="422"/>
        <v>0</v>
      </c>
      <c r="DM129" s="92">
        <f t="shared" si="422"/>
        <v>0</v>
      </c>
      <c r="DN129" s="92">
        <f t="shared" si="422"/>
        <v>0</v>
      </c>
      <c r="DO129" s="92">
        <f t="shared" si="422"/>
        <v>0</v>
      </c>
      <c r="DP129" s="92">
        <f t="shared" si="422"/>
        <v>0</v>
      </c>
      <c r="DQ129" s="92">
        <f t="shared" si="422"/>
        <v>0</v>
      </c>
      <c r="DR129" s="92">
        <f t="shared" si="422"/>
        <v>0</v>
      </c>
      <c r="DS129" s="92">
        <f t="shared" si="422"/>
        <v>0</v>
      </c>
      <c r="DU129" s="93">
        <f t="shared" si="404"/>
        <v>-103146.27260453533</v>
      </c>
      <c r="DW129" s="93">
        <f t="shared" si="405"/>
        <v>-259305.09270453535</v>
      </c>
      <c r="DX129" s="40">
        <f t="shared" si="406"/>
        <v>1861149.3219242482</v>
      </c>
    </row>
    <row r="130" spans="1:128" x14ac:dyDescent="0.3">
      <c r="A130" s="12" t="str">
        <f t="shared" si="230"/>
        <v>2120123POWER-1126VAT LEACHING</v>
      </c>
      <c r="B130" s="15" t="s">
        <v>150</v>
      </c>
      <c r="C130" s="16" t="s">
        <v>151</v>
      </c>
      <c r="D130" s="15" t="s">
        <v>152</v>
      </c>
      <c r="E130" s="16" t="s">
        <v>153</v>
      </c>
      <c r="F130" s="77" t="s">
        <v>154</v>
      </c>
      <c r="G130" s="39" t="s">
        <v>178</v>
      </c>
      <c r="I130" s="40">
        <v>513069.57583772892</v>
      </c>
      <c r="J130" s="40">
        <v>428033.44024698297</v>
      </c>
      <c r="K130" s="40">
        <v>488854.02012119227</v>
      </c>
      <c r="L130" s="40">
        <v>425961.03</v>
      </c>
      <c r="M130" s="40">
        <v>449833.13776979817</v>
      </c>
      <c r="N130" s="40">
        <v>407662.38602032524</v>
      </c>
      <c r="O130" s="40">
        <v>545799.12006723951</v>
      </c>
      <c r="P130" s="40">
        <v>542117.94680783059</v>
      </c>
      <c r="Q130" s="40">
        <v>535437.49</v>
      </c>
      <c r="R130" s="40">
        <v>506130</v>
      </c>
      <c r="S130" s="40">
        <v>490944.24000000005</v>
      </c>
      <c r="T130" s="40">
        <v>538541.23</v>
      </c>
      <c r="U130" s="40">
        <f t="shared" si="387"/>
        <v>5872383.6168710981</v>
      </c>
      <c r="W130" s="42">
        <v>488236.94</v>
      </c>
      <c r="X130" s="42">
        <v>542945.32219629188</v>
      </c>
      <c r="Y130" s="42">
        <v>492406.02999999997</v>
      </c>
      <c r="Z130" s="42">
        <v>539633.22466272232</v>
      </c>
      <c r="AA130" s="42">
        <v>487054.33</v>
      </c>
      <c r="AB130" s="42">
        <v>506838.94999999995</v>
      </c>
      <c r="AC130" s="42">
        <v>534796.64517966018</v>
      </c>
      <c r="AD130" s="42">
        <v>466579.54096900008</v>
      </c>
      <c r="AE130" s="42">
        <v>505399.8681416476</v>
      </c>
      <c r="AF130" s="42">
        <v>507668.26582999999</v>
      </c>
      <c r="AG130" s="42">
        <v>527346.14240000001</v>
      </c>
      <c r="AH130" s="42">
        <v>571210.71490000002</v>
      </c>
      <c r="AI130" s="40">
        <f t="shared" si="389"/>
        <v>6170115.9742793217</v>
      </c>
      <c r="AK130" s="92">
        <v>610751.8483999999</v>
      </c>
      <c r="AL130" s="92">
        <v>447695.80106412678</v>
      </c>
      <c r="AM130" s="92">
        <v>554524.23890217848</v>
      </c>
      <c r="AN130" s="92">
        <v>547575.20395357523</v>
      </c>
      <c r="AO130" s="92">
        <v>502731.83154457371</v>
      </c>
      <c r="AP130" s="92">
        <v>532368.87488000002</v>
      </c>
      <c r="AQ130" s="92">
        <v>581682.16409999994</v>
      </c>
      <c r="AR130" s="92">
        <v>556785.04350000003</v>
      </c>
      <c r="AS130" s="92">
        <v>562834.51439999987</v>
      </c>
      <c r="AT130" s="92">
        <v>495067.63968206022</v>
      </c>
      <c r="AU130" s="92">
        <v>583700.4129</v>
      </c>
      <c r="AV130" s="92">
        <v>595621.14531999989</v>
      </c>
      <c r="AW130" s="40">
        <f t="shared" si="392"/>
        <v>6571338.7186465142</v>
      </c>
      <c r="AY130" s="92">
        <f t="shared" si="417"/>
        <v>302428.54799901106</v>
      </c>
      <c r="AZ130" s="92">
        <f t="shared" si="417"/>
        <v>226868.49846496529</v>
      </c>
      <c r="BA130" s="92">
        <f t="shared" si="417"/>
        <v>307196.5943317418</v>
      </c>
      <c r="BB130" s="92">
        <f t="shared" si="417"/>
        <v>296811.08818488655</v>
      </c>
      <c r="BC130" s="92">
        <f t="shared" si="417"/>
        <v>252266.50139636864</v>
      </c>
      <c r="BD130" s="92">
        <f t="shared" si="417"/>
        <v>294991.67258356768</v>
      </c>
      <c r="BE130" s="92">
        <f t="shared" si="417"/>
        <v>306354.91074014513</v>
      </c>
      <c r="BF130" s="92">
        <f t="shared" si="417"/>
        <v>301630.21907016728</v>
      </c>
      <c r="BG130" s="92">
        <f t="shared" si="417"/>
        <v>236151.22084464514</v>
      </c>
      <c r="BH130" s="92">
        <f t="shared" si="417"/>
        <v>304523.4880442748</v>
      </c>
      <c r="BI130" s="92">
        <f t="shared" si="417"/>
        <v>292707.19272215484</v>
      </c>
      <c r="BJ130" s="92">
        <f t="shared" si="417"/>
        <v>309063.39206411189</v>
      </c>
      <c r="BK130" s="40">
        <f t="shared" si="394"/>
        <v>3430993.3264460401</v>
      </c>
      <c r="BM130" s="51">
        <f>+[9]ENERO!$D$41</f>
        <v>664804.01779999991</v>
      </c>
      <c r="BN130" s="51">
        <f>+[10]FEBRERO!$D$41</f>
        <v>602869.2818</v>
      </c>
      <c r="BO130" s="51">
        <f>+[11]MARZO!$D41</f>
        <v>550784.20789000008</v>
      </c>
      <c r="BP130" s="92">
        <f t="shared" si="418"/>
        <v>518419.75993114826</v>
      </c>
      <c r="BQ130" s="92">
        <f t="shared" si="418"/>
        <v>514535.75746217062</v>
      </c>
      <c r="BR130" s="92">
        <f t="shared" si="418"/>
        <v>520471.65862200031</v>
      </c>
      <c r="BS130" s="92">
        <f t="shared" si="418"/>
        <v>252336.33023245979</v>
      </c>
      <c r="BT130" s="92">
        <f t="shared" si="418"/>
        <v>304219.19063033344</v>
      </c>
      <c r="BU130" s="92">
        <f t="shared" si="418"/>
        <v>265927.05781909096</v>
      </c>
      <c r="BV130" s="92">
        <f t="shared" si="418"/>
        <v>304946.58505856723</v>
      </c>
      <c r="BW130" s="92">
        <f t="shared" si="418"/>
        <v>296295.5056790855</v>
      </c>
      <c r="BX130" s="92">
        <f t="shared" si="418"/>
        <v>290896.88428155432</v>
      </c>
      <c r="BY130" s="40">
        <f t="shared" si="396"/>
        <v>5086506.2372064106</v>
      </c>
      <c r="CA130" s="92">
        <f t="shared" si="419"/>
        <v>0</v>
      </c>
      <c r="CB130" s="92">
        <f t="shared" si="419"/>
        <v>0</v>
      </c>
      <c r="CC130" s="92">
        <f t="shared" si="419"/>
        <v>0</v>
      </c>
      <c r="CD130" s="92">
        <f t="shared" si="419"/>
        <v>0</v>
      </c>
      <c r="CE130" s="92">
        <f t="shared" si="419"/>
        <v>0</v>
      </c>
      <c r="CF130" s="92">
        <f t="shared" si="419"/>
        <v>0</v>
      </c>
      <c r="CG130" s="92">
        <f t="shared" si="419"/>
        <v>0</v>
      </c>
      <c r="CH130" s="92">
        <f t="shared" si="419"/>
        <v>0</v>
      </c>
      <c r="CI130" s="92">
        <f t="shared" si="419"/>
        <v>0</v>
      </c>
      <c r="CJ130" s="92">
        <f t="shared" si="419"/>
        <v>0</v>
      </c>
      <c r="CK130" s="92">
        <f t="shared" si="419"/>
        <v>0</v>
      </c>
      <c r="CL130" s="92">
        <f t="shared" si="419"/>
        <v>0</v>
      </c>
      <c r="CM130" s="40">
        <f t="shared" si="398"/>
        <v>0</v>
      </c>
      <c r="CO130" s="92">
        <f t="shared" si="420"/>
        <v>0</v>
      </c>
      <c r="CP130" s="92">
        <f t="shared" si="420"/>
        <v>0</v>
      </c>
      <c r="CQ130" s="92">
        <f t="shared" si="420"/>
        <v>0</v>
      </c>
      <c r="CR130" s="92">
        <f t="shared" si="420"/>
        <v>0</v>
      </c>
      <c r="CS130" s="40">
        <f t="shared" si="400"/>
        <v>0</v>
      </c>
      <c r="CU130" s="92">
        <f t="shared" si="421"/>
        <v>0</v>
      </c>
      <c r="CV130" s="92">
        <f t="shared" si="421"/>
        <v>0</v>
      </c>
      <c r="CW130" s="92">
        <f t="shared" si="421"/>
        <v>0</v>
      </c>
      <c r="CX130" s="92">
        <f t="shared" si="421"/>
        <v>0</v>
      </c>
      <c r="CY130" s="40">
        <f t="shared" si="402"/>
        <v>0</v>
      </c>
      <c r="DA130" s="92">
        <f t="shared" si="422"/>
        <v>0</v>
      </c>
      <c r="DB130" s="92">
        <f t="shared" si="422"/>
        <v>0</v>
      </c>
      <c r="DC130" s="92">
        <f t="shared" si="422"/>
        <v>0</v>
      </c>
      <c r="DD130" s="92">
        <f t="shared" si="422"/>
        <v>0</v>
      </c>
      <c r="DE130" s="92">
        <f t="shared" si="422"/>
        <v>0</v>
      </c>
      <c r="DF130" s="92">
        <f t="shared" si="422"/>
        <v>0</v>
      </c>
      <c r="DG130" s="92">
        <f t="shared" si="422"/>
        <v>0</v>
      </c>
      <c r="DH130" s="92">
        <f t="shared" si="422"/>
        <v>0</v>
      </c>
      <c r="DI130" s="92">
        <f t="shared" si="422"/>
        <v>0</v>
      </c>
      <c r="DJ130" s="92">
        <f t="shared" si="422"/>
        <v>0</v>
      </c>
      <c r="DK130" s="92">
        <f t="shared" si="422"/>
        <v>0</v>
      </c>
      <c r="DL130" s="92">
        <f t="shared" si="422"/>
        <v>0</v>
      </c>
      <c r="DM130" s="92">
        <f t="shared" si="422"/>
        <v>0</v>
      </c>
      <c r="DN130" s="92">
        <f t="shared" si="422"/>
        <v>0</v>
      </c>
      <c r="DO130" s="92">
        <f t="shared" si="422"/>
        <v>0</v>
      </c>
      <c r="DP130" s="92">
        <f t="shared" si="422"/>
        <v>0</v>
      </c>
      <c r="DQ130" s="92">
        <f t="shared" si="422"/>
        <v>0</v>
      </c>
      <c r="DR130" s="92">
        <f t="shared" si="422"/>
        <v>0</v>
      </c>
      <c r="DS130" s="92">
        <f t="shared" si="422"/>
        <v>0</v>
      </c>
      <c r="DU130" s="93">
        <f t="shared" si="404"/>
        <v>1655512.9107603705</v>
      </c>
      <c r="DW130" s="93">
        <f t="shared" si="405"/>
        <v>990708.89296037063</v>
      </c>
      <c r="DX130" s="40">
        <f t="shared" si="406"/>
        <v>5086506.2372064106</v>
      </c>
    </row>
    <row r="131" spans="1:128" x14ac:dyDescent="0.3">
      <c r="A131" s="12" t="str">
        <f t="shared" si="230"/>
        <v>2120130POWER-1139CLARIFICACIÓN</v>
      </c>
      <c r="B131" s="15" t="s">
        <v>155</v>
      </c>
      <c r="C131" s="16" t="s">
        <v>156</v>
      </c>
      <c r="D131" s="15" t="s">
        <v>157</v>
      </c>
      <c r="E131" s="16" t="s">
        <v>158</v>
      </c>
      <c r="F131" s="77" t="s">
        <v>159</v>
      </c>
      <c r="G131" s="39" t="s">
        <v>178</v>
      </c>
      <c r="I131" s="40">
        <v>378308.90327648172</v>
      </c>
      <c r="J131" s="40">
        <v>332844.58161896066</v>
      </c>
      <c r="K131" s="40">
        <v>375095.66575195658</v>
      </c>
      <c r="L131" s="40">
        <v>348880.8</v>
      </c>
      <c r="M131" s="40">
        <v>360072.83520782483</v>
      </c>
      <c r="N131" s="40">
        <v>330949.96858450648</v>
      </c>
      <c r="O131" s="40">
        <v>377880.50830884348</v>
      </c>
      <c r="P131" s="40">
        <v>368011.95450501569</v>
      </c>
      <c r="Q131" s="40">
        <v>358422.56999999995</v>
      </c>
      <c r="R131" s="40">
        <v>356825.72999999986</v>
      </c>
      <c r="S131" s="40">
        <v>344599.46</v>
      </c>
      <c r="T131" s="40">
        <v>371796.02999999997</v>
      </c>
      <c r="U131" s="40">
        <f t="shared" si="387"/>
        <v>4303689.0072535891</v>
      </c>
      <c r="W131" s="42">
        <v>347943.82999999996</v>
      </c>
      <c r="X131" s="42">
        <v>358650.75518094678</v>
      </c>
      <c r="Y131" s="42">
        <v>339372.84000000008</v>
      </c>
      <c r="Z131" s="42">
        <v>359735.81279084377</v>
      </c>
      <c r="AA131" s="42">
        <v>336210.79999999993</v>
      </c>
      <c r="AB131" s="42">
        <v>356220.57</v>
      </c>
      <c r="AC131" s="42">
        <v>372060.98738343501</v>
      </c>
      <c r="AD131" s="42">
        <v>347977.10305000003</v>
      </c>
      <c r="AE131" s="42">
        <v>362940.51374719053</v>
      </c>
      <c r="AF131" s="42">
        <v>368629.35502000002</v>
      </c>
      <c r="AG131" s="42">
        <v>373530.5514</v>
      </c>
      <c r="AH131" s="42">
        <v>384035.82819999993</v>
      </c>
      <c r="AI131" s="40">
        <f t="shared" si="389"/>
        <v>4307308.9467724161</v>
      </c>
      <c r="AK131" s="92">
        <v>400078.07649999991</v>
      </c>
      <c r="AL131" s="92">
        <v>322635.88436560583</v>
      </c>
      <c r="AM131" s="92">
        <v>380470.9746320722</v>
      </c>
      <c r="AN131" s="92">
        <v>366658.10974705603</v>
      </c>
      <c r="AO131" s="92">
        <v>347258.28373742884</v>
      </c>
      <c r="AP131" s="92">
        <v>361749.82136000006</v>
      </c>
      <c r="AQ131" s="92">
        <v>382851.23170000006</v>
      </c>
      <c r="AR131" s="92">
        <v>384178.6606</v>
      </c>
      <c r="AS131" s="92">
        <v>375064.4313</v>
      </c>
      <c r="AT131" s="92">
        <v>331857.66246355866</v>
      </c>
      <c r="AU131" s="92">
        <v>371582.57100000005</v>
      </c>
      <c r="AV131" s="92">
        <v>374770.04256000003</v>
      </c>
      <c r="AW131" s="40">
        <f t="shared" si="392"/>
        <v>4399155.7499657217</v>
      </c>
      <c r="AY131" s="92">
        <f t="shared" si="417"/>
        <v>206201.31854419323</v>
      </c>
      <c r="AZ131" s="92">
        <f t="shared" si="417"/>
        <v>154683.09400397641</v>
      </c>
      <c r="BA131" s="92">
        <f t="shared" si="417"/>
        <v>209452.25979029576</v>
      </c>
      <c r="BB131" s="92">
        <f t="shared" si="417"/>
        <v>202371.23164199622</v>
      </c>
      <c r="BC131" s="92">
        <f t="shared" si="417"/>
        <v>171999.91719244665</v>
      </c>
      <c r="BD131" s="92">
        <f t="shared" si="417"/>
        <v>201130.720789254</v>
      </c>
      <c r="BE131" s="92">
        <f t="shared" si="417"/>
        <v>208878.38451452379</v>
      </c>
      <c r="BF131" s="92">
        <f t="shared" si="417"/>
        <v>205657.00327088745</v>
      </c>
      <c r="BG131" s="92">
        <f t="shared" si="417"/>
        <v>161012.22399859564</v>
      </c>
      <c r="BH131" s="92">
        <f t="shared" si="417"/>
        <v>207629.68700498357</v>
      </c>
      <c r="BI131" s="92">
        <f t="shared" si="417"/>
        <v>199573.12061318685</v>
      </c>
      <c r="BJ131" s="92">
        <f t="shared" si="417"/>
        <v>210725.07664709352</v>
      </c>
      <c r="BK131" s="40">
        <f t="shared" si="394"/>
        <v>2339314.0380114331</v>
      </c>
      <c r="BM131" s="51">
        <f>+[9]ENERO!$D$42</f>
        <v>396345.61900000006</v>
      </c>
      <c r="BN131" s="51">
        <f>+[10]FEBRERO!$D$42</f>
        <v>351762.89857000008</v>
      </c>
      <c r="BO131" s="51">
        <f>+[11]MARZO!$D42</f>
        <v>356575.72672000004</v>
      </c>
      <c r="BP131" s="92">
        <f t="shared" si="418"/>
        <v>347588.1808042592</v>
      </c>
      <c r="BQ131" s="92">
        <f t="shared" si="418"/>
        <v>344984.04906242422</v>
      </c>
      <c r="BR131" s="92">
        <f t="shared" si="418"/>
        <v>348963.93031898187</v>
      </c>
      <c r="BS131" s="92">
        <f t="shared" si="418"/>
        <v>172047.52777077883</v>
      </c>
      <c r="BT131" s="92">
        <f t="shared" si="418"/>
        <v>207422.21145943925</v>
      </c>
      <c r="BU131" s="92">
        <f t="shared" si="418"/>
        <v>181313.93455307593</v>
      </c>
      <c r="BV131" s="92">
        <f t="shared" si="418"/>
        <v>207918.16229210989</v>
      </c>
      <c r="BW131" s="92">
        <f t="shared" si="418"/>
        <v>202019.69805425152</v>
      </c>
      <c r="BX131" s="92">
        <f t="shared" si="418"/>
        <v>198338.8191892858</v>
      </c>
      <c r="BY131" s="40">
        <f t="shared" si="396"/>
        <v>3315280.757794607</v>
      </c>
      <c r="CA131" s="92">
        <f t="shared" si="419"/>
        <v>0</v>
      </c>
      <c r="CB131" s="92">
        <f t="shared" si="419"/>
        <v>0</v>
      </c>
      <c r="CC131" s="92">
        <f t="shared" si="419"/>
        <v>0</v>
      </c>
      <c r="CD131" s="92">
        <f t="shared" si="419"/>
        <v>0</v>
      </c>
      <c r="CE131" s="92">
        <f t="shared" si="419"/>
        <v>0</v>
      </c>
      <c r="CF131" s="92">
        <f t="shared" si="419"/>
        <v>0</v>
      </c>
      <c r="CG131" s="92">
        <f t="shared" si="419"/>
        <v>0</v>
      </c>
      <c r="CH131" s="92">
        <f t="shared" si="419"/>
        <v>0</v>
      </c>
      <c r="CI131" s="92">
        <f t="shared" si="419"/>
        <v>0</v>
      </c>
      <c r="CJ131" s="92">
        <f t="shared" si="419"/>
        <v>0</v>
      </c>
      <c r="CK131" s="92">
        <f t="shared" si="419"/>
        <v>0</v>
      </c>
      <c r="CL131" s="92">
        <f t="shared" si="419"/>
        <v>0</v>
      </c>
      <c r="CM131" s="40">
        <f t="shared" si="398"/>
        <v>0</v>
      </c>
      <c r="CO131" s="92">
        <f t="shared" si="420"/>
        <v>0</v>
      </c>
      <c r="CP131" s="92">
        <f t="shared" si="420"/>
        <v>0</v>
      </c>
      <c r="CQ131" s="92">
        <f t="shared" si="420"/>
        <v>0</v>
      </c>
      <c r="CR131" s="92">
        <f t="shared" si="420"/>
        <v>0</v>
      </c>
      <c r="CS131" s="40">
        <f t="shared" si="400"/>
        <v>0</v>
      </c>
      <c r="CU131" s="92">
        <f t="shared" si="421"/>
        <v>0</v>
      </c>
      <c r="CV131" s="92">
        <f t="shared" si="421"/>
        <v>0</v>
      </c>
      <c r="CW131" s="92">
        <f t="shared" si="421"/>
        <v>0</v>
      </c>
      <c r="CX131" s="92">
        <f t="shared" si="421"/>
        <v>0</v>
      </c>
      <c r="CY131" s="40">
        <f t="shared" si="402"/>
        <v>0</v>
      </c>
      <c r="DA131" s="92">
        <f t="shared" si="422"/>
        <v>0</v>
      </c>
      <c r="DB131" s="92">
        <f t="shared" si="422"/>
        <v>0</v>
      </c>
      <c r="DC131" s="92">
        <f t="shared" si="422"/>
        <v>0</v>
      </c>
      <c r="DD131" s="92">
        <f t="shared" si="422"/>
        <v>0</v>
      </c>
      <c r="DE131" s="92">
        <f t="shared" si="422"/>
        <v>0</v>
      </c>
      <c r="DF131" s="92">
        <f t="shared" si="422"/>
        <v>0</v>
      </c>
      <c r="DG131" s="92">
        <f t="shared" si="422"/>
        <v>0</v>
      </c>
      <c r="DH131" s="92">
        <f t="shared" si="422"/>
        <v>0</v>
      </c>
      <c r="DI131" s="92">
        <f t="shared" si="422"/>
        <v>0</v>
      </c>
      <c r="DJ131" s="92">
        <f t="shared" si="422"/>
        <v>0</v>
      </c>
      <c r="DK131" s="92">
        <f t="shared" si="422"/>
        <v>0</v>
      </c>
      <c r="DL131" s="92">
        <f t="shared" si="422"/>
        <v>0</v>
      </c>
      <c r="DM131" s="92">
        <f t="shared" si="422"/>
        <v>0</v>
      </c>
      <c r="DN131" s="92">
        <f t="shared" si="422"/>
        <v>0</v>
      </c>
      <c r="DO131" s="92">
        <f t="shared" si="422"/>
        <v>0</v>
      </c>
      <c r="DP131" s="92">
        <f t="shared" si="422"/>
        <v>0</v>
      </c>
      <c r="DQ131" s="92">
        <f t="shared" si="422"/>
        <v>0</v>
      </c>
      <c r="DR131" s="92">
        <f t="shared" si="422"/>
        <v>0</v>
      </c>
      <c r="DS131" s="92">
        <f t="shared" si="422"/>
        <v>0</v>
      </c>
      <c r="DU131" s="93">
        <f t="shared" si="404"/>
        <v>975966.71978317387</v>
      </c>
      <c r="DW131" s="93">
        <f t="shared" si="405"/>
        <v>579621.10078317381</v>
      </c>
      <c r="DX131" s="40">
        <f t="shared" si="406"/>
        <v>3315280.757794607</v>
      </c>
    </row>
    <row r="132" spans="1:128" x14ac:dyDescent="0.3">
      <c r="A132" s="12" t="str">
        <f t="shared" si="230"/>
        <v>2120132POWER-1174EXTRACCION POR SOLVENTE</v>
      </c>
      <c r="B132" s="15" t="s">
        <v>160</v>
      </c>
      <c r="C132" s="16" t="s">
        <v>161</v>
      </c>
      <c r="D132" s="15" t="s">
        <v>162</v>
      </c>
      <c r="E132" s="16" t="s">
        <v>163</v>
      </c>
      <c r="F132" s="77" t="s">
        <v>164</v>
      </c>
      <c r="G132" s="39" t="s">
        <v>178</v>
      </c>
      <c r="I132" s="40">
        <v>219225.96050857438</v>
      </c>
      <c r="J132" s="40">
        <v>155205.63492101297</v>
      </c>
      <c r="K132" s="40">
        <v>150204.24458592982</v>
      </c>
      <c r="L132" s="40">
        <v>146769.51000000004</v>
      </c>
      <c r="M132" s="40">
        <v>184125.04066493228</v>
      </c>
      <c r="N132" s="40">
        <v>172508.45069053269</v>
      </c>
      <c r="O132" s="40">
        <v>190274.09904672953</v>
      </c>
      <c r="P132" s="40">
        <v>191290.27657548932</v>
      </c>
      <c r="Q132" s="40">
        <v>213656.08</v>
      </c>
      <c r="R132" s="40">
        <v>182348.09000000003</v>
      </c>
      <c r="S132" s="40">
        <v>169889.49</v>
      </c>
      <c r="T132" s="40">
        <v>178810.64</v>
      </c>
      <c r="U132" s="40">
        <f t="shared" si="387"/>
        <v>2154307.5169932013</v>
      </c>
      <c r="W132" s="42">
        <v>177392.76</v>
      </c>
      <c r="X132" s="42">
        <v>163536.0161735928</v>
      </c>
      <c r="Y132" s="42">
        <v>129185.18</v>
      </c>
      <c r="Z132" s="42">
        <v>168305.29742620169</v>
      </c>
      <c r="AA132" s="42">
        <v>148346.05999999997</v>
      </c>
      <c r="AB132" s="42">
        <v>137959.55999999997</v>
      </c>
      <c r="AC132" s="42">
        <v>175640.06903650839</v>
      </c>
      <c r="AD132" s="42">
        <v>149621.48416491004</v>
      </c>
      <c r="AE132" s="42">
        <v>177431.94533650277</v>
      </c>
      <c r="AF132" s="42">
        <v>157943.66209677994</v>
      </c>
      <c r="AG132" s="42">
        <v>148090.65090000004</v>
      </c>
      <c r="AH132" s="42">
        <v>162428.48003729997</v>
      </c>
      <c r="AI132" s="40">
        <f t="shared" si="389"/>
        <v>1895881.1651717953</v>
      </c>
      <c r="AK132" s="92">
        <v>148907.09122100001</v>
      </c>
      <c r="AL132" s="92">
        <v>113313.89555336919</v>
      </c>
      <c r="AM132" s="92">
        <v>162722.48070134202</v>
      </c>
      <c r="AN132" s="92">
        <v>148209.45578178504</v>
      </c>
      <c r="AO132" s="92">
        <v>172381.43038885033</v>
      </c>
      <c r="AP132" s="92">
        <v>185092.87901399998</v>
      </c>
      <c r="AQ132" s="92">
        <v>189674.61740000002</v>
      </c>
      <c r="AR132" s="92">
        <v>214949.06573000003</v>
      </c>
      <c r="AS132" s="92">
        <v>240806.20902000001</v>
      </c>
      <c r="AT132" s="92">
        <v>226780.10511106465</v>
      </c>
      <c r="AU132" s="92">
        <v>234836.54332</v>
      </c>
      <c r="AV132" s="92">
        <v>239976.52721899998</v>
      </c>
      <c r="AW132" s="40">
        <f t="shared" si="392"/>
        <v>2277650.3004604108</v>
      </c>
      <c r="AY132" s="92">
        <f t="shared" si="417"/>
        <v>142647.92285689901</v>
      </c>
      <c r="AZ132" s="92">
        <f t="shared" si="417"/>
        <v>107008.15211332729</v>
      </c>
      <c r="BA132" s="92">
        <f t="shared" si="417"/>
        <v>144896.89012519977</v>
      </c>
      <c r="BB132" s="92">
        <f t="shared" si="417"/>
        <v>139998.3086603597</v>
      </c>
      <c r="BC132" s="92">
        <f t="shared" si="417"/>
        <v>118987.74989551143</v>
      </c>
      <c r="BD132" s="92">
        <f t="shared" si="417"/>
        <v>139140.13618273224</v>
      </c>
      <c r="BE132" s="92">
        <f t="shared" si="417"/>
        <v>144499.88919113323</v>
      </c>
      <c r="BF132" s="92">
        <f t="shared" si="417"/>
        <v>142271.37122442384</v>
      </c>
      <c r="BG132" s="92">
        <f t="shared" si="417"/>
        <v>111386.57827276153</v>
      </c>
      <c r="BH132" s="92">
        <f t="shared" si="417"/>
        <v>143636.05326966543</v>
      </c>
      <c r="BI132" s="92">
        <f t="shared" si="417"/>
        <v>138062.60461636694</v>
      </c>
      <c r="BJ132" s="92">
        <f t="shared" si="417"/>
        <v>145777.41155969549</v>
      </c>
      <c r="BK132" s="40">
        <f t="shared" si="394"/>
        <v>1618313.0679680761</v>
      </c>
      <c r="BM132" s="51">
        <f>+[9]ENERO!$D$43</f>
        <v>242765.97928999996</v>
      </c>
      <c r="BN132" s="51">
        <f>+[10]FEBRERO!$D$43</f>
        <v>228173.53878</v>
      </c>
      <c r="BO132" s="51">
        <f>+[11]MARZO!$D43</f>
        <v>189061.25257350004</v>
      </c>
      <c r="BP132" s="92">
        <f t="shared" si="418"/>
        <v>185086.35847190575</v>
      </c>
      <c r="BQ132" s="92">
        <f t="shared" si="418"/>
        <v>183699.69089315753</v>
      </c>
      <c r="BR132" s="92">
        <f t="shared" si="418"/>
        <v>185818.92787993434</v>
      </c>
      <c r="BS132" s="92">
        <f t="shared" si="418"/>
        <v>119020.68639733914</v>
      </c>
      <c r="BT132" s="92">
        <f t="shared" si="418"/>
        <v>143492.52384985157</v>
      </c>
      <c r="BU132" s="92">
        <f t="shared" si="418"/>
        <v>125431.0900221756</v>
      </c>
      <c r="BV132" s="92">
        <f t="shared" si="418"/>
        <v>143835.61746641572</v>
      </c>
      <c r="BW132" s="92">
        <f t="shared" si="418"/>
        <v>139755.12138852145</v>
      </c>
      <c r="BX132" s="92">
        <f t="shared" si="418"/>
        <v>137208.72775688863</v>
      </c>
      <c r="BY132" s="40">
        <f t="shared" si="396"/>
        <v>2023349.5147696896</v>
      </c>
      <c r="CA132" s="92">
        <f t="shared" si="419"/>
        <v>0</v>
      </c>
      <c r="CB132" s="92">
        <f t="shared" si="419"/>
        <v>0</v>
      </c>
      <c r="CC132" s="92">
        <f t="shared" si="419"/>
        <v>0</v>
      </c>
      <c r="CD132" s="92">
        <f t="shared" si="419"/>
        <v>0</v>
      </c>
      <c r="CE132" s="92">
        <f t="shared" si="419"/>
        <v>0</v>
      </c>
      <c r="CF132" s="92">
        <f t="shared" si="419"/>
        <v>0</v>
      </c>
      <c r="CG132" s="92">
        <f t="shared" si="419"/>
        <v>0</v>
      </c>
      <c r="CH132" s="92">
        <f t="shared" si="419"/>
        <v>0</v>
      </c>
      <c r="CI132" s="92">
        <f t="shared" si="419"/>
        <v>0</v>
      </c>
      <c r="CJ132" s="92">
        <f t="shared" si="419"/>
        <v>0</v>
      </c>
      <c r="CK132" s="92">
        <f t="shared" si="419"/>
        <v>0</v>
      </c>
      <c r="CL132" s="92">
        <f t="shared" si="419"/>
        <v>0</v>
      </c>
      <c r="CM132" s="40">
        <f t="shared" si="398"/>
        <v>0</v>
      </c>
      <c r="CO132" s="92">
        <f t="shared" si="420"/>
        <v>0</v>
      </c>
      <c r="CP132" s="92">
        <f t="shared" si="420"/>
        <v>0</v>
      </c>
      <c r="CQ132" s="92">
        <f t="shared" si="420"/>
        <v>0</v>
      </c>
      <c r="CR132" s="92">
        <f t="shared" si="420"/>
        <v>0</v>
      </c>
      <c r="CS132" s="40">
        <f t="shared" si="400"/>
        <v>0</v>
      </c>
      <c r="CU132" s="92">
        <f t="shared" si="421"/>
        <v>0</v>
      </c>
      <c r="CV132" s="92">
        <f t="shared" si="421"/>
        <v>0</v>
      </c>
      <c r="CW132" s="92">
        <f t="shared" si="421"/>
        <v>0</v>
      </c>
      <c r="CX132" s="92">
        <f t="shared" si="421"/>
        <v>0</v>
      </c>
      <c r="CY132" s="40">
        <f t="shared" si="402"/>
        <v>0</v>
      </c>
      <c r="DA132" s="92">
        <f t="shared" si="422"/>
        <v>0</v>
      </c>
      <c r="DB132" s="92">
        <f t="shared" si="422"/>
        <v>0</v>
      </c>
      <c r="DC132" s="92">
        <f t="shared" si="422"/>
        <v>0</v>
      </c>
      <c r="DD132" s="92">
        <f t="shared" si="422"/>
        <v>0</v>
      </c>
      <c r="DE132" s="92">
        <f t="shared" si="422"/>
        <v>0</v>
      </c>
      <c r="DF132" s="92">
        <f t="shared" si="422"/>
        <v>0</v>
      </c>
      <c r="DG132" s="92">
        <f t="shared" si="422"/>
        <v>0</v>
      </c>
      <c r="DH132" s="92">
        <f t="shared" si="422"/>
        <v>0</v>
      </c>
      <c r="DI132" s="92">
        <f t="shared" si="422"/>
        <v>0</v>
      </c>
      <c r="DJ132" s="92">
        <f t="shared" si="422"/>
        <v>0</v>
      </c>
      <c r="DK132" s="92">
        <f t="shared" si="422"/>
        <v>0</v>
      </c>
      <c r="DL132" s="92">
        <f t="shared" si="422"/>
        <v>0</v>
      </c>
      <c r="DM132" s="92">
        <f t="shared" si="422"/>
        <v>0</v>
      </c>
      <c r="DN132" s="92">
        <f t="shared" si="422"/>
        <v>0</v>
      </c>
      <c r="DO132" s="92">
        <f t="shared" si="422"/>
        <v>0</v>
      </c>
      <c r="DP132" s="92">
        <f t="shared" si="422"/>
        <v>0</v>
      </c>
      <c r="DQ132" s="92">
        <f t="shared" si="422"/>
        <v>0</v>
      </c>
      <c r="DR132" s="92">
        <f t="shared" si="422"/>
        <v>0</v>
      </c>
      <c r="DS132" s="92">
        <f t="shared" si="422"/>
        <v>0</v>
      </c>
      <c r="DU132" s="93">
        <f t="shared" si="404"/>
        <v>405036.44680161355</v>
      </c>
      <c r="DW132" s="93">
        <f t="shared" si="405"/>
        <v>162270.46751161359</v>
      </c>
      <c r="DX132" s="40">
        <f t="shared" si="406"/>
        <v>2023349.5147696896</v>
      </c>
    </row>
    <row r="133" spans="1:128" s="10" customFormat="1" x14ac:dyDescent="0.3">
      <c r="A133" s="10" t="str">
        <f t="shared" si="230"/>
        <v>2120140POWER-1172ELECTRODEPOSICIÓN</v>
      </c>
      <c r="B133" s="31" t="s">
        <v>165</v>
      </c>
      <c r="C133" s="30" t="s">
        <v>166</v>
      </c>
      <c r="D133" s="31" t="s">
        <v>167</v>
      </c>
      <c r="E133" s="30" t="s">
        <v>168</v>
      </c>
      <c r="F133" s="100" t="s">
        <v>169</v>
      </c>
      <c r="G133" s="32" t="s">
        <v>178</v>
      </c>
      <c r="I133" s="33">
        <v>6614720.1752308868</v>
      </c>
      <c r="J133" s="33">
        <v>5118841.4509427138</v>
      </c>
      <c r="K133" s="33">
        <v>5925317.9529579086</v>
      </c>
      <c r="L133" s="33">
        <v>5740653.0699999994</v>
      </c>
      <c r="M133" s="33">
        <v>5559603.2845845204</v>
      </c>
      <c r="N133" s="33">
        <v>4812763.4347887998</v>
      </c>
      <c r="O133" s="33">
        <v>6515249.4221129511</v>
      </c>
      <c r="P133" s="33">
        <v>5685734.0852190983</v>
      </c>
      <c r="Q133" s="33">
        <v>6694128.9399999995</v>
      </c>
      <c r="R133" s="33">
        <v>5578170.7499999991</v>
      </c>
      <c r="S133" s="33">
        <v>5613347.2199999988</v>
      </c>
      <c r="T133" s="33">
        <v>6112151.620000001</v>
      </c>
      <c r="U133" s="33">
        <f t="shared" si="387"/>
        <v>69970681.40583688</v>
      </c>
      <c r="W133" s="35">
        <v>5120137.21</v>
      </c>
      <c r="X133" s="35">
        <v>5365016.8070575576</v>
      </c>
      <c r="Y133" s="35">
        <v>4071660.67</v>
      </c>
      <c r="Z133" s="35">
        <v>5046505.4250716837</v>
      </c>
      <c r="AA133" s="35">
        <v>4587239.53</v>
      </c>
      <c r="AB133" s="35">
        <v>4621338.3000000007</v>
      </c>
      <c r="AC133" s="35">
        <v>5263228.0560052702</v>
      </c>
      <c r="AD133" s="35">
        <v>4779757.7494399995</v>
      </c>
      <c r="AE133" s="35">
        <v>5022165.0228784122</v>
      </c>
      <c r="AF133" s="35">
        <v>4371379.6801200006</v>
      </c>
      <c r="AG133" s="35">
        <v>4951089.2360000005</v>
      </c>
      <c r="AH133" s="35">
        <v>5361484.6740999985</v>
      </c>
      <c r="AI133" s="33">
        <f t="shared" si="389"/>
        <v>58561002.360672928</v>
      </c>
      <c r="AK133" s="99">
        <v>5258484.6084999992</v>
      </c>
      <c r="AL133" s="99">
        <v>3451258.8556053359</v>
      </c>
      <c r="AM133" s="99">
        <v>5206200.5820110496</v>
      </c>
      <c r="AN133" s="99">
        <v>5438126.2089385008</v>
      </c>
      <c r="AO133" s="99">
        <v>5535453.6525680842</v>
      </c>
      <c r="AP133" s="99">
        <v>5566875.0758299995</v>
      </c>
      <c r="AQ133" s="99">
        <v>6291134.0174000002</v>
      </c>
      <c r="AR133" s="99">
        <v>6926564.5445999997</v>
      </c>
      <c r="AS133" s="99">
        <v>7305363.7006000001</v>
      </c>
      <c r="AT133" s="99">
        <v>6272912.4156826008</v>
      </c>
      <c r="AU133" s="99">
        <v>7166938.5514000002</v>
      </c>
      <c r="AV133" s="99">
        <v>7122635.9160999991</v>
      </c>
      <c r="AW133" s="33">
        <f t="shared" si="392"/>
        <v>71541948.129235566</v>
      </c>
      <c r="AY133" s="99">
        <f t="shared" ref="AY133:BJ133" si="423">+AY137</f>
        <v>6696157.7821666813</v>
      </c>
      <c r="AZ133" s="99">
        <f t="shared" si="423"/>
        <v>5075546.9535724772</v>
      </c>
      <c r="BA133" s="99">
        <f t="shared" si="423"/>
        <v>6903231.5834329613</v>
      </c>
      <c r="BB133" s="99">
        <f t="shared" si="423"/>
        <v>6753376.6966236355</v>
      </c>
      <c r="BC133" s="99">
        <f t="shared" si="423"/>
        <v>5799294.2895699609</v>
      </c>
      <c r="BD133" s="99">
        <f t="shared" si="423"/>
        <v>6747039.5442362847</v>
      </c>
      <c r="BE133" s="99">
        <f t="shared" si="423"/>
        <v>6978459.5171623705</v>
      </c>
      <c r="BF133" s="99">
        <f t="shared" si="423"/>
        <v>6840352.2732192939</v>
      </c>
      <c r="BG133" s="99">
        <f t="shared" si="423"/>
        <v>5305267.3421367342</v>
      </c>
      <c r="BH133" s="99">
        <f t="shared" si="423"/>
        <v>6874243.5926424591</v>
      </c>
      <c r="BI133" s="99">
        <f t="shared" si="423"/>
        <v>6595149.0537489345</v>
      </c>
      <c r="BJ133" s="99">
        <f t="shared" si="423"/>
        <v>7100007.7773323944</v>
      </c>
      <c r="BK133" s="33">
        <f t="shared" si="394"/>
        <v>77668126.405844182</v>
      </c>
      <c r="BM133" s="48">
        <f>+[9]ENERO!$D$44</f>
        <v>6831523.0921</v>
      </c>
      <c r="BN133" s="48">
        <f>+[10]FEBRERO!$D$44</f>
        <v>6233443.1226000004</v>
      </c>
      <c r="BO133" s="48">
        <f>+[11]MARZO!$D44</f>
        <v>5880073.4755500006</v>
      </c>
      <c r="BP133" s="99">
        <f t="shared" ref="BP133:BX133" si="424">+BP137</f>
        <v>7010755.8804641021</v>
      </c>
      <c r="BQ133" s="99">
        <f t="shared" si="424"/>
        <v>6924598.7896557217</v>
      </c>
      <c r="BR133" s="99">
        <f t="shared" si="424"/>
        <v>7040729.5971958991</v>
      </c>
      <c r="BS133" s="99">
        <f t="shared" si="424"/>
        <v>5835470.2261159103</v>
      </c>
      <c r="BT133" s="99">
        <f t="shared" si="424"/>
        <v>7269502.2694727276</v>
      </c>
      <c r="BU133" s="99">
        <f t="shared" si="424"/>
        <v>6284779.8697996745</v>
      </c>
      <c r="BV133" s="99">
        <f t="shared" si="424"/>
        <v>7224315.3193896841</v>
      </c>
      <c r="BW133" s="99">
        <f t="shared" si="424"/>
        <v>7204699.5750477565</v>
      </c>
      <c r="BX133" s="99">
        <f t="shared" si="424"/>
        <v>7064225.9592418103</v>
      </c>
      <c r="BY133" s="33">
        <f t="shared" si="396"/>
        <v>80804117.176633283</v>
      </c>
      <c r="CA133" s="99">
        <f t="shared" ref="CA133:CL133" si="425">+CA137</f>
        <v>0</v>
      </c>
      <c r="CB133" s="99">
        <f t="shared" si="425"/>
        <v>0</v>
      </c>
      <c r="CC133" s="99">
        <f t="shared" si="425"/>
        <v>0</v>
      </c>
      <c r="CD133" s="99">
        <f t="shared" si="425"/>
        <v>0</v>
      </c>
      <c r="CE133" s="99">
        <f t="shared" si="425"/>
        <v>0</v>
      </c>
      <c r="CF133" s="99">
        <f t="shared" si="425"/>
        <v>0</v>
      </c>
      <c r="CG133" s="99">
        <f t="shared" si="425"/>
        <v>0</v>
      </c>
      <c r="CH133" s="99">
        <f t="shared" si="425"/>
        <v>0</v>
      </c>
      <c r="CI133" s="99">
        <f t="shared" si="425"/>
        <v>0</v>
      </c>
      <c r="CJ133" s="99">
        <f t="shared" si="425"/>
        <v>0</v>
      </c>
      <c r="CK133" s="99">
        <f t="shared" si="425"/>
        <v>0</v>
      </c>
      <c r="CL133" s="99">
        <f t="shared" si="425"/>
        <v>0</v>
      </c>
      <c r="CM133" s="33">
        <f t="shared" si="398"/>
        <v>0</v>
      </c>
      <c r="CO133" s="99">
        <f t="shared" ref="CO133:CR133" si="426">+CO137</f>
        <v>0</v>
      </c>
      <c r="CP133" s="99">
        <f t="shared" si="426"/>
        <v>0</v>
      </c>
      <c r="CQ133" s="99">
        <f t="shared" si="426"/>
        <v>0</v>
      </c>
      <c r="CR133" s="99">
        <f t="shared" si="426"/>
        <v>0</v>
      </c>
      <c r="CS133" s="33">
        <f t="shared" si="400"/>
        <v>0</v>
      </c>
      <c r="CU133" s="99">
        <f t="shared" ref="CU133:CX133" si="427">+CU137</f>
        <v>0</v>
      </c>
      <c r="CV133" s="99">
        <f t="shared" si="427"/>
        <v>0</v>
      </c>
      <c r="CW133" s="99">
        <f t="shared" si="427"/>
        <v>0</v>
      </c>
      <c r="CX133" s="99">
        <f t="shared" si="427"/>
        <v>0</v>
      </c>
      <c r="CY133" s="33">
        <f t="shared" si="402"/>
        <v>0</v>
      </c>
      <c r="DA133" s="99">
        <f t="shared" ref="DA133:DS133" si="428">+DA137</f>
        <v>0</v>
      </c>
      <c r="DB133" s="99">
        <f t="shared" si="428"/>
        <v>0</v>
      </c>
      <c r="DC133" s="99">
        <f t="shared" si="428"/>
        <v>0</v>
      </c>
      <c r="DD133" s="99">
        <f t="shared" si="428"/>
        <v>0</v>
      </c>
      <c r="DE133" s="99">
        <f t="shared" si="428"/>
        <v>0</v>
      </c>
      <c r="DF133" s="99">
        <f t="shared" si="428"/>
        <v>0</v>
      </c>
      <c r="DG133" s="99">
        <f t="shared" si="428"/>
        <v>0</v>
      </c>
      <c r="DH133" s="99">
        <f t="shared" si="428"/>
        <v>0</v>
      </c>
      <c r="DI133" s="99">
        <f t="shared" si="428"/>
        <v>0</v>
      </c>
      <c r="DJ133" s="99">
        <f t="shared" si="428"/>
        <v>0</v>
      </c>
      <c r="DK133" s="99">
        <f t="shared" si="428"/>
        <v>0</v>
      </c>
      <c r="DL133" s="99">
        <f t="shared" si="428"/>
        <v>0</v>
      </c>
      <c r="DM133" s="99">
        <f t="shared" si="428"/>
        <v>0</v>
      </c>
      <c r="DN133" s="99">
        <f t="shared" si="428"/>
        <v>0</v>
      </c>
      <c r="DO133" s="99">
        <f t="shared" si="428"/>
        <v>0</v>
      </c>
      <c r="DP133" s="99">
        <f t="shared" si="428"/>
        <v>0</v>
      </c>
      <c r="DQ133" s="99">
        <f t="shared" si="428"/>
        <v>0</v>
      </c>
      <c r="DR133" s="99">
        <f t="shared" si="428"/>
        <v>0</v>
      </c>
      <c r="DS133" s="99">
        <f t="shared" si="428"/>
        <v>0</v>
      </c>
      <c r="DU133" s="93">
        <f t="shared" si="404"/>
        <v>3135990.7707891017</v>
      </c>
      <c r="DW133" s="93">
        <f t="shared" si="405"/>
        <v>-3695532.3213108983</v>
      </c>
      <c r="DX133" s="33">
        <f t="shared" si="406"/>
        <v>80804117.176633283</v>
      </c>
    </row>
    <row r="134" spans="1:128" x14ac:dyDescent="0.3">
      <c r="A134" s="12" t="str">
        <f t="shared" si="230"/>
        <v/>
      </c>
      <c r="B134" s="15"/>
      <c r="C134" s="16"/>
      <c r="D134" s="15"/>
      <c r="E134" s="16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33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33"/>
      <c r="AW134" s="33"/>
      <c r="BK134" s="33"/>
      <c r="BY134" s="33"/>
      <c r="CM134" s="33"/>
      <c r="CS134" s="33"/>
      <c r="CY134" s="33"/>
      <c r="DU134" s="33"/>
      <c r="DW134" s="33"/>
      <c r="DX134" s="33"/>
    </row>
    <row r="135" spans="1:128" s="10" customFormat="1" x14ac:dyDescent="0.3">
      <c r="A135" s="21" t="str">
        <f>B135&amp;D135&amp;F135</f>
        <v>TOTAL</v>
      </c>
      <c r="B135" s="127"/>
      <c r="C135" s="128"/>
      <c r="D135" s="127"/>
      <c r="E135" s="128"/>
      <c r="F135" s="129" t="s">
        <v>170</v>
      </c>
      <c r="G135" s="143" t="s">
        <v>178</v>
      </c>
      <c r="I135" s="144">
        <f t="shared" ref="I135:T135" si="429">I87+I97+I102+I106</f>
        <v>30283509.218994152</v>
      </c>
      <c r="J135" s="144">
        <f t="shared" si="429"/>
        <v>28100393.870000001</v>
      </c>
      <c r="K135" s="144">
        <f t="shared" si="429"/>
        <v>32774878.574218754</v>
      </c>
      <c r="L135" s="144">
        <f t="shared" si="429"/>
        <v>29507992.219999999</v>
      </c>
      <c r="M135" s="144">
        <f t="shared" si="429"/>
        <v>31505238.86425782</v>
      </c>
      <c r="N135" s="144">
        <f t="shared" si="429"/>
        <v>28244696.236328147</v>
      </c>
      <c r="O135" s="144">
        <f t="shared" si="429"/>
        <v>33505451.810546875</v>
      </c>
      <c r="P135" s="144">
        <f t="shared" si="429"/>
        <v>30790972.570000093</v>
      </c>
      <c r="Q135" s="144">
        <f t="shared" si="429"/>
        <v>33807316.240000002</v>
      </c>
      <c r="R135" s="144">
        <f t="shared" si="429"/>
        <v>31211757.229999997</v>
      </c>
      <c r="S135" s="144">
        <f t="shared" si="429"/>
        <v>29368959.489999998</v>
      </c>
      <c r="T135" s="144">
        <f t="shared" si="429"/>
        <v>32737172.770000003</v>
      </c>
      <c r="U135" s="144">
        <f>SUM(I135:T135)</f>
        <v>371838339.09434587</v>
      </c>
      <c r="W135" s="144">
        <f t="shared" ref="W135:AH135" si="430">W87+W97+W102+W106</f>
        <v>30157256.420000006</v>
      </c>
      <c r="X135" s="144">
        <f t="shared" si="430"/>
        <v>31268252.773437507</v>
      </c>
      <c r="Y135" s="144">
        <f t="shared" si="430"/>
        <v>30609027.720000003</v>
      </c>
      <c r="Z135" s="144">
        <f t="shared" si="430"/>
        <v>24059151.802604709</v>
      </c>
      <c r="AA135" s="144">
        <f t="shared" si="430"/>
        <v>31304519.289999999</v>
      </c>
      <c r="AB135" s="144">
        <f t="shared" si="430"/>
        <v>30313698</v>
      </c>
      <c r="AC135" s="144">
        <f t="shared" si="430"/>
        <v>29113873.523097586</v>
      </c>
      <c r="AD135" s="144">
        <f t="shared" si="430"/>
        <v>31396255.130085789</v>
      </c>
      <c r="AE135" s="144">
        <f t="shared" si="430"/>
        <v>30539978.386718757</v>
      </c>
      <c r="AF135" s="144">
        <f t="shared" si="430"/>
        <v>31406664.301982377</v>
      </c>
      <c r="AG135" s="144">
        <f t="shared" si="430"/>
        <v>31423448.45116362</v>
      </c>
      <c r="AH135" s="144">
        <f t="shared" si="430"/>
        <v>32561540.796394397</v>
      </c>
      <c r="AI135" s="144">
        <f>SUM(W135:AH135)</f>
        <v>364153666.59548479</v>
      </c>
      <c r="AK135" s="144">
        <f t="shared" ref="AK135:AR135" si="431">AK87+AK97+AK102+AK106</f>
        <v>30393304.969994396</v>
      </c>
      <c r="AL135" s="144">
        <f t="shared" si="431"/>
        <v>27658978.057617199</v>
      </c>
      <c r="AM135" s="144">
        <f t="shared" si="431"/>
        <v>32689400.471801762</v>
      </c>
      <c r="AN135" s="144">
        <f t="shared" si="431"/>
        <v>30520936.280666362</v>
      </c>
      <c r="AO135" s="144">
        <f t="shared" si="431"/>
        <v>33169601.132324226</v>
      </c>
      <c r="AP135" s="144">
        <f t="shared" si="431"/>
        <v>32828365.566711634</v>
      </c>
      <c r="AQ135" s="144">
        <f t="shared" si="431"/>
        <v>34567286.808893107</v>
      </c>
      <c r="AR135" s="144">
        <f t="shared" si="431"/>
        <v>33819731.490035929</v>
      </c>
      <c r="AS135" s="144">
        <v>35577562.878326803</v>
      </c>
      <c r="AT135" s="144">
        <f t="shared" ref="AT135:AV135" si="432">AT87+AT97+AT102+AT106</f>
        <v>31904283.952056888</v>
      </c>
      <c r="AU135" s="144">
        <f t="shared" si="432"/>
        <v>34701935.614395499</v>
      </c>
      <c r="AV135" s="144">
        <f t="shared" si="432"/>
        <v>34282998.364514902</v>
      </c>
      <c r="AW135" s="144">
        <f t="shared" ref="AW135" si="433">SUM(AK135:AV135)</f>
        <v>392114385.58733869</v>
      </c>
      <c r="AY135" s="34">
        <f t="shared" ref="AY135:BJ135" si="434">AY87+AY97+AY102+AY106</f>
        <v>31015113.807057716</v>
      </c>
      <c r="AZ135" s="34">
        <f t="shared" si="434"/>
        <v>27920582.585544072</v>
      </c>
      <c r="BA135" s="34">
        <f t="shared" si="434"/>
        <v>34160669.386421055</v>
      </c>
      <c r="BB135" s="34">
        <f t="shared" si="434"/>
        <v>32655856.085632589</v>
      </c>
      <c r="BC135" s="34">
        <f t="shared" si="434"/>
        <v>30771474.538202818</v>
      </c>
      <c r="BD135" s="34">
        <f t="shared" si="434"/>
        <v>33481906.887679689</v>
      </c>
      <c r="BE135" s="33">
        <f t="shared" si="434"/>
        <v>34506823.298499465</v>
      </c>
      <c r="BF135" s="33">
        <f t="shared" si="434"/>
        <v>35062733.075254522</v>
      </c>
      <c r="BG135" s="33">
        <f t="shared" si="434"/>
        <v>28863606.574364524</v>
      </c>
      <c r="BH135" s="33">
        <f t="shared" si="434"/>
        <v>34089672.93043799</v>
      </c>
      <c r="BI135" s="33">
        <f t="shared" si="434"/>
        <v>33255830.527975764</v>
      </c>
      <c r="BJ135" s="33">
        <f t="shared" si="434"/>
        <v>34937040.188536018</v>
      </c>
      <c r="BK135" s="144">
        <f t="shared" ref="BK135" si="435">SUM(AY135:BJ135)</f>
        <v>390721309.88560617</v>
      </c>
      <c r="BM135" s="144">
        <f t="shared" ref="BM135:BN135" si="436">BM87+BM97+BM102+BM106</f>
        <v>33366131.813897904</v>
      </c>
      <c r="BN135" s="144">
        <f t="shared" si="436"/>
        <v>31938756.569197297</v>
      </c>
      <c r="BO135" s="144">
        <f>BO87+BO97+BO102+BO106</f>
        <v>33663218.419642106</v>
      </c>
      <c r="BP135" s="144">
        <f t="shared" ref="BP135:BX135" si="437">BP87+BP97+BP102+BP106</f>
        <v>34003181.250731453</v>
      </c>
      <c r="BQ135" s="144">
        <f t="shared" si="437"/>
        <v>34813179.691469818</v>
      </c>
      <c r="BR135" s="144">
        <f t="shared" si="437"/>
        <v>33940874.182660192</v>
      </c>
      <c r="BS135" s="144">
        <f t="shared" si="437"/>
        <v>32745920.780154034</v>
      </c>
      <c r="BT135" s="144">
        <f t="shared" si="437"/>
        <v>35363019.959551774</v>
      </c>
      <c r="BU135" s="144">
        <f t="shared" si="437"/>
        <v>32700257.429101408</v>
      </c>
      <c r="BV135" s="144">
        <f t="shared" si="437"/>
        <v>33031882.244358122</v>
      </c>
      <c r="BW135" s="144">
        <f t="shared" si="437"/>
        <v>34603865.377897583</v>
      </c>
      <c r="BX135" s="144">
        <f t="shared" si="437"/>
        <v>34730554.889719114</v>
      </c>
      <c r="BY135" s="144">
        <f t="shared" ref="BY135" si="438">SUM(BM135:BX135)</f>
        <v>404900842.60838079</v>
      </c>
      <c r="CA135" s="144">
        <f t="shared" ref="CA135:CL135" si="439">CA87+CA97+CA102+CA106</f>
        <v>0</v>
      </c>
      <c r="CB135" s="144">
        <f t="shared" si="439"/>
        <v>0</v>
      </c>
      <c r="CC135" s="144">
        <f t="shared" si="439"/>
        <v>0</v>
      </c>
      <c r="CD135" s="144">
        <f t="shared" si="439"/>
        <v>0</v>
      </c>
      <c r="CE135" s="144">
        <f t="shared" si="439"/>
        <v>0</v>
      </c>
      <c r="CF135" s="144">
        <f t="shared" si="439"/>
        <v>0</v>
      </c>
      <c r="CG135" s="144">
        <f t="shared" si="439"/>
        <v>0</v>
      </c>
      <c r="CH135" s="144">
        <f t="shared" si="439"/>
        <v>0</v>
      </c>
      <c r="CI135" s="144">
        <f t="shared" si="439"/>
        <v>0</v>
      </c>
      <c r="CJ135" s="144">
        <f t="shared" si="439"/>
        <v>0</v>
      </c>
      <c r="CK135" s="144">
        <f t="shared" si="439"/>
        <v>0</v>
      </c>
      <c r="CL135" s="144">
        <f t="shared" si="439"/>
        <v>0</v>
      </c>
      <c r="CM135" s="144">
        <f t="shared" ref="CM135" si="440">SUM(CA135:CL135)</f>
        <v>0</v>
      </c>
      <c r="CO135" s="144">
        <f t="shared" ref="CO135:CR135" si="441">CO87+CO97+CO102+CO106</f>
        <v>0</v>
      </c>
      <c r="CP135" s="144">
        <f t="shared" si="441"/>
        <v>0</v>
      </c>
      <c r="CQ135" s="144">
        <f t="shared" si="441"/>
        <v>0</v>
      </c>
      <c r="CR135" s="144">
        <f t="shared" si="441"/>
        <v>0</v>
      </c>
      <c r="CS135" s="144">
        <f>SUM(CO135:CR135)</f>
        <v>0</v>
      </c>
      <c r="CU135" s="144">
        <f t="shared" ref="CU135:CX135" si="442">CU87+CU97+CU102+CU106</f>
        <v>0</v>
      </c>
      <c r="CV135" s="144">
        <f t="shared" si="442"/>
        <v>0</v>
      </c>
      <c r="CW135" s="144">
        <f t="shared" si="442"/>
        <v>0</v>
      </c>
      <c r="CX135" s="144">
        <f t="shared" si="442"/>
        <v>0</v>
      </c>
      <c r="CY135" s="144">
        <f>SUM(CU135:CX135)</f>
        <v>0</v>
      </c>
      <c r="DA135" s="144">
        <f t="shared" ref="DA135:DS135" si="443">DA87+DA97+DA102+DA106</f>
        <v>0</v>
      </c>
      <c r="DB135" s="144">
        <f t="shared" si="443"/>
        <v>0</v>
      </c>
      <c r="DC135" s="144">
        <f t="shared" si="443"/>
        <v>0</v>
      </c>
      <c r="DD135" s="144">
        <f t="shared" si="443"/>
        <v>0</v>
      </c>
      <c r="DE135" s="144">
        <f t="shared" si="443"/>
        <v>0</v>
      </c>
      <c r="DF135" s="144">
        <f t="shared" si="443"/>
        <v>0</v>
      </c>
      <c r="DG135" s="144">
        <f t="shared" si="443"/>
        <v>0</v>
      </c>
      <c r="DH135" s="144">
        <f t="shared" si="443"/>
        <v>0</v>
      </c>
      <c r="DI135" s="144">
        <f t="shared" si="443"/>
        <v>0</v>
      </c>
      <c r="DJ135" s="144">
        <f t="shared" si="443"/>
        <v>0</v>
      </c>
      <c r="DK135" s="144">
        <f t="shared" si="443"/>
        <v>0</v>
      </c>
      <c r="DL135" s="144">
        <f t="shared" si="443"/>
        <v>0</v>
      </c>
      <c r="DM135" s="144">
        <f t="shared" si="443"/>
        <v>0</v>
      </c>
      <c r="DN135" s="144">
        <f t="shared" si="443"/>
        <v>0</v>
      </c>
      <c r="DO135" s="144">
        <f t="shared" si="443"/>
        <v>0</v>
      </c>
      <c r="DP135" s="144">
        <f t="shared" si="443"/>
        <v>0</v>
      </c>
      <c r="DQ135" s="144">
        <f t="shared" si="443"/>
        <v>0</v>
      </c>
      <c r="DR135" s="144">
        <f t="shared" si="443"/>
        <v>0</v>
      </c>
      <c r="DS135" s="144">
        <f t="shared" si="443"/>
        <v>0</v>
      </c>
      <c r="DU135" s="144">
        <f>+BY135-BK135</f>
        <v>14179532.722774625</v>
      </c>
      <c r="DW135" s="144">
        <f>+DU135-BM135</f>
        <v>-19186599.091123279</v>
      </c>
      <c r="DX135" s="144">
        <f t="shared" si="406"/>
        <v>404900842.60838079</v>
      </c>
    </row>
    <row r="136" spans="1:128" x14ac:dyDescent="0.3">
      <c r="B136" s="15"/>
      <c r="C136" s="15"/>
      <c r="D136" s="15"/>
      <c r="E136" s="15"/>
      <c r="N136" s="101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K136" s="99"/>
      <c r="AL136" s="99"/>
      <c r="AM136" s="99"/>
      <c r="AN136" s="99"/>
      <c r="AO136" s="99"/>
      <c r="AP136" s="99"/>
      <c r="AQ136" s="99"/>
      <c r="AR136" s="99"/>
      <c r="AS136" s="99"/>
      <c r="AT136" s="99"/>
      <c r="AU136" s="99"/>
      <c r="AV136" s="99"/>
      <c r="AY136" s="99"/>
      <c r="AZ136" s="99"/>
      <c r="BA136" s="99"/>
      <c r="BB136" s="99"/>
      <c r="BC136" s="99"/>
      <c r="BD136" s="99"/>
      <c r="BE136" s="99"/>
      <c r="BF136" s="99"/>
      <c r="BG136" s="99"/>
      <c r="BH136" s="99"/>
      <c r="BI136" s="99"/>
      <c r="BJ136" s="99"/>
      <c r="BM136" s="99"/>
      <c r="BN136" s="99"/>
      <c r="BO136" s="99"/>
      <c r="BP136" s="99"/>
      <c r="BQ136" s="99"/>
      <c r="BR136" s="99"/>
      <c r="BS136" s="99"/>
      <c r="BT136" s="99"/>
      <c r="BU136" s="99"/>
      <c r="BV136" s="99"/>
      <c r="BW136" s="99"/>
      <c r="BX136" s="99"/>
      <c r="CA136" s="99"/>
      <c r="CB136" s="99"/>
      <c r="CC136" s="99"/>
      <c r="CD136" s="99"/>
      <c r="CE136" s="99"/>
      <c r="CF136" s="99"/>
      <c r="CG136" s="99"/>
      <c r="CH136" s="99"/>
      <c r="CI136" s="99"/>
      <c r="CJ136" s="99"/>
      <c r="CK136" s="99"/>
      <c r="CL136" s="99"/>
      <c r="CO136" s="99"/>
      <c r="CP136" s="99"/>
      <c r="CQ136" s="99"/>
      <c r="CR136" s="99"/>
      <c r="CU136" s="99"/>
      <c r="CV136" s="99"/>
      <c r="CW136" s="99"/>
      <c r="CX136" s="99"/>
      <c r="DA136" s="99"/>
      <c r="DB136" s="99"/>
      <c r="DC136" s="99"/>
      <c r="DD136" s="99"/>
      <c r="DE136" s="99"/>
      <c r="DF136" s="99"/>
      <c r="DG136" s="99"/>
      <c r="DH136" s="99"/>
      <c r="DI136" s="99"/>
      <c r="DJ136" s="99"/>
      <c r="DK136" s="99"/>
      <c r="DL136" s="99"/>
      <c r="DM136" s="99"/>
      <c r="DN136" s="99"/>
      <c r="DO136" s="99"/>
      <c r="DP136" s="99"/>
      <c r="DQ136" s="99"/>
      <c r="DR136" s="99"/>
      <c r="DS136" s="99"/>
    </row>
    <row r="137" spans="1:128" s="10" customFormat="1" x14ac:dyDescent="0.3">
      <c r="A137" s="12"/>
      <c r="B137" s="15"/>
      <c r="C137" s="15"/>
      <c r="D137" s="15"/>
      <c r="E137" s="30" t="s">
        <v>168</v>
      </c>
      <c r="F137" s="100" t="s">
        <v>169</v>
      </c>
      <c r="G137" s="32" t="s">
        <v>178</v>
      </c>
      <c r="I137" s="33">
        <f t="shared" ref="I137:U137" si="444">+I12*I75</f>
        <v>6614720.1752308868</v>
      </c>
      <c r="J137" s="33">
        <f t="shared" si="444"/>
        <v>5118841.4509427138</v>
      </c>
      <c r="K137" s="33">
        <f t="shared" si="444"/>
        <v>5925317.9529579086</v>
      </c>
      <c r="L137" s="33">
        <f t="shared" si="444"/>
        <v>5740653.0699999994</v>
      </c>
      <c r="M137" s="33">
        <f t="shared" si="444"/>
        <v>5559603.2845845204</v>
      </c>
      <c r="N137" s="33">
        <f t="shared" si="444"/>
        <v>4812763.4347887998</v>
      </c>
      <c r="O137" s="33">
        <f t="shared" si="444"/>
        <v>6515249.4221129511</v>
      </c>
      <c r="P137" s="33">
        <f t="shared" si="444"/>
        <v>5685734.0852190983</v>
      </c>
      <c r="Q137" s="33">
        <f t="shared" si="444"/>
        <v>6694128.9399999995</v>
      </c>
      <c r="R137" s="33">
        <f t="shared" si="444"/>
        <v>5578170.7499999991</v>
      </c>
      <c r="S137" s="33">
        <f t="shared" si="444"/>
        <v>5613347.2199999988</v>
      </c>
      <c r="T137" s="33">
        <f t="shared" si="444"/>
        <v>6112151.620000001</v>
      </c>
      <c r="U137" s="33">
        <f t="shared" si="444"/>
        <v>69970681.40583688</v>
      </c>
      <c r="W137" s="35">
        <f t="shared" ref="W137:AI137" si="445">+W12*W75</f>
        <v>5120137.21</v>
      </c>
      <c r="X137" s="35">
        <f t="shared" si="445"/>
        <v>5365016.8070575576</v>
      </c>
      <c r="Y137" s="35">
        <f t="shared" si="445"/>
        <v>4071660.67</v>
      </c>
      <c r="Z137" s="35">
        <f t="shared" si="445"/>
        <v>5046505.4250716837</v>
      </c>
      <c r="AA137" s="35">
        <f t="shared" si="445"/>
        <v>4587239.53</v>
      </c>
      <c r="AB137" s="35">
        <f t="shared" si="445"/>
        <v>4621338.3000000007</v>
      </c>
      <c r="AC137" s="35">
        <f t="shared" si="445"/>
        <v>5263228.0560052702</v>
      </c>
      <c r="AD137" s="35">
        <f t="shared" si="445"/>
        <v>4779757.7494399995</v>
      </c>
      <c r="AE137" s="35">
        <f t="shared" si="445"/>
        <v>5022165.0228784122</v>
      </c>
      <c r="AF137" s="35">
        <f t="shared" si="445"/>
        <v>4371379.6801200006</v>
      </c>
      <c r="AG137" s="35">
        <f t="shared" si="445"/>
        <v>4951089.2360000005</v>
      </c>
      <c r="AH137" s="35">
        <f t="shared" si="445"/>
        <v>5361484.6740999985</v>
      </c>
      <c r="AI137" s="33">
        <f t="shared" si="445"/>
        <v>58561002.360672928</v>
      </c>
      <c r="AK137" s="99">
        <f t="shared" ref="AK137:AR137" si="446">+AK12*AK75</f>
        <v>5258484.6084999992</v>
      </c>
      <c r="AL137" s="99">
        <f t="shared" si="446"/>
        <v>3451258.8556053359</v>
      </c>
      <c r="AM137" s="99">
        <f t="shared" si="446"/>
        <v>5206200.5820110496</v>
      </c>
      <c r="AN137" s="99">
        <f t="shared" si="446"/>
        <v>5438126.2089385008</v>
      </c>
      <c r="AO137" s="99">
        <f t="shared" si="446"/>
        <v>5535453.6525680842</v>
      </c>
      <c r="AP137" s="99">
        <f t="shared" si="446"/>
        <v>5566875.0758299995</v>
      </c>
      <c r="AQ137" s="99">
        <f t="shared" si="446"/>
        <v>6291134.0174000002</v>
      </c>
      <c r="AR137" s="99">
        <f t="shared" si="446"/>
        <v>6926564.5445999997</v>
      </c>
      <c r="AS137" s="99">
        <v>7305363.7006000001</v>
      </c>
      <c r="AT137" s="99">
        <f>+AT12*AT75</f>
        <v>6272912.4156826008</v>
      </c>
      <c r="AU137" s="99">
        <f>+AU12*AU75</f>
        <v>7166938.5514000002</v>
      </c>
      <c r="AV137" s="99">
        <f>+AV12*AV75</f>
        <v>7122635.9160999991</v>
      </c>
      <c r="AW137" s="33">
        <f>+AW12*AW75</f>
        <v>71541948.129235566</v>
      </c>
      <c r="AY137" s="99">
        <f t="shared" ref="AY137:BK137" si="447">+AY12*AY75</f>
        <v>6696157.7821666813</v>
      </c>
      <c r="AZ137" s="99">
        <f t="shared" si="447"/>
        <v>5075546.9535724772</v>
      </c>
      <c r="BA137" s="99">
        <f t="shared" si="447"/>
        <v>6903231.5834329613</v>
      </c>
      <c r="BB137" s="99">
        <f t="shared" si="447"/>
        <v>6753376.6966236355</v>
      </c>
      <c r="BC137" s="99">
        <f t="shared" si="447"/>
        <v>5799294.2895699609</v>
      </c>
      <c r="BD137" s="99">
        <f t="shared" si="447"/>
        <v>6747039.5442362847</v>
      </c>
      <c r="BE137" s="99">
        <f t="shared" si="447"/>
        <v>6978459.5171623705</v>
      </c>
      <c r="BF137" s="99">
        <f t="shared" si="447"/>
        <v>6840352.2732192939</v>
      </c>
      <c r="BG137" s="99">
        <f t="shared" si="447"/>
        <v>5305267.3421367342</v>
      </c>
      <c r="BH137" s="99">
        <f t="shared" si="447"/>
        <v>6874243.5926424591</v>
      </c>
      <c r="BI137" s="99">
        <f t="shared" si="447"/>
        <v>6595149.0537489345</v>
      </c>
      <c r="BJ137" s="99">
        <f t="shared" si="447"/>
        <v>7100007.7773323944</v>
      </c>
      <c r="BK137" s="33">
        <f t="shared" si="447"/>
        <v>77668126.405844182</v>
      </c>
      <c r="BM137" s="99">
        <f t="shared" ref="BM137:BY137" si="448">+BM12*BM75</f>
        <v>6831523.0921</v>
      </c>
      <c r="BN137" s="99">
        <f t="shared" si="448"/>
        <v>6233443.1226000004</v>
      </c>
      <c r="BO137" s="99">
        <f t="shared" si="448"/>
        <v>5880073.4755500006</v>
      </c>
      <c r="BP137" s="99">
        <f t="shared" si="448"/>
        <v>7010755.8804641021</v>
      </c>
      <c r="BQ137" s="99">
        <f t="shared" si="448"/>
        <v>6924598.7896557217</v>
      </c>
      <c r="BR137" s="99">
        <f t="shared" si="448"/>
        <v>7040729.5971958991</v>
      </c>
      <c r="BS137" s="99">
        <f t="shared" si="448"/>
        <v>5835470.2261159103</v>
      </c>
      <c r="BT137" s="99">
        <f t="shared" si="448"/>
        <v>7269502.2694727276</v>
      </c>
      <c r="BU137" s="99">
        <f t="shared" si="448"/>
        <v>6284779.8697996745</v>
      </c>
      <c r="BV137" s="99">
        <f t="shared" si="448"/>
        <v>7224315.3193896841</v>
      </c>
      <c r="BW137" s="99">
        <f t="shared" si="448"/>
        <v>7204699.5750477565</v>
      </c>
      <c r="BX137" s="99">
        <f t="shared" si="448"/>
        <v>7064225.9592418103</v>
      </c>
      <c r="BY137" s="33">
        <f t="shared" si="448"/>
        <v>80804117.176633283</v>
      </c>
      <c r="CA137" s="99">
        <f t="shared" ref="CA137:CC137" si="449">+CA12*CA75</f>
        <v>0</v>
      </c>
      <c r="CB137" s="99">
        <f t="shared" si="449"/>
        <v>0</v>
      </c>
      <c r="CC137" s="99">
        <f t="shared" si="449"/>
        <v>0</v>
      </c>
      <c r="CD137" s="99">
        <f t="shared" ref="CD137:CM137" si="450">+CD12*CD75</f>
        <v>0</v>
      </c>
      <c r="CE137" s="99">
        <f t="shared" si="450"/>
        <v>0</v>
      </c>
      <c r="CF137" s="99">
        <f t="shared" si="450"/>
        <v>0</v>
      </c>
      <c r="CG137" s="99">
        <f t="shared" si="450"/>
        <v>0</v>
      </c>
      <c r="CH137" s="99">
        <f t="shared" si="450"/>
        <v>0</v>
      </c>
      <c r="CI137" s="99">
        <f t="shared" si="450"/>
        <v>0</v>
      </c>
      <c r="CJ137" s="99">
        <f t="shared" si="450"/>
        <v>0</v>
      </c>
      <c r="CK137" s="99">
        <f t="shared" si="450"/>
        <v>0</v>
      </c>
      <c r="CL137" s="99">
        <f t="shared" si="450"/>
        <v>0</v>
      </c>
      <c r="CM137" s="33">
        <f t="shared" si="450"/>
        <v>0</v>
      </c>
      <c r="CO137" s="99">
        <f t="shared" ref="CO137:CQ137" si="451">+CO12*CO75</f>
        <v>0</v>
      </c>
      <c r="CP137" s="99">
        <f t="shared" si="451"/>
        <v>0</v>
      </c>
      <c r="CQ137" s="99">
        <f t="shared" si="451"/>
        <v>0</v>
      </c>
      <c r="CR137" s="99">
        <f>+CR12*CR75</f>
        <v>0</v>
      </c>
      <c r="CS137" s="33">
        <f>+CS12*CS75</f>
        <v>0</v>
      </c>
      <c r="CU137" s="99">
        <f t="shared" ref="CU137:CW137" si="452">+CU12*CU75</f>
        <v>0</v>
      </c>
      <c r="CV137" s="99">
        <f t="shared" si="452"/>
        <v>0</v>
      </c>
      <c r="CW137" s="99">
        <f t="shared" si="452"/>
        <v>0</v>
      </c>
      <c r="CX137" s="99">
        <f>+CX12*CX75</f>
        <v>0</v>
      </c>
      <c r="CY137" s="33">
        <f>+CY12*CY75</f>
        <v>0</v>
      </c>
      <c r="DA137" s="99">
        <f t="shared" ref="DA137:DS137" si="453">+DA12*DA75</f>
        <v>0</v>
      </c>
      <c r="DB137" s="99">
        <f t="shared" si="453"/>
        <v>0</v>
      </c>
      <c r="DC137" s="99">
        <f t="shared" si="453"/>
        <v>0</v>
      </c>
      <c r="DD137" s="99">
        <f t="shared" si="453"/>
        <v>0</v>
      </c>
      <c r="DE137" s="99">
        <f t="shared" si="453"/>
        <v>0</v>
      </c>
      <c r="DF137" s="99">
        <f t="shared" si="453"/>
        <v>0</v>
      </c>
      <c r="DG137" s="99">
        <f t="shared" si="453"/>
        <v>0</v>
      </c>
      <c r="DH137" s="99">
        <f t="shared" si="453"/>
        <v>0</v>
      </c>
      <c r="DI137" s="99">
        <f t="shared" si="453"/>
        <v>0</v>
      </c>
      <c r="DJ137" s="99">
        <f t="shared" si="453"/>
        <v>0</v>
      </c>
      <c r="DK137" s="99">
        <f t="shared" si="453"/>
        <v>0</v>
      </c>
      <c r="DL137" s="99">
        <f t="shared" si="453"/>
        <v>0</v>
      </c>
      <c r="DM137" s="99">
        <f t="shared" si="453"/>
        <v>0</v>
      </c>
      <c r="DN137" s="99">
        <f t="shared" si="453"/>
        <v>0</v>
      </c>
      <c r="DO137" s="99">
        <f t="shared" si="453"/>
        <v>0</v>
      </c>
      <c r="DP137" s="99">
        <f t="shared" si="453"/>
        <v>0</v>
      </c>
      <c r="DQ137" s="99">
        <f t="shared" si="453"/>
        <v>0</v>
      </c>
      <c r="DR137" s="99">
        <f t="shared" si="453"/>
        <v>0</v>
      </c>
      <c r="DS137" s="99">
        <f t="shared" si="453"/>
        <v>0</v>
      </c>
      <c r="DU137" s="93">
        <f>+BY137-BK137</f>
        <v>3135990.7707891017</v>
      </c>
      <c r="DW137" s="93">
        <f>+DU137-BM137</f>
        <v>-3695532.3213108983</v>
      </c>
      <c r="DX137" s="33">
        <f t="shared" si="406"/>
        <v>80804117.176633283</v>
      </c>
    </row>
    <row r="138" spans="1:128" x14ac:dyDescent="0.3">
      <c r="B138" s="15"/>
      <c r="C138" s="15"/>
      <c r="D138" s="15"/>
      <c r="E138" s="15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spans="1:128" x14ac:dyDescent="0.3">
      <c r="B139" s="15"/>
      <c r="C139" s="16"/>
      <c r="D139" s="15"/>
      <c r="E139" s="16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8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8"/>
      <c r="AW139" s="18"/>
      <c r="BK139" s="18"/>
      <c r="BY139" s="18"/>
      <c r="CM139" s="18"/>
      <c r="CS139" s="18"/>
      <c r="CY139" s="18"/>
      <c r="DU139" s="18"/>
      <c r="DW139" s="18"/>
      <c r="DX139" s="18"/>
    </row>
    <row r="140" spans="1:128" x14ac:dyDescent="0.3">
      <c r="B140" s="15"/>
      <c r="C140" s="16"/>
      <c r="D140" s="15"/>
      <c r="E140" s="16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8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8"/>
      <c r="AW140" s="18"/>
      <c r="BK140" s="18"/>
      <c r="BY140" s="18"/>
      <c r="CM140" s="18"/>
      <c r="CS140" s="18"/>
      <c r="CY140" s="18"/>
      <c r="DU140" s="18"/>
      <c r="DW140" s="18"/>
      <c r="DX140" s="18"/>
    </row>
    <row r="141" spans="1:128" hidden="1" x14ac:dyDescent="0.3">
      <c r="A141" s="47"/>
      <c r="B141" s="52"/>
      <c r="C141" s="53"/>
      <c r="D141" s="52"/>
      <c r="E141" s="53"/>
      <c r="F141" s="54" t="s">
        <v>182</v>
      </c>
      <c r="G141" s="55"/>
      <c r="H141" s="56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8"/>
      <c r="V141" s="56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8"/>
      <c r="AJ141" s="56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6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6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56"/>
      <c r="CA141" s="58"/>
      <c r="CB141" s="58"/>
      <c r="CC141" s="58"/>
      <c r="CD141" s="58"/>
      <c r="CE141" s="58"/>
      <c r="CF141" s="58"/>
      <c r="CG141" s="58"/>
      <c r="CH141" s="58"/>
      <c r="CI141" s="58"/>
      <c r="CJ141" s="58"/>
      <c r="CK141" s="58"/>
      <c r="CL141" s="58"/>
      <c r="CM141" s="58"/>
      <c r="CN141" s="56"/>
      <c r="CO141" s="58"/>
      <c r="CP141" s="58"/>
      <c r="CQ141" s="58"/>
      <c r="CR141" s="58"/>
      <c r="CS141" s="58"/>
      <c r="CT141" s="56"/>
      <c r="CU141" s="58"/>
      <c r="CV141" s="58"/>
      <c r="CW141" s="58"/>
      <c r="CX141" s="58"/>
      <c r="CY141" s="58"/>
      <c r="CZ141" s="56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6"/>
      <c r="DU141" s="58"/>
      <c r="DV141" s="56"/>
      <c r="DW141" s="58"/>
      <c r="DX141" s="58"/>
    </row>
    <row r="142" spans="1:128" s="103" customFormat="1" hidden="1" x14ac:dyDescent="0.3">
      <c r="A142" s="102"/>
      <c r="B142" s="150"/>
      <c r="C142" s="151"/>
      <c r="D142" s="150"/>
      <c r="E142" s="151"/>
      <c r="F142" s="152" t="s">
        <v>196</v>
      </c>
      <c r="G142" s="153" t="s">
        <v>195</v>
      </c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/>
      <c r="AH142" s="154"/>
      <c r="AI142" s="154"/>
      <c r="AK142" s="154">
        <f>SUM(AK143:AK146)</f>
        <v>0</v>
      </c>
      <c r="AL142" s="154">
        <f>SUM(AL143:AL146)</f>
        <v>298715.13865833101</v>
      </c>
      <c r="AM142" s="154">
        <f t="shared" ref="AM142:AR142" si="454">SUM(AM143:AM146)</f>
        <v>0</v>
      </c>
      <c r="AN142" s="154">
        <f t="shared" si="454"/>
        <v>0</v>
      </c>
      <c r="AO142" s="154" t="e">
        <f t="shared" si="454"/>
        <v>#REF!</v>
      </c>
      <c r="AP142" s="154">
        <f t="shared" si="454"/>
        <v>0</v>
      </c>
      <c r="AQ142" s="154">
        <f t="shared" si="454"/>
        <v>0</v>
      </c>
      <c r="AR142" s="154">
        <f t="shared" si="454"/>
        <v>0</v>
      </c>
      <c r="AS142" s="154">
        <v>150000</v>
      </c>
      <c r="AT142" s="154">
        <f t="shared" ref="AT142:AV142" si="455">SUM(AT143:AT146)</f>
        <v>0</v>
      </c>
      <c r="AU142" s="154" t="e">
        <f t="shared" si="455"/>
        <v>#REF!</v>
      </c>
      <c r="AV142" s="154">
        <f t="shared" si="455"/>
        <v>0</v>
      </c>
      <c r="AW142" s="154" t="e">
        <f t="shared" ref="AW142:AW146" si="456">SUM(AK142:AV142)</f>
        <v>#REF!</v>
      </c>
      <c r="AY142" s="154" t="e">
        <f t="shared" ref="AY142:BJ142" si="457">SUM(AY143:AY146)</f>
        <v>#REF!</v>
      </c>
      <c r="AZ142" s="154" t="e">
        <f t="shared" si="457"/>
        <v>#REF!</v>
      </c>
      <c r="BA142" s="154" t="e">
        <f t="shared" si="457"/>
        <v>#REF!</v>
      </c>
      <c r="BB142" s="154" t="e">
        <f t="shared" si="457"/>
        <v>#REF!</v>
      </c>
      <c r="BC142" s="154" t="e">
        <f t="shared" si="457"/>
        <v>#REF!</v>
      </c>
      <c r="BD142" s="154" t="e">
        <f t="shared" si="457"/>
        <v>#REF!</v>
      </c>
      <c r="BE142" s="154" t="e">
        <f t="shared" si="457"/>
        <v>#REF!</v>
      </c>
      <c r="BF142" s="154" t="e">
        <f t="shared" si="457"/>
        <v>#REF!</v>
      </c>
      <c r="BG142" s="154" t="e">
        <f t="shared" si="457"/>
        <v>#REF!</v>
      </c>
      <c r="BH142" s="154">
        <f t="shared" si="457"/>
        <v>0</v>
      </c>
      <c r="BI142" s="154" t="e">
        <f t="shared" si="457"/>
        <v>#REF!</v>
      </c>
      <c r="BJ142" s="154">
        <f t="shared" si="457"/>
        <v>0</v>
      </c>
      <c r="BK142" s="154" t="e">
        <f t="shared" ref="BK142:BK146" si="458">SUM(AY142:BJ142)</f>
        <v>#REF!</v>
      </c>
      <c r="BM142" s="154" t="e">
        <f t="shared" ref="BM142:BX142" si="459">SUM(BM143:BM146)</f>
        <v>#REF!</v>
      </c>
      <c r="BN142" s="154" t="e">
        <f t="shared" si="459"/>
        <v>#REF!</v>
      </c>
      <c r="BO142" s="154" t="e">
        <f t="shared" si="459"/>
        <v>#REF!</v>
      </c>
      <c r="BP142" s="154" t="e">
        <f t="shared" si="459"/>
        <v>#REF!</v>
      </c>
      <c r="BQ142" s="154" t="e">
        <f t="shared" si="459"/>
        <v>#REF!</v>
      </c>
      <c r="BR142" s="154" t="e">
        <f t="shared" si="459"/>
        <v>#REF!</v>
      </c>
      <c r="BS142" s="154" t="e">
        <f t="shared" si="459"/>
        <v>#REF!</v>
      </c>
      <c r="BT142" s="154" t="e">
        <f t="shared" si="459"/>
        <v>#REF!</v>
      </c>
      <c r="BU142" s="154" t="e">
        <f t="shared" si="459"/>
        <v>#REF!</v>
      </c>
      <c r="BV142" s="154">
        <f t="shared" si="459"/>
        <v>0</v>
      </c>
      <c r="BW142" s="154" t="e">
        <f t="shared" si="459"/>
        <v>#REF!</v>
      </c>
      <c r="BX142" s="154">
        <f t="shared" si="459"/>
        <v>0</v>
      </c>
      <c r="BY142" s="154" t="e">
        <f t="shared" ref="BY142:BY146" si="460">SUM(BM142:BX142)</f>
        <v>#REF!</v>
      </c>
      <c r="CA142" s="154" t="e">
        <f t="shared" ref="CA142:CL142" si="461">SUM(CA143:CA146)</f>
        <v>#REF!</v>
      </c>
      <c r="CB142" s="154" t="e">
        <f t="shared" si="461"/>
        <v>#REF!</v>
      </c>
      <c r="CC142" s="154" t="e">
        <f t="shared" si="461"/>
        <v>#REF!</v>
      </c>
      <c r="CD142" s="154" t="e">
        <f t="shared" si="461"/>
        <v>#REF!</v>
      </c>
      <c r="CE142" s="154" t="e">
        <f t="shared" si="461"/>
        <v>#REF!</v>
      </c>
      <c r="CF142" s="154" t="e">
        <f t="shared" si="461"/>
        <v>#REF!</v>
      </c>
      <c r="CG142" s="154" t="e">
        <f t="shared" si="461"/>
        <v>#REF!</v>
      </c>
      <c r="CH142" s="154" t="e">
        <f t="shared" si="461"/>
        <v>#REF!</v>
      </c>
      <c r="CI142" s="154" t="e">
        <f t="shared" si="461"/>
        <v>#REF!</v>
      </c>
      <c r="CJ142" s="154">
        <f t="shared" si="461"/>
        <v>0</v>
      </c>
      <c r="CK142" s="154" t="e">
        <f t="shared" si="461"/>
        <v>#REF!</v>
      </c>
      <c r="CL142" s="154">
        <f t="shared" si="461"/>
        <v>0</v>
      </c>
      <c r="CM142" s="154" t="e">
        <f t="shared" ref="CM142:CM146" si="462">SUM(CA142:CL142)</f>
        <v>#REF!</v>
      </c>
      <c r="CO142" s="154" t="e">
        <f t="shared" ref="CO142:CR142" si="463">SUM(CO143:CO146)</f>
        <v>#REF!</v>
      </c>
      <c r="CP142" s="154" t="e">
        <f t="shared" si="463"/>
        <v>#REF!</v>
      </c>
      <c r="CQ142" s="154" t="e">
        <f t="shared" si="463"/>
        <v>#REF!</v>
      </c>
      <c r="CR142" s="154" t="e">
        <f t="shared" si="463"/>
        <v>#REF!</v>
      </c>
      <c r="CS142" s="154" t="e">
        <f>SUM(CO142:CR142)</f>
        <v>#REF!</v>
      </c>
      <c r="CU142" s="154" t="e">
        <f t="shared" ref="CU142:CX142" si="464">SUM(CU143:CU146)</f>
        <v>#REF!</v>
      </c>
      <c r="CV142" s="154" t="e">
        <f t="shared" si="464"/>
        <v>#REF!</v>
      </c>
      <c r="CW142" s="154" t="e">
        <f t="shared" si="464"/>
        <v>#REF!</v>
      </c>
      <c r="CX142" s="154" t="e">
        <f t="shared" si="464"/>
        <v>#REF!</v>
      </c>
      <c r="CY142" s="154" t="e">
        <f>SUM(CU142:CX142)</f>
        <v>#REF!</v>
      </c>
      <c r="DA142" s="154" t="e">
        <f t="shared" ref="DA142:DS142" si="465">SUM(DA143:DA146)</f>
        <v>#REF!</v>
      </c>
      <c r="DB142" s="154" t="e">
        <f t="shared" si="465"/>
        <v>#REF!</v>
      </c>
      <c r="DC142" s="154" t="e">
        <f t="shared" si="465"/>
        <v>#REF!</v>
      </c>
      <c r="DD142" s="154" t="e">
        <f t="shared" si="465"/>
        <v>#REF!</v>
      </c>
      <c r="DE142" s="154" t="e">
        <f t="shared" si="465"/>
        <v>#REF!</v>
      </c>
      <c r="DF142" s="154" t="e">
        <f t="shared" si="465"/>
        <v>#REF!</v>
      </c>
      <c r="DG142" s="154" t="e">
        <f t="shared" si="465"/>
        <v>#REF!</v>
      </c>
      <c r="DH142" s="154" t="e">
        <f t="shared" si="465"/>
        <v>#REF!</v>
      </c>
      <c r="DI142" s="154" t="e">
        <f t="shared" si="465"/>
        <v>#REF!</v>
      </c>
      <c r="DJ142" s="154" t="e">
        <f t="shared" si="465"/>
        <v>#REF!</v>
      </c>
      <c r="DK142" s="154" t="e">
        <f t="shared" si="465"/>
        <v>#REF!</v>
      </c>
      <c r="DL142" s="154" t="e">
        <f t="shared" si="465"/>
        <v>#REF!</v>
      </c>
      <c r="DM142" s="154" t="e">
        <f t="shared" si="465"/>
        <v>#REF!</v>
      </c>
      <c r="DN142" s="154" t="e">
        <f t="shared" si="465"/>
        <v>#REF!</v>
      </c>
      <c r="DO142" s="154" t="e">
        <f t="shared" si="465"/>
        <v>#REF!</v>
      </c>
      <c r="DP142" s="154" t="e">
        <f t="shared" si="465"/>
        <v>#REF!</v>
      </c>
      <c r="DQ142" s="154" t="e">
        <f t="shared" si="465"/>
        <v>#REF!</v>
      </c>
      <c r="DR142" s="154" t="e">
        <f t="shared" si="465"/>
        <v>#REF!</v>
      </c>
      <c r="DS142" s="154" t="e">
        <f t="shared" si="465"/>
        <v>#REF!</v>
      </c>
      <c r="DU142" s="154" t="e">
        <f>SUM(BO142:BZ142)</f>
        <v>#REF!</v>
      </c>
      <c r="DW142" s="154" t="e">
        <f>SUM(BQ142:DV142)</f>
        <v>#REF!</v>
      </c>
      <c r="DX142" s="154" t="e">
        <f t="shared" ref="DX142:DX146" si="466">SUM(DL142:DW142)</f>
        <v>#REF!</v>
      </c>
    </row>
    <row r="143" spans="1:128" s="104" customFormat="1" hidden="1" x14ac:dyDescent="0.3">
      <c r="B143" s="105"/>
      <c r="C143" s="106"/>
      <c r="D143" s="105"/>
      <c r="E143" s="106"/>
      <c r="F143" s="107" t="s">
        <v>7</v>
      </c>
      <c r="G143" s="108" t="s">
        <v>195</v>
      </c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10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10"/>
      <c r="AK143" s="109"/>
      <c r="AL143" s="109"/>
      <c r="AM143" s="109"/>
      <c r="AN143" s="109"/>
      <c r="AO143" s="109" t="e">
        <f>#REF!</f>
        <v>#REF!</v>
      </c>
      <c r="AP143" s="109"/>
      <c r="AQ143" s="109">
        <f>$AO$211</f>
        <v>0</v>
      </c>
      <c r="AR143" s="109"/>
      <c r="AS143" s="109">
        <v>30000</v>
      </c>
      <c r="AT143" s="109"/>
      <c r="AU143" s="109" t="e">
        <f>#REF!</f>
        <v>#REF!</v>
      </c>
      <c r="AV143" s="109"/>
      <c r="AW143" s="110" t="e">
        <f t="shared" si="456"/>
        <v>#REF!</v>
      </c>
      <c r="AY143" s="109" t="e">
        <f>#REF!</f>
        <v>#REF!</v>
      </c>
      <c r="AZ143" s="109" t="e">
        <f>#REF!</f>
        <v>#REF!</v>
      </c>
      <c r="BA143" s="109" t="e">
        <f>#REF!</f>
        <v>#REF!</v>
      </c>
      <c r="BB143" s="109" t="e">
        <f>#REF!</f>
        <v>#REF!</v>
      </c>
      <c r="BC143" s="109" t="e">
        <f>#REF!</f>
        <v>#REF!</v>
      </c>
      <c r="BD143" s="109" t="e">
        <f>#REF!</f>
        <v>#REF!</v>
      </c>
      <c r="BE143" s="109" t="e">
        <f>#REF!</f>
        <v>#REF!</v>
      </c>
      <c r="BF143" s="109"/>
      <c r="BG143" s="109" t="e">
        <f>#REF!</f>
        <v>#REF!</v>
      </c>
      <c r="BH143" s="109"/>
      <c r="BI143" s="109" t="e">
        <f>#REF!</f>
        <v>#REF!</v>
      </c>
      <c r="BJ143" s="109"/>
      <c r="BK143" s="110" t="e">
        <f t="shared" si="458"/>
        <v>#REF!</v>
      </c>
      <c r="BM143" s="109" t="e">
        <f>#REF!</f>
        <v>#REF!</v>
      </c>
      <c r="BN143" s="109" t="e">
        <f>#REF!</f>
        <v>#REF!</v>
      </c>
      <c r="BO143" s="109" t="e">
        <f>#REF!</f>
        <v>#REF!</v>
      </c>
      <c r="BP143" s="109" t="e">
        <f>#REF!</f>
        <v>#REF!</v>
      </c>
      <c r="BQ143" s="109" t="e">
        <f>#REF!</f>
        <v>#REF!</v>
      </c>
      <c r="BR143" s="109" t="e">
        <f>#REF!</f>
        <v>#REF!</v>
      </c>
      <c r="BS143" s="109" t="e">
        <f>#REF!</f>
        <v>#REF!</v>
      </c>
      <c r="BT143" s="109"/>
      <c r="BU143" s="109" t="e">
        <f>#REF!</f>
        <v>#REF!</v>
      </c>
      <c r="BV143" s="109"/>
      <c r="BW143" s="109" t="e">
        <f>#REF!</f>
        <v>#REF!</v>
      </c>
      <c r="BX143" s="109"/>
      <c r="BY143" s="110" t="e">
        <f t="shared" si="460"/>
        <v>#REF!</v>
      </c>
      <c r="CA143" s="109" t="e">
        <f>#REF!</f>
        <v>#REF!</v>
      </c>
      <c r="CB143" s="109" t="e">
        <f>#REF!</f>
        <v>#REF!</v>
      </c>
      <c r="CC143" s="109" t="e">
        <f>#REF!</f>
        <v>#REF!</v>
      </c>
      <c r="CD143" s="109" t="e">
        <f>#REF!</f>
        <v>#REF!</v>
      </c>
      <c r="CE143" s="109" t="e">
        <f>#REF!</f>
        <v>#REF!</v>
      </c>
      <c r="CF143" s="109" t="e">
        <f>#REF!</f>
        <v>#REF!</v>
      </c>
      <c r="CG143" s="109" t="e">
        <f>#REF!</f>
        <v>#REF!</v>
      </c>
      <c r="CH143" s="109"/>
      <c r="CI143" s="109" t="e">
        <f>#REF!</f>
        <v>#REF!</v>
      </c>
      <c r="CJ143" s="109"/>
      <c r="CK143" s="109" t="e">
        <f>#REF!</f>
        <v>#REF!</v>
      </c>
      <c r="CL143" s="109"/>
      <c r="CM143" s="110" t="e">
        <f t="shared" si="462"/>
        <v>#REF!</v>
      </c>
      <c r="CO143" s="109" t="e">
        <f>#REF!</f>
        <v>#REF!</v>
      </c>
      <c r="CP143" s="109" t="e">
        <f>#REF!</f>
        <v>#REF!</v>
      </c>
      <c r="CQ143" s="109" t="e">
        <f>#REF!</f>
        <v>#REF!</v>
      </c>
      <c r="CR143" s="109" t="e">
        <f>#REF!</f>
        <v>#REF!</v>
      </c>
      <c r="CS143" s="110" t="e">
        <f>SUM(CO143:CR143)</f>
        <v>#REF!</v>
      </c>
      <c r="CU143" s="109" t="e">
        <f>#REF!</f>
        <v>#REF!</v>
      </c>
      <c r="CV143" s="109" t="e">
        <f>#REF!</f>
        <v>#REF!</v>
      </c>
      <c r="CW143" s="109" t="e">
        <f>#REF!</f>
        <v>#REF!</v>
      </c>
      <c r="CX143" s="109" t="e">
        <f>#REF!</f>
        <v>#REF!</v>
      </c>
      <c r="CY143" s="110" t="e">
        <f>SUM(CU143:CX143)</f>
        <v>#REF!</v>
      </c>
      <c r="DA143" s="109" t="e">
        <f>#REF!</f>
        <v>#REF!</v>
      </c>
      <c r="DB143" s="109" t="e">
        <f>#REF!</f>
        <v>#REF!</v>
      </c>
      <c r="DC143" s="109" t="e">
        <f>#REF!</f>
        <v>#REF!</v>
      </c>
      <c r="DD143" s="109" t="e">
        <f>#REF!</f>
        <v>#REF!</v>
      </c>
      <c r="DE143" s="109" t="e">
        <f>#REF!</f>
        <v>#REF!</v>
      </c>
      <c r="DF143" s="109" t="e">
        <f>#REF!</f>
        <v>#REF!</v>
      </c>
      <c r="DG143" s="109" t="e">
        <f>#REF!</f>
        <v>#REF!</v>
      </c>
      <c r="DH143" s="109" t="e">
        <f>#REF!</f>
        <v>#REF!</v>
      </c>
      <c r="DI143" s="109" t="e">
        <f>#REF!</f>
        <v>#REF!</v>
      </c>
      <c r="DJ143" s="109" t="e">
        <f>#REF!</f>
        <v>#REF!</v>
      </c>
      <c r="DK143" s="109" t="e">
        <f>#REF!</f>
        <v>#REF!</v>
      </c>
      <c r="DL143" s="109" t="e">
        <f>#REF!</f>
        <v>#REF!</v>
      </c>
      <c r="DM143" s="109" t="e">
        <f>#REF!</f>
        <v>#REF!</v>
      </c>
      <c r="DN143" s="109" t="e">
        <f>#REF!</f>
        <v>#REF!</v>
      </c>
      <c r="DO143" s="109" t="e">
        <f>#REF!</f>
        <v>#REF!</v>
      </c>
      <c r="DP143" s="109" t="e">
        <f>#REF!</f>
        <v>#REF!</v>
      </c>
      <c r="DQ143" s="109" t="e">
        <f>#REF!</f>
        <v>#REF!</v>
      </c>
      <c r="DR143" s="109" t="e">
        <f>#REF!</f>
        <v>#REF!</v>
      </c>
      <c r="DS143" s="109" t="e">
        <f>#REF!</f>
        <v>#REF!</v>
      </c>
      <c r="DU143" s="110" t="e">
        <f>SUM(BO143:BZ143)</f>
        <v>#REF!</v>
      </c>
      <c r="DW143" s="110" t="e">
        <f>SUM(BQ143:DV143)</f>
        <v>#REF!</v>
      </c>
      <c r="DX143" s="110" t="e">
        <f t="shared" si="466"/>
        <v>#REF!</v>
      </c>
    </row>
    <row r="144" spans="1:128" s="104" customFormat="1" hidden="1" x14ac:dyDescent="0.3">
      <c r="B144" s="105"/>
      <c r="C144" s="106"/>
      <c r="D144" s="105"/>
      <c r="E144" s="106"/>
      <c r="F144" s="107" t="s">
        <v>9</v>
      </c>
      <c r="G144" s="108" t="s">
        <v>195</v>
      </c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10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10"/>
      <c r="AK144" s="109"/>
      <c r="AL144" s="109">
        <v>13875.138658331</v>
      </c>
      <c r="AM144" s="109"/>
      <c r="AN144" s="109"/>
      <c r="AO144" s="109" t="e">
        <f>#REF!</f>
        <v>#REF!</v>
      </c>
      <c r="AP144" s="109"/>
      <c r="AQ144" s="109">
        <f>$AO$212</f>
        <v>0</v>
      </c>
      <c r="AR144" s="109"/>
      <c r="AS144" s="109">
        <v>30000</v>
      </c>
      <c r="AT144" s="109"/>
      <c r="AU144" s="109" t="e">
        <f>#REF!</f>
        <v>#REF!</v>
      </c>
      <c r="AV144" s="109"/>
      <c r="AW144" s="110" t="e">
        <f t="shared" si="456"/>
        <v>#REF!</v>
      </c>
      <c r="AY144" s="109" t="e">
        <f>#REF!</f>
        <v>#REF!</v>
      </c>
      <c r="AZ144" s="109" t="e">
        <f>#REF!</f>
        <v>#REF!</v>
      </c>
      <c r="BA144" s="109" t="e">
        <f>#REF!</f>
        <v>#REF!</v>
      </c>
      <c r="BB144" s="109" t="e">
        <f>#REF!</f>
        <v>#REF!</v>
      </c>
      <c r="BC144" s="109" t="e">
        <f>#REF!</f>
        <v>#REF!</v>
      </c>
      <c r="BD144" s="109" t="e">
        <f>#REF!</f>
        <v>#REF!</v>
      </c>
      <c r="BE144" s="109" t="e">
        <f>#REF!</f>
        <v>#REF!</v>
      </c>
      <c r="BF144" s="109"/>
      <c r="BG144" s="109" t="e">
        <f>#REF!</f>
        <v>#REF!</v>
      </c>
      <c r="BH144" s="109"/>
      <c r="BI144" s="109" t="e">
        <f>#REF!</f>
        <v>#REF!</v>
      </c>
      <c r="BJ144" s="109"/>
      <c r="BK144" s="110" t="e">
        <f t="shared" si="458"/>
        <v>#REF!</v>
      </c>
      <c r="BM144" s="109" t="e">
        <f>#REF!</f>
        <v>#REF!</v>
      </c>
      <c r="BN144" s="109" t="e">
        <f>#REF!</f>
        <v>#REF!</v>
      </c>
      <c r="BO144" s="109" t="e">
        <f>#REF!</f>
        <v>#REF!</v>
      </c>
      <c r="BP144" s="109" t="e">
        <f>#REF!</f>
        <v>#REF!</v>
      </c>
      <c r="BQ144" s="109" t="e">
        <f>#REF!</f>
        <v>#REF!</v>
      </c>
      <c r="BR144" s="109" t="e">
        <f>#REF!</f>
        <v>#REF!</v>
      </c>
      <c r="BS144" s="109" t="e">
        <f>#REF!</f>
        <v>#REF!</v>
      </c>
      <c r="BT144" s="109"/>
      <c r="BU144" s="109" t="e">
        <f>#REF!</f>
        <v>#REF!</v>
      </c>
      <c r="BV144" s="109"/>
      <c r="BW144" s="109" t="e">
        <f>#REF!</f>
        <v>#REF!</v>
      </c>
      <c r="BX144" s="109"/>
      <c r="BY144" s="110" t="e">
        <f t="shared" si="460"/>
        <v>#REF!</v>
      </c>
      <c r="CA144" s="109" t="e">
        <f>#REF!</f>
        <v>#REF!</v>
      </c>
      <c r="CB144" s="109" t="e">
        <f>#REF!</f>
        <v>#REF!</v>
      </c>
      <c r="CC144" s="109" t="e">
        <f>#REF!</f>
        <v>#REF!</v>
      </c>
      <c r="CD144" s="109" t="e">
        <f>#REF!</f>
        <v>#REF!</v>
      </c>
      <c r="CE144" s="109" t="e">
        <f>#REF!</f>
        <v>#REF!</v>
      </c>
      <c r="CF144" s="109" t="e">
        <f>#REF!</f>
        <v>#REF!</v>
      </c>
      <c r="CG144" s="109" t="e">
        <f>#REF!</f>
        <v>#REF!</v>
      </c>
      <c r="CH144" s="109"/>
      <c r="CI144" s="109" t="e">
        <f>#REF!</f>
        <v>#REF!</v>
      </c>
      <c r="CJ144" s="109"/>
      <c r="CK144" s="109" t="e">
        <f>#REF!</f>
        <v>#REF!</v>
      </c>
      <c r="CL144" s="109"/>
      <c r="CM144" s="110" t="e">
        <f t="shared" si="462"/>
        <v>#REF!</v>
      </c>
      <c r="CO144" s="109" t="e">
        <f>#REF!</f>
        <v>#REF!</v>
      </c>
      <c r="CP144" s="109" t="e">
        <f>#REF!</f>
        <v>#REF!</v>
      </c>
      <c r="CQ144" s="109" t="e">
        <f>#REF!</f>
        <v>#REF!</v>
      </c>
      <c r="CR144" s="109" t="e">
        <f>#REF!</f>
        <v>#REF!</v>
      </c>
      <c r="CS144" s="110" t="e">
        <f>SUM(CO144:CR144)</f>
        <v>#REF!</v>
      </c>
      <c r="CU144" s="109" t="e">
        <f>#REF!</f>
        <v>#REF!</v>
      </c>
      <c r="CV144" s="109" t="e">
        <f>#REF!</f>
        <v>#REF!</v>
      </c>
      <c r="CW144" s="109" t="e">
        <f>#REF!</f>
        <v>#REF!</v>
      </c>
      <c r="CX144" s="109" t="e">
        <f>#REF!</f>
        <v>#REF!</v>
      </c>
      <c r="CY144" s="110" t="e">
        <f>SUM(CU144:CX144)</f>
        <v>#REF!</v>
      </c>
      <c r="DA144" s="109" t="e">
        <f>#REF!</f>
        <v>#REF!</v>
      </c>
      <c r="DB144" s="109" t="e">
        <f>#REF!</f>
        <v>#REF!</v>
      </c>
      <c r="DC144" s="109" t="e">
        <f>#REF!</f>
        <v>#REF!</v>
      </c>
      <c r="DD144" s="109" t="e">
        <f>#REF!</f>
        <v>#REF!</v>
      </c>
      <c r="DE144" s="109" t="e">
        <f>#REF!</f>
        <v>#REF!</v>
      </c>
      <c r="DF144" s="109" t="e">
        <f>#REF!</f>
        <v>#REF!</v>
      </c>
      <c r="DG144" s="109" t="e">
        <f>#REF!</f>
        <v>#REF!</v>
      </c>
      <c r="DH144" s="109" t="e">
        <f>#REF!</f>
        <v>#REF!</v>
      </c>
      <c r="DI144" s="109" t="e">
        <f>#REF!</f>
        <v>#REF!</v>
      </c>
      <c r="DJ144" s="109" t="e">
        <f>#REF!</f>
        <v>#REF!</v>
      </c>
      <c r="DK144" s="109" t="e">
        <f>#REF!</f>
        <v>#REF!</v>
      </c>
      <c r="DL144" s="109" t="e">
        <f>#REF!</f>
        <v>#REF!</v>
      </c>
      <c r="DM144" s="109" t="e">
        <f>#REF!</f>
        <v>#REF!</v>
      </c>
      <c r="DN144" s="109" t="e">
        <f>#REF!</f>
        <v>#REF!</v>
      </c>
      <c r="DO144" s="109" t="e">
        <f>#REF!</f>
        <v>#REF!</v>
      </c>
      <c r="DP144" s="109" t="e">
        <f>#REF!</f>
        <v>#REF!</v>
      </c>
      <c r="DQ144" s="109" t="e">
        <f>#REF!</f>
        <v>#REF!</v>
      </c>
      <c r="DR144" s="109" t="e">
        <f>#REF!</f>
        <v>#REF!</v>
      </c>
      <c r="DS144" s="109" t="e">
        <f>#REF!</f>
        <v>#REF!</v>
      </c>
      <c r="DU144" s="110" t="e">
        <f>SUM(BO144:BZ144)</f>
        <v>#REF!</v>
      </c>
      <c r="DW144" s="110" t="e">
        <f>SUM(BQ144:DV144)</f>
        <v>#REF!</v>
      </c>
      <c r="DX144" s="110" t="e">
        <f t="shared" si="466"/>
        <v>#REF!</v>
      </c>
    </row>
    <row r="145" spans="1:128" s="104" customFormat="1" hidden="1" x14ac:dyDescent="0.3">
      <c r="B145" s="105"/>
      <c r="C145" s="106"/>
      <c r="D145" s="105"/>
      <c r="E145" s="106"/>
      <c r="F145" s="107" t="s">
        <v>197</v>
      </c>
      <c r="G145" s="108" t="s">
        <v>195</v>
      </c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10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10"/>
      <c r="AK145" s="109"/>
      <c r="AL145" s="109">
        <v>284840</v>
      </c>
      <c r="AM145" s="109"/>
      <c r="AN145" s="109"/>
      <c r="AO145" s="109"/>
      <c r="AP145" s="109"/>
      <c r="AQ145" s="109"/>
      <c r="AR145" s="109">
        <f>$AO$214</f>
        <v>0</v>
      </c>
      <c r="AS145" s="109"/>
      <c r="AT145" s="109"/>
      <c r="AU145" s="109"/>
      <c r="AV145" s="109"/>
      <c r="AW145" s="110">
        <f t="shared" si="456"/>
        <v>284840</v>
      </c>
      <c r="AY145" s="109"/>
      <c r="AZ145" s="109"/>
      <c r="BA145" s="109"/>
      <c r="BB145" s="109"/>
      <c r="BC145" s="109"/>
      <c r="BD145" s="109"/>
      <c r="BE145" s="109"/>
      <c r="BF145" s="109" t="e">
        <f>#REF!</f>
        <v>#REF!</v>
      </c>
      <c r="BG145" s="109"/>
      <c r="BH145" s="109"/>
      <c r="BI145" s="109"/>
      <c r="BJ145" s="109"/>
      <c r="BK145" s="110" t="e">
        <f t="shared" si="458"/>
        <v>#REF!</v>
      </c>
      <c r="BM145" s="109"/>
      <c r="BN145" s="109"/>
      <c r="BO145" s="109"/>
      <c r="BP145" s="109"/>
      <c r="BQ145" s="109"/>
      <c r="BR145" s="109"/>
      <c r="BS145" s="109"/>
      <c r="BT145" s="109" t="e">
        <f>#REF!</f>
        <v>#REF!</v>
      </c>
      <c r="BU145" s="109"/>
      <c r="BV145" s="109"/>
      <c r="BW145" s="109"/>
      <c r="BX145" s="109"/>
      <c r="BY145" s="110" t="e">
        <f t="shared" si="460"/>
        <v>#REF!</v>
      </c>
      <c r="CA145" s="109"/>
      <c r="CB145" s="109"/>
      <c r="CC145" s="109"/>
      <c r="CD145" s="109"/>
      <c r="CE145" s="109"/>
      <c r="CF145" s="109"/>
      <c r="CG145" s="109"/>
      <c r="CH145" s="109" t="e">
        <f>#REF!</f>
        <v>#REF!</v>
      </c>
      <c r="CI145" s="109"/>
      <c r="CJ145" s="109"/>
      <c r="CK145" s="109"/>
      <c r="CL145" s="109"/>
      <c r="CM145" s="110" t="e">
        <f t="shared" si="462"/>
        <v>#REF!</v>
      </c>
      <c r="CO145" s="109"/>
      <c r="CP145" s="109"/>
      <c r="CQ145" s="109"/>
      <c r="CR145" s="109"/>
      <c r="CS145" s="110">
        <f>SUM(CO145:CR145)</f>
        <v>0</v>
      </c>
      <c r="CU145" s="109"/>
      <c r="CV145" s="109"/>
      <c r="CW145" s="109"/>
      <c r="CX145" s="109"/>
      <c r="CY145" s="110">
        <f>SUM(CU145:CX145)</f>
        <v>0</v>
      </c>
      <c r="DA145" s="109"/>
      <c r="DB145" s="109"/>
      <c r="DC145" s="109"/>
      <c r="DD145" s="109"/>
      <c r="DE145" s="109"/>
      <c r="DF145" s="109"/>
      <c r="DG145" s="109"/>
      <c r="DH145" s="109"/>
      <c r="DI145" s="109"/>
      <c r="DJ145" s="109"/>
      <c r="DK145" s="109"/>
      <c r="DL145" s="109"/>
      <c r="DM145" s="109"/>
      <c r="DN145" s="109"/>
      <c r="DO145" s="109"/>
      <c r="DP145" s="109"/>
      <c r="DQ145" s="109"/>
      <c r="DR145" s="109"/>
      <c r="DS145" s="109"/>
      <c r="DU145" s="110" t="e">
        <f>SUM(BO145:BZ145)</f>
        <v>#REF!</v>
      </c>
      <c r="DW145" s="110" t="e">
        <f>SUM(BQ145:DV145)</f>
        <v>#REF!</v>
      </c>
      <c r="DX145" s="110" t="e">
        <f t="shared" si="466"/>
        <v>#REF!</v>
      </c>
    </row>
    <row r="146" spans="1:128" s="104" customFormat="1" hidden="1" x14ac:dyDescent="0.3">
      <c r="B146" s="105"/>
      <c r="C146" s="106"/>
      <c r="D146" s="105"/>
      <c r="E146" s="106"/>
      <c r="F146" s="107" t="s">
        <v>198</v>
      </c>
      <c r="G146" s="108" t="s">
        <v>195</v>
      </c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10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10"/>
      <c r="AK146" s="109"/>
      <c r="AL146" s="109"/>
      <c r="AM146" s="109"/>
      <c r="AN146" s="109"/>
      <c r="AO146" s="109" t="e">
        <f>#REF!</f>
        <v>#REF!</v>
      </c>
      <c r="AP146" s="109"/>
      <c r="AQ146" s="109">
        <f>$AO$213</f>
        <v>0</v>
      </c>
      <c r="AR146" s="109"/>
      <c r="AS146" s="109">
        <v>90000</v>
      </c>
      <c r="AT146" s="109"/>
      <c r="AU146" s="109" t="e">
        <f>#REF!</f>
        <v>#REF!</v>
      </c>
      <c r="AV146" s="109"/>
      <c r="AW146" s="110" t="e">
        <f t="shared" si="456"/>
        <v>#REF!</v>
      </c>
      <c r="AY146" s="109" t="e">
        <f>#REF!</f>
        <v>#REF!</v>
      </c>
      <c r="AZ146" s="109" t="e">
        <f>#REF!</f>
        <v>#REF!</v>
      </c>
      <c r="BA146" s="109" t="e">
        <f>#REF!</f>
        <v>#REF!</v>
      </c>
      <c r="BB146" s="109" t="e">
        <f>#REF!</f>
        <v>#REF!</v>
      </c>
      <c r="BC146" s="109" t="e">
        <f>#REF!</f>
        <v>#REF!</v>
      </c>
      <c r="BD146" s="109" t="e">
        <f>#REF!</f>
        <v>#REF!</v>
      </c>
      <c r="BE146" s="109" t="e">
        <f>#REF!</f>
        <v>#REF!</v>
      </c>
      <c r="BF146" s="109"/>
      <c r="BG146" s="109" t="e">
        <f>#REF!</f>
        <v>#REF!</v>
      </c>
      <c r="BH146" s="109"/>
      <c r="BI146" s="109" t="e">
        <f>#REF!</f>
        <v>#REF!</v>
      </c>
      <c r="BJ146" s="109"/>
      <c r="BK146" s="110" t="e">
        <f t="shared" si="458"/>
        <v>#REF!</v>
      </c>
      <c r="BM146" s="109" t="e">
        <f>#REF!</f>
        <v>#REF!</v>
      </c>
      <c r="BN146" s="109" t="e">
        <f>#REF!</f>
        <v>#REF!</v>
      </c>
      <c r="BO146" s="109" t="e">
        <f>#REF!</f>
        <v>#REF!</v>
      </c>
      <c r="BP146" s="109" t="e">
        <f>#REF!</f>
        <v>#REF!</v>
      </c>
      <c r="BQ146" s="109" t="e">
        <f>#REF!</f>
        <v>#REF!</v>
      </c>
      <c r="BR146" s="109" t="e">
        <f>#REF!</f>
        <v>#REF!</v>
      </c>
      <c r="BS146" s="109" t="e">
        <f>#REF!</f>
        <v>#REF!</v>
      </c>
      <c r="BT146" s="109"/>
      <c r="BU146" s="109" t="e">
        <f>#REF!</f>
        <v>#REF!</v>
      </c>
      <c r="BV146" s="109"/>
      <c r="BW146" s="109" t="e">
        <f>#REF!</f>
        <v>#REF!</v>
      </c>
      <c r="BX146" s="109"/>
      <c r="BY146" s="110" t="e">
        <f t="shared" si="460"/>
        <v>#REF!</v>
      </c>
      <c r="CA146" s="109" t="e">
        <f>#REF!</f>
        <v>#REF!</v>
      </c>
      <c r="CB146" s="109" t="e">
        <f>#REF!</f>
        <v>#REF!</v>
      </c>
      <c r="CC146" s="109" t="e">
        <f>#REF!</f>
        <v>#REF!</v>
      </c>
      <c r="CD146" s="109" t="e">
        <f>#REF!</f>
        <v>#REF!</v>
      </c>
      <c r="CE146" s="109" t="e">
        <f>#REF!</f>
        <v>#REF!</v>
      </c>
      <c r="CF146" s="109" t="e">
        <f>#REF!</f>
        <v>#REF!</v>
      </c>
      <c r="CG146" s="109" t="e">
        <f>#REF!</f>
        <v>#REF!</v>
      </c>
      <c r="CH146" s="109"/>
      <c r="CI146" s="109" t="e">
        <f>#REF!</f>
        <v>#REF!</v>
      </c>
      <c r="CJ146" s="109"/>
      <c r="CK146" s="109" t="e">
        <f>#REF!</f>
        <v>#REF!</v>
      </c>
      <c r="CL146" s="109"/>
      <c r="CM146" s="110" t="e">
        <f t="shared" si="462"/>
        <v>#REF!</v>
      </c>
      <c r="CO146" s="109" t="e">
        <f>#REF!</f>
        <v>#REF!</v>
      </c>
      <c r="CP146" s="109" t="e">
        <f>#REF!</f>
        <v>#REF!</v>
      </c>
      <c r="CQ146" s="109" t="e">
        <f>#REF!</f>
        <v>#REF!</v>
      </c>
      <c r="CR146" s="109" t="e">
        <f>#REF!</f>
        <v>#REF!</v>
      </c>
      <c r="CS146" s="110" t="e">
        <f>SUM(CO146:CR146)</f>
        <v>#REF!</v>
      </c>
      <c r="CU146" s="109" t="e">
        <f>#REF!</f>
        <v>#REF!</v>
      </c>
      <c r="CV146" s="109" t="e">
        <f>#REF!</f>
        <v>#REF!</v>
      </c>
      <c r="CW146" s="109" t="e">
        <f>#REF!</f>
        <v>#REF!</v>
      </c>
      <c r="CX146" s="109" t="e">
        <f>#REF!</f>
        <v>#REF!</v>
      </c>
      <c r="CY146" s="110" t="e">
        <f>SUM(CU146:CX146)</f>
        <v>#REF!</v>
      </c>
      <c r="DA146" s="109" t="e">
        <f>#REF!</f>
        <v>#REF!</v>
      </c>
      <c r="DB146" s="109" t="e">
        <f>#REF!</f>
        <v>#REF!</v>
      </c>
      <c r="DC146" s="109" t="e">
        <f>#REF!</f>
        <v>#REF!</v>
      </c>
      <c r="DD146" s="109" t="e">
        <f>#REF!</f>
        <v>#REF!</v>
      </c>
      <c r="DE146" s="109" t="e">
        <f>#REF!</f>
        <v>#REF!</v>
      </c>
      <c r="DF146" s="109" t="e">
        <f>#REF!</f>
        <v>#REF!</v>
      </c>
      <c r="DG146" s="109" t="e">
        <f>#REF!</f>
        <v>#REF!</v>
      </c>
      <c r="DH146" s="109" t="e">
        <f>#REF!</f>
        <v>#REF!</v>
      </c>
      <c r="DI146" s="109" t="e">
        <f>#REF!</f>
        <v>#REF!</v>
      </c>
      <c r="DJ146" s="109" t="e">
        <f>#REF!</f>
        <v>#REF!</v>
      </c>
      <c r="DK146" s="109" t="e">
        <f>#REF!</f>
        <v>#REF!</v>
      </c>
      <c r="DL146" s="109" t="e">
        <f>#REF!</f>
        <v>#REF!</v>
      </c>
      <c r="DM146" s="109" t="e">
        <f>#REF!</f>
        <v>#REF!</v>
      </c>
      <c r="DN146" s="109" t="e">
        <f>#REF!</f>
        <v>#REF!</v>
      </c>
      <c r="DO146" s="109" t="e">
        <f>#REF!</f>
        <v>#REF!</v>
      </c>
      <c r="DP146" s="109" t="e">
        <f>#REF!</f>
        <v>#REF!</v>
      </c>
      <c r="DQ146" s="109" t="e">
        <f>#REF!</f>
        <v>#REF!</v>
      </c>
      <c r="DR146" s="109" t="e">
        <f>#REF!</f>
        <v>#REF!</v>
      </c>
      <c r="DS146" s="109" t="e">
        <f>#REF!</f>
        <v>#REF!</v>
      </c>
      <c r="DU146" s="110" t="e">
        <f>SUM(BO146:BZ146)</f>
        <v>#REF!</v>
      </c>
      <c r="DW146" s="110" t="e">
        <f>SUM(BQ146:DV146)</f>
        <v>#REF!</v>
      </c>
      <c r="DX146" s="110" t="e">
        <f t="shared" si="466"/>
        <v>#REF!</v>
      </c>
    </row>
    <row r="147" spans="1:128" hidden="1" x14ac:dyDescent="0.3">
      <c r="B147" s="15"/>
      <c r="C147" s="16"/>
      <c r="D147" s="15"/>
      <c r="E147" s="16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8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8"/>
      <c r="AK147" s="111"/>
      <c r="AM147" s="111"/>
      <c r="AO147" s="111"/>
      <c r="AQ147" s="111"/>
      <c r="AS147" s="111"/>
      <c r="AU147" s="111"/>
      <c r="AW147" s="18"/>
      <c r="AY147" s="111"/>
      <c r="BA147" s="111"/>
      <c r="BC147" s="111"/>
      <c r="BE147" s="111"/>
      <c r="BG147" s="111"/>
      <c r="BI147" s="111"/>
      <c r="BK147" s="18"/>
      <c r="BM147" s="111"/>
      <c r="BO147" s="111"/>
      <c r="BQ147" s="111"/>
      <c r="BS147" s="111"/>
      <c r="BU147" s="111"/>
      <c r="BW147" s="111"/>
      <c r="BY147" s="18"/>
      <c r="CA147" s="111"/>
      <c r="CC147" s="111"/>
      <c r="CE147" s="111"/>
      <c r="CG147" s="111"/>
      <c r="CI147" s="111"/>
      <c r="CK147" s="111"/>
      <c r="CM147" s="18"/>
      <c r="CO147" s="111"/>
      <c r="CQ147" s="111"/>
      <c r="CS147" s="18"/>
      <c r="CU147" s="111"/>
      <c r="CW147" s="111"/>
      <c r="CY147" s="18"/>
      <c r="DA147" s="111"/>
      <c r="DB147" s="111"/>
      <c r="DC147" s="111"/>
      <c r="DD147" s="111"/>
      <c r="DE147" s="111"/>
      <c r="DF147" s="111"/>
      <c r="DG147" s="111"/>
      <c r="DH147" s="111"/>
      <c r="DI147" s="111"/>
      <c r="DJ147" s="111"/>
      <c r="DK147" s="111"/>
      <c r="DL147" s="111"/>
      <c r="DM147" s="111"/>
      <c r="DN147" s="111"/>
      <c r="DO147" s="111"/>
      <c r="DP147" s="111"/>
      <c r="DQ147" s="111"/>
      <c r="DR147" s="111"/>
      <c r="DS147" s="111"/>
      <c r="DU147" s="18"/>
      <c r="DW147" s="18"/>
      <c r="DX147" s="18"/>
    </row>
    <row r="148" spans="1:128" s="10" customFormat="1" hidden="1" x14ac:dyDescent="0.3">
      <c r="A148" s="21"/>
      <c r="B148" s="127"/>
      <c r="C148" s="128"/>
      <c r="D148" s="127"/>
      <c r="E148" s="128"/>
      <c r="F148" s="129" t="s">
        <v>170</v>
      </c>
      <c r="G148" s="143" t="s">
        <v>179</v>
      </c>
      <c r="I148" s="144">
        <f t="shared" ref="I148:T148" si="467">I150+I160+I165+I169</f>
        <v>0</v>
      </c>
      <c r="J148" s="144">
        <f t="shared" si="467"/>
        <v>0</v>
      </c>
      <c r="K148" s="144">
        <f t="shared" si="467"/>
        <v>0</v>
      </c>
      <c r="L148" s="144">
        <f t="shared" si="467"/>
        <v>0</v>
      </c>
      <c r="M148" s="144">
        <f t="shared" si="467"/>
        <v>0</v>
      </c>
      <c r="N148" s="144">
        <f t="shared" si="467"/>
        <v>0</v>
      </c>
      <c r="O148" s="144">
        <f t="shared" si="467"/>
        <v>0</v>
      </c>
      <c r="P148" s="144">
        <f t="shared" si="467"/>
        <v>0</v>
      </c>
      <c r="Q148" s="144">
        <f t="shared" si="467"/>
        <v>0</v>
      </c>
      <c r="R148" s="144">
        <f t="shared" si="467"/>
        <v>0</v>
      </c>
      <c r="S148" s="144">
        <f t="shared" si="467"/>
        <v>0</v>
      </c>
      <c r="T148" s="144">
        <f t="shared" si="467"/>
        <v>0</v>
      </c>
      <c r="U148" s="144">
        <f>SUM(I148:T148)</f>
        <v>0</v>
      </c>
      <c r="W148" s="144">
        <f t="shared" ref="W148:AH148" si="468">W150+W160+W165+W169</f>
        <v>0</v>
      </c>
      <c r="X148" s="144">
        <f t="shared" si="468"/>
        <v>0</v>
      </c>
      <c r="Y148" s="144">
        <f t="shared" si="468"/>
        <v>0</v>
      </c>
      <c r="Z148" s="144">
        <f t="shared" si="468"/>
        <v>0</v>
      </c>
      <c r="AA148" s="144">
        <f t="shared" si="468"/>
        <v>0</v>
      </c>
      <c r="AB148" s="144">
        <f t="shared" si="468"/>
        <v>0</v>
      </c>
      <c r="AC148" s="144">
        <f t="shared" si="468"/>
        <v>0</v>
      </c>
      <c r="AD148" s="144">
        <f t="shared" si="468"/>
        <v>0</v>
      </c>
      <c r="AE148" s="144">
        <f t="shared" si="468"/>
        <v>0</v>
      </c>
      <c r="AF148" s="144">
        <f t="shared" si="468"/>
        <v>0</v>
      </c>
      <c r="AG148" s="144">
        <f t="shared" si="468"/>
        <v>0</v>
      </c>
      <c r="AH148" s="144">
        <f t="shared" si="468"/>
        <v>0</v>
      </c>
      <c r="AI148" s="144">
        <f>SUM(W148:AH148)</f>
        <v>0</v>
      </c>
      <c r="AK148" s="144">
        <f t="shared" ref="AK148:AR148" si="469">AK150+AK160+AK165+AK169</f>
        <v>2583509.0804295167</v>
      </c>
      <c r="AL148" s="144">
        <f t="shared" si="469"/>
        <v>1983971.8104760151</v>
      </c>
      <c r="AM148" s="144">
        <f t="shared" si="469"/>
        <v>2687910.8330255989</v>
      </c>
      <c r="AN148" s="144">
        <f t="shared" si="469"/>
        <v>2593389.6760319523</v>
      </c>
      <c r="AO148" s="144" t="e">
        <f t="shared" si="469"/>
        <v>#REF!</v>
      </c>
      <c r="AP148" s="144">
        <f t="shared" si="469"/>
        <v>2578396.9377822694</v>
      </c>
      <c r="AQ148" s="144">
        <f t="shared" si="469"/>
        <v>2659834.0308852242</v>
      </c>
      <c r="AR148" s="144">
        <f t="shared" si="469"/>
        <v>2564804.2187524829</v>
      </c>
      <c r="AS148" s="144">
        <v>2494357.2504461338</v>
      </c>
      <c r="AT148" s="144">
        <f t="shared" ref="AT148:AV148" si="470">AT150+AT160+AT165+AT169</f>
        <v>2340538.7139460137</v>
      </c>
      <c r="AU148" s="144" t="e">
        <f t="shared" si="470"/>
        <v>#REF!</v>
      </c>
      <c r="AV148" s="144">
        <f t="shared" si="470"/>
        <v>2508596.1750038294</v>
      </c>
      <c r="AW148" s="144" t="e">
        <f t="shared" ref="AW148" si="471">SUM(AK148:AV148)</f>
        <v>#REF!</v>
      </c>
      <c r="AY148" s="144" t="e">
        <f t="shared" ref="AY148:BJ148" si="472">AY150+AY160+AY165+AY169</f>
        <v>#REF!</v>
      </c>
      <c r="AZ148" s="144" t="e">
        <f t="shared" si="472"/>
        <v>#REF!</v>
      </c>
      <c r="BA148" s="144" t="e">
        <f t="shared" si="472"/>
        <v>#REF!</v>
      </c>
      <c r="BB148" s="144" t="e">
        <f t="shared" si="472"/>
        <v>#REF!</v>
      </c>
      <c r="BC148" s="144" t="e">
        <f t="shared" si="472"/>
        <v>#REF!</v>
      </c>
      <c r="BD148" s="144" t="e">
        <f t="shared" si="472"/>
        <v>#REF!</v>
      </c>
      <c r="BE148" s="144" t="e">
        <f t="shared" si="472"/>
        <v>#REF!</v>
      </c>
      <c r="BF148" s="144" t="e">
        <f t="shared" si="472"/>
        <v>#REF!</v>
      </c>
      <c r="BG148" s="144" t="e">
        <f t="shared" si="472"/>
        <v>#REF!</v>
      </c>
      <c r="BH148" s="144">
        <f t="shared" si="472"/>
        <v>2500861.6196917836</v>
      </c>
      <c r="BI148" s="144" t="e">
        <f t="shared" si="472"/>
        <v>#REF!</v>
      </c>
      <c r="BJ148" s="144">
        <f t="shared" si="472"/>
        <v>2556454.4982632715</v>
      </c>
      <c r="BK148" s="144" t="e">
        <f t="shared" ref="BK148" si="473">SUM(AY148:BJ148)</f>
        <v>#REF!</v>
      </c>
      <c r="BM148" s="144" t="e">
        <f t="shared" ref="BM148:BX148" si="474">BM150+BM160+BM165+BM169</f>
        <v>#REF!</v>
      </c>
      <c r="BN148" s="144" t="e">
        <f t="shared" si="474"/>
        <v>#REF!</v>
      </c>
      <c r="BO148" s="144" t="e">
        <f t="shared" si="474"/>
        <v>#REF!</v>
      </c>
      <c r="BP148" s="144" t="e">
        <f t="shared" si="474"/>
        <v>#REF!</v>
      </c>
      <c r="BQ148" s="144" t="e">
        <f t="shared" si="474"/>
        <v>#REF!</v>
      </c>
      <c r="BR148" s="144" t="e">
        <f t="shared" si="474"/>
        <v>#REF!</v>
      </c>
      <c r="BS148" s="144" t="e">
        <f t="shared" si="474"/>
        <v>#REF!</v>
      </c>
      <c r="BT148" s="144" t="e">
        <f t="shared" si="474"/>
        <v>#REF!</v>
      </c>
      <c r="BU148" s="144" t="e">
        <f t="shared" si="474"/>
        <v>#REF!</v>
      </c>
      <c r="BV148" s="144">
        <f t="shared" si="474"/>
        <v>2423260.7540606391</v>
      </c>
      <c r="BW148" s="144" t="e">
        <f t="shared" si="474"/>
        <v>#REF!</v>
      </c>
      <c r="BX148" s="144">
        <f t="shared" si="474"/>
        <v>2541345.3113333802</v>
      </c>
      <c r="BY148" s="144" t="e">
        <f t="shared" ref="BY148" si="475">SUM(BM148:BX148)</f>
        <v>#REF!</v>
      </c>
      <c r="CA148" s="144" t="e">
        <f t="shared" ref="CA148:CL148" si="476">CA150+CA160+CA165+CA169</f>
        <v>#REF!</v>
      </c>
      <c r="CB148" s="144" t="e">
        <f t="shared" si="476"/>
        <v>#REF!</v>
      </c>
      <c r="CC148" s="144" t="e">
        <f t="shared" si="476"/>
        <v>#REF!</v>
      </c>
      <c r="CD148" s="144" t="e">
        <f t="shared" si="476"/>
        <v>#REF!</v>
      </c>
      <c r="CE148" s="144" t="e">
        <f t="shared" si="476"/>
        <v>#REF!</v>
      </c>
      <c r="CF148" s="144" t="e">
        <f t="shared" si="476"/>
        <v>#REF!</v>
      </c>
      <c r="CG148" s="144" t="e">
        <f t="shared" si="476"/>
        <v>#REF!</v>
      </c>
      <c r="CH148" s="144" t="e">
        <f t="shared" si="476"/>
        <v>#REF!</v>
      </c>
      <c r="CI148" s="144" t="e">
        <f t="shared" si="476"/>
        <v>#REF!</v>
      </c>
      <c r="CJ148" s="144">
        <f t="shared" si="476"/>
        <v>0</v>
      </c>
      <c r="CK148" s="144" t="e">
        <f t="shared" si="476"/>
        <v>#REF!</v>
      </c>
      <c r="CL148" s="144">
        <f t="shared" si="476"/>
        <v>0</v>
      </c>
      <c r="CM148" s="144" t="e">
        <f t="shared" ref="CM148" si="477">SUM(CA148:CL148)</f>
        <v>#REF!</v>
      </c>
      <c r="CO148" s="144" t="e">
        <f t="shared" ref="CO148:CR148" si="478">CO150+CO160+CO165+CO169</f>
        <v>#REF!</v>
      </c>
      <c r="CP148" s="144" t="e">
        <f t="shared" si="478"/>
        <v>#REF!</v>
      </c>
      <c r="CQ148" s="144" t="e">
        <f t="shared" si="478"/>
        <v>#REF!</v>
      </c>
      <c r="CR148" s="144" t="e">
        <f t="shared" si="478"/>
        <v>#REF!</v>
      </c>
      <c r="CS148" s="144" t="e">
        <f>SUM(CO148:CR148)</f>
        <v>#REF!</v>
      </c>
      <c r="CU148" s="144" t="e">
        <f t="shared" ref="CU148:CX148" si="479">CU150+CU160+CU165+CU169</f>
        <v>#REF!</v>
      </c>
      <c r="CV148" s="144" t="e">
        <f t="shared" si="479"/>
        <v>#REF!</v>
      </c>
      <c r="CW148" s="144" t="e">
        <f t="shared" si="479"/>
        <v>#REF!</v>
      </c>
      <c r="CX148" s="144" t="e">
        <f t="shared" si="479"/>
        <v>#REF!</v>
      </c>
      <c r="CY148" s="144" t="e">
        <f>SUM(CU148:CX148)</f>
        <v>#REF!</v>
      </c>
      <c r="DA148" s="144" t="e">
        <f t="shared" ref="DA148:DS148" si="480">DA150+DA160+DA165+DA169</f>
        <v>#REF!</v>
      </c>
      <c r="DB148" s="144" t="e">
        <f t="shared" si="480"/>
        <v>#REF!</v>
      </c>
      <c r="DC148" s="144" t="e">
        <f t="shared" si="480"/>
        <v>#REF!</v>
      </c>
      <c r="DD148" s="144" t="e">
        <f t="shared" si="480"/>
        <v>#REF!</v>
      </c>
      <c r="DE148" s="144" t="e">
        <f t="shared" si="480"/>
        <v>#REF!</v>
      </c>
      <c r="DF148" s="144" t="e">
        <f t="shared" si="480"/>
        <v>#REF!</v>
      </c>
      <c r="DG148" s="144" t="e">
        <f t="shared" si="480"/>
        <v>#REF!</v>
      </c>
      <c r="DH148" s="144" t="e">
        <f t="shared" si="480"/>
        <v>#REF!</v>
      </c>
      <c r="DI148" s="144" t="e">
        <f t="shared" si="480"/>
        <v>#REF!</v>
      </c>
      <c r="DJ148" s="144" t="e">
        <f t="shared" si="480"/>
        <v>#REF!</v>
      </c>
      <c r="DK148" s="144" t="e">
        <f t="shared" si="480"/>
        <v>#REF!</v>
      </c>
      <c r="DL148" s="144" t="e">
        <f t="shared" si="480"/>
        <v>#REF!</v>
      </c>
      <c r="DM148" s="144" t="e">
        <f t="shared" si="480"/>
        <v>#REF!</v>
      </c>
      <c r="DN148" s="144" t="e">
        <f t="shared" si="480"/>
        <v>#REF!</v>
      </c>
      <c r="DO148" s="144" t="e">
        <f t="shared" si="480"/>
        <v>#REF!</v>
      </c>
      <c r="DP148" s="144" t="e">
        <f t="shared" si="480"/>
        <v>#REF!</v>
      </c>
      <c r="DQ148" s="144" t="e">
        <f t="shared" si="480"/>
        <v>#REF!</v>
      </c>
      <c r="DR148" s="144" t="e">
        <f t="shared" si="480"/>
        <v>#REF!</v>
      </c>
      <c r="DS148" s="144" t="e">
        <f t="shared" si="480"/>
        <v>#REF!</v>
      </c>
      <c r="DU148" s="144" t="e">
        <f>SUM(BO148:BZ148)</f>
        <v>#REF!</v>
      </c>
      <c r="DW148" s="144" t="e">
        <f>SUM(BQ148:DV148)</f>
        <v>#REF!</v>
      </c>
      <c r="DX148" s="144" t="e">
        <f t="shared" ref="DX148" si="481">SUM(DL148:DW148)</f>
        <v>#REF!</v>
      </c>
    </row>
    <row r="149" spans="1:128" hidden="1" x14ac:dyDescent="0.3">
      <c r="B149" s="15"/>
      <c r="C149" s="16"/>
      <c r="D149" s="15"/>
      <c r="E149" s="16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33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33"/>
      <c r="AW149" s="33"/>
      <c r="BK149" s="33"/>
      <c r="BY149" s="33"/>
      <c r="CM149" s="33"/>
      <c r="CS149" s="33"/>
      <c r="CY149" s="33"/>
      <c r="DU149" s="33"/>
      <c r="DW149" s="33"/>
      <c r="DX149" s="33"/>
    </row>
    <row r="150" spans="1:128" s="10" customFormat="1" hidden="1" x14ac:dyDescent="0.3">
      <c r="A150" s="21"/>
      <c r="B150" s="131"/>
      <c r="C150" s="132"/>
      <c r="D150" s="131"/>
      <c r="E150" s="132"/>
      <c r="F150" s="133" t="s">
        <v>21</v>
      </c>
      <c r="G150" s="145" t="s">
        <v>179</v>
      </c>
      <c r="I150" s="146">
        <f t="shared" ref="I150:T150" si="482">SUM(I151:I158)</f>
        <v>0</v>
      </c>
      <c r="J150" s="146">
        <f t="shared" si="482"/>
        <v>0</v>
      </c>
      <c r="K150" s="146">
        <f t="shared" si="482"/>
        <v>0</v>
      </c>
      <c r="L150" s="146">
        <f t="shared" si="482"/>
        <v>0</v>
      </c>
      <c r="M150" s="146">
        <f t="shared" si="482"/>
        <v>0</v>
      </c>
      <c r="N150" s="146">
        <f t="shared" si="482"/>
        <v>0</v>
      </c>
      <c r="O150" s="146">
        <f t="shared" si="482"/>
        <v>0</v>
      </c>
      <c r="P150" s="146">
        <f t="shared" si="482"/>
        <v>0</v>
      </c>
      <c r="Q150" s="146">
        <f t="shared" si="482"/>
        <v>0</v>
      </c>
      <c r="R150" s="146">
        <f t="shared" si="482"/>
        <v>0</v>
      </c>
      <c r="S150" s="146">
        <f t="shared" si="482"/>
        <v>0</v>
      </c>
      <c r="T150" s="146">
        <f t="shared" si="482"/>
        <v>0</v>
      </c>
      <c r="U150" s="146">
        <f t="shared" ref="U150:U152" si="483">SUM(I150:T150)</f>
        <v>0</v>
      </c>
      <c r="W150" s="146">
        <f t="shared" ref="W150:AH150" si="484">SUM(W151:W158)</f>
        <v>0</v>
      </c>
      <c r="X150" s="146">
        <f t="shared" si="484"/>
        <v>0</v>
      </c>
      <c r="Y150" s="146">
        <f t="shared" si="484"/>
        <v>0</v>
      </c>
      <c r="Z150" s="146">
        <f t="shared" si="484"/>
        <v>0</v>
      </c>
      <c r="AA150" s="146">
        <f t="shared" si="484"/>
        <v>0</v>
      </c>
      <c r="AB150" s="146">
        <f t="shared" si="484"/>
        <v>0</v>
      </c>
      <c r="AC150" s="146">
        <f t="shared" si="484"/>
        <v>0</v>
      </c>
      <c r="AD150" s="146">
        <f t="shared" si="484"/>
        <v>0</v>
      </c>
      <c r="AE150" s="146">
        <f t="shared" si="484"/>
        <v>0</v>
      </c>
      <c r="AF150" s="146">
        <f t="shared" si="484"/>
        <v>0</v>
      </c>
      <c r="AG150" s="146">
        <f t="shared" si="484"/>
        <v>0</v>
      </c>
      <c r="AH150" s="146">
        <f t="shared" si="484"/>
        <v>0</v>
      </c>
      <c r="AI150" s="146">
        <f t="shared" ref="AI150:AI152" si="485">SUM(W150:AH150)</f>
        <v>0</v>
      </c>
      <c r="AK150" s="146">
        <f t="shared" ref="AK150:AR150" si="486">SUM(AK151:AK158)</f>
        <v>47557.322644566571</v>
      </c>
      <c r="AL150" s="146">
        <f t="shared" si="486"/>
        <v>42995.53241961242</v>
      </c>
      <c r="AM150" s="146">
        <f t="shared" si="486"/>
        <v>48242.545646035331</v>
      </c>
      <c r="AN150" s="146">
        <f t="shared" si="486"/>
        <v>45114.659367697124</v>
      </c>
      <c r="AO150" s="146">
        <f t="shared" si="486"/>
        <v>41858.432900533902</v>
      </c>
      <c r="AP150" s="146">
        <f t="shared" si="486"/>
        <v>38859.437490030934</v>
      </c>
      <c r="AQ150" s="146">
        <f t="shared" si="486"/>
        <v>39738.063995118435</v>
      </c>
      <c r="AR150" s="146">
        <f t="shared" si="486"/>
        <v>39879.189467886572</v>
      </c>
      <c r="AS150" s="146">
        <v>38649.476293221676</v>
      </c>
      <c r="AT150" s="146">
        <f t="shared" ref="AT150:AV150" si="487">SUM(AT151:AT158)</f>
        <v>40953.876959013658</v>
      </c>
      <c r="AU150" s="146">
        <f t="shared" si="487"/>
        <v>38967.783257183029</v>
      </c>
      <c r="AV150" s="146">
        <f t="shared" si="487"/>
        <v>41025.619259127125</v>
      </c>
      <c r="AW150" s="146">
        <f t="shared" ref="AW150:AW158" si="488">SUM(AK150:AV150)</f>
        <v>503841.93970002682</v>
      </c>
      <c r="AY150" s="146">
        <f t="shared" ref="AY150:BJ150" si="489">SUM(AY151:AY158)</f>
        <v>37050.140539288739</v>
      </c>
      <c r="AZ150" s="146">
        <f t="shared" si="489"/>
        <v>33145.796256362628</v>
      </c>
      <c r="BA150" s="146">
        <f t="shared" si="489"/>
        <v>40728.578405887085</v>
      </c>
      <c r="BB150" s="146">
        <f t="shared" si="489"/>
        <v>39960.992361386699</v>
      </c>
      <c r="BC150" s="146">
        <f t="shared" si="489"/>
        <v>35050.168139612266</v>
      </c>
      <c r="BD150" s="146">
        <f t="shared" si="489"/>
        <v>40070.779685631627</v>
      </c>
      <c r="BE150" s="146">
        <f t="shared" si="489"/>
        <v>41371.41105264792</v>
      </c>
      <c r="BF150" s="146">
        <f t="shared" si="489"/>
        <v>46030.019320322579</v>
      </c>
      <c r="BG150" s="146">
        <f t="shared" si="489"/>
        <v>34004.987389052956</v>
      </c>
      <c r="BH150" s="146">
        <f t="shared" si="489"/>
        <v>40009.48957735968</v>
      </c>
      <c r="BI150" s="146">
        <f t="shared" si="489"/>
        <v>41547.154351663688</v>
      </c>
      <c r="BJ150" s="146">
        <f t="shared" si="489"/>
        <v>41610.688278445843</v>
      </c>
      <c r="BK150" s="146">
        <f t="shared" ref="BK150:BK158" si="490">SUM(AY150:BJ150)</f>
        <v>470580.20535766182</v>
      </c>
      <c r="BM150" s="146">
        <f t="shared" ref="BM150:BX150" si="491">SUM(BM151:BM158)</f>
        <v>42272.889533044508</v>
      </c>
      <c r="BN150" s="146">
        <f t="shared" si="491"/>
        <v>40793.719388234938</v>
      </c>
      <c r="BO150" s="146">
        <f t="shared" si="491"/>
        <v>43843.260155300886</v>
      </c>
      <c r="BP150" s="146">
        <f t="shared" si="491"/>
        <v>40047.68325399598</v>
      </c>
      <c r="BQ150" s="146">
        <f t="shared" si="491"/>
        <v>39458.4462062866</v>
      </c>
      <c r="BR150" s="146">
        <f t="shared" si="491"/>
        <v>40034.35881568773</v>
      </c>
      <c r="BS150" s="146">
        <f t="shared" si="491"/>
        <v>36795.985147438383</v>
      </c>
      <c r="BT150" s="146">
        <f t="shared" si="491"/>
        <v>45920.077191057186</v>
      </c>
      <c r="BU150" s="146">
        <f t="shared" si="491"/>
        <v>38916.53414636707</v>
      </c>
      <c r="BV150" s="146">
        <f t="shared" si="491"/>
        <v>38631.367294589974</v>
      </c>
      <c r="BW150" s="146">
        <f t="shared" si="491"/>
        <v>42320.653609996363</v>
      </c>
      <c r="BX150" s="146">
        <f t="shared" si="491"/>
        <v>40115.282179268484</v>
      </c>
      <c r="BY150" s="146">
        <f t="shared" ref="BY150:BY158" si="492">SUM(BM150:BX150)</f>
        <v>489150.25692126813</v>
      </c>
      <c r="CA150" s="146">
        <f t="shared" ref="CA150:CL150" si="493">SUM(CA151:CA158)</f>
        <v>0</v>
      </c>
      <c r="CB150" s="146">
        <f t="shared" si="493"/>
        <v>0</v>
      </c>
      <c r="CC150" s="146">
        <f t="shared" si="493"/>
        <v>0</v>
      </c>
      <c r="CD150" s="146">
        <f t="shared" si="493"/>
        <v>0</v>
      </c>
      <c r="CE150" s="146">
        <f t="shared" si="493"/>
        <v>0</v>
      </c>
      <c r="CF150" s="146">
        <f t="shared" si="493"/>
        <v>0</v>
      </c>
      <c r="CG150" s="146">
        <f t="shared" si="493"/>
        <v>0</v>
      </c>
      <c r="CH150" s="146">
        <f t="shared" si="493"/>
        <v>0</v>
      </c>
      <c r="CI150" s="146">
        <f t="shared" si="493"/>
        <v>0</v>
      </c>
      <c r="CJ150" s="146">
        <f t="shared" si="493"/>
        <v>0</v>
      </c>
      <c r="CK150" s="146">
        <f t="shared" si="493"/>
        <v>0</v>
      </c>
      <c r="CL150" s="146">
        <f t="shared" si="493"/>
        <v>0</v>
      </c>
      <c r="CM150" s="146">
        <f t="shared" ref="CM150:CM158" si="494">SUM(CA150:CL150)</f>
        <v>0</v>
      </c>
      <c r="CO150" s="146">
        <f t="shared" ref="CO150:CR150" si="495">SUM(CO151:CO158)</f>
        <v>0</v>
      </c>
      <c r="CP150" s="146">
        <f t="shared" si="495"/>
        <v>0</v>
      </c>
      <c r="CQ150" s="146">
        <f t="shared" si="495"/>
        <v>0</v>
      </c>
      <c r="CR150" s="146">
        <f t="shared" si="495"/>
        <v>0</v>
      </c>
      <c r="CS150" s="146">
        <f t="shared" ref="CS150:CS158" si="496">SUM(CO150:CR150)</f>
        <v>0</v>
      </c>
      <c r="CU150" s="146">
        <f t="shared" ref="CU150:CX150" si="497">SUM(CU151:CU158)</f>
        <v>0</v>
      </c>
      <c r="CV150" s="146">
        <f t="shared" si="497"/>
        <v>0</v>
      </c>
      <c r="CW150" s="146">
        <f t="shared" si="497"/>
        <v>0</v>
      </c>
      <c r="CX150" s="146">
        <f t="shared" si="497"/>
        <v>0</v>
      </c>
      <c r="CY150" s="146">
        <f t="shared" ref="CY150:CY158" si="498">SUM(CU150:CX150)</f>
        <v>0</v>
      </c>
      <c r="DA150" s="146">
        <f t="shared" ref="DA150:DS150" si="499">SUM(DA151:DA158)</f>
        <v>0</v>
      </c>
      <c r="DB150" s="146">
        <f t="shared" si="499"/>
        <v>0</v>
      </c>
      <c r="DC150" s="146">
        <f t="shared" si="499"/>
        <v>0</v>
      </c>
      <c r="DD150" s="146">
        <f t="shared" si="499"/>
        <v>0</v>
      </c>
      <c r="DE150" s="146">
        <f t="shared" si="499"/>
        <v>0</v>
      </c>
      <c r="DF150" s="146">
        <f t="shared" si="499"/>
        <v>0</v>
      </c>
      <c r="DG150" s="146">
        <f t="shared" si="499"/>
        <v>0</v>
      </c>
      <c r="DH150" s="146">
        <f t="shared" si="499"/>
        <v>0</v>
      </c>
      <c r="DI150" s="146">
        <f t="shared" si="499"/>
        <v>0</v>
      </c>
      <c r="DJ150" s="146">
        <f t="shared" si="499"/>
        <v>0</v>
      </c>
      <c r="DK150" s="146">
        <f t="shared" si="499"/>
        <v>0</v>
      </c>
      <c r="DL150" s="146">
        <f t="shared" si="499"/>
        <v>0</v>
      </c>
      <c r="DM150" s="146">
        <f t="shared" si="499"/>
        <v>0</v>
      </c>
      <c r="DN150" s="146">
        <f t="shared" si="499"/>
        <v>0</v>
      </c>
      <c r="DO150" s="146">
        <f t="shared" si="499"/>
        <v>0</v>
      </c>
      <c r="DP150" s="146">
        <f t="shared" si="499"/>
        <v>0</v>
      </c>
      <c r="DQ150" s="146">
        <f t="shared" si="499"/>
        <v>0</v>
      </c>
      <c r="DR150" s="146">
        <f t="shared" si="499"/>
        <v>0</v>
      </c>
      <c r="DS150" s="146">
        <f t="shared" si="499"/>
        <v>0</v>
      </c>
      <c r="DU150" s="146">
        <f t="shared" ref="DU150:DU158" si="500">SUM(BO150:BZ150)</f>
        <v>895233.90492125682</v>
      </c>
      <c r="DW150" s="146">
        <f t="shared" ref="DW150:DW158" si="501">SUM(BQ150:DV150)</f>
        <v>1706576.8664332167</v>
      </c>
      <c r="DX150" s="146">
        <f t="shared" ref="DX150:DX158" si="502">SUM(DL150:DW150)</f>
        <v>2601810.7713544737</v>
      </c>
    </row>
    <row r="151" spans="1:128" hidden="1" x14ac:dyDescent="0.3">
      <c r="B151" s="15" t="s">
        <v>22</v>
      </c>
      <c r="C151" s="16" t="s">
        <v>23</v>
      </c>
      <c r="D151" s="15" t="s">
        <v>24</v>
      </c>
      <c r="E151" s="16" t="s">
        <v>25</v>
      </c>
      <c r="F151" s="60" t="s">
        <v>26</v>
      </c>
      <c r="G151" s="39" t="s">
        <v>179</v>
      </c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>
        <f t="shared" si="483"/>
        <v>0</v>
      </c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0">
        <f t="shared" si="485"/>
        <v>0</v>
      </c>
      <c r="AK151" s="40">
        <f t="shared" ref="AK151:AR158" si="503">AK88*AK$203</f>
        <v>4010.8371922589622</v>
      </c>
      <c r="AL151" s="40">
        <f t="shared" si="503"/>
        <v>3688.8289621974</v>
      </c>
      <c r="AM151" s="40">
        <f t="shared" si="503"/>
        <v>4138.3274154578967</v>
      </c>
      <c r="AN151" s="40">
        <f t="shared" si="503"/>
        <v>3890.9896032295114</v>
      </c>
      <c r="AO151" s="40">
        <f t="shared" si="503"/>
        <v>3717.2214748438291</v>
      </c>
      <c r="AP151" s="40">
        <f t="shared" si="503"/>
        <v>3410.6736691293218</v>
      </c>
      <c r="AQ151" s="40">
        <f t="shared" si="503"/>
        <v>3456.0384947985954</v>
      </c>
      <c r="AR151" s="40">
        <f t="shared" si="503"/>
        <v>3485.877650848096</v>
      </c>
      <c r="AS151" s="40">
        <v>3398.0552125994554</v>
      </c>
      <c r="AT151" s="40">
        <f t="shared" ref="AT151:AV158" si="504">AT88*AT$203</f>
        <v>3524.6004026247238</v>
      </c>
      <c r="AU151" s="40">
        <f t="shared" si="504"/>
        <v>3373.3824659472284</v>
      </c>
      <c r="AV151" s="40">
        <f t="shared" si="504"/>
        <v>3549.1199261028087</v>
      </c>
      <c r="AW151" s="40">
        <f t="shared" si="488"/>
        <v>43643.952470037832</v>
      </c>
      <c r="AY151" s="40">
        <f t="shared" ref="AY151:BJ158" si="505">AY88*AY$203</f>
        <v>2998.2077370148409</v>
      </c>
      <c r="AZ151" s="40">
        <f t="shared" si="505"/>
        <v>2682.2565674200746</v>
      </c>
      <c r="BA151" s="40">
        <f t="shared" si="505"/>
        <v>3295.8778864726669</v>
      </c>
      <c r="BB151" s="40">
        <f t="shared" si="505"/>
        <v>3233.7625372743219</v>
      </c>
      <c r="BC151" s="40">
        <f t="shared" si="505"/>
        <v>2836.3640129359133</v>
      </c>
      <c r="BD151" s="40">
        <f t="shared" si="505"/>
        <v>3242.6468545855669</v>
      </c>
      <c r="BE151" s="40">
        <f t="shared" si="505"/>
        <v>3347.8978191117958</v>
      </c>
      <c r="BF151" s="40">
        <f t="shared" si="505"/>
        <v>3727.6490172334752</v>
      </c>
      <c r="BG151" s="40">
        <f t="shared" si="505"/>
        <v>2755.8631414202137</v>
      </c>
      <c r="BH151" s="40">
        <f t="shared" si="505"/>
        <v>3244.8781228466105</v>
      </c>
      <c r="BI151" s="40">
        <f t="shared" si="505"/>
        <v>3372.0669942189015</v>
      </c>
      <c r="BJ151" s="40">
        <f t="shared" si="505"/>
        <v>3379.702928716677</v>
      </c>
      <c r="BK151" s="40">
        <f t="shared" si="490"/>
        <v>38117.173619251058</v>
      </c>
      <c r="BM151" s="40">
        <f t="shared" ref="BM151:BX158" si="506">BM88*BM$203</f>
        <v>3573.1095186341113</v>
      </c>
      <c r="BN151" s="40">
        <f t="shared" si="506"/>
        <v>3547.526894276119</v>
      </c>
      <c r="BO151" s="40">
        <f t="shared" si="506"/>
        <v>3785.5874281670153</v>
      </c>
      <c r="BP151" s="40">
        <f t="shared" si="506"/>
        <v>3240.777822538199</v>
      </c>
      <c r="BQ151" s="40">
        <f t="shared" si="506"/>
        <v>3193.0950054243299</v>
      </c>
      <c r="BR151" s="40">
        <f t="shared" si="506"/>
        <v>3239.6995692995961</v>
      </c>
      <c r="BS151" s="40">
        <f t="shared" si="506"/>
        <v>2977.6407256308562</v>
      </c>
      <c r="BT151" s="40">
        <f t="shared" si="506"/>
        <v>3718.7455738684675</v>
      </c>
      <c r="BU151" s="40">
        <f t="shared" si="506"/>
        <v>3153.9091845192138</v>
      </c>
      <c r="BV151" s="40">
        <f t="shared" si="506"/>
        <v>3133.1086678196875</v>
      </c>
      <c r="BW151" s="40">
        <f t="shared" si="506"/>
        <v>3434.8460547774007</v>
      </c>
      <c r="BX151" s="40">
        <f t="shared" si="506"/>
        <v>3258.2430687117062</v>
      </c>
      <c r="BY151" s="40">
        <f t="shared" si="492"/>
        <v>40256.289513666699</v>
      </c>
      <c r="CA151" s="40">
        <f t="shared" ref="CA151:CL158" si="507">CA88*CA$203</f>
        <v>0</v>
      </c>
      <c r="CB151" s="40">
        <f t="shared" si="507"/>
        <v>0</v>
      </c>
      <c r="CC151" s="40">
        <f t="shared" si="507"/>
        <v>0</v>
      </c>
      <c r="CD151" s="40">
        <f t="shared" si="507"/>
        <v>0</v>
      </c>
      <c r="CE151" s="40">
        <f t="shared" si="507"/>
        <v>0</v>
      </c>
      <c r="CF151" s="40">
        <f t="shared" si="507"/>
        <v>0</v>
      </c>
      <c r="CG151" s="40">
        <f t="shared" si="507"/>
        <v>0</v>
      </c>
      <c r="CH151" s="40">
        <f t="shared" si="507"/>
        <v>0</v>
      </c>
      <c r="CI151" s="40">
        <f t="shared" si="507"/>
        <v>0</v>
      </c>
      <c r="CJ151" s="40">
        <f t="shared" si="507"/>
        <v>0</v>
      </c>
      <c r="CK151" s="40">
        <f t="shared" si="507"/>
        <v>0</v>
      </c>
      <c r="CL151" s="40">
        <f t="shared" si="507"/>
        <v>0</v>
      </c>
      <c r="CM151" s="40">
        <f t="shared" si="494"/>
        <v>0</v>
      </c>
      <c r="CO151" s="40">
        <f t="shared" ref="CO151:CR158" si="508">CO88*CO$203</f>
        <v>0</v>
      </c>
      <c r="CP151" s="40">
        <f t="shared" si="508"/>
        <v>0</v>
      </c>
      <c r="CQ151" s="40">
        <f t="shared" si="508"/>
        <v>0</v>
      </c>
      <c r="CR151" s="40">
        <f t="shared" si="508"/>
        <v>0</v>
      </c>
      <c r="CS151" s="40">
        <f t="shared" si="496"/>
        <v>0</v>
      </c>
      <c r="CU151" s="40">
        <f t="shared" ref="CU151:CX158" si="509">CU88*CU$203</f>
        <v>0</v>
      </c>
      <c r="CV151" s="40">
        <f t="shared" si="509"/>
        <v>0</v>
      </c>
      <c r="CW151" s="40">
        <f t="shared" si="509"/>
        <v>0</v>
      </c>
      <c r="CX151" s="40">
        <f t="shared" si="509"/>
        <v>0</v>
      </c>
      <c r="CY151" s="40">
        <f t="shared" si="498"/>
        <v>0</v>
      </c>
      <c r="DA151" s="40">
        <f t="shared" ref="DA151:DS158" si="510">DA88*DA$203</f>
        <v>0</v>
      </c>
      <c r="DB151" s="40">
        <f t="shared" si="510"/>
        <v>0</v>
      </c>
      <c r="DC151" s="40">
        <f t="shared" si="510"/>
        <v>0</v>
      </c>
      <c r="DD151" s="40">
        <f t="shared" si="510"/>
        <v>0</v>
      </c>
      <c r="DE151" s="40">
        <f t="shared" si="510"/>
        <v>0</v>
      </c>
      <c r="DF151" s="40">
        <f t="shared" si="510"/>
        <v>0</v>
      </c>
      <c r="DG151" s="40">
        <f t="shared" si="510"/>
        <v>0</v>
      </c>
      <c r="DH151" s="40">
        <f t="shared" si="510"/>
        <v>0</v>
      </c>
      <c r="DI151" s="40">
        <f t="shared" si="510"/>
        <v>0</v>
      </c>
      <c r="DJ151" s="40">
        <f t="shared" si="510"/>
        <v>0</v>
      </c>
      <c r="DK151" s="40">
        <f t="shared" si="510"/>
        <v>0</v>
      </c>
      <c r="DL151" s="40">
        <f t="shared" si="510"/>
        <v>0</v>
      </c>
      <c r="DM151" s="40">
        <f t="shared" si="510"/>
        <v>0</v>
      </c>
      <c r="DN151" s="40">
        <f t="shared" si="510"/>
        <v>0</v>
      </c>
      <c r="DO151" s="40">
        <f t="shared" si="510"/>
        <v>0</v>
      </c>
      <c r="DP151" s="40">
        <f t="shared" si="510"/>
        <v>0</v>
      </c>
      <c r="DQ151" s="40">
        <f t="shared" si="510"/>
        <v>0</v>
      </c>
      <c r="DR151" s="40">
        <f t="shared" si="510"/>
        <v>0</v>
      </c>
      <c r="DS151" s="40">
        <f t="shared" si="510"/>
        <v>0</v>
      </c>
      <c r="DU151" s="40">
        <f t="shared" si="500"/>
        <v>73391.942614423169</v>
      </c>
      <c r="DW151" s="40">
        <f t="shared" si="501"/>
        <v>139757.51997814112</v>
      </c>
      <c r="DX151" s="40">
        <f t="shared" si="502"/>
        <v>213149.46259256429</v>
      </c>
    </row>
    <row r="152" spans="1:128" hidden="1" x14ac:dyDescent="0.3">
      <c r="B152" s="15" t="s">
        <v>22</v>
      </c>
      <c r="C152" s="16" t="s">
        <v>23</v>
      </c>
      <c r="D152" s="15" t="s">
        <v>24</v>
      </c>
      <c r="E152" s="16" t="s">
        <v>25</v>
      </c>
      <c r="F152" s="60" t="s">
        <v>27</v>
      </c>
      <c r="G152" s="39" t="s">
        <v>179</v>
      </c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>
        <f t="shared" si="483"/>
        <v>0</v>
      </c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0">
        <f t="shared" si="485"/>
        <v>0</v>
      </c>
      <c r="AK152" s="40">
        <f t="shared" si="503"/>
        <v>21200.139444797369</v>
      </c>
      <c r="AL152" s="40">
        <f t="shared" si="503"/>
        <v>19498.095943043401</v>
      </c>
      <c r="AM152" s="40">
        <f t="shared" si="503"/>
        <v>21874.01633884888</v>
      </c>
      <c r="AN152" s="40">
        <f t="shared" si="503"/>
        <v>20566.659331355986</v>
      </c>
      <c r="AO152" s="40">
        <f t="shared" si="503"/>
        <v>19648.17065274595</v>
      </c>
      <c r="AP152" s="40">
        <f t="shared" si="503"/>
        <v>18027.846536826411</v>
      </c>
      <c r="AQ152" s="40">
        <f t="shared" si="503"/>
        <v>18267.632043935431</v>
      </c>
      <c r="AR152" s="40">
        <f t="shared" si="503"/>
        <v>18425.353297339934</v>
      </c>
      <c r="AS152" s="40">
        <v>17961.148980882834</v>
      </c>
      <c r="AT152" s="40">
        <f t="shared" si="504"/>
        <v>18630.030699587824</v>
      </c>
      <c r="AU152" s="40">
        <f t="shared" si="504"/>
        <v>17830.735891435346</v>
      </c>
      <c r="AV152" s="40">
        <f t="shared" si="504"/>
        <v>18759.633895114843</v>
      </c>
      <c r="AW152" s="40">
        <f t="shared" si="488"/>
        <v>230689.46305591424</v>
      </c>
      <c r="AY152" s="40">
        <f t="shared" si="505"/>
        <v>15895.259509420823</v>
      </c>
      <c r="AZ152" s="40">
        <f t="shared" si="505"/>
        <v>14220.216859436166</v>
      </c>
      <c r="BA152" s="40">
        <f t="shared" si="505"/>
        <v>17473.383738581531</v>
      </c>
      <c r="BB152" s="40">
        <f t="shared" si="505"/>
        <v>17144.073803570482</v>
      </c>
      <c r="BC152" s="40">
        <f t="shared" si="505"/>
        <v>15037.23090705086</v>
      </c>
      <c r="BD152" s="40">
        <f t="shared" si="505"/>
        <v>17191.174785761559</v>
      </c>
      <c r="BE152" s="40">
        <f t="shared" si="505"/>
        <v>17749.171943232363</v>
      </c>
      <c r="BF152" s="40">
        <f t="shared" si="505"/>
        <v>19783.761021143011</v>
      </c>
      <c r="BG152" s="40">
        <f t="shared" si="505"/>
        <v>14641.898308198352</v>
      </c>
      <c r="BH152" s="40">
        <f t="shared" si="505"/>
        <v>17258.458189633198</v>
      </c>
      <c r="BI152" s="40">
        <f t="shared" si="505"/>
        <v>17954.01764123009</v>
      </c>
      <c r="BJ152" s="40">
        <f t="shared" si="505"/>
        <v>18013.737300084787</v>
      </c>
      <c r="BK152" s="40">
        <f t="shared" si="490"/>
        <v>202362.38400734321</v>
      </c>
      <c r="BM152" s="40">
        <f t="shared" si="506"/>
        <v>18886.436027066015</v>
      </c>
      <c r="BN152" s="40">
        <f t="shared" si="506"/>
        <v>18751.213584030913</v>
      </c>
      <c r="BO152" s="40">
        <f t="shared" si="506"/>
        <v>20009.533548882795</v>
      </c>
      <c r="BP152" s="40">
        <f t="shared" si="506"/>
        <v>17181.265949539986</v>
      </c>
      <c r="BQ152" s="40">
        <f t="shared" si="506"/>
        <v>16928.471340678145</v>
      </c>
      <c r="BR152" s="40">
        <f t="shared" si="506"/>
        <v>17175.549496062507</v>
      </c>
      <c r="BS152" s="40">
        <f t="shared" si="506"/>
        <v>15786.221706854431</v>
      </c>
      <c r="BT152" s="40">
        <f t="shared" si="506"/>
        <v>19736.507753739275</v>
      </c>
      <c r="BU152" s="40">
        <f t="shared" si="506"/>
        <v>16756.716565113973</v>
      </c>
      <c r="BV152" s="40">
        <f t="shared" si="506"/>
        <v>16663.992575384484</v>
      </c>
      <c r="BW152" s="40">
        <f t="shared" si="506"/>
        <v>18288.274452467685</v>
      </c>
      <c r="BX152" s="40">
        <f t="shared" si="506"/>
        <v>17366.359096502438</v>
      </c>
      <c r="BY152" s="40">
        <f t="shared" si="492"/>
        <v>213530.54209632264</v>
      </c>
      <c r="CA152" s="40">
        <f t="shared" si="507"/>
        <v>0</v>
      </c>
      <c r="CB152" s="40">
        <f t="shared" si="507"/>
        <v>0</v>
      </c>
      <c r="CC152" s="40">
        <f t="shared" si="507"/>
        <v>0</v>
      </c>
      <c r="CD152" s="40">
        <f t="shared" si="507"/>
        <v>0</v>
      </c>
      <c r="CE152" s="40">
        <f t="shared" si="507"/>
        <v>0</v>
      </c>
      <c r="CF152" s="40">
        <f t="shared" si="507"/>
        <v>0</v>
      </c>
      <c r="CG152" s="40">
        <f t="shared" si="507"/>
        <v>0</v>
      </c>
      <c r="CH152" s="40">
        <f t="shared" si="507"/>
        <v>0</v>
      </c>
      <c r="CI152" s="40">
        <f t="shared" si="507"/>
        <v>0</v>
      </c>
      <c r="CJ152" s="40">
        <f t="shared" si="507"/>
        <v>0</v>
      </c>
      <c r="CK152" s="40">
        <f t="shared" si="507"/>
        <v>0</v>
      </c>
      <c r="CL152" s="40">
        <f t="shared" si="507"/>
        <v>0</v>
      </c>
      <c r="CM152" s="40">
        <f t="shared" si="494"/>
        <v>0</v>
      </c>
      <c r="CO152" s="40">
        <f t="shared" si="508"/>
        <v>0</v>
      </c>
      <c r="CP152" s="40">
        <f t="shared" si="508"/>
        <v>0</v>
      </c>
      <c r="CQ152" s="40">
        <f t="shared" si="508"/>
        <v>0</v>
      </c>
      <c r="CR152" s="40">
        <f t="shared" si="508"/>
        <v>0</v>
      </c>
      <c r="CS152" s="40">
        <f t="shared" si="496"/>
        <v>0</v>
      </c>
      <c r="CU152" s="40">
        <f t="shared" si="509"/>
        <v>0</v>
      </c>
      <c r="CV152" s="40">
        <f t="shared" si="509"/>
        <v>0</v>
      </c>
      <c r="CW152" s="40">
        <f t="shared" si="509"/>
        <v>0</v>
      </c>
      <c r="CX152" s="40">
        <f t="shared" si="509"/>
        <v>0</v>
      </c>
      <c r="CY152" s="40">
        <f t="shared" si="498"/>
        <v>0</v>
      </c>
      <c r="DA152" s="40">
        <f t="shared" si="510"/>
        <v>0</v>
      </c>
      <c r="DB152" s="40">
        <f t="shared" si="510"/>
        <v>0</v>
      </c>
      <c r="DC152" s="40">
        <f t="shared" si="510"/>
        <v>0</v>
      </c>
      <c r="DD152" s="40">
        <f t="shared" si="510"/>
        <v>0</v>
      </c>
      <c r="DE152" s="40">
        <f t="shared" si="510"/>
        <v>0</v>
      </c>
      <c r="DF152" s="40">
        <f t="shared" si="510"/>
        <v>0</v>
      </c>
      <c r="DG152" s="40">
        <f t="shared" si="510"/>
        <v>0</v>
      </c>
      <c r="DH152" s="40">
        <f t="shared" si="510"/>
        <v>0</v>
      </c>
      <c r="DI152" s="40">
        <f t="shared" si="510"/>
        <v>0</v>
      </c>
      <c r="DJ152" s="40">
        <f t="shared" si="510"/>
        <v>0</v>
      </c>
      <c r="DK152" s="40">
        <f t="shared" si="510"/>
        <v>0</v>
      </c>
      <c r="DL152" s="40">
        <f t="shared" si="510"/>
        <v>0</v>
      </c>
      <c r="DM152" s="40">
        <f t="shared" si="510"/>
        <v>0</v>
      </c>
      <c r="DN152" s="40">
        <f t="shared" si="510"/>
        <v>0</v>
      </c>
      <c r="DO152" s="40">
        <f t="shared" si="510"/>
        <v>0</v>
      </c>
      <c r="DP152" s="40">
        <f t="shared" si="510"/>
        <v>0</v>
      </c>
      <c r="DQ152" s="40">
        <f t="shared" si="510"/>
        <v>0</v>
      </c>
      <c r="DR152" s="40">
        <f t="shared" si="510"/>
        <v>0</v>
      </c>
      <c r="DS152" s="40">
        <f t="shared" si="510"/>
        <v>0</v>
      </c>
      <c r="DU152" s="40">
        <f t="shared" si="500"/>
        <v>389423.43458154832</v>
      </c>
      <c r="DW152" s="40">
        <f t="shared" si="501"/>
        <v>741656.06966467388</v>
      </c>
      <c r="DX152" s="40">
        <f t="shared" si="502"/>
        <v>1131079.5042462223</v>
      </c>
    </row>
    <row r="153" spans="1:128" hidden="1" x14ac:dyDescent="0.3">
      <c r="B153" s="15" t="s">
        <v>22</v>
      </c>
      <c r="C153" s="16" t="s">
        <v>23</v>
      </c>
      <c r="D153" s="15" t="s">
        <v>24</v>
      </c>
      <c r="E153" s="16" t="s">
        <v>25</v>
      </c>
      <c r="F153" s="60" t="s">
        <v>28</v>
      </c>
      <c r="G153" s="39" t="s">
        <v>179</v>
      </c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>
        <f>SUM(I153:T153)</f>
        <v>0</v>
      </c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0">
        <f>SUM(W153:AH153)</f>
        <v>0</v>
      </c>
      <c r="AK153" s="40">
        <f t="shared" si="503"/>
        <v>3437.8604505076814</v>
      </c>
      <c r="AL153" s="40">
        <f t="shared" si="503"/>
        <v>3161.8533961692001</v>
      </c>
      <c r="AM153" s="40">
        <f t="shared" si="503"/>
        <v>3547.1377846781966</v>
      </c>
      <c r="AN153" s="40">
        <f t="shared" si="503"/>
        <v>3335.1339456252945</v>
      </c>
      <c r="AO153" s="40">
        <f t="shared" si="503"/>
        <v>3186.1898355804242</v>
      </c>
      <c r="AP153" s="40">
        <f t="shared" si="503"/>
        <v>2923.4345735394186</v>
      </c>
      <c r="AQ153" s="40">
        <f t="shared" si="503"/>
        <v>2962.318709827367</v>
      </c>
      <c r="AR153" s="40">
        <f t="shared" si="503"/>
        <v>2987.8951292983675</v>
      </c>
      <c r="AS153" s="40">
        <v>2912.6187536566758</v>
      </c>
      <c r="AT153" s="40">
        <f t="shared" si="504"/>
        <v>3021.0860593926195</v>
      </c>
      <c r="AU153" s="40">
        <f t="shared" si="504"/>
        <v>2891.4706850976236</v>
      </c>
      <c r="AV153" s="40">
        <f t="shared" si="504"/>
        <v>3042.1027938024072</v>
      </c>
      <c r="AW153" s="40">
        <f t="shared" si="488"/>
        <v>37409.10211717528</v>
      </c>
      <c r="AY153" s="40">
        <f t="shared" si="505"/>
        <v>2584.4717339049616</v>
      </c>
      <c r="AZ153" s="40">
        <f t="shared" si="505"/>
        <v>2312.1200695987059</v>
      </c>
      <c r="BA153" s="40">
        <f t="shared" si="505"/>
        <v>2841.065057243854</v>
      </c>
      <c r="BB153" s="40">
        <f t="shared" si="505"/>
        <v>2787.5212809861769</v>
      </c>
      <c r="BC153" s="40">
        <f t="shared" si="505"/>
        <v>2444.961544191302</v>
      </c>
      <c r="BD153" s="40">
        <f t="shared" si="505"/>
        <v>2795.1796118891643</v>
      </c>
      <c r="BE153" s="40">
        <f t="shared" si="505"/>
        <v>2885.9065283152772</v>
      </c>
      <c r="BF153" s="40">
        <f t="shared" si="505"/>
        <v>3217.9669614981503</v>
      </c>
      <c r="BG153" s="40">
        <f t="shared" si="505"/>
        <v>2382.5262142742458</v>
      </c>
      <c r="BH153" s="40">
        <f t="shared" si="505"/>
        <v>2809.3697446232668</v>
      </c>
      <c r="BI153" s="40">
        <f t="shared" si="505"/>
        <v>2923.7093312018324</v>
      </c>
      <c r="BJ153" s="40">
        <f t="shared" si="505"/>
        <v>2934.5469007402617</v>
      </c>
      <c r="BK153" s="40">
        <f t="shared" si="490"/>
        <v>32919.344978467205</v>
      </c>
      <c r="BM153" s="40">
        <f t="shared" si="506"/>
        <v>3062.6653016863802</v>
      </c>
      <c r="BN153" s="40">
        <f t="shared" si="506"/>
        <v>3040.7373379509586</v>
      </c>
      <c r="BO153" s="40">
        <f t="shared" si="506"/>
        <v>3244.7892241431555</v>
      </c>
      <c r="BP153" s="40">
        <f t="shared" si="506"/>
        <v>2793.5684958759039</v>
      </c>
      <c r="BQ153" s="40">
        <f t="shared" si="506"/>
        <v>2752.4656424937516</v>
      </c>
      <c r="BR153" s="40">
        <f t="shared" si="506"/>
        <v>2792.6390355910953</v>
      </c>
      <c r="BS153" s="40">
        <f t="shared" si="506"/>
        <v>2566.7428557766793</v>
      </c>
      <c r="BT153" s="40">
        <f t="shared" si="506"/>
        <v>3210.2808873909294</v>
      </c>
      <c r="BU153" s="40">
        <f t="shared" si="506"/>
        <v>2726.6489386279582</v>
      </c>
      <c r="BV153" s="40">
        <f t="shared" si="506"/>
        <v>2712.6013257680756</v>
      </c>
      <c r="BW153" s="40">
        <f t="shared" si="506"/>
        <v>2978.1411457160889</v>
      </c>
      <c r="BX153" s="40">
        <f t="shared" si="506"/>
        <v>2829.0850707334225</v>
      </c>
      <c r="BY153" s="40">
        <f t="shared" si="492"/>
        <v>34710.365261754407</v>
      </c>
      <c r="CA153" s="40">
        <f t="shared" si="507"/>
        <v>0</v>
      </c>
      <c r="CB153" s="40">
        <f t="shared" si="507"/>
        <v>0</v>
      </c>
      <c r="CC153" s="40">
        <f t="shared" si="507"/>
        <v>0</v>
      </c>
      <c r="CD153" s="40">
        <f t="shared" si="507"/>
        <v>0</v>
      </c>
      <c r="CE153" s="40">
        <f t="shared" si="507"/>
        <v>0</v>
      </c>
      <c r="CF153" s="40">
        <f t="shared" si="507"/>
        <v>0</v>
      </c>
      <c r="CG153" s="40">
        <f t="shared" si="507"/>
        <v>0</v>
      </c>
      <c r="CH153" s="40">
        <f t="shared" si="507"/>
        <v>0</v>
      </c>
      <c r="CI153" s="40">
        <f t="shared" si="507"/>
        <v>0</v>
      </c>
      <c r="CJ153" s="40">
        <f t="shared" si="507"/>
        <v>0</v>
      </c>
      <c r="CK153" s="40">
        <f t="shared" si="507"/>
        <v>0</v>
      </c>
      <c r="CL153" s="40">
        <f t="shared" si="507"/>
        <v>0</v>
      </c>
      <c r="CM153" s="40">
        <f t="shared" si="494"/>
        <v>0</v>
      </c>
      <c r="CO153" s="40">
        <f t="shared" si="508"/>
        <v>0</v>
      </c>
      <c r="CP153" s="40">
        <f t="shared" si="508"/>
        <v>0</v>
      </c>
      <c r="CQ153" s="40">
        <f t="shared" si="508"/>
        <v>0</v>
      </c>
      <c r="CR153" s="40">
        <f t="shared" si="508"/>
        <v>0</v>
      </c>
      <c r="CS153" s="40">
        <f t="shared" si="496"/>
        <v>0</v>
      </c>
      <c r="CU153" s="40">
        <f t="shared" si="509"/>
        <v>0</v>
      </c>
      <c r="CV153" s="40">
        <f t="shared" si="509"/>
        <v>0</v>
      </c>
      <c r="CW153" s="40">
        <f t="shared" si="509"/>
        <v>0</v>
      </c>
      <c r="CX153" s="40">
        <f t="shared" si="509"/>
        <v>0</v>
      </c>
      <c r="CY153" s="40">
        <f t="shared" si="498"/>
        <v>0</v>
      </c>
      <c r="DA153" s="40">
        <f t="shared" si="510"/>
        <v>0</v>
      </c>
      <c r="DB153" s="40">
        <f t="shared" si="510"/>
        <v>0</v>
      </c>
      <c r="DC153" s="40">
        <f t="shared" si="510"/>
        <v>0</v>
      </c>
      <c r="DD153" s="40">
        <f t="shared" si="510"/>
        <v>0</v>
      </c>
      <c r="DE153" s="40">
        <f t="shared" si="510"/>
        <v>0</v>
      </c>
      <c r="DF153" s="40">
        <f t="shared" si="510"/>
        <v>0</v>
      </c>
      <c r="DG153" s="40">
        <f t="shared" si="510"/>
        <v>0</v>
      </c>
      <c r="DH153" s="40">
        <f t="shared" si="510"/>
        <v>0</v>
      </c>
      <c r="DI153" s="40">
        <f t="shared" si="510"/>
        <v>0</v>
      </c>
      <c r="DJ153" s="40">
        <f t="shared" si="510"/>
        <v>0</v>
      </c>
      <c r="DK153" s="40">
        <f t="shared" si="510"/>
        <v>0</v>
      </c>
      <c r="DL153" s="40">
        <f t="shared" si="510"/>
        <v>0</v>
      </c>
      <c r="DM153" s="40">
        <f t="shared" si="510"/>
        <v>0</v>
      </c>
      <c r="DN153" s="40">
        <f t="shared" si="510"/>
        <v>0</v>
      </c>
      <c r="DO153" s="40">
        <f t="shared" si="510"/>
        <v>0</v>
      </c>
      <c r="DP153" s="40">
        <f t="shared" si="510"/>
        <v>0</v>
      </c>
      <c r="DQ153" s="40">
        <f t="shared" si="510"/>
        <v>0</v>
      </c>
      <c r="DR153" s="40">
        <f t="shared" si="510"/>
        <v>0</v>
      </c>
      <c r="DS153" s="40">
        <f t="shared" si="510"/>
        <v>0</v>
      </c>
      <c r="DU153" s="40">
        <f t="shared" si="500"/>
        <v>63317.327883871461</v>
      </c>
      <c r="DW153" s="40">
        <f t="shared" si="501"/>
        <v>120596.29804772386</v>
      </c>
      <c r="DX153" s="40">
        <f t="shared" si="502"/>
        <v>183913.62593159534</v>
      </c>
    </row>
    <row r="154" spans="1:128" hidden="1" x14ac:dyDescent="0.3">
      <c r="B154" s="15" t="s">
        <v>22</v>
      </c>
      <c r="C154" s="16" t="s">
        <v>23</v>
      </c>
      <c r="D154" s="15" t="s">
        <v>24</v>
      </c>
      <c r="E154" s="16" t="s">
        <v>25</v>
      </c>
      <c r="F154" s="60" t="s">
        <v>29</v>
      </c>
      <c r="G154" s="39" t="s">
        <v>179</v>
      </c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>
        <f>SUM(I154:T154)</f>
        <v>0</v>
      </c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0">
        <f>SUM(W154:AH154)</f>
        <v>0</v>
      </c>
      <c r="AK154" s="40">
        <f t="shared" si="503"/>
        <v>4342.631151323425</v>
      </c>
      <c r="AL154" s="40">
        <f t="shared" si="503"/>
        <v>3896.1553087278171</v>
      </c>
      <c r="AM154" s="40">
        <f t="shared" si="503"/>
        <v>4248.215231457265</v>
      </c>
      <c r="AN154" s="40">
        <f t="shared" si="503"/>
        <v>4039.0168692167231</v>
      </c>
      <c r="AO154" s="40">
        <f t="shared" si="503"/>
        <v>3752.4305047814873</v>
      </c>
      <c r="AP154" s="40">
        <f t="shared" si="503"/>
        <v>3353.2482380768597</v>
      </c>
      <c r="AQ154" s="40">
        <f t="shared" si="503"/>
        <v>3403.8699077334368</v>
      </c>
      <c r="AR154" s="40">
        <f t="shared" si="503"/>
        <v>3409.3727192577794</v>
      </c>
      <c r="AS154" s="40">
        <v>3391.9315883223685</v>
      </c>
      <c r="AT154" s="40">
        <f t="shared" si="504"/>
        <v>3557.7265550584757</v>
      </c>
      <c r="AU154" s="40">
        <f t="shared" si="504"/>
        <v>3437.3283862790113</v>
      </c>
      <c r="AV154" s="40">
        <f t="shared" si="504"/>
        <v>3702.3352839929794</v>
      </c>
      <c r="AW154" s="40">
        <f t="shared" si="488"/>
        <v>44534.261744227631</v>
      </c>
      <c r="AY154" s="40">
        <f t="shared" si="505"/>
        <v>2748.5029067994992</v>
      </c>
      <c r="AZ154" s="40">
        <f t="shared" si="505"/>
        <v>2458.8656353999768</v>
      </c>
      <c r="BA154" s="40">
        <f t="shared" si="505"/>
        <v>3021.3816873295177</v>
      </c>
      <c r="BB154" s="40">
        <f t="shared" si="505"/>
        <v>2964.4395963193406</v>
      </c>
      <c r="BC154" s="40">
        <f t="shared" si="505"/>
        <v>2600.1382886356223</v>
      </c>
      <c r="BD154" s="40">
        <f t="shared" si="505"/>
        <v>2972.5839859336502</v>
      </c>
      <c r="BE154" s="40">
        <f t="shared" si="505"/>
        <v>3069.0691555142657</v>
      </c>
      <c r="BF154" s="40">
        <f t="shared" si="505"/>
        <v>3423.4413413266411</v>
      </c>
      <c r="BG154" s="40">
        <f t="shared" si="505"/>
        <v>2535.5656723118182</v>
      </c>
      <c r="BH154" s="40">
        <f t="shared" si="505"/>
        <v>2990.8933165665785</v>
      </c>
      <c r="BI154" s="40">
        <f t="shared" si="505"/>
        <v>3113.7235437576032</v>
      </c>
      <c r="BJ154" s="40">
        <f t="shared" si="505"/>
        <v>3126.3654795173402</v>
      </c>
      <c r="BK154" s="40">
        <f t="shared" si="490"/>
        <v>35024.970609411852</v>
      </c>
      <c r="BM154" s="40">
        <f t="shared" si="506"/>
        <v>3927.5746483068588</v>
      </c>
      <c r="BN154" s="40">
        <f t="shared" si="506"/>
        <v>3644.6998692534989</v>
      </c>
      <c r="BO154" s="40">
        <f t="shared" si="506"/>
        <v>3904.5297047983317</v>
      </c>
      <c r="BP154" s="40">
        <f t="shared" si="506"/>
        <v>2970.8706156585781</v>
      </c>
      <c r="BQ154" s="40">
        <f t="shared" si="506"/>
        <v>2927.1590476361621</v>
      </c>
      <c r="BR154" s="40">
        <f t="shared" si="506"/>
        <v>2969.8821644168652</v>
      </c>
      <c r="BS154" s="40">
        <f t="shared" si="506"/>
        <v>2729.6488127768675</v>
      </c>
      <c r="BT154" s="40">
        <f t="shared" si="506"/>
        <v>3415.2644942160323</v>
      </c>
      <c r="BU154" s="40">
        <f t="shared" si="506"/>
        <v>2901.7928146223953</v>
      </c>
      <c r="BV154" s="40">
        <f t="shared" si="506"/>
        <v>2887.8723390812825</v>
      </c>
      <c r="BW154" s="40">
        <f t="shared" si="506"/>
        <v>3171.6929255199202</v>
      </c>
      <c r="BX154" s="40">
        <f t="shared" si="506"/>
        <v>3014.0100679691604</v>
      </c>
      <c r="BY154" s="40">
        <f t="shared" si="492"/>
        <v>38464.997504255953</v>
      </c>
      <c r="CA154" s="40">
        <f t="shared" si="507"/>
        <v>0</v>
      </c>
      <c r="CB154" s="40">
        <f t="shared" si="507"/>
        <v>0</v>
      </c>
      <c r="CC154" s="40">
        <f t="shared" si="507"/>
        <v>0</v>
      </c>
      <c r="CD154" s="40">
        <f t="shared" si="507"/>
        <v>0</v>
      </c>
      <c r="CE154" s="40">
        <f t="shared" si="507"/>
        <v>0</v>
      </c>
      <c r="CF154" s="40">
        <f t="shared" si="507"/>
        <v>0</v>
      </c>
      <c r="CG154" s="40">
        <f t="shared" si="507"/>
        <v>0</v>
      </c>
      <c r="CH154" s="40">
        <f t="shared" si="507"/>
        <v>0</v>
      </c>
      <c r="CI154" s="40">
        <f t="shared" si="507"/>
        <v>0</v>
      </c>
      <c r="CJ154" s="40">
        <f t="shared" si="507"/>
        <v>0</v>
      </c>
      <c r="CK154" s="40">
        <f t="shared" si="507"/>
        <v>0</v>
      </c>
      <c r="CL154" s="40">
        <f t="shared" si="507"/>
        <v>0</v>
      </c>
      <c r="CM154" s="40">
        <f t="shared" si="494"/>
        <v>0</v>
      </c>
      <c r="CO154" s="40">
        <f t="shared" si="508"/>
        <v>0</v>
      </c>
      <c r="CP154" s="40">
        <f t="shared" si="508"/>
        <v>0</v>
      </c>
      <c r="CQ154" s="40">
        <f t="shared" si="508"/>
        <v>0</v>
      </c>
      <c r="CR154" s="40">
        <f t="shared" si="508"/>
        <v>0</v>
      </c>
      <c r="CS154" s="40">
        <f t="shared" si="496"/>
        <v>0</v>
      </c>
      <c r="CU154" s="40">
        <f t="shared" si="509"/>
        <v>0</v>
      </c>
      <c r="CV154" s="40">
        <f t="shared" si="509"/>
        <v>0</v>
      </c>
      <c r="CW154" s="40">
        <f t="shared" si="509"/>
        <v>0</v>
      </c>
      <c r="CX154" s="40">
        <f t="shared" si="509"/>
        <v>0</v>
      </c>
      <c r="CY154" s="40">
        <f t="shared" si="498"/>
        <v>0</v>
      </c>
      <c r="DA154" s="40">
        <f t="shared" si="510"/>
        <v>0</v>
      </c>
      <c r="DB154" s="40">
        <f t="shared" si="510"/>
        <v>0</v>
      </c>
      <c r="DC154" s="40">
        <f t="shared" si="510"/>
        <v>0</v>
      </c>
      <c r="DD154" s="40">
        <f t="shared" si="510"/>
        <v>0</v>
      </c>
      <c r="DE154" s="40">
        <f t="shared" si="510"/>
        <v>0</v>
      </c>
      <c r="DF154" s="40">
        <f t="shared" si="510"/>
        <v>0</v>
      </c>
      <c r="DG154" s="40">
        <f t="shared" si="510"/>
        <v>0</v>
      </c>
      <c r="DH154" s="40">
        <f t="shared" si="510"/>
        <v>0</v>
      </c>
      <c r="DI154" s="40">
        <f t="shared" si="510"/>
        <v>0</v>
      </c>
      <c r="DJ154" s="40">
        <f t="shared" si="510"/>
        <v>0</v>
      </c>
      <c r="DK154" s="40">
        <f t="shared" si="510"/>
        <v>0</v>
      </c>
      <c r="DL154" s="40">
        <f t="shared" si="510"/>
        <v>0</v>
      </c>
      <c r="DM154" s="40">
        <f t="shared" si="510"/>
        <v>0</v>
      </c>
      <c r="DN154" s="40">
        <f t="shared" si="510"/>
        <v>0</v>
      </c>
      <c r="DO154" s="40">
        <f t="shared" si="510"/>
        <v>0</v>
      </c>
      <c r="DP154" s="40">
        <f t="shared" si="510"/>
        <v>0</v>
      </c>
      <c r="DQ154" s="40">
        <f t="shared" si="510"/>
        <v>0</v>
      </c>
      <c r="DR154" s="40">
        <f t="shared" si="510"/>
        <v>0</v>
      </c>
      <c r="DS154" s="40">
        <f t="shared" si="510"/>
        <v>0</v>
      </c>
      <c r="DU154" s="40">
        <f t="shared" si="500"/>
        <v>69357.720490951557</v>
      </c>
      <c r="DW154" s="40">
        <f t="shared" si="501"/>
        <v>131840.0406614462</v>
      </c>
      <c r="DX154" s="40">
        <f t="shared" si="502"/>
        <v>201197.76115239775</v>
      </c>
    </row>
    <row r="155" spans="1:128" hidden="1" x14ac:dyDescent="0.3">
      <c r="B155" s="15" t="s">
        <v>22</v>
      </c>
      <c r="C155" s="16" t="s">
        <v>23</v>
      </c>
      <c r="D155" s="15" t="s">
        <v>24</v>
      </c>
      <c r="E155" s="16" t="s">
        <v>25</v>
      </c>
      <c r="F155" s="60" t="s">
        <v>30</v>
      </c>
      <c r="G155" s="39" t="s">
        <v>179</v>
      </c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>
        <f>SUM(I155:T155)</f>
        <v>0</v>
      </c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0">
        <f>SUM(W155:AH155)</f>
        <v>0</v>
      </c>
      <c r="AK155" s="40">
        <f t="shared" si="503"/>
        <v>405.29961668994054</v>
      </c>
      <c r="AL155" s="40">
        <f t="shared" si="503"/>
        <v>353.02898219971809</v>
      </c>
      <c r="AM155" s="40">
        <f t="shared" si="503"/>
        <v>389.71131743817648</v>
      </c>
      <c r="AN155" s="40">
        <f t="shared" si="503"/>
        <v>0</v>
      </c>
      <c r="AO155" s="40">
        <f t="shared" si="503"/>
        <v>0</v>
      </c>
      <c r="AP155" s="40">
        <f t="shared" si="503"/>
        <v>0</v>
      </c>
      <c r="AQ155" s="40">
        <f t="shared" si="503"/>
        <v>365.41455048557299</v>
      </c>
      <c r="AR155" s="40">
        <f t="shared" si="503"/>
        <v>361.23648689415188</v>
      </c>
      <c r="AS155" s="40">
        <v>0</v>
      </c>
      <c r="AT155" s="40">
        <f t="shared" si="504"/>
        <v>351.37660702664499</v>
      </c>
      <c r="AU155" s="40">
        <f t="shared" si="504"/>
        <v>333.12839634396204</v>
      </c>
      <c r="AV155" s="40">
        <f t="shared" si="504"/>
        <v>349.17297542696099</v>
      </c>
      <c r="AW155" s="40">
        <f t="shared" si="488"/>
        <v>2908.3689325051282</v>
      </c>
      <c r="AY155" s="40">
        <f t="shared" si="505"/>
        <v>0</v>
      </c>
      <c r="AZ155" s="40">
        <f t="shared" si="505"/>
        <v>0</v>
      </c>
      <c r="BA155" s="40">
        <f t="shared" si="505"/>
        <v>0</v>
      </c>
      <c r="BB155" s="40">
        <f t="shared" si="505"/>
        <v>0</v>
      </c>
      <c r="BC155" s="40">
        <f t="shared" si="505"/>
        <v>0</v>
      </c>
      <c r="BD155" s="40">
        <f t="shared" si="505"/>
        <v>0</v>
      </c>
      <c r="BE155" s="40">
        <f t="shared" si="505"/>
        <v>0</v>
      </c>
      <c r="BF155" s="40">
        <f t="shared" si="505"/>
        <v>0</v>
      </c>
      <c r="BG155" s="40">
        <f t="shared" si="505"/>
        <v>0</v>
      </c>
      <c r="BH155" s="40">
        <f t="shared" si="505"/>
        <v>0</v>
      </c>
      <c r="BI155" s="40">
        <f t="shared" si="505"/>
        <v>0</v>
      </c>
      <c r="BJ155" s="40">
        <f t="shared" si="505"/>
        <v>0</v>
      </c>
      <c r="BK155" s="40">
        <f t="shared" si="490"/>
        <v>0</v>
      </c>
      <c r="BM155" s="40">
        <f t="shared" si="506"/>
        <v>351.06181913022954</v>
      </c>
      <c r="BN155" s="40">
        <f t="shared" si="506"/>
        <v>326.15387157063168</v>
      </c>
      <c r="BO155" s="40">
        <f t="shared" si="506"/>
        <v>351.91594222029556</v>
      </c>
      <c r="BP155" s="40">
        <f t="shared" si="506"/>
        <v>0</v>
      </c>
      <c r="BQ155" s="40">
        <f t="shared" si="506"/>
        <v>0</v>
      </c>
      <c r="BR155" s="40">
        <f t="shared" si="506"/>
        <v>0</v>
      </c>
      <c r="BS155" s="40">
        <f t="shared" si="506"/>
        <v>0</v>
      </c>
      <c r="BT155" s="40">
        <f t="shared" si="506"/>
        <v>0</v>
      </c>
      <c r="BU155" s="40">
        <f t="shared" si="506"/>
        <v>0</v>
      </c>
      <c r="BV155" s="40">
        <f t="shared" si="506"/>
        <v>0</v>
      </c>
      <c r="BW155" s="40">
        <f t="shared" si="506"/>
        <v>0</v>
      </c>
      <c r="BX155" s="40">
        <f t="shared" si="506"/>
        <v>0</v>
      </c>
      <c r="BY155" s="40">
        <f t="shared" si="492"/>
        <v>1029.1316329211568</v>
      </c>
      <c r="CA155" s="40">
        <f t="shared" si="507"/>
        <v>0</v>
      </c>
      <c r="CB155" s="40">
        <f t="shared" si="507"/>
        <v>0</v>
      </c>
      <c r="CC155" s="40">
        <f t="shared" si="507"/>
        <v>0</v>
      </c>
      <c r="CD155" s="40">
        <f t="shared" si="507"/>
        <v>0</v>
      </c>
      <c r="CE155" s="40">
        <f t="shared" si="507"/>
        <v>0</v>
      </c>
      <c r="CF155" s="40">
        <f t="shared" si="507"/>
        <v>0</v>
      </c>
      <c r="CG155" s="40">
        <f t="shared" si="507"/>
        <v>0</v>
      </c>
      <c r="CH155" s="40">
        <f t="shared" si="507"/>
        <v>0</v>
      </c>
      <c r="CI155" s="40">
        <f t="shared" si="507"/>
        <v>0</v>
      </c>
      <c r="CJ155" s="40">
        <f t="shared" si="507"/>
        <v>0</v>
      </c>
      <c r="CK155" s="40">
        <f t="shared" si="507"/>
        <v>0</v>
      </c>
      <c r="CL155" s="40">
        <f t="shared" si="507"/>
        <v>0</v>
      </c>
      <c r="CM155" s="40">
        <f t="shared" si="494"/>
        <v>0</v>
      </c>
      <c r="CO155" s="40">
        <f t="shared" si="508"/>
        <v>0</v>
      </c>
      <c r="CP155" s="40">
        <f t="shared" si="508"/>
        <v>0</v>
      </c>
      <c r="CQ155" s="40">
        <f t="shared" si="508"/>
        <v>0</v>
      </c>
      <c r="CR155" s="40">
        <f t="shared" si="508"/>
        <v>0</v>
      </c>
      <c r="CS155" s="40">
        <f t="shared" si="496"/>
        <v>0</v>
      </c>
      <c r="CU155" s="40">
        <f t="shared" si="509"/>
        <v>0</v>
      </c>
      <c r="CV155" s="40">
        <f t="shared" si="509"/>
        <v>0</v>
      </c>
      <c r="CW155" s="40">
        <f t="shared" si="509"/>
        <v>0</v>
      </c>
      <c r="CX155" s="40">
        <f t="shared" si="509"/>
        <v>0</v>
      </c>
      <c r="CY155" s="40">
        <f t="shared" si="498"/>
        <v>0</v>
      </c>
      <c r="DA155" s="40">
        <f t="shared" si="510"/>
        <v>0</v>
      </c>
      <c r="DB155" s="40">
        <f t="shared" si="510"/>
        <v>0</v>
      </c>
      <c r="DC155" s="40">
        <f t="shared" si="510"/>
        <v>0</v>
      </c>
      <c r="DD155" s="40">
        <f t="shared" si="510"/>
        <v>0</v>
      </c>
      <c r="DE155" s="40">
        <f t="shared" si="510"/>
        <v>0</v>
      </c>
      <c r="DF155" s="40">
        <f t="shared" si="510"/>
        <v>0</v>
      </c>
      <c r="DG155" s="40">
        <f t="shared" si="510"/>
        <v>0</v>
      </c>
      <c r="DH155" s="40">
        <f t="shared" si="510"/>
        <v>0</v>
      </c>
      <c r="DI155" s="40">
        <f t="shared" si="510"/>
        <v>0</v>
      </c>
      <c r="DJ155" s="40">
        <f t="shared" si="510"/>
        <v>0</v>
      </c>
      <c r="DK155" s="40">
        <f t="shared" si="510"/>
        <v>0</v>
      </c>
      <c r="DL155" s="40">
        <f t="shared" si="510"/>
        <v>0</v>
      </c>
      <c r="DM155" s="40">
        <f t="shared" si="510"/>
        <v>0</v>
      </c>
      <c r="DN155" s="40">
        <f t="shared" si="510"/>
        <v>0</v>
      </c>
      <c r="DO155" s="40">
        <f t="shared" si="510"/>
        <v>0</v>
      </c>
      <c r="DP155" s="40">
        <f t="shared" si="510"/>
        <v>0</v>
      </c>
      <c r="DQ155" s="40">
        <f t="shared" si="510"/>
        <v>0</v>
      </c>
      <c r="DR155" s="40">
        <f t="shared" si="510"/>
        <v>0</v>
      </c>
      <c r="DS155" s="40">
        <f t="shared" si="510"/>
        <v>0</v>
      </c>
      <c r="DU155" s="40">
        <f t="shared" si="500"/>
        <v>1381.0475751414524</v>
      </c>
      <c r="DW155" s="40">
        <f t="shared" si="501"/>
        <v>2410.1792080626092</v>
      </c>
      <c r="DX155" s="40">
        <f t="shared" si="502"/>
        <v>3791.2267832040616</v>
      </c>
    </row>
    <row r="156" spans="1:128" hidden="1" x14ac:dyDescent="0.3">
      <c r="B156" s="15" t="s">
        <v>31</v>
      </c>
      <c r="C156" s="16" t="s">
        <v>32</v>
      </c>
      <c r="D156" s="15" t="s">
        <v>33</v>
      </c>
      <c r="E156" s="16" t="s">
        <v>34</v>
      </c>
      <c r="F156" s="60" t="s">
        <v>35</v>
      </c>
      <c r="G156" s="39" t="s">
        <v>179</v>
      </c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>
        <f t="shared" ref="U156:U158" si="511">SUM(I156:T156)</f>
        <v>0</v>
      </c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0">
        <f t="shared" ref="AI156:AI158" si="512">SUM(W156:AH156)</f>
        <v>0</v>
      </c>
      <c r="AK156" s="40">
        <f t="shared" si="503"/>
        <v>219.32352682653649</v>
      </c>
      <c r="AL156" s="40">
        <f t="shared" si="503"/>
        <v>191.03783530427773</v>
      </c>
      <c r="AM156" s="40">
        <f t="shared" si="503"/>
        <v>210.88808633521572</v>
      </c>
      <c r="AN156" s="40">
        <f t="shared" si="503"/>
        <v>211.48851993000576</v>
      </c>
      <c r="AO156" s="40">
        <f t="shared" si="503"/>
        <v>210.13165892075804</v>
      </c>
      <c r="AP156" s="40">
        <f t="shared" si="503"/>
        <v>196.14422442359214</v>
      </c>
      <c r="AQ156" s="40">
        <f t="shared" si="503"/>
        <v>197.7401522586056</v>
      </c>
      <c r="AR156" s="40">
        <f t="shared" si="503"/>
        <v>195.47923820182655</v>
      </c>
      <c r="AS156" s="40">
        <v>184.72796885573112</v>
      </c>
      <c r="AT156" s="40">
        <f t="shared" si="504"/>
        <v>190.14367025808954</v>
      </c>
      <c r="AU156" s="40">
        <f t="shared" si="504"/>
        <v>180.26884738041093</v>
      </c>
      <c r="AV156" s="40">
        <f t="shared" si="504"/>
        <v>188.95119875464917</v>
      </c>
      <c r="AW156" s="40">
        <f t="shared" si="488"/>
        <v>2376.3249274496989</v>
      </c>
      <c r="AY156" s="40">
        <f t="shared" si="505"/>
        <v>2112.2439300225992</v>
      </c>
      <c r="AZ156" s="40">
        <f t="shared" si="505"/>
        <v>1889.6556377168279</v>
      </c>
      <c r="BA156" s="40">
        <f t="shared" si="505"/>
        <v>2321.9532035258521</v>
      </c>
      <c r="BB156" s="40">
        <f t="shared" si="505"/>
        <v>2278.1928037091034</v>
      </c>
      <c r="BC156" s="40">
        <f t="shared" si="505"/>
        <v>1998.2246712575839</v>
      </c>
      <c r="BD156" s="40">
        <f t="shared" si="505"/>
        <v>2284.4518247507062</v>
      </c>
      <c r="BE156" s="40">
        <f t="shared" si="505"/>
        <v>2358.6013602231546</v>
      </c>
      <c r="BF156" s="40">
        <f t="shared" si="505"/>
        <v>2614.7913864188922</v>
      </c>
      <c r="BG156" s="40">
        <f t="shared" si="505"/>
        <v>1924.7637291853559</v>
      </c>
      <c r="BH156" s="40">
        <f t="shared" si="505"/>
        <v>2256.4928566576918</v>
      </c>
      <c r="BI156" s="40">
        <f t="shared" si="505"/>
        <v>2334.7779698197</v>
      </c>
      <c r="BJ156" s="40">
        <f t="shared" si="505"/>
        <v>2329.913208499247</v>
      </c>
      <c r="BK156" s="40">
        <f t="shared" si="490"/>
        <v>26704.062581786719</v>
      </c>
      <c r="BM156" s="40">
        <f t="shared" si="506"/>
        <v>189.97332604974014</v>
      </c>
      <c r="BN156" s="40">
        <f t="shared" si="506"/>
        <v>176.4946584060003</v>
      </c>
      <c r="BO156" s="40">
        <f t="shared" si="506"/>
        <v>190.43552567257905</v>
      </c>
      <c r="BP156" s="40">
        <f t="shared" si="506"/>
        <v>2283.135087571914</v>
      </c>
      <c r="BQ156" s="40">
        <f t="shared" si="506"/>
        <v>2249.5424382795645</v>
      </c>
      <c r="BR156" s="40">
        <f t="shared" si="506"/>
        <v>2282.3754557991892</v>
      </c>
      <c r="BS156" s="40">
        <f t="shared" si="506"/>
        <v>2097.7544253701362</v>
      </c>
      <c r="BT156" s="40">
        <f t="shared" si="506"/>
        <v>2608.5459896788398</v>
      </c>
      <c r="BU156" s="40">
        <f t="shared" si="506"/>
        <v>2202.7690389511667</v>
      </c>
      <c r="BV156" s="40">
        <f t="shared" si="506"/>
        <v>2178.7682188400095</v>
      </c>
      <c r="BW156" s="40">
        <f t="shared" si="506"/>
        <v>2378.2454239981757</v>
      </c>
      <c r="BX156" s="40">
        <f t="shared" si="506"/>
        <v>2246.1807213260308</v>
      </c>
      <c r="BY156" s="40">
        <f t="shared" si="492"/>
        <v>21084.220309943346</v>
      </c>
      <c r="CA156" s="40">
        <f t="shared" si="507"/>
        <v>0</v>
      </c>
      <c r="CB156" s="40">
        <f t="shared" si="507"/>
        <v>0</v>
      </c>
      <c r="CC156" s="40">
        <f t="shared" si="507"/>
        <v>0</v>
      </c>
      <c r="CD156" s="40">
        <f t="shared" si="507"/>
        <v>0</v>
      </c>
      <c r="CE156" s="40">
        <f t="shared" si="507"/>
        <v>0</v>
      </c>
      <c r="CF156" s="40">
        <f t="shared" si="507"/>
        <v>0</v>
      </c>
      <c r="CG156" s="40">
        <f t="shared" si="507"/>
        <v>0</v>
      </c>
      <c r="CH156" s="40">
        <f t="shared" si="507"/>
        <v>0</v>
      </c>
      <c r="CI156" s="40">
        <f t="shared" si="507"/>
        <v>0</v>
      </c>
      <c r="CJ156" s="40">
        <f t="shared" si="507"/>
        <v>0</v>
      </c>
      <c r="CK156" s="40">
        <f t="shared" si="507"/>
        <v>0</v>
      </c>
      <c r="CL156" s="40">
        <f t="shared" si="507"/>
        <v>0</v>
      </c>
      <c r="CM156" s="40">
        <f t="shared" si="494"/>
        <v>0</v>
      </c>
      <c r="CO156" s="40">
        <f t="shared" si="508"/>
        <v>0</v>
      </c>
      <c r="CP156" s="40">
        <f t="shared" si="508"/>
        <v>0</v>
      </c>
      <c r="CQ156" s="40">
        <f t="shared" si="508"/>
        <v>0</v>
      </c>
      <c r="CR156" s="40">
        <f t="shared" si="508"/>
        <v>0</v>
      </c>
      <c r="CS156" s="40">
        <f t="shared" si="496"/>
        <v>0</v>
      </c>
      <c r="CU156" s="40">
        <f t="shared" si="509"/>
        <v>0</v>
      </c>
      <c r="CV156" s="40">
        <f t="shared" si="509"/>
        <v>0</v>
      </c>
      <c r="CW156" s="40">
        <f t="shared" si="509"/>
        <v>0</v>
      </c>
      <c r="CX156" s="40">
        <f t="shared" si="509"/>
        <v>0</v>
      </c>
      <c r="CY156" s="40">
        <f t="shared" si="498"/>
        <v>0</v>
      </c>
      <c r="DA156" s="40">
        <f t="shared" si="510"/>
        <v>0</v>
      </c>
      <c r="DB156" s="40">
        <f t="shared" si="510"/>
        <v>0</v>
      </c>
      <c r="DC156" s="40">
        <f t="shared" si="510"/>
        <v>0</v>
      </c>
      <c r="DD156" s="40">
        <f t="shared" si="510"/>
        <v>0</v>
      </c>
      <c r="DE156" s="40">
        <f t="shared" si="510"/>
        <v>0</v>
      </c>
      <c r="DF156" s="40">
        <f t="shared" si="510"/>
        <v>0</v>
      </c>
      <c r="DG156" s="40">
        <f t="shared" si="510"/>
        <v>0</v>
      </c>
      <c r="DH156" s="40">
        <f t="shared" si="510"/>
        <v>0</v>
      </c>
      <c r="DI156" s="40">
        <f t="shared" si="510"/>
        <v>0</v>
      </c>
      <c r="DJ156" s="40">
        <f t="shared" si="510"/>
        <v>0</v>
      </c>
      <c r="DK156" s="40">
        <f t="shared" si="510"/>
        <v>0</v>
      </c>
      <c r="DL156" s="40">
        <f t="shared" si="510"/>
        <v>0</v>
      </c>
      <c r="DM156" s="40">
        <f t="shared" si="510"/>
        <v>0</v>
      </c>
      <c r="DN156" s="40">
        <f t="shared" si="510"/>
        <v>0</v>
      </c>
      <c r="DO156" s="40">
        <f t="shared" si="510"/>
        <v>0</v>
      </c>
      <c r="DP156" s="40">
        <f t="shared" si="510"/>
        <v>0</v>
      </c>
      <c r="DQ156" s="40">
        <f t="shared" si="510"/>
        <v>0</v>
      </c>
      <c r="DR156" s="40">
        <f t="shared" si="510"/>
        <v>0</v>
      </c>
      <c r="DS156" s="40">
        <f t="shared" si="510"/>
        <v>0</v>
      </c>
      <c r="DU156" s="40">
        <f t="shared" si="500"/>
        <v>41801.972635430953</v>
      </c>
      <c r="DW156" s="40">
        <f t="shared" si="501"/>
        <v>81130.374657617416</v>
      </c>
      <c r="DX156" s="40">
        <f t="shared" si="502"/>
        <v>122932.34729304837</v>
      </c>
    </row>
    <row r="157" spans="1:128" hidden="1" x14ac:dyDescent="0.3">
      <c r="B157" s="15" t="s">
        <v>31</v>
      </c>
      <c r="C157" s="16" t="s">
        <v>32</v>
      </c>
      <c r="D157" s="15" t="s">
        <v>33</v>
      </c>
      <c r="E157" s="16" t="s">
        <v>34</v>
      </c>
      <c r="F157" s="60" t="s">
        <v>36</v>
      </c>
      <c r="G157" s="39" t="s">
        <v>179</v>
      </c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>
        <f t="shared" si="511"/>
        <v>0</v>
      </c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0">
        <f t="shared" si="512"/>
        <v>0</v>
      </c>
      <c r="AK157" s="40">
        <f t="shared" si="503"/>
        <v>13909.80771590831</v>
      </c>
      <c r="AL157" s="40">
        <f t="shared" si="503"/>
        <v>12179.161074046891</v>
      </c>
      <c r="AM157" s="40">
        <f t="shared" si="503"/>
        <v>13804.034512081615</v>
      </c>
      <c r="AN157" s="40">
        <f t="shared" si="503"/>
        <v>12650.249220935126</v>
      </c>
      <c r="AO157" s="40">
        <f t="shared" si="503"/>
        <v>10925.868715985909</v>
      </c>
      <c r="AP157" s="40">
        <f t="shared" si="503"/>
        <v>10557.522362440335</v>
      </c>
      <c r="AQ157" s="40">
        <f t="shared" si="503"/>
        <v>11056.71894466615</v>
      </c>
      <c r="AR157" s="40">
        <f t="shared" si="503"/>
        <v>10985.967686793972</v>
      </c>
      <c r="AS157" s="40">
        <v>10433.158272055194</v>
      </c>
      <c r="AT157" s="40">
        <f t="shared" si="504"/>
        <v>11651.670158507834</v>
      </c>
      <c r="AU157" s="40">
        <f t="shared" si="504"/>
        <v>10895.6405919524</v>
      </c>
      <c r="AV157" s="40">
        <f t="shared" si="504"/>
        <v>11407.231230557423</v>
      </c>
      <c r="AW157" s="40">
        <f t="shared" si="488"/>
        <v>140457.03048593117</v>
      </c>
      <c r="AY157" s="40">
        <f t="shared" si="505"/>
        <v>10685.874402770467</v>
      </c>
      <c r="AZ157" s="40">
        <f t="shared" si="505"/>
        <v>9559.7968218155129</v>
      </c>
      <c r="BA157" s="40">
        <f t="shared" si="505"/>
        <v>11746.796830289537</v>
      </c>
      <c r="BB157" s="40">
        <f t="shared" si="505"/>
        <v>11525.412297182233</v>
      </c>
      <c r="BC157" s="40">
        <f t="shared" si="505"/>
        <v>10109.049225837942</v>
      </c>
      <c r="BD157" s="40">
        <f t="shared" si="505"/>
        <v>11557.076780523486</v>
      </c>
      <c r="BE157" s="40">
        <f t="shared" si="505"/>
        <v>11932.200416491931</v>
      </c>
      <c r="BF157" s="40">
        <f t="shared" si="505"/>
        <v>13230.770453127887</v>
      </c>
      <c r="BG157" s="40">
        <f t="shared" si="505"/>
        <v>9741.1007495155955</v>
      </c>
      <c r="BH157" s="40">
        <f t="shared" si="505"/>
        <v>11422.141103304812</v>
      </c>
      <c r="BI157" s="40">
        <f t="shared" si="505"/>
        <v>11820.681772403577</v>
      </c>
      <c r="BJ157" s="40">
        <f t="shared" si="505"/>
        <v>11798.328907007981</v>
      </c>
      <c r="BK157" s="40">
        <f t="shared" si="490"/>
        <v>135129.22976027094</v>
      </c>
      <c r="BM157" s="40">
        <f t="shared" si="506"/>
        <v>12254.850491631305</v>
      </c>
      <c r="BN157" s="40">
        <f t="shared" si="506"/>
        <v>11281.605926357479</v>
      </c>
      <c r="BO157" s="40">
        <f t="shared" si="506"/>
        <v>12329.184159293705</v>
      </c>
      <c r="BP157" s="40">
        <f t="shared" si="506"/>
        <v>11550.415386962808</v>
      </c>
      <c r="BQ157" s="40">
        <f t="shared" si="506"/>
        <v>11380.469659534196</v>
      </c>
      <c r="BR157" s="40">
        <f t="shared" si="506"/>
        <v>11546.572398186599</v>
      </c>
      <c r="BS157" s="40">
        <f t="shared" si="506"/>
        <v>10612.571776746152</v>
      </c>
      <c r="BT157" s="40">
        <f t="shared" si="506"/>
        <v>13199.1689222809</v>
      </c>
      <c r="BU157" s="40">
        <f t="shared" si="506"/>
        <v>11148.06706453195</v>
      </c>
      <c r="BV157" s="40">
        <f t="shared" si="506"/>
        <v>11028.706762160116</v>
      </c>
      <c r="BW157" s="40">
        <f t="shared" si="506"/>
        <v>12040.751924658773</v>
      </c>
      <c r="BX157" s="40">
        <f t="shared" si="506"/>
        <v>11374.320227084765</v>
      </c>
      <c r="BY157" s="40">
        <f t="shared" si="492"/>
        <v>139746.68469942873</v>
      </c>
      <c r="CA157" s="40">
        <f t="shared" si="507"/>
        <v>0</v>
      </c>
      <c r="CB157" s="40">
        <f t="shared" si="507"/>
        <v>0</v>
      </c>
      <c r="CC157" s="40">
        <f t="shared" si="507"/>
        <v>0</v>
      </c>
      <c r="CD157" s="40">
        <f t="shared" si="507"/>
        <v>0</v>
      </c>
      <c r="CE157" s="40">
        <f t="shared" si="507"/>
        <v>0</v>
      </c>
      <c r="CF157" s="40">
        <f t="shared" si="507"/>
        <v>0</v>
      </c>
      <c r="CG157" s="40">
        <f t="shared" si="507"/>
        <v>0</v>
      </c>
      <c r="CH157" s="40">
        <f t="shared" si="507"/>
        <v>0</v>
      </c>
      <c r="CI157" s="40">
        <f t="shared" si="507"/>
        <v>0</v>
      </c>
      <c r="CJ157" s="40">
        <f t="shared" si="507"/>
        <v>0</v>
      </c>
      <c r="CK157" s="40">
        <f t="shared" si="507"/>
        <v>0</v>
      </c>
      <c r="CL157" s="40">
        <f t="shared" si="507"/>
        <v>0</v>
      </c>
      <c r="CM157" s="40">
        <f t="shared" si="494"/>
        <v>0</v>
      </c>
      <c r="CO157" s="40">
        <f t="shared" si="508"/>
        <v>0</v>
      </c>
      <c r="CP157" s="40">
        <f t="shared" si="508"/>
        <v>0</v>
      </c>
      <c r="CQ157" s="40">
        <f t="shared" si="508"/>
        <v>0</v>
      </c>
      <c r="CR157" s="40">
        <f t="shared" si="508"/>
        <v>0</v>
      </c>
      <c r="CS157" s="40">
        <f t="shared" si="496"/>
        <v>0</v>
      </c>
      <c r="CU157" s="40">
        <f t="shared" si="509"/>
        <v>0</v>
      </c>
      <c r="CV157" s="40">
        <f t="shared" si="509"/>
        <v>0</v>
      </c>
      <c r="CW157" s="40">
        <f t="shared" si="509"/>
        <v>0</v>
      </c>
      <c r="CX157" s="40">
        <f t="shared" si="509"/>
        <v>0</v>
      </c>
      <c r="CY157" s="40">
        <f t="shared" si="498"/>
        <v>0</v>
      </c>
      <c r="DA157" s="40">
        <f t="shared" si="510"/>
        <v>0</v>
      </c>
      <c r="DB157" s="40">
        <f t="shared" si="510"/>
        <v>0</v>
      </c>
      <c r="DC157" s="40">
        <f t="shared" si="510"/>
        <v>0</v>
      </c>
      <c r="DD157" s="40">
        <f t="shared" si="510"/>
        <v>0</v>
      </c>
      <c r="DE157" s="40">
        <f t="shared" si="510"/>
        <v>0</v>
      </c>
      <c r="DF157" s="40">
        <f t="shared" si="510"/>
        <v>0</v>
      </c>
      <c r="DG157" s="40">
        <f t="shared" si="510"/>
        <v>0</v>
      </c>
      <c r="DH157" s="40">
        <f t="shared" si="510"/>
        <v>0</v>
      </c>
      <c r="DI157" s="40">
        <f t="shared" si="510"/>
        <v>0</v>
      </c>
      <c r="DJ157" s="40">
        <f t="shared" si="510"/>
        <v>0</v>
      </c>
      <c r="DK157" s="40">
        <f t="shared" si="510"/>
        <v>0</v>
      </c>
      <c r="DL157" s="40">
        <f t="shared" si="510"/>
        <v>0</v>
      </c>
      <c r="DM157" s="40">
        <f t="shared" si="510"/>
        <v>0</v>
      </c>
      <c r="DN157" s="40">
        <f t="shared" si="510"/>
        <v>0</v>
      </c>
      <c r="DO157" s="40">
        <f t="shared" si="510"/>
        <v>0</v>
      </c>
      <c r="DP157" s="40">
        <f t="shared" si="510"/>
        <v>0</v>
      </c>
      <c r="DQ157" s="40">
        <f t="shared" si="510"/>
        <v>0</v>
      </c>
      <c r="DR157" s="40">
        <f t="shared" si="510"/>
        <v>0</v>
      </c>
      <c r="DS157" s="40">
        <f t="shared" si="510"/>
        <v>0</v>
      </c>
      <c r="DU157" s="40">
        <f t="shared" si="500"/>
        <v>255956.91298086871</v>
      </c>
      <c r="DW157" s="40">
        <f t="shared" si="501"/>
        <v>488034.22641548089</v>
      </c>
      <c r="DX157" s="40">
        <f t="shared" si="502"/>
        <v>743991.13939634967</v>
      </c>
    </row>
    <row r="158" spans="1:128" hidden="1" x14ac:dyDescent="0.3">
      <c r="B158" s="15"/>
      <c r="C158" s="16"/>
      <c r="D158" s="15"/>
      <c r="E158" s="16"/>
      <c r="F158" s="60" t="s">
        <v>181</v>
      </c>
      <c r="G158" s="39" t="s">
        <v>179</v>
      </c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>
        <f t="shared" si="511"/>
        <v>0</v>
      </c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0">
        <f t="shared" si="512"/>
        <v>0</v>
      </c>
      <c r="AK158" s="40">
        <f t="shared" si="503"/>
        <v>31.423546254352122</v>
      </c>
      <c r="AL158" s="40">
        <f t="shared" si="503"/>
        <v>27.370917923712319</v>
      </c>
      <c r="AM158" s="40">
        <f t="shared" si="503"/>
        <v>30.214959738086471</v>
      </c>
      <c r="AN158" s="40">
        <f t="shared" si="503"/>
        <v>421.1218774044853</v>
      </c>
      <c r="AO158" s="40">
        <f t="shared" si="503"/>
        <v>418.4200576755444</v>
      </c>
      <c r="AP158" s="40">
        <f t="shared" si="503"/>
        <v>390.56788559499586</v>
      </c>
      <c r="AQ158" s="40">
        <f t="shared" si="503"/>
        <v>28.331191413279893</v>
      </c>
      <c r="AR158" s="40">
        <f t="shared" si="503"/>
        <v>28.007259252444694</v>
      </c>
      <c r="AS158" s="40">
        <v>367.83551684941909</v>
      </c>
      <c r="AT158" s="40">
        <f t="shared" si="504"/>
        <v>27.242806557445586</v>
      </c>
      <c r="AU158" s="40">
        <f t="shared" si="504"/>
        <v>25.827992747043332</v>
      </c>
      <c r="AV158" s="40">
        <f t="shared" si="504"/>
        <v>27.071955375052724</v>
      </c>
      <c r="AW158" s="40">
        <f t="shared" si="488"/>
        <v>1823.4359667858619</v>
      </c>
      <c r="AY158" s="40">
        <f t="shared" si="505"/>
        <v>25.580319355547008</v>
      </c>
      <c r="AZ158" s="40">
        <f t="shared" si="505"/>
        <v>22.884664975360643</v>
      </c>
      <c r="BA158" s="40">
        <f t="shared" si="505"/>
        <v>28.120002444126438</v>
      </c>
      <c r="BB158" s="40">
        <f t="shared" si="505"/>
        <v>27.590042345045049</v>
      </c>
      <c r="BC158" s="40">
        <f t="shared" si="505"/>
        <v>24.199489703045348</v>
      </c>
      <c r="BD158" s="40">
        <f t="shared" si="505"/>
        <v>27.665842187488234</v>
      </c>
      <c r="BE158" s="40">
        <f t="shared" si="505"/>
        <v>28.563829759136926</v>
      </c>
      <c r="BF158" s="40">
        <f t="shared" si="505"/>
        <v>31.639139574522549</v>
      </c>
      <c r="BG158" s="40">
        <f t="shared" si="505"/>
        <v>23.269574147372136</v>
      </c>
      <c r="BH158" s="40">
        <f t="shared" si="505"/>
        <v>27.256243727517649</v>
      </c>
      <c r="BI158" s="40">
        <f t="shared" si="505"/>
        <v>28.177099031985062</v>
      </c>
      <c r="BJ158" s="40">
        <f t="shared" si="505"/>
        <v>28.093553879548292</v>
      </c>
      <c r="BK158" s="40">
        <f t="shared" si="490"/>
        <v>323.03980113069531</v>
      </c>
      <c r="BM158" s="40">
        <f t="shared" si="506"/>
        <v>27.218400539867794</v>
      </c>
      <c r="BN158" s="40">
        <f t="shared" si="506"/>
        <v>25.287246389343498</v>
      </c>
      <c r="BO158" s="40">
        <f t="shared" si="506"/>
        <v>27.284622123014735</v>
      </c>
      <c r="BP158" s="40">
        <f t="shared" si="506"/>
        <v>27.649895848591445</v>
      </c>
      <c r="BQ158" s="40">
        <f t="shared" si="506"/>
        <v>27.243072240445013</v>
      </c>
      <c r="BR158" s="40">
        <f t="shared" si="506"/>
        <v>27.640696331877145</v>
      </c>
      <c r="BS158" s="40">
        <f t="shared" si="506"/>
        <v>25.404844283257546</v>
      </c>
      <c r="BT158" s="40">
        <f t="shared" si="506"/>
        <v>31.563569882736381</v>
      </c>
      <c r="BU158" s="40">
        <f t="shared" si="506"/>
        <v>26.630540000410463</v>
      </c>
      <c r="BV158" s="40">
        <f t="shared" si="506"/>
        <v>26.317405536321388</v>
      </c>
      <c r="BW158" s="40">
        <f t="shared" si="506"/>
        <v>28.701682858321995</v>
      </c>
      <c r="BX158" s="40">
        <f t="shared" si="506"/>
        <v>27.083926940961792</v>
      </c>
      <c r="BY158" s="40">
        <f t="shared" si="492"/>
        <v>328.02590297514922</v>
      </c>
      <c r="CA158" s="40">
        <f t="shared" si="507"/>
        <v>0</v>
      </c>
      <c r="CB158" s="40">
        <f t="shared" si="507"/>
        <v>0</v>
      </c>
      <c r="CC158" s="40">
        <f t="shared" si="507"/>
        <v>0</v>
      </c>
      <c r="CD158" s="40">
        <f t="shared" si="507"/>
        <v>0</v>
      </c>
      <c r="CE158" s="40">
        <f t="shared" si="507"/>
        <v>0</v>
      </c>
      <c r="CF158" s="40">
        <f t="shared" si="507"/>
        <v>0</v>
      </c>
      <c r="CG158" s="40">
        <f t="shared" si="507"/>
        <v>0</v>
      </c>
      <c r="CH158" s="40">
        <f t="shared" si="507"/>
        <v>0</v>
      </c>
      <c r="CI158" s="40">
        <f t="shared" si="507"/>
        <v>0</v>
      </c>
      <c r="CJ158" s="40">
        <f t="shared" si="507"/>
        <v>0</v>
      </c>
      <c r="CK158" s="40">
        <f t="shared" si="507"/>
        <v>0</v>
      </c>
      <c r="CL158" s="40">
        <f t="shared" si="507"/>
        <v>0</v>
      </c>
      <c r="CM158" s="40">
        <f t="shared" si="494"/>
        <v>0</v>
      </c>
      <c r="CO158" s="40">
        <f t="shared" si="508"/>
        <v>0</v>
      </c>
      <c r="CP158" s="40">
        <f t="shared" si="508"/>
        <v>0</v>
      </c>
      <c r="CQ158" s="40">
        <f t="shared" si="508"/>
        <v>0</v>
      </c>
      <c r="CR158" s="40">
        <f t="shared" si="508"/>
        <v>0</v>
      </c>
      <c r="CS158" s="40">
        <f t="shared" si="496"/>
        <v>0</v>
      </c>
      <c r="CU158" s="40">
        <f t="shared" si="509"/>
        <v>0</v>
      </c>
      <c r="CV158" s="40">
        <f t="shared" si="509"/>
        <v>0</v>
      </c>
      <c r="CW158" s="40">
        <f t="shared" si="509"/>
        <v>0</v>
      </c>
      <c r="CX158" s="40">
        <f t="shared" si="509"/>
        <v>0</v>
      </c>
      <c r="CY158" s="40">
        <f t="shared" si="498"/>
        <v>0</v>
      </c>
      <c r="DA158" s="40">
        <f t="shared" si="510"/>
        <v>0</v>
      </c>
      <c r="DB158" s="40">
        <f t="shared" si="510"/>
        <v>0</v>
      </c>
      <c r="DC158" s="40">
        <f t="shared" si="510"/>
        <v>0</v>
      </c>
      <c r="DD158" s="40">
        <f t="shared" si="510"/>
        <v>0</v>
      </c>
      <c r="DE158" s="40">
        <f t="shared" si="510"/>
        <v>0</v>
      </c>
      <c r="DF158" s="40">
        <f t="shared" si="510"/>
        <v>0</v>
      </c>
      <c r="DG158" s="40">
        <f t="shared" si="510"/>
        <v>0</v>
      </c>
      <c r="DH158" s="40">
        <f t="shared" si="510"/>
        <v>0</v>
      </c>
      <c r="DI158" s="40">
        <f t="shared" si="510"/>
        <v>0</v>
      </c>
      <c r="DJ158" s="40">
        <f t="shared" si="510"/>
        <v>0</v>
      </c>
      <c r="DK158" s="40">
        <f t="shared" si="510"/>
        <v>0</v>
      </c>
      <c r="DL158" s="40">
        <f t="shared" si="510"/>
        <v>0</v>
      </c>
      <c r="DM158" s="40">
        <f t="shared" si="510"/>
        <v>0</v>
      </c>
      <c r="DN158" s="40">
        <f t="shared" si="510"/>
        <v>0</v>
      </c>
      <c r="DO158" s="40">
        <f t="shared" si="510"/>
        <v>0</v>
      </c>
      <c r="DP158" s="40">
        <f t="shared" si="510"/>
        <v>0</v>
      </c>
      <c r="DQ158" s="40">
        <f t="shared" si="510"/>
        <v>0</v>
      </c>
      <c r="DR158" s="40">
        <f t="shared" si="510"/>
        <v>0</v>
      </c>
      <c r="DS158" s="40">
        <f t="shared" si="510"/>
        <v>0</v>
      </c>
      <c r="DU158" s="40">
        <f t="shared" si="500"/>
        <v>603.54615902108708</v>
      </c>
      <c r="DW158" s="40">
        <f t="shared" si="501"/>
        <v>1152.1578000705681</v>
      </c>
      <c r="DX158" s="40">
        <f t="shared" si="502"/>
        <v>1755.7039590916552</v>
      </c>
    </row>
    <row r="159" spans="1:128" hidden="1" x14ac:dyDescent="0.3">
      <c r="B159" s="15"/>
      <c r="C159" s="16"/>
      <c r="D159" s="15"/>
      <c r="E159" s="16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33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33"/>
      <c r="AW159" s="33"/>
      <c r="BK159" s="33"/>
      <c r="BY159" s="33"/>
      <c r="CM159" s="33"/>
      <c r="CS159" s="33"/>
      <c r="CY159" s="33"/>
      <c r="DU159" s="33"/>
      <c r="DW159" s="33"/>
      <c r="DX159" s="33"/>
    </row>
    <row r="160" spans="1:128" s="10" customFormat="1" hidden="1" x14ac:dyDescent="0.3">
      <c r="A160" s="21"/>
      <c r="B160" s="131"/>
      <c r="C160" s="132"/>
      <c r="D160" s="131"/>
      <c r="E160" s="132"/>
      <c r="F160" s="133" t="s">
        <v>37</v>
      </c>
      <c r="G160" s="145" t="s">
        <v>179</v>
      </c>
      <c r="I160" s="146">
        <f t="shared" ref="I160:T160" si="513">SUM(I161:I163)</f>
        <v>0</v>
      </c>
      <c r="J160" s="146">
        <f t="shared" si="513"/>
        <v>0</v>
      </c>
      <c r="K160" s="146">
        <f t="shared" si="513"/>
        <v>0</v>
      </c>
      <c r="L160" s="146">
        <f t="shared" si="513"/>
        <v>0</v>
      </c>
      <c r="M160" s="146">
        <f t="shared" si="513"/>
        <v>0</v>
      </c>
      <c r="N160" s="146">
        <f t="shared" si="513"/>
        <v>0</v>
      </c>
      <c r="O160" s="146">
        <f t="shared" si="513"/>
        <v>0</v>
      </c>
      <c r="P160" s="146">
        <f t="shared" si="513"/>
        <v>0</v>
      </c>
      <c r="Q160" s="146">
        <f t="shared" si="513"/>
        <v>0</v>
      </c>
      <c r="R160" s="146">
        <f t="shared" si="513"/>
        <v>0</v>
      </c>
      <c r="S160" s="146">
        <f t="shared" si="513"/>
        <v>0</v>
      </c>
      <c r="T160" s="146">
        <f t="shared" si="513"/>
        <v>0</v>
      </c>
      <c r="U160" s="146">
        <f>SUM(I160:T160)</f>
        <v>0</v>
      </c>
      <c r="W160" s="146">
        <f>SUM(W161:W163)</f>
        <v>0</v>
      </c>
      <c r="X160" s="146">
        <f>SUM(X161:X163)</f>
        <v>0</v>
      </c>
      <c r="Y160" s="146">
        <f>SUM(Y161:Y163)</f>
        <v>0</v>
      </c>
      <c r="Z160" s="146">
        <f t="shared" ref="Z160:AH160" si="514">SUM(Z161:Z163)</f>
        <v>0</v>
      </c>
      <c r="AA160" s="146">
        <f t="shared" si="514"/>
        <v>0</v>
      </c>
      <c r="AB160" s="146">
        <f t="shared" si="514"/>
        <v>0</v>
      </c>
      <c r="AC160" s="146">
        <f t="shared" si="514"/>
        <v>0</v>
      </c>
      <c r="AD160" s="146">
        <f t="shared" si="514"/>
        <v>0</v>
      </c>
      <c r="AE160" s="146">
        <f t="shared" si="514"/>
        <v>0</v>
      </c>
      <c r="AF160" s="146">
        <f t="shared" si="514"/>
        <v>0</v>
      </c>
      <c r="AG160" s="146">
        <f t="shared" si="514"/>
        <v>0</v>
      </c>
      <c r="AH160" s="146">
        <f t="shared" si="514"/>
        <v>0</v>
      </c>
      <c r="AI160" s="146">
        <f>SUM(W160:AH160)</f>
        <v>0</v>
      </c>
      <c r="AK160" s="146">
        <f t="shared" ref="AK160:AR160" si="515">SUM(AK161:AK163)</f>
        <v>264004.23645798513</v>
      </c>
      <c r="AL160" s="146">
        <f t="shared" si="515"/>
        <v>227204.98784253723</v>
      </c>
      <c r="AM160" s="146">
        <f t="shared" si="515"/>
        <v>276443.91164532606</v>
      </c>
      <c r="AN160" s="146">
        <f t="shared" si="515"/>
        <v>287656.70572373411</v>
      </c>
      <c r="AO160" s="146" t="e">
        <f t="shared" si="515"/>
        <v>#REF!</v>
      </c>
      <c r="AP160" s="146">
        <f t="shared" si="515"/>
        <v>258543.86141155966</v>
      </c>
      <c r="AQ160" s="146">
        <f t="shared" si="515"/>
        <v>244965.40091752337</v>
      </c>
      <c r="AR160" s="146">
        <f t="shared" si="515"/>
        <v>263369.05700934364</v>
      </c>
      <c r="AS160" s="146">
        <v>192513.33228472911</v>
      </c>
      <c r="AT160" s="146">
        <f t="shared" ref="AT160:AV160" si="516">SUM(AT161:AT163)</f>
        <v>253501.19407827256</v>
      </c>
      <c r="AU160" s="146" t="e">
        <f t="shared" si="516"/>
        <v>#REF!</v>
      </c>
      <c r="AV160" s="146">
        <f t="shared" si="516"/>
        <v>204199.5902559908</v>
      </c>
      <c r="AW160" s="146" t="e">
        <f t="shared" ref="AW160:AW163" si="517">SUM(AK160:AV160)</f>
        <v>#REF!</v>
      </c>
      <c r="AY160" s="146" t="e">
        <f t="shared" ref="AY160:BJ160" si="518">SUM(AY161:AY163)</f>
        <v>#REF!</v>
      </c>
      <c r="AZ160" s="146" t="e">
        <f t="shared" si="518"/>
        <v>#REF!</v>
      </c>
      <c r="BA160" s="146" t="e">
        <f t="shared" si="518"/>
        <v>#REF!</v>
      </c>
      <c r="BB160" s="146" t="e">
        <f t="shared" si="518"/>
        <v>#REF!</v>
      </c>
      <c r="BC160" s="146" t="e">
        <f t="shared" si="518"/>
        <v>#REF!</v>
      </c>
      <c r="BD160" s="146" t="e">
        <f t="shared" si="518"/>
        <v>#REF!</v>
      </c>
      <c r="BE160" s="146" t="e">
        <f t="shared" si="518"/>
        <v>#REF!</v>
      </c>
      <c r="BF160" s="146">
        <f t="shared" si="518"/>
        <v>247824.39881662632</v>
      </c>
      <c r="BG160" s="146" t="e">
        <f t="shared" si="518"/>
        <v>#REF!</v>
      </c>
      <c r="BH160" s="146">
        <f t="shared" si="518"/>
        <v>247551.97636623975</v>
      </c>
      <c r="BI160" s="146" t="e">
        <f t="shared" si="518"/>
        <v>#REF!</v>
      </c>
      <c r="BJ160" s="146">
        <f t="shared" si="518"/>
        <v>241486.59720387618</v>
      </c>
      <c r="BK160" s="146" t="e">
        <f t="shared" ref="BK160:BK163" si="519">SUM(AY160:BJ160)</f>
        <v>#REF!</v>
      </c>
      <c r="BM160" s="146" t="e">
        <f t="shared" ref="BM160:BX160" si="520">SUM(BM161:BM163)</f>
        <v>#REF!</v>
      </c>
      <c r="BN160" s="146" t="e">
        <f t="shared" si="520"/>
        <v>#REF!</v>
      </c>
      <c r="BO160" s="146" t="e">
        <f t="shared" si="520"/>
        <v>#REF!</v>
      </c>
      <c r="BP160" s="146" t="e">
        <f t="shared" si="520"/>
        <v>#REF!</v>
      </c>
      <c r="BQ160" s="146" t="e">
        <f t="shared" si="520"/>
        <v>#REF!</v>
      </c>
      <c r="BR160" s="146" t="e">
        <f t="shared" si="520"/>
        <v>#REF!</v>
      </c>
      <c r="BS160" s="146" t="e">
        <f t="shared" si="520"/>
        <v>#REF!</v>
      </c>
      <c r="BT160" s="146">
        <f t="shared" si="520"/>
        <v>239956.86769079254</v>
      </c>
      <c r="BU160" s="146" t="e">
        <f t="shared" si="520"/>
        <v>#REF!</v>
      </c>
      <c r="BV160" s="146">
        <f t="shared" si="520"/>
        <v>239473.9541228406</v>
      </c>
      <c r="BW160" s="146" t="e">
        <f t="shared" si="520"/>
        <v>#REF!</v>
      </c>
      <c r="BX160" s="146">
        <f t="shared" si="520"/>
        <v>237111.0538087688</v>
      </c>
      <c r="BY160" s="146" t="e">
        <f t="shared" ref="BY160:BY163" si="521">SUM(BM160:BX160)</f>
        <v>#REF!</v>
      </c>
      <c r="CA160" s="146" t="e">
        <f t="shared" ref="CA160:CL160" si="522">SUM(CA161:CA163)</f>
        <v>#REF!</v>
      </c>
      <c r="CB160" s="146" t="e">
        <f t="shared" si="522"/>
        <v>#REF!</v>
      </c>
      <c r="CC160" s="146" t="e">
        <f t="shared" si="522"/>
        <v>#REF!</v>
      </c>
      <c r="CD160" s="146" t="e">
        <f t="shared" si="522"/>
        <v>#REF!</v>
      </c>
      <c r="CE160" s="146" t="e">
        <f t="shared" si="522"/>
        <v>#REF!</v>
      </c>
      <c r="CF160" s="146" t="e">
        <f t="shared" si="522"/>
        <v>#REF!</v>
      </c>
      <c r="CG160" s="146" t="e">
        <f t="shared" si="522"/>
        <v>#REF!</v>
      </c>
      <c r="CH160" s="146">
        <f t="shared" si="522"/>
        <v>0</v>
      </c>
      <c r="CI160" s="146" t="e">
        <f t="shared" si="522"/>
        <v>#REF!</v>
      </c>
      <c r="CJ160" s="146">
        <f t="shared" si="522"/>
        <v>0</v>
      </c>
      <c r="CK160" s="146" t="e">
        <f t="shared" si="522"/>
        <v>#REF!</v>
      </c>
      <c r="CL160" s="146">
        <f t="shared" si="522"/>
        <v>0</v>
      </c>
      <c r="CM160" s="146" t="e">
        <f t="shared" ref="CM160:CM163" si="523">SUM(CA160:CL160)</f>
        <v>#REF!</v>
      </c>
      <c r="CO160" s="146" t="e">
        <f t="shared" ref="CO160:CR160" si="524">SUM(CO161:CO163)</f>
        <v>#REF!</v>
      </c>
      <c r="CP160" s="146" t="e">
        <f t="shared" si="524"/>
        <v>#REF!</v>
      </c>
      <c r="CQ160" s="146" t="e">
        <f t="shared" si="524"/>
        <v>#REF!</v>
      </c>
      <c r="CR160" s="146" t="e">
        <f t="shared" si="524"/>
        <v>#REF!</v>
      </c>
      <c r="CS160" s="146" t="e">
        <f>SUM(CO160:CR160)</f>
        <v>#REF!</v>
      </c>
      <c r="CU160" s="146" t="e">
        <f t="shared" ref="CU160:CX160" si="525">SUM(CU161:CU163)</f>
        <v>#REF!</v>
      </c>
      <c r="CV160" s="146" t="e">
        <f t="shared" si="525"/>
        <v>#REF!</v>
      </c>
      <c r="CW160" s="146" t="e">
        <f t="shared" si="525"/>
        <v>#REF!</v>
      </c>
      <c r="CX160" s="146" t="e">
        <f t="shared" si="525"/>
        <v>#REF!</v>
      </c>
      <c r="CY160" s="146" t="e">
        <f>SUM(CU160:CX160)</f>
        <v>#REF!</v>
      </c>
      <c r="DA160" s="146" t="e">
        <f t="shared" ref="DA160:DS160" si="526">SUM(DA161:DA163)</f>
        <v>#REF!</v>
      </c>
      <c r="DB160" s="146" t="e">
        <f t="shared" si="526"/>
        <v>#REF!</v>
      </c>
      <c r="DC160" s="146" t="e">
        <f t="shared" si="526"/>
        <v>#REF!</v>
      </c>
      <c r="DD160" s="146" t="e">
        <f t="shared" si="526"/>
        <v>#REF!</v>
      </c>
      <c r="DE160" s="146" t="e">
        <f t="shared" si="526"/>
        <v>#REF!</v>
      </c>
      <c r="DF160" s="146" t="e">
        <f t="shared" si="526"/>
        <v>#REF!</v>
      </c>
      <c r="DG160" s="146" t="e">
        <f t="shared" si="526"/>
        <v>#REF!</v>
      </c>
      <c r="DH160" s="146" t="e">
        <f t="shared" si="526"/>
        <v>#REF!</v>
      </c>
      <c r="DI160" s="146" t="e">
        <f t="shared" si="526"/>
        <v>#REF!</v>
      </c>
      <c r="DJ160" s="146" t="e">
        <f t="shared" si="526"/>
        <v>#REF!</v>
      </c>
      <c r="DK160" s="146" t="e">
        <f t="shared" si="526"/>
        <v>#REF!</v>
      </c>
      <c r="DL160" s="146" t="e">
        <f t="shared" si="526"/>
        <v>#REF!</v>
      </c>
      <c r="DM160" s="146" t="e">
        <f t="shared" si="526"/>
        <v>#REF!</v>
      </c>
      <c r="DN160" s="146" t="e">
        <f t="shared" si="526"/>
        <v>#REF!</v>
      </c>
      <c r="DO160" s="146" t="e">
        <f t="shared" si="526"/>
        <v>#REF!</v>
      </c>
      <c r="DP160" s="146" t="e">
        <f t="shared" si="526"/>
        <v>#REF!</v>
      </c>
      <c r="DQ160" s="146" t="e">
        <f t="shared" si="526"/>
        <v>#REF!</v>
      </c>
      <c r="DR160" s="146" t="e">
        <f t="shared" si="526"/>
        <v>#REF!</v>
      </c>
      <c r="DS160" s="146" t="e">
        <f t="shared" si="526"/>
        <v>#REF!</v>
      </c>
      <c r="DU160" s="146" t="e">
        <f>SUM(BO160:BZ160)</f>
        <v>#REF!</v>
      </c>
      <c r="DW160" s="146" t="e">
        <f>SUM(BQ160:DV160)</f>
        <v>#REF!</v>
      </c>
      <c r="DX160" s="146" t="e">
        <f t="shared" ref="DX160:DX163" si="527">SUM(DL160:DW160)</f>
        <v>#REF!</v>
      </c>
    </row>
    <row r="161" spans="1:128" s="84" customFormat="1" hidden="1" x14ac:dyDescent="0.3">
      <c r="B161" s="85" t="s">
        <v>39</v>
      </c>
      <c r="C161" s="86" t="s">
        <v>40</v>
      </c>
      <c r="D161" s="85" t="s">
        <v>41</v>
      </c>
      <c r="E161" s="86" t="s">
        <v>42</v>
      </c>
      <c r="F161" s="112" t="s">
        <v>43</v>
      </c>
      <c r="G161" s="113" t="s">
        <v>179</v>
      </c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>
        <f>SUM(I161:T161)</f>
        <v>0</v>
      </c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>
        <f>SUM(W161:AH161)</f>
        <v>0</v>
      </c>
      <c r="AK161" s="92">
        <f t="shared" ref="AK161:AR161" si="528">AK98*AK$203</f>
        <v>837.64233460018977</v>
      </c>
      <c r="AL161" s="92">
        <f t="shared" si="528"/>
        <v>733.42699988264269</v>
      </c>
      <c r="AM161" s="92">
        <f t="shared" si="528"/>
        <v>831.27665367272834</v>
      </c>
      <c r="AN161" s="92">
        <f t="shared" si="528"/>
        <v>761.79004432695615</v>
      </c>
      <c r="AO161" s="92">
        <f t="shared" si="528"/>
        <v>657.95391184604182</v>
      </c>
      <c r="AP161" s="92">
        <f t="shared" si="528"/>
        <v>635.76970649697648</v>
      </c>
      <c r="AQ161" s="92">
        <f t="shared" si="528"/>
        <v>665.8337838231148</v>
      </c>
      <c r="AR161" s="92">
        <f t="shared" si="528"/>
        <v>661.57304147221123</v>
      </c>
      <c r="AS161" s="92">
        <v>628.28301211363646</v>
      </c>
      <c r="AT161" s="92">
        <f>AT98*AT$203</f>
        <v>701.65167115343115</v>
      </c>
      <c r="AU161" s="92">
        <f>AU98*AU$203</f>
        <v>656.12434337718685</v>
      </c>
      <c r="AV161" s="92">
        <f>AV98*AV$203</f>
        <v>686.93180866338503</v>
      </c>
      <c r="AW161" s="92">
        <f t="shared" si="517"/>
        <v>8458.2573114285005</v>
      </c>
      <c r="AY161" s="92">
        <f t="shared" ref="AY161:BJ161" si="529">AY98*AY$203</f>
        <v>1231.4576260828924</v>
      </c>
      <c r="AZ161" s="92">
        <f t="shared" si="529"/>
        <v>919.88199046553984</v>
      </c>
      <c r="BA161" s="92">
        <f t="shared" si="529"/>
        <v>1206.7570226381245</v>
      </c>
      <c r="BB161" s="92">
        <f t="shared" si="529"/>
        <v>1304.1590882214164</v>
      </c>
      <c r="BC161" s="92">
        <f t="shared" si="529"/>
        <v>1096.5502223311262</v>
      </c>
      <c r="BD161" s="92">
        <f t="shared" si="529"/>
        <v>1312.8752413413604</v>
      </c>
      <c r="BE161" s="92">
        <f t="shared" si="529"/>
        <v>1346.417931436119</v>
      </c>
      <c r="BF161" s="92">
        <f t="shared" si="529"/>
        <v>1189.8480905193028</v>
      </c>
      <c r="BG161" s="92">
        <f t="shared" si="529"/>
        <v>1131.4280019342852</v>
      </c>
      <c r="BH161" s="92">
        <f t="shared" si="529"/>
        <v>1131.0365606765042</v>
      </c>
      <c r="BI161" s="92">
        <f t="shared" si="529"/>
        <v>1106.4320566289987</v>
      </c>
      <c r="BJ161" s="92">
        <f t="shared" si="529"/>
        <v>1133.3450826268695</v>
      </c>
      <c r="BK161" s="92">
        <f t="shared" si="519"/>
        <v>14110.188914902539</v>
      </c>
      <c r="BM161" s="92">
        <f t="shared" ref="BM161:BX161" si="530">BM98*BM$203</f>
        <v>737.97457461104511</v>
      </c>
      <c r="BN161" s="92">
        <f t="shared" si="530"/>
        <v>679.3667809089676</v>
      </c>
      <c r="BO161" s="92">
        <f t="shared" si="530"/>
        <v>742.4508722588356</v>
      </c>
      <c r="BP161" s="92">
        <f t="shared" si="530"/>
        <v>1017.9448161811738</v>
      </c>
      <c r="BQ161" s="92">
        <f t="shared" si="530"/>
        <v>1013.9581888279708</v>
      </c>
      <c r="BR161" s="92">
        <f t="shared" si="530"/>
        <v>1079.9409392085643</v>
      </c>
      <c r="BS161" s="92">
        <f t="shared" si="530"/>
        <v>1215.002884829679</v>
      </c>
      <c r="BT161" s="92">
        <f t="shared" si="530"/>
        <v>1061.9765589102228</v>
      </c>
      <c r="BU161" s="92">
        <f t="shared" si="530"/>
        <v>1016.4740883998415</v>
      </c>
      <c r="BV161" s="92">
        <f t="shared" si="530"/>
        <v>986.47832264510828</v>
      </c>
      <c r="BW161" s="92">
        <f t="shared" si="530"/>
        <v>974.68077341352614</v>
      </c>
      <c r="BX161" s="92">
        <f t="shared" si="530"/>
        <v>981.25593786324293</v>
      </c>
      <c r="BY161" s="92">
        <f t="shared" si="521"/>
        <v>11507.504738058178</v>
      </c>
      <c r="CA161" s="92">
        <f t="shared" ref="CA161:CL161" si="531">CA98*CA$203</f>
        <v>0</v>
      </c>
      <c r="CB161" s="92">
        <f t="shared" si="531"/>
        <v>0</v>
      </c>
      <c r="CC161" s="92">
        <f t="shared" si="531"/>
        <v>0</v>
      </c>
      <c r="CD161" s="92">
        <f t="shared" si="531"/>
        <v>0</v>
      </c>
      <c r="CE161" s="92">
        <f t="shared" si="531"/>
        <v>0</v>
      </c>
      <c r="CF161" s="92">
        <f t="shared" si="531"/>
        <v>0</v>
      </c>
      <c r="CG161" s="92">
        <f t="shared" si="531"/>
        <v>0</v>
      </c>
      <c r="CH161" s="92">
        <f t="shared" si="531"/>
        <v>0</v>
      </c>
      <c r="CI161" s="92">
        <f t="shared" si="531"/>
        <v>0</v>
      </c>
      <c r="CJ161" s="92">
        <f t="shared" si="531"/>
        <v>0</v>
      </c>
      <c r="CK161" s="92">
        <f t="shared" si="531"/>
        <v>0</v>
      </c>
      <c r="CL161" s="92">
        <f t="shared" si="531"/>
        <v>0</v>
      </c>
      <c r="CM161" s="92">
        <f t="shared" si="523"/>
        <v>0</v>
      </c>
      <c r="CO161" s="92">
        <f t="shared" ref="CO161:CR161" si="532">CO98*CO$203</f>
        <v>0</v>
      </c>
      <c r="CP161" s="92">
        <f t="shared" si="532"/>
        <v>0</v>
      </c>
      <c r="CQ161" s="92">
        <f t="shared" si="532"/>
        <v>0</v>
      </c>
      <c r="CR161" s="92">
        <f t="shared" si="532"/>
        <v>0</v>
      </c>
      <c r="CS161" s="92">
        <f>SUM(CO161:CR161)</f>
        <v>0</v>
      </c>
      <c r="CU161" s="92">
        <f t="shared" ref="CU161:CX161" si="533">CU98*CU$203</f>
        <v>0</v>
      </c>
      <c r="CV161" s="92">
        <f t="shared" si="533"/>
        <v>0</v>
      </c>
      <c r="CW161" s="92">
        <f t="shared" si="533"/>
        <v>0</v>
      </c>
      <c r="CX161" s="92">
        <f t="shared" si="533"/>
        <v>0</v>
      </c>
      <c r="CY161" s="92">
        <f>SUM(CU161:CX161)</f>
        <v>0</v>
      </c>
      <c r="DA161" s="92">
        <f t="shared" ref="DA161:DS161" si="534">DA98*DA$203</f>
        <v>0</v>
      </c>
      <c r="DB161" s="92">
        <f t="shared" si="534"/>
        <v>0</v>
      </c>
      <c r="DC161" s="92">
        <f t="shared" si="534"/>
        <v>0</v>
      </c>
      <c r="DD161" s="92">
        <f t="shared" si="534"/>
        <v>0</v>
      </c>
      <c r="DE161" s="92">
        <f t="shared" si="534"/>
        <v>0</v>
      </c>
      <c r="DF161" s="92">
        <f t="shared" si="534"/>
        <v>0</v>
      </c>
      <c r="DG161" s="92">
        <f t="shared" si="534"/>
        <v>0</v>
      </c>
      <c r="DH161" s="92">
        <f t="shared" si="534"/>
        <v>0</v>
      </c>
      <c r="DI161" s="92">
        <f t="shared" si="534"/>
        <v>0</v>
      </c>
      <c r="DJ161" s="92">
        <f t="shared" si="534"/>
        <v>0</v>
      </c>
      <c r="DK161" s="92">
        <f t="shared" si="534"/>
        <v>0</v>
      </c>
      <c r="DL161" s="92">
        <f t="shared" si="534"/>
        <v>0</v>
      </c>
      <c r="DM161" s="92">
        <f t="shared" si="534"/>
        <v>0</v>
      </c>
      <c r="DN161" s="92">
        <f t="shared" si="534"/>
        <v>0</v>
      </c>
      <c r="DO161" s="92">
        <f t="shared" si="534"/>
        <v>0</v>
      </c>
      <c r="DP161" s="92">
        <f t="shared" si="534"/>
        <v>0</v>
      </c>
      <c r="DQ161" s="92">
        <f t="shared" si="534"/>
        <v>0</v>
      </c>
      <c r="DR161" s="92">
        <f t="shared" si="534"/>
        <v>0</v>
      </c>
      <c r="DS161" s="92">
        <f t="shared" si="534"/>
        <v>0</v>
      </c>
      <c r="DU161" s="92">
        <f>SUM(BO161:BZ161)</f>
        <v>21597.668120596343</v>
      </c>
      <c r="DW161" s="92">
        <f>SUM(BQ161:DV161)</f>
        <v>41434.940552752683</v>
      </c>
      <c r="DX161" s="92">
        <f t="shared" si="527"/>
        <v>63032.608673349023</v>
      </c>
    </row>
    <row r="162" spans="1:128" s="84" customFormat="1" hidden="1" x14ac:dyDescent="0.3">
      <c r="B162" s="85" t="s">
        <v>44</v>
      </c>
      <c r="C162" s="86" t="s">
        <v>45</v>
      </c>
      <c r="D162" s="85" t="s">
        <v>46</v>
      </c>
      <c r="E162" s="86" t="s">
        <v>47</v>
      </c>
      <c r="F162" s="112" t="s">
        <v>48</v>
      </c>
      <c r="G162" s="113" t="s">
        <v>179</v>
      </c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>
        <f>SUM(I162:T162)</f>
        <v>0</v>
      </c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>
        <f>SUM(W162:AH162)</f>
        <v>0</v>
      </c>
      <c r="AK162" s="92">
        <f t="shared" ref="AK162:AR162" si="535">IF((AK99*AK$203-AK$143)&lt;0,0,(AK99*AK$203-AK$143))</f>
        <v>210533.27529870797</v>
      </c>
      <c r="AL162" s="92">
        <f t="shared" si="535"/>
        <v>192277.35960078848</v>
      </c>
      <c r="AM162" s="92">
        <f t="shared" si="535"/>
        <v>220490.10799332269</v>
      </c>
      <c r="AN162" s="92">
        <f t="shared" si="535"/>
        <v>229515.93254352571</v>
      </c>
      <c r="AO162" s="92" t="e">
        <f t="shared" si="535"/>
        <v>#REF!</v>
      </c>
      <c r="AP162" s="92">
        <f t="shared" si="535"/>
        <v>206326.47336405015</v>
      </c>
      <c r="AQ162" s="92">
        <f t="shared" si="535"/>
        <v>192678.37052057902</v>
      </c>
      <c r="AR162" s="92">
        <f t="shared" si="535"/>
        <v>210165.98717429716</v>
      </c>
      <c r="AS162" s="92">
        <v>169688.80191355859</v>
      </c>
      <c r="AT162" s="92">
        <f>IF((AT99*AT$203-AT$143)&lt;0,0,(AT99*AT$203-AT$143))</f>
        <v>203986.30565608377</v>
      </c>
      <c r="AU162" s="92" t="e">
        <f>IF((AU99*AU$203-AU$143)&lt;0,0,(AU99*AU$203-AU$143))</f>
        <v>#REF!</v>
      </c>
      <c r="AV162" s="92">
        <f>IF((AV99*AV$203-AV$143)&lt;0,0,(AV99*AV$203-AV$143))</f>
        <v>162810.12675786193</v>
      </c>
      <c r="AW162" s="92" t="e">
        <f t="shared" si="517"/>
        <v>#REF!</v>
      </c>
      <c r="AY162" s="92" t="e">
        <f t="shared" ref="AY162:BJ162" si="536">IF((AY99*AY$203-AY$143)&lt;0,0,(AY99*AY$203-AY$143))</f>
        <v>#REF!</v>
      </c>
      <c r="AZ162" s="92" t="e">
        <f t="shared" si="536"/>
        <v>#REF!</v>
      </c>
      <c r="BA162" s="92" t="e">
        <f t="shared" si="536"/>
        <v>#REF!</v>
      </c>
      <c r="BB162" s="92" t="e">
        <f t="shared" si="536"/>
        <v>#REF!</v>
      </c>
      <c r="BC162" s="92" t="e">
        <f t="shared" si="536"/>
        <v>#REF!</v>
      </c>
      <c r="BD162" s="92" t="e">
        <f t="shared" si="536"/>
        <v>#REF!</v>
      </c>
      <c r="BE162" s="92" t="e">
        <f t="shared" si="536"/>
        <v>#REF!</v>
      </c>
      <c r="BF162" s="92">
        <f t="shared" si="536"/>
        <v>198486.05879563472</v>
      </c>
      <c r="BG162" s="92" t="e">
        <f t="shared" si="536"/>
        <v>#REF!</v>
      </c>
      <c r="BH162" s="92">
        <f t="shared" si="536"/>
        <v>197718.20124841935</v>
      </c>
      <c r="BI162" s="92" t="e">
        <f t="shared" si="536"/>
        <v>#REF!</v>
      </c>
      <c r="BJ162" s="92">
        <f t="shared" si="536"/>
        <v>196423.49067884611</v>
      </c>
      <c r="BK162" s="92" t="e">
        <f t="shared" si="519"/>
        <v>#REF!</v>
      </c>
      <c r="BM162" s="92" t="e">
        <f t="shared" ref="BM162:BX162" si="537">IF((BM99*BM$203-BM$143)&lt;0,0,(BM99*BM$203-BM$143))</f>
        <v>#REF!</v>
      </c>
      <c r="BN162" s="92" t="e">
        <f t="shared" si="537"/>
        <v>#REF!</v>
      </c>
      <c r="BO162" s="92" t="e">
        <f t="shared" si="537"/>
        <v>#REF!</v>
      </c>
      <c r="BP162" s="92" t="e">
        <f t="shared" si="537"/>
        <v>#REF!</v>
      </c>
      <c r="BQ162" s="92" t="e">
        <f t="shared" si="537"/>
        <v>#REF!</v>
      </c>
      <c r="BR162" s="92" t="e">
        <f t="shared" si="537"/>
        <v>#REF!</v>
      </c>
      <c r="BS162" s="92" t="e">
        <f t="shared" si="537"/>
        <v>#REF!</v>
      </c>
      <c r="BT162" s="92">
        <f t="shared" si="537"/>
        <v>193109.84264457453</v>
      </c>
      <c r="BU162" s="92" t="e">
        <f t="shared" si="537"/>
        <v>#REF!</v>
      </c>
      <c r="BV162" s="92">
        <f t="shared" si="537"/>
        <v>193080.00470555827</v>
      </c>
      <c r="BW162" s="92" t="e">
        <f t="shared" si="537"/>
        <v>#REF!</v>
      </c>
      <c r="BX162" s="92">
        <f t="shared" si="537"/>
        <v>194916.33489262059</v>
      </c>
      <c r="BY162" s="92" t="e">
        <f t="shared" si="521"/>
        <v>#REF!</v>
      </c>
      <c r="CA162" s="92" t="e">
        <f t="shared" ref="CA162:CL162" si="538">IF((CA99*CA$203-CA$143)&lt;0,0,(CA99*CA$203-CA$143))</f>
        <v>#REF!</v>
      </c>
      <c r="CB162" s="92" t="e">
        <f t="shared" si="538"/>
        <v>#REF!</v>
      </c>
      <c r="CC162" s="92" t="e">
        <f t="shared" si="538"/>
        <v>#REF!</v>
      </c>
      <c r="CD162" s="92" t="e">
        <f t="shared" si="538"/>
        <v>#REF!</v>
      </c>
      <c r="CE162" s="92" t="e">
        <f t="shared" si="538"/>
        <v>#REF!</v>
      </c>
      <c r="CF162" s="92" t="e">
        <f t="shared" si="538"/>
        <v>#REF!</v>
      </c>
      <c r="CG162" s="92" t="e">
        <f t="shared" si="538"/>
        <v>#REF!</v>
      </c>
      <c r="CH162" s="92">
        <f t="shared" si="538"/>
        <v>0</v>
      </c>
      <c r="CI162" s="92" t="e">
        <f t="shared" si="538"/>
        <v>#REF!</v>
      </c>
      <c r="CJ162" s="92">
        <f t="shared" si="538"/>
        <v>0</v>
      </c>
      <c r="CK162" s="92" t="e">
        <f t="shared" si="538"/>
        <v>#REF!</v>
      </c>
      <c r="CL162" s="92">
        <f t="shared" si="538"/>
        <v>0</v>
      </c>
      <c r="CM162" s="92" t="e">
        <f t="shared" si="523"/>
        <v>#REF!</v>
      </c>
      <c r="CO162" s="92" t="e">
        <f t="shared" ref="CO162:CR162" si="539">IF((CO99*CO$203-CO$143)&lt;0,0,(CO99*CO$203-CO$143))</f>
        <v>#REF!</v>
      </c>
      <c r="CP162" s="92" t="e">
        <f t="shared" si="539"/>
        <v>#REF!</v>
      </c>
      <c r="CQ162" s="92" t="e">
        <f t="shared" si="539"/>
        <v>#REF!</v>
      </c>
      <c r="CR162" s="92" t="e">
        <f t="shared" si="539"/>
        <v>#REF!</v>
      </c>
      <c r="CS162" s="92" t="e">
        <f>SUM(CO162:CR162)</f>
        <v>#REF!</v>
      </c>
      <c r="CU162" s="92" t="e">
        <f t="shared" ref="CU162:CX162" si="540">IF((CU99*CU$203-CU$143)&lt;0,0,(CU99*CU$203-CU$143))</f>
        <v>#REF!</v>
      </c>
      <c r="CV162" s="92" t="e">
        <f t="shared" si="540"/>
        <v>#REF!</v>
      </c>
      <c r="CW162" s="92" t="e">
        <f t="shared" si="540"/>
        <v>#REF!</v>
      </c>
      <c r="CX162" s="92" t="e">
        <f t="shared" si="540"/>
        <v>#REF!</v>
      </c>
      <c r="CY162" s="92" t="e">
        <f>SUM(CU162:CX162)</f>
        <v>#REF!</v>
      </c>
      <c r="DA162" s="92" t="e">
        <f t="shared" ref="DA162:DS162" si="541">IF((DA99*DA$203-DA$143)&lt;0,0,(DA99*DA$203-DA$143))</f>
        <v>#REF!</v>
      </c>
      <c r="DB162" s="92" t="e">
        <f t="shared" si="541"/>
        <v>#REF!</v>
      </c>
      <c r="DC162" s="92" t="e">
        <f t="shared" si="541"/>
        <v>#REF!</v>
      </c>
      <c r="DD162" s="92" t="e">
        <f t="shared" si="541"/>
        <v>#REF!</v>
      </c>
      <c r="DE162" s="92" t="e">
        <f t="shared" si="541"/>
        <v>#REF!</v>
      </c>
      <c r="DF162" s="92" t="e">
        <f t="shared" si="541"/>
        <v>#REF!</v>
      </c>
      <c r="DG162" s="92" t="e">
        <f t="shared" si="541"/>
        <v>#REF!</v>
      </c>
      <c r="DH162" s="92" t="e">
        <f t="shared" si="541"/>
        <v>#REF!</v>
      </c>
      <c r="DI162" s="92" t="e">
        <f t="shared" si="541"/>
        <v>#REF!</v>
      </c>
      <c r="DJ162" s="92" t="e">
        <f t="shared" si="541"/>
        <v>#REF!</v>
      </c>
      <c r="DK162" s="92" t="e">
        <f t="shared" si="541"/>
        <v>#REF!</v>
      </c>
      <c r="DL162" s="92" t="e">
        <f t="shared" si="541"/>
        <v>#REF!</v>
      </c>
      <c r="DM162" s="92" t="e">
        <f t="shared" si="541"/>
        <v>#REF!</v>
      </c>
      <c r="DN162" s="92" t="e">
        <f t="shared" si="541"/>
        <v>#REF!</v>
      </c>
      <c r="DO162" s="92" t="e">
        <f t="shared" si="541"/>
        <v>#REF!</v>
      </c>
      <c r="DP162" s="92" t="e">
        <f t="shared" si="541"/>
        <v>#REF!</v>
      </c>
      <c r="DQ162" s="92" t="e">
        <f t="shared" si="541"/>
        <v>#REF!</v>
      </c>
      <c r="DR162" s="92" t="e">
        <f t="shared" si="541"/>
        <v>#REF!</v>
      </c>
      <c r="DS162" s="92" t="e">
        <f t="shared" si="541"/>
        <v>#REF!</v>
      </c>
      <c r="DU162" s="92" t="e">
        <f>SUM(BO162:BZ162)</f>
        <v>#REF!</v>
      </c>
      <c r="DW162" s="92" t="e">
        <f>SUM(BQ162:DV162)</f>
        <v>#REF!</v>
      </c>
      <c r="DX162" s="92" t="e">
        <f t="shared" si="527"/>
        <v>#REF!</v>
      </c>
    </row>
    <row r="163" spans="1:128" s="84" customFormat="1" hidden="1" x14ac:dyDescent="0.3">
      <c r="B163" s="85" t="s">
        <v>49</v>
      </c>
      <c r="C163" s="86" t="s">
        <v>50</v>
      </c>
      <c r="D163" s="85" t="s">
        <v>51</v>
      </c>
      <c r="E163" s="86" t="s">
        <v>47</v>
      </c>
      <c r="F163" s="112" t="s">
        <v>52</v>
      </c>
      <c r="G163" s="113" t="s">
        <v>179</v>
      </c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>
        <f>SUM(I163:T163)</f>
        <v>0</v>
      </c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>
        <f>SUM(W163:AH163)</f>
        <v>0</v>
      </c>
      <c r="AK163" s="92">
        <f t="shared" ref="AK163:AR163" si="542">IF((AK100*AK$203-AK$144)&lt;0,0,(AK100*AK$203-AK$144))</f>
        <v>52633.318824676993</v>
      </c>
      <c r="AL163" s="92">
        <f t="shared" si="542"/>
        <v>34194.201241866118</v>
      </c>
      <c r="AM163" s="92">
        <f t="shared" si="542"/>
        <v>55122.526998330672</v>
      </c>
      <c r="AN163" s="92">
        <f t="shared" si="542"/>
        <v>57378.983135881426</v>
      </c>
      <c r="AO163" s="92" t="e">
        <f t="shared" si="542"/>
        <v>#REF!</v>
      </c>
      <c r="AP163" s="92">
        <f t="shared" si="542"/>
        <v>51581.618341012538</v>
      </c>
      <c r="AQ163" s="92">
        <f t="shared" si="542"/>
        <v>51621.196613121225</v>
      </c>
      <c r="AR163" s="92">
        <f t="shared" si="542"/>
        <v>52541.49679357429</v>
      </c>
      <c r="AS163" s="92">
        <v>22196.247359056862</v>
      </c>
      <c r="AT163" s="92">
        <f>IF((AT100*AT$203-AT$144)&lt;0,0,(AT100*AT$203-AT$144))</f>
        <v>48813.236751035336</v>
      </c>
      <c r="AU163" s="92" t="e">
        <f>IF((AU100*AU$203-AU$144)&lt;0,0,(AU100*AU$203-AU$144))</f>
        <v>#REF!</v>
      </c>
      <c r="AV163" s="92">
        <f>IF((AV100*AV$203-AV$144)&lt;0,0,(AV100*AV$203-AV$144))</f>
        <v>40702.531689465482</v>
      </c>
      <c r="AW163" s="92" t="e">
        <f t="shared" si="517"/>
        <v>#REF!</v>
      </c>
      <c r="AY163" s="92" t="e">
        <f t="shared" ref="AY163:BJ163" si="543">IF((AY100*AY$203-AY$144)&lt;0,0,(AY100*AY$203-AY$144))</f>
        <v>#REF!</v>
      </c>
      <c r="AZ163" s="92" t="e">
        <f t="shared" si="543"/>
        <v>#REF!</v>
      </c>
      <c r="BA163" s="92" t="e">
        <f t="shared" si="543"/>
        <v>#REF!</v>
      </c>
      <c r="BB163" s="92" t="e">
        <f t="shared" si="543"/>
        <v>#REF!</v>
      </c>
      <c r="BC163" s="92" t="e">
        <f t="shared" si="543"/>
        <v>#REF!</v>
      </c>
      <c r="BD163" s="92" t="e">
        <f t="shared" si="543"/>
        <v>#REF!</v>
      </c>
      <c r="BE163" s="92" t="e">
        <f t="shared" si="543"/>
        <v>#REF!</v>
      </c>
      <c r="BF163" s="92">
        <f t="shared" si="543"/>
        <v>48148.491930472286</v>
      </c>
      <c r="BG163" s="92" t="e">
        <f t="shared" si="543"/>
        <v>#REF!</v>
      </c>
      <c r="BH163" s="92">
        <f t="shared" si="543"/>
        <v>48702.738557143894</v>
      </c>
      <c r="BI163" s="92" t="e">
        <f t="shared" si="543"/>
        <v>#REF!</v>
      </c>
      <c r="BJ163" s="92">
        <f t="shared" si="543"/>
        <v>43929.761442403207</v>
      </c>
      <c r="BK163" s="92" t="e">
        <f t="shared" si="519"/>
        <v>#REF!</v>
      </c>
      <c r="BM163" s="92" t="e">
        <f t="shared" ref="BM163:BX163" si="544">IF((BM100*BM$203-BM$144)&lt;0,0,(BM100*BM$203-BM$144))</f>
        <v>#REF!</v>
      </c>
      <c r="BN163" s="92" t="e">
        <f t="shared" si="544"/>
        <v>#REF!</v>
      </c>
      <c r="BO163" s="92" t="e">
        <f t="shared" si="544"/>
        <v>#REF!</v>
      </c>
      <c r="BP163" s="92" t="e">
        <f t="shared" si="544"/>
        <v>#REF!</v>
      </c>
      <c r="BQ163" s="92" t="e">
        <f t="shared" si="544"/>
        <v>#REF!</v>
      </c>
      <c r="BR163" s="92" t="e">
        <f t="shared" si="544"/>
        <v>#REF!</v>
      </c>
      <c r="BS163" s="92" t="e">
        <f t="shared" si="544"/>
        <v>#REF!</v>
      </c>
      <c r="BT163" s="92">
        <f t="shared" si="544"/>
        <v>45785.048487307809</v>
      </c>
      <c r="BU163" s="92" t="e">
        <f t="shared" si="544"/>
        <v>#REF!</v>
      </c>
      <c r="BV163" s="92">
        <f t="shared" si="544"/>
        <v>45407.471094637243</v>
      </c>
      <c r="BW163" s="92" t="e">
        <f t="shared" si="544"/>
        <v>#REF!</v>
      </c>
      <c r="BX163" s="92">
        <f t="shared" si="544"/>
        <v>41213.462978284973</v>
      </c>
      <c r="BY163" s="92" t="e">
        <f t="shared" si="521"/>
        <v>#REF!</v>
      </c>
      <c r="CA163" s="92" t="e">
        <f t="shared" ref="CA163:CL163" si="545">IF((CA100*CA$203-CA$144)&lt;0,0,(CA100*CA$203-CA$144))</f>
        <v>#REF!</v>
      </c>
      <c r="CB163" s="92" t="e">
        <f t="shared" si="545"/>
        <v>#REF!</v>
      </c>
      <c r="CC163" s="92" t="e">
        <f t="shared" si="545"/>
        <v>#REF!</v>
      </c>
      <c r="CD163" s="92" t="e">
        <f t="shared" si="545"/>
        <v>#REF!</v>
      </c>
      <c r="CE163" s="92" t="e">
        <f t="shared" si="545"/>
        <v>#REF!</v>
      </c>
      <c r="CF163" s="92" t="e">
        <f t="shared" si="545"/>
        <v>#REF!</v>
      </c>
      <c r="CG163" s="92" t="e">
        <f t="shared" si="545"/>
        <v>#REF!</v>
      </c>
      <c r="CH163" s="92">
        <f t="shared" si="545"/>
        <v>0</v>
      </c>
      <c r="CI163" s="92" t="e">
        <f t="shared" si="545"/>
        <v>#REF!</v>
      </c>
      <c r="CJ163" s="92">
        <f t="shared" si="545"/>
        <v>0</v>
      </c>
      <c r="CK163" s="92" t="e">
        <f t="shared" si="545"/>
        <v>#REF!</v>
      </c>
      <c r="CL163" s="92">
        <f t="shared" si="545"/>
        <v>0</v>
      </c>
      <c r="CM163" s="92" t="e">
        <f t="shared" si="523"/>
        <v>#REF!</v>
      </c>
      <c r="CO163" s="92" t="e">
        <f t="shared" ref="CO163:CR163" si="546">IF((CO100*CO$203-CO$144)&lt;0,0,(CO100*CO$203-CO$144))</f>
        <v>#REF!</v>
      </c>
      <c r="CP163" s="92" t="e">
        <f t="shared" si="546"/>
        <v>#REF!</v>
      </c>
      <c r="CQ163" s="92" t="e">
        <f t="shared" si="546"/>
        <v>#REF!</v>
      </c>
      <c r="CR163" s="92" t="e">
        <f t="shared" si="546"/>
        <v>#REF!</v>
      </c>
      <c r="CS163" s="92" t="e">
        <f>SUM(CO163:CR163)</f>
        <v>#REF!</v>
      </c>
      <c r="CU163" s="92" t="e">
        <f t="shared" ref="CU163:CX163" si="547">IF((CU100*CU$203-CU$144)&lt;0,0,(CU100*CU$203-CU$144))</f>
        <v>#REF!</v>
      </c>
      <c r="CV163" s="92" t="e">
        <f t="shared" si="547"/>
        <v>#REF!</v>
      </c>
      <c r="CW163" s="92" t="e">
        <f t="shared" si="547"/>
        <v>#REF!</v>
      </c>
      <c r="CX163" s="92" t="e">
        <f t="shared" si="547"/>
        <v>#REF!</v>
      </c>
      <c r="CY163" s="92" t="e">
        <f>SUM(CU163:CX163)</f>
        <v>#REF!</v>
      </c>
      <c r="DA163" s="92" t="e">
        <f t="shared" ref="DA163:DS163" si="548">IF((DA100*DA$203-DA$144)&lt;0,0,(DA100*DA$203-DA$144))</f>
        <v>#REF!</v>
      </c>
      <c r="DB163" s="92" t="e">
        <f t="shared" si="548"/>
        <v>#REF!</v>
      </c>
      <c r="DC163" s="92" t="e">
        <f t="shared" si="548"/>
        <v>#REF!</v>
      </c>
      <c r="DD163" s="92" t="e">
        <f t="shared" si="548"/>
        <v>#REF!</v>
      </c>
      <c r="DE163" s="92" t="e">
        <f t="shared" si="548"/>
        <v>#REF!</v>
      </c>
      <c r="DF163" s="92" t="e">
        <f t="shared" si="548"/>
        <v>#REF!</v>
      </c>
      <c r="DG163" s="92" t="e">
        <f t="shared" si="548"/>
        <v>#REF!</v>
      </c>
      <c r="DH163" s="92" t="e">
        <f t="shared" si="548"/>
        <v>#REF!</v>
      </c>
      <c r="DI163" s="92" t="e">
        <f t="shared" si="548"/>
        <v>#REF!</v>
      </c>
      <c r="DJ163" s="92" t="e">
        <f t="shared" si="548"/>
        <v>#REF!</v>
      </c>
      <c r="DK163" s="92" t="e">
        <f t="shared" si="548"/>
        <v>#REF!</v>
      </c>
      <c r="DL163" s="92" t="e">
        <f t="shared" si="548"/>
        <v>#REF!</v>
      </c>
      <c r="DM163" s="92" t="e">
        <f t="shared" si="548"/>
        <v>#REF!</v>
      </c>
      <c r="DN163" s="92" t="e">
        <f t="shared" si="548"/>
        <v>#REF!</v>
      </c>
      <c r="DO163" s="92" t="e">
        <f t="shared" si="548"/>
        <v>#REF!</v>
      </c>
      <c r="DP163" s="92" t="e">
        <f t="shared" si="548"/>
        <v>#REF!</v>
      </c>
      <c r="DQ163" s="92" t="e">
        <f t="shared" si="548"/>
        <v>#REF!</v>
      </c>
      <c r="DR163" s="92" t="e">
        <f t="shared" si="548"/>
        <v>#REF!</v>
      </c>
      <c r="DS163" s="92" t="e">
        <f t="shared" si="548"/>
        <v>#REF!</v>
      </c>
      <c r="DU163" s="92" t="e">
        <f>SUM(BO163:BZ163)</f>
        <v>#REF!</v>
      </c>
      <c r="DW163" s="92" t="e">
        <f>SUM(BQ163:DV163)</f>
        <v>#REF!</v>
      </c>
      <c r="DX163" s="92" t="e">
        <f t="shared" si="527"/>
        <v>#REF!</v>
      </c>
    </row>
    <row r="164" spans="1:128" hidden="1" x14ac:dyDescent="0.3">
      <c r="B164" s="15"/>
      <c r="C164" s="16"/>
      <c r="D164" s="15"/>
      <c r="E164" s="16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33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33"/>
      <c r="AW164" s="33"/>
      <c r="BK164" s="33"/>
      <c r="BY164" s="33"/>
      <c r="CM164" s="33"/>
      <c r="CS164" s="33"/>
      <c r="CY164" s="33"/>
      <c r="DU164" s="33"/>
      <c r="DW164" s="33"/>
      <c r="DX164" s="33"/>
    </row>
    <row r="165" spans="1:128" s="10" customFormat="1" hidden="1" x14ac:dyDescent="0.3">
      <c r="A165" s="21"/>
      <c r="B165" s="131"/>
      <c r="C165" s="132"/>
      <c r="D165" s="131"/>
      <c r="E165" s="132"/>
      <c r="F165" s="133" t="s">
        <v>53</v>
      </c>
      <c r="G165" s="145" t="s">
        <v>179</v>
      </c>
      <c r="I165" s="146">
        <f t="shared" ref="I165:T165" si="549">SUM(I166:I167)</f>
        <v>0</v>
      </c>
      <c r="J165" s="146">
        <f t="shared" si="549"/>
        <v>0</v>
      </c>
      <c r="K165" s="146">
        <f t="shared" si="549"/>
        <v>0</v>
      </c>
      <c r="L165" s="146">
        <f t="shared" si="549"/>
        <v>0</v>
      </c>
      <c r="M165" s="146">
        <f t="shared" si="549"/>
        <v>0</v>
      </c>
      <c r="N165" s="146">
        <f t="shared" si="549"/>
        <v>0</v>
      </c>
      <c r="O165" s="146">
        <f t="shared" si="549"/>
        <v>0</v>
      </c>
      <c r="P165" s="146">
        <f t="shared" si="549"/>
        <v>0</v>
      </c>
      <c r="Q165" s="146">
        <f t="shared" si="549"/>
        <v>0</v>
      </c>
      <c r="R165" s="146">
        <f t="shared" si="549"/>
        <v>0</v>
      </c>
      <c r="S165" s="146">
        <f t="shared" si="549"/>
        <v>0</v>
      </c>
      <c r="T165" s="146">
        <f t="shared" si="549"/>
        <v>0</v>
      </c>
      <c r="U165" s="146">
        <f>SUM(I165:T165)</f>
        <v>0</v>
      </c>
      <c r="W165" s="146">
        <f>SUM(W166:W167)</f>
        <v>0</v>
      </c>
      <c r="X165" s="146">
        <f>SUM(X166:X167)</f>
        <v>0</v>
      </c>
      <c r="Y165" s="146">
        <f>SUM(Y166:Y167)</f>
        <v>0</v>
      </c>
      <c r="Z165" s="146">
        <f t="shared" ref="Z165:AH165" si="550">SUM(Z166:Z167)</f>
        <v>0</v>
      </c>
      <c r="AA165" s="146">
        <f t="shared" si="550"/>
        <v>0</v>
      </c>
      <c r="AB165" s="146">
        <f t="shared" si="550"/>
        <v>0</v>
      </c>
      <c r="AC165" s="146">
        <f t="shared" si="550"/>
        <v>0</v>
      </c>
      <c r="AD165" s="146">
        <f t="shared" si="550"/>
        <v>0</v>
      </c>
      <c r="AE165" s="146">
        <f t="shared" si="550"/>
        <v>0</v>
      </c>
      <c r="AF165" s="146">
        <f t="shared" si="550"/>
        <v>0</v>
      </c>
      <c r="AG165" s="146">
        <f t="shared" si="550"/>
        <v>0</v>
      </c>
      <c r="AH165" s="146">
        <f t="shared" si="550"/>
        <v>0</v>
      </c>
      <c r="AI165" s="146">
        <f>SUM(W165:AH165)</f>
        <v>0</v>
      </c>
      <c r="AK165" s="146">
        <f t="shared" ref="AK165:AR165" si="551">SUM(AK166:AK167)</f>
        <v>7739.8196701676461</v>
      </c>
      <c r="AL165" s="146">
        <f t="shared" si="551"/>
        <v>6557.2761753482828</v>
      </c>
      <c r="AM165" s="146">
        <f t="shared" si="551"/>
        <v>7469.7746431556516</v>
      </c>
      <c r="AN165" s="146">
        <f t="shared" si="551"/>
        <v>7517.9199289847011</v>
      </c>
      <c r="AO165" s="146">
        <f t="shared" si="551"/>
        <v>6794.7480032824515</v>
      </c>
      <c r="AP165" s="146">
        <f t="shared" si="551"/>
        <v>7120.6616652459634</v>
      </c>
      <c r="AQ165" s="146">
        <f t="shared" si="551"/>
        <v>6432.7819092924437</v>
      </c>
      <c r="AR165" s="146">
        <f t="shared" si="551"/>
        <v>6275.9854375260365</v>
      </c>
      <c r="AS165" s="146">
        <v>5692.1337164701417</v>
      </c>
      <c r="AT165" s="146">
        <f t="shared" ref="AT165:AV165" si="552">SUM(AT166:AT167)</f>
        <v>5878.590758054399</v>
      </c>
      <c r="AU165" s="146">
        <f t="shared" si="552"/>
        <v>5688.0527525632588</v>
      </c>
      <c r="AV165" s="146">
        <f t="shared" si="552"/>
        <v>6088.774247157301</v>
      </c>
      <c r="AW165" s="146">
        <f t="shared" ref="AW165:AW167" si="553">SUM(AK165:AV165)</f>
        <v>79256.518907248275</v>
      </c>
      <c r="AY165" s="146">
        <f t="shared" ref="AY165:BJ165" si="554">SUM(AY166:AY167)</f>
        <v>8615.6920612249905</v>
      </c>
      <c r="AZ165" s="146">
        <f t="shared" si="554"/>
        <v>6435.804037957465</v>
      </c>
      <c r="BA165" s="146">
        <f t="shared" si="554"/>
        <v>8442.878325292002</v>
      </c>
      <c r="BB165" s="146">
        <f t="shared" si="554"/>
        <v>9124.3359616884954</v>
      </c>
      <c r="BC165" s="146">
        <f t="shared" si="554"/>
        <v>7671.834454689425</v>
      </c>
      <c r="BD165" s="146">
        <f t="shared" si="554"/>
        <v>9185.3171027763892</v>
      </c>
      <c r="BE165" s="146">
        <f t="shared" si="554"/>
        <v>9419.9930531627542</v>
      </c>
      <c r="BF165" s="146">
        <f t="shared" si="554"/>
        <v>8331.8391481481885</v>
      </c>
      <c r="BG165" s="146">
        <f t="shared" si="554"/>
        <v>7929.6608955999354</v>
      </c>
      <c r="BH165" s="146">
        <f t="shared" si="554"/>
        <v>7933.8199516053246</v>
      </c>
      <c r="BI165" s="146">
        <f t="shared" si="554"/>
        <v>7767.9804226290207</v>
      </c>
      <c r="BJ165" s="146">
        <f t="shared" si="554"/>
        <v>7963.8465676018131</v>
      </c>
      <c r="BK165" s="146">
        <f t="shared" ref="BK165:BK167" si="555">SUM(AY165:BJ165)</f>
        <v>98823.001982375805</v>
      </c>
      <c r="BM165" s="146">
        <f t="shared" ref="BM165:BX165" si="556">SUM(BM166:BM167)</f>
        <v>6634.0813351775705</v>
      </c>
      <c r="BN165" s="146">
        <f t="shared" si="556"/>
        <v>6322.2100305608556</v>
      </c>
      <c r="BO165" s="146">
        <f t="shared" si="556"/>
        <v>6645.2809192050418</v>
      </c>
      <c r="BP165" s="146">
        <f t="shared" si="556"/>
        <v>7121.8845746519582</v>
      </c>
      <c r="BQ165" s="146">
        <f t="shared" si="556"/>
        <v>7093.9927877885257</v>
      </c>
      <c r="BR165" s="146">
        <f t="shared" si="556"/>
        <v>7555.6303192723753</v>
      </c>
      <c r="BS165" s="146">
        <f t="shared" si="556"/>
        <v>8500.5691527447598</v>
      </c>
      <c r="BT165" s="146">
        <f t="shared" si="556"/>
        <v>7436.4264971691791</v>
      </c>
      <c r="BU165" s="146">
        <f t="shared" si="556"/>
        <v>7124.0015417640043</v>
      </c>
      <c r="BV165" s="146">
        <f t="shared" si="556"/>
        <v>6919.7952304447572</v>
      </c>
      <c r="BW165" s="146">
        <f t="shared" si="556"/>
        <v>6842.9878914182063</v>
      </c>
      <c r="BX165" s="146">
        <f t="shared" si="556"/>
        <v>6895.1388703063458</v>
      </c>
      <c r="BY165" s="146">
        <f t="shared" ref="BY165:BY167" si="557">SUM(BM165:BX165)</f>
        <v>85091.999150503572</v>
      </c>
      <c r="CA165" s="146">
        <f t="shared" ref="CA165:CL165" si="558">SUM(CA166:CA167)</f>
        <v>0</v>
      </c>
      <c r="CB165" s="146">
        <f t="shared" si="558"/>
        <v>0</v>
      </c>
      <c r="CC165" s="146">
        <f t="shared" si="558"/>
        <v>0</v>
      </c>
      <c r="CD165" s="146">
        <f t="shared" si="558"/>
        <v>0</v>
      </c>
      <c r="CE165" s="146">
        <f t="shared" si="558"/>
        <v>0</v>
      </c>
      <c r="CF165" s="146">
        <f t="shared" si="558"/>
        <v>0</v>
      </c>
      <c r="CG165" s="146">
        <f t="shared" si="558"/>
        <v>0</v>
      </c>
      <c r="CH165" s="146">
        <f t="shared" si="558"/>
        <v>0</v>
      </c>
      <c r="CI165" s="146">
        <f t="shared" si="558"/>
        <v>0</v>
      </c>
      <c r="CJ165" s="146">
        <f t="shared" si="558"/>
        <v>0</v>
      </c>
      <c r="CK165" s="146">
        <f t="shared" si="558"/>
        <v>0</v>
      </c>
      <c r="CL165" s="146">
        <f t="shared" si="558"/>
        <v>0</v>
      </c>
      <c r="CM165" s="146">
        <f t="shared" ref="CM165:CM167" si="559">SUM(CA165:CL165)</f>
        <v>0</v>
      </c>
      <c r="CO165" s="146">
        <f t="shared" ref="CO165:CR165" si="560">SUM(CO166:CO167)</f>
        <v>0</v>
      </c>
      <c r="CP165" s="146">
        <f t="shared" si="560"/>
        <v>0</v>
      </c>
      <c r="CQ165" s="146">
        <f t="shared" si="560"/>
        <v>0</v>
      </c>
      <c r="CR165" s="146">
        <f t="shared" si="560"/>
        <v>0</v>
      </c>
      <c r="CS165" s="146">
        <f>SUM(CO165:CR165)</f>
        <v>0</v>
      </c>
      <c r="CU165" s="146">
        <f t="shared" ref="CU165:CX165" si="561">SUM(CU166:CU167)</f>
        <v>0</v>
      </c>
      <c r="CV165" s="146">
        <f t="shared" si="561"/>
        <v>0</v>
      </c>
      <c r="CW165" s="146">
        <f t="shared" si="561"/>
        <v>0</v>
      </c>
      <c r="CX165" s="146">
        <f t="shared" si="561"/>
        <v>0</v>
      </c>
      <c r="CY165" s="146">
        <f>SUM(CU165:CX165)</f>
        <v>0</v>
      </c>
      <c r="DA165" s="146">
        <f t="shared" ref="DA165:DS165" si="562">SUM(DA166:DA167)</f>
        <v>0</v>
      </c>
      <c r="DB165" s="146">
        <f t="shared" si="562"/>
        <v>0</v>
      </c>
      <c r="DC165" s="146">
        <f t="shared" si="562"/>
        <v>0</v>
      </c>
      <c r="DD165" s="146">
        <f t="shared" si="562"/>
        <v>0</v>
      </c>
      <c r="DE165" s="146">
        <f t="shared" si="562"/>
        <v>0</v>
      </c>
      <c r="DF165" s="146">
        <f t="shared" si="562"/>
        <v>0</v>
      </c>
      <c r="DG165" s="146">
        <f t="shared" si="562"/>
        <v>0</v>
      </c>
      <c r="DH165" s="146">
        <f t="shared" si="562"/>
        <v>0</v>
      </c>
      <c r="DI165" s="146">
        <f t="shared" si="562"/>
        <v>0</v>
      </c>
      <c r="DJ165" s="146">
        <f t="shared" si="562"/>
        <v>0</v>
      </c>
      <c r="DK165" s="146">
        <f t="shared" si="562"/>
        <v>0</v>
      </c>
      <c r="DL165" s="146">
        <f t="shared" si="562"/>
        <v>0</v>
      </c>
      <c r="DM165" s="146">
        <f t="shared" si="562"/>
        <v>0</v>
      </c>
      <c r="DN165" s="146">
        <f t="shared" si="562"/>
        <v>0</v>
      </c>
      <c r="DO165" s="146">
        <f t="shared" si="562"/>
        <v>0</v>
      </c>
      <c r="DP165" s="146">
        <f t="shared" si="562"/>
        <v>0</v>
      </c>
      <c r="DQ165" s="146">
        <f t="shared" si="562"/>
        <v>0</v>
      </c>
      <c r="DR165" s="146">
        <f t="shared" si="562"/>
        <v>0</v>
      </c>
      <c r="DS165" s="146">
        <f t="shared" si="562"/>
        <v>0</v>
      </c>
      <c r="DU165" s="146">
        <f>SUM(BO165:BZ165)</f>
        <v>157227.70693526871</v>
      </c>
      <c r="DW165" s="146">
        <f>SUM(BQ165:DV165)</f>
        <v>300688.24837668042</v>
      </c>
      <c r="DX165" s="146">
        <f t="shared" ref="DX165:DX167" si="563">SUM(DL165:DW165)</f>
        <v>457915.95531194913</v>
      </c>
    </row>
    <row r="166" spans="1:128" hidden="1" x14ac:dyDescent="0.3">
      <c r="B166" s="15" t="s">
        <v>54</v>
      </c>
      <c r="C166" s="16" t="s">
        <v>55</v>
      </c>
      <c r="D166" s="15" t="s">
        <v>56</v>
      </c>
      <c r="E166" s="16" t="s">
        <v>57</v>
      </c>
      <c r="F166" s="60" t="s">
        <v>58</v>
      </c>
      <c r="G166" s="39" t="s">
        <v>179</v>
      </c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>
        <f>SUM(I166:T166)</f>
        <v>0</v>
      </c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0">
        <f>SUM(W166:AH166)</f>
        <v>0</v>
      </c>
      <c r="AK166" s="40">
        <f t="shared" ref="AK166:AR167" si="564">AK103*AK$203</f>
        <v>2394.1798187292761</v>
      </c>
      <c r="AL166" s="40">
        <f t="shared" si="564"/>
        <v>2310.814365948966</v>
      </c>
      <c r="AM166" s="40">
        <f t="shared" si="564"/>
        <v>2572.1794085791212</v>
      </c>
      <c r="AN166" s="40">
        <f t="shared" si="564"/>
        <v>2129.2376681116175</v>
      </c>
      <c r="AO166" s="40">
        <f t="shared" si="564"/>
        <v>2175.201797132208</v>
      </c>
      <c r="AP166" s="40">
        <f t="shared" si="564"/>
        <v>2132.7638838183288</v>
      </c>
      <c r="AQ166" s="40">
        <f t="shared" si="564"/>
        <v>2165.0953862021752</v>
      </c>
      <c r="AR166" s="40">
        <f t="shared" si="564"/>
        <v>1973.23090707496</v>
      </c>
      <c r="AS166" s="40">
        <v>1888.5699978901405</v>
      </c>
      <c r="AT166" s="40">
        <f t="shared" ref="AT166:AV167" si="565">AT103*AT$203</f>
        <v>2035.8600301783263</v>
      </c>
      <c r="AU166" s="40">
        <f t="shared" si="565"/>
        <v>2048.3983801435202</v>
      </c>
      <c r="AV166" s="40">
        <f t="shared" si="565"/>
        <v>2289.8373153695038</v>
      </c>
      <c r="AW166" s="40">
        <f t="shared" si="553"/>
        <v>26115.36895917814</v>
      </c>
      <c r="AY166" s="40">
        <f t="shared" ref="AY166:BJ167" si="566">AY103*AY$203</f>
        <v>3065.8559881817059</v>
      </c>
      <c r="AZ166" s="40">
        <f t="shared" si="566"/>
        <v>2290.1524576692545</v>
      </c>
      <c r="BA166" s="40">
        <f t="shared" si="566"/>
        <v>3004.3609830927157</v>
      </c>
      <c r="BB166" s="40">
        <f t="shared" si="566"/>
        <v>3246.8546748811023</v>
      </c>
      <c r="BC166" s="40">
        <f t="shared" si="566"/>
        <v>2729.9884253179889</v>
      </c>
      <c r="BD166" s="40">
        <f t="shared" si="566"/>
        <v>3268.5545447513227</v>
      </c>
      <c r="BE166" s="40">
        <f t="shared" si="566"/>
        <v>3352.0629457783634</v>
      </c>
      <c r="BF166" s="40">
        <f t="shared" si="566"/>
        <v>2973.0452946295172</v>
      </c>
      <c r="BG166" s="40">
        <f t="shared" si="566"/>
        <v>2837.32411490494</v>
      </c>
      <c r="BH166" s="40">
        <f t="shared" si="566"/>
        <v>2846.5906508125086</v>
      </c>
      <c r="BI166" s="40">
        <f t="shared" si="566"/>
        <v>2794.691311796284</v>
      </c>
      <c r="BJ166" s="40">
        <f t="shared" si="566"/>
        <v>2872.9389042821122</v>
      </c>
      <c r="BK166" s="40">
        <f t="shared" si="555"/>
        <v>35282.420296097815</v>
      </c>
      <c r="BM166" s="40">
        <f t="shared" ref="BM166:BX167" si="567">BM103*BM$203</f>
        <v>2425.107467626262</v>
      </c>
      <c r="BN166" s="40">
        <f t="shared" si="567"/>
        <v>2177.5241169283663</v>
      </c>
      <c r="BO166" s="40">
        <f t="shared" si="567"/>
        <v>2288.0087116889672</v>
      </c>
      <c r="BP166" s="40">
        <f t="shared" si="567"/>
        <v>2534.2911881220543</v>
      </c>
      <c r="BQ166" s="40">
        <f t="shared" si="567"/>
        <v>2524.366018887978</v>
      </c>
      <c r="BR166" s="40">
        <f t="shared" si="567"/>
        <v>2688.6376966837547</v>
      </c>
      <c r="BS166" s="40">
        <f t="shared" si="567"/>
        <v>3024.8900093801353</v>
      </c>
      <c r="BT166" s="40">
        <f t="shared" si="567"/>
        <v>2653.5357216036678</v>
      </c>
      <c r="BU166" s="40">
        <f t="shared" si="567"/>
        <v>2549.0499070752153</v>
      </c>
      <c r="BV166" s="40">
        <f t="shared" si="567"/>
        <v>2482.7667540571533</v>
      </c>
      <c r="BW166" s="40">
        <f t="shared" si="567"/>
        <v>2461.906154032406</v>
      </c>
      <c r="BX166" s="40">
        <f t="shared" si="567"/>
        <v>2487.405117963765</v>
      </c>
      <c r="BY166" s="40">
        <f t="shared" si="557"/>
        <v>30297.488864049727</v>
      </c>
      <c r="CA166" s="40">
        <f t="shared" ref="CA166:CL167" si="568">CA103*CA$203</f>
        <v>0</v>
      </c>
      <c r="CB166" s="40">
        <f t="shared" si="568"/>
        <v>0</v>
      </c>
      <c r="CC166" s="40">
        <f t="shared" si="568"/>
        <v>0</v>
      </c>
      <c r="CD166" s="40">
        <f t="shared" si="568"/>
        <v>0</v>
      </c>
      <c r="CE166" s="40">
        <f t="shared" si="568"/>
        <v>0</v>
      </c>
      <c r="CF166" s="40">
        <f t="shared" si="568"/>
        <v>0</v>
      </c>
      <c r="CG166" s="40">
        <f t="shared" si="568"/>
        <v>0</v>
      </c>
      <c r="CH166" s="40">
        <f t="shared" si="568"/>
        <v>0</v>
      </c>
      <c r="CI166" s="40">
        <f t="shared" si="568"/>
        <v>0</v>
      </c>
      <c r="CJ166" s="40">
        <f t="shared" si="568"/>
        <v>0</v>
      </c>
      <c r="CK166" s="40">
        <f t="shared" si="568"/>
        <v>0</v>
      </c>
      <c r="CL166" s="40">
        <f t="shared" si="568"/>
        <v>0</v>
      </c>
      <c r="CM166" s="40">
        <f t="shared" si="559"/>
        <v>0</v>
      </c>
      <c r="CO166" s="40">
        <f t="shared" ref="CO166:CR167" si="569">CO103*CO$203</f>
        <v>0</v>
      </c>
      <c r="CP166" s="40">
        <f t="shared" si="569"/>
        <v>0</v>
      </c>
      <c r="CQ166" s="40">
        <f t="shared" si="569"/>
        <v>0</v>
      </c>
      <c r="CR166" s="40">
        <f t="shared" si="569"/>
        <v>0</v>
      </c>
      <c r="CS166" s="40">
        <f>SUM(CO166:CR166)</f>
        <v>0</v>
      </c>
      <c r="CU166" s="40">
        <f t="shared" ref="CU166:CX167" si="570">CU103*CU$203</f>
        <v>0</v>
      </c>
      <c r="CV166" s="40">
        <f t="shared" si="570"/>
        <v>0</v>
      </c>
      <c r="CW166" s="40">
        <f t="shared" si="570"/>
        <v>0</v>
      </c>
      <c r="CX166" s="40">
        <f t="shared" si="570"/>
        <v>0</v>
      </c>
      <c r="CY166" s="40">
        <f>SUM(CU166:CX166)</f>
        <v>0</v>
      </c>
      <c r="DA166" s="40">
        <f t="shared" ref="DA166:DS167" si="571">DA103*DA$203</f>
        <v>0</v>
      </c>
      <c r="DB166" s="40">
        <f t="shared" si="571"/>
        <v>0</v>
      </c>
      <c r="DC166" s="40">
        <f t="shared" si="571"/>
        <v>0</v>
      </c>
      <c r="DD166" s="40">
        <f t="shared" si="571"/>
        <v>0</v>
      </c>
      <c r="DE166" s="40">
        <f t="shared" si="571"/>
        <v>0</v>
      </c>
      <c r="DF166" s="40">
        <f t="shared" si="571"/>
        <v>0</v>
      </c>
      <c r="DG166" s="40">
        <f t="shared" si="571"/>
        <v>0</v>
      </c>
      <c r="DH166" s="40">
        <f t="shared" si="571"/>
        <v>0</v>
      </c>
      <c r="DI166" s="40">
        <f t="shared" si="571"/>
        <v>0</v>
      </c>
      <c r="DJ166" s="40">
        <f t="shared" si="571"/>
        <v>0</v>
      </c>
      <c r="DK166" s="40">
        <f t="shared" si="571"/>
        <v>0</v>
      </c>
      <c r="DL166" s="40">
        <f t="shared" si="571"/>
        <v>0</v>
      </c>
      <c r="DM166" s="40">
        <f t="shared" si="571"/>
        <v>0</v>
      </c>
      <c r="DN166" s="40">
        <f t="shared" si="571"/>
        <v>0</v>
      </c>
      <c r="DO166" s="40">
        <f t="shared" si="571"/>
        <v>0</v>
      </c>
      <c r="DP166" s="40">
        <f t="shared" si="571"/>
        <v>0</v>
      </c>
      <c r="DQ166" s="40">
        <f t="shared" si="571"/>
        <v>0</v>
      </c>
      <c r="DR166" s="40">
        <f t="shared" si="571"/>
        <v>0</v>
      </c>
      <c r="DS166" s="40">
        <f t="shared" si="571"/>
        <v>0</v>
      </c>
      <c r="DU166" s="40">
        <f>SUM(BO166:BZ166)</f>
        <v>55992.346143544826</v>
      </c>
      <c r="DW166" s="40">
        <f>SUM(BQ166:DV166)</f>
        <v>107162.39238727863</v>
      </c>
      <c r="DX166" s="40">
        <f t="shared" si="563"/>
        <v>163154.73853082344</v>
      </c>
    </row>
    <row r="167" spans="1:128" hidden="1" x14ac:dyDescent="0.3">
      <c r="B167" s="15" t="s">
        <v>54</v>
      </c>
      <c r="C167" s="16" t="s">
        <v>55</v>
      </c>
      <c r="D167" s="15" t="s">
        <v>56</v>
      </c>
      <c r="E167" s="16" t="s">
        <v>57</v>
      </c>
      <c r="F167" s="60" t="s">
        <v>59</v>
      </c>
      <c r="G167" s="39" t="s">
        <v>179</v>
      </c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>
        <f>SUM(I167:T167)</f>
        <v>0</v>
      </c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0">
        <f>SUM(W167:AH167)</f>
        <v>0</v>
      </c>
      <c r="AK167" s="40">
        <f t="shared" si="564"/>
        <v>5345.63985143837</v>
      </c>
      <c r="AL167" s="40">
        <f t="shared" si="564"/>
        <v>4246.4618093993167</v>
      </c>
      <c r="AM167" s="40">
        <f t="shared" si="564"/>
        <v>4897.5952345765299</v>
      </c>
      <c r="AN167" s="40">
        <f t="shared" si="564"/>
        <v>5388.6822608730836</v>
      </c>
      <c r="AO167" s="40">
        <f t="shared" si="564"/>
        <v>4619.546206150244</v>
      </c>
      <c r="AP167" s="40">
        <f t="shared" si="564"/>
        <v>4987.897781427635</v>
      </c>
      <c r="AQ167" s="40">
        <f t="shared" si="564"/>
        <v>4267.6865230902686</v>
      </c>
      <c r="AR167" s="40">
        <f t="shared" si="564"/>
        <v>4302.7545304510768</v>
      </c>
      <c r="AS167" s="40">
        <v>3803.563718580001</v>
      </c>
      <c r="AT167" s="40">
        <f t="shared" si="565"/>
        <v>3842.7307278760727</v>
      </c>
      <c r="AU167" s="40">
        <f t="shared" si="565"/>
        <v>3639.654372419739</v>
      </c>
      <c r="AV167" s="40">
        <f t="shared" si="565"/>
        <v>3798.9369317877972</v>
      </c>
      <c r="AW167" s="40">
        <f t="shared" si="553"/>
        <v>53141.149948070131</v>
      </c>
      <c r="AY167" s="40">
        <f t="shared" si="566"/>
        <v>5549.8360730432842</v>
      </c>
      <c r="AZ167" s="40">
        <f t="shared" si="566"/>
        <v>4145.6515802882104</v>
      </c>
      <c r="BA167" s="40">
        <f t="shared" si="566"/>
        <v>5438.5173421992868</v>
      </c>
      <c r="BB167" s="40">
        <f t="shared" si="566"/>
        <v>5877.4812868073923</v>
      </c>
      <c r="BC167" s="40">
        <f t="shared" si="566"/>
        <v>4941.8460293714361</v>
      </c>
      <c r="BD167" s="40">
        <f t="shared" si="566"/>
        <v>5916.7625580250669</v>
      </c>
      <c r="BE167" s="40">
        <f t="shared" si="566"/>
        <v>6067.9301073843917</v>
      </c>
      <c r="BF167" s="40">
        <f t="shared" si="566"/>
        <v>5358.7938535186713</v>
      </c>
      <c r="BG167" s="40">
        <f t="shared" si="566"/>
        <v>5092.3367806949955</v>
      </c>
      <c r="BH167" s="40">
        <f t="shared" si="566"/>
        <v>5087.2293007928156</v>
      </c>
      <c r="BI167" s="40">
        <f t="shared" si="566"/>
        <v>4973.2891108327367</v>
      </c>
      <c r="BJ167" s="40">
        <f t="shared" si="566"/>
        <v>5090.907663319701</v>
      </c>
      <c r="BK167" s="40">
        <f t="shared" si="555"/>
        <v>63540.58168627799</v>
      </c>
      <c r="BM167" s="40">
        <f t="shared" si="567"/>
        <v>4208.973867551309</v>
      </c>
      <c r="BN167" s="40">
        <f t="shared" si="567"/>
        <v>4144.6859136324892</v>
      </c>
      <c r="BO167" s="40">
        <f t="shared" si="567"/>
        <v>4357.2722075160746</v>
      </c>
      <c r="BP167" s="40">
        <f t="shared" si="567"/>
        <v>4587.5933865299039</v>
      </c>
      <c r="BQ167" s="40">
        <f t="shared" si="567"/>
        <v>4569.6267689005472</v>
      </c>
      <c r="BR167" s="40">
        <f t="shared" si="567"/>
        <v>4866.9926225886211</v>
      </c>
      <c r="BS167" s="40">
        <f t="shared" si="567"/>
        <v>5475.6791433646249</v>
      </c>
      <c r="BT167" s="40">
        <f t="shared" si="567"/>
        <v>4782.8907755655118</v>
      </c>
      <c r="BU167" s="40">
        <f t="shared" si="567"/>
        <v>4574.9516346887895</v>
      </c>
      <c r="BV167" s="40">
        <f t="shared" si="567"/>
        <v>4437.0284763876034</v>
      </c>
      <c r="BW167" s="40">
        <f t="shared" si="567"/>
        <v>4381.0817373858008</v>
      </c>
      <c r="BX167" s="40">
        <f t="shared" si="567"/>
        <v>4407.7337523425804</v>
      </c>
      <c r="BY167" s="40">
        <f t="shared" si="557"/>
        <v>54794.510286453857</v>
      </c>
      <c r="CA167" s="40">
        <f t="shared" si="568"/>
        <v>0</v>
      </c>
      <c r="CB167" s="40">
        <f t="shared" si="568"/>
        <v>0</v>
      </c>
      <c r="CC167" s="40">
        <f t="shared" si="568"/>
        <v>0</v>
      </c>
      <c r="CD167" s="40">
        <f t="shared" si="568"/>
        <v>0</v>
      </c>
      <c r="CE167" s="40">
        <f t="shared" si="568"/>
        <v>0</v>
      </c>
      <c r="CF167" s="40">
        <f t="shared" si="568"/>
        <v>0</v>
      </c>
      <c r="CG167" s="40">
        <f t="shared" si="568"/>
        <v>0</v>
      </c>
      <c r="CH167" s="40">
        <f t="shared" si="568"/>
        <v>0</v>
      </c>
      <c r="CI167" s="40">
        <f t="shared" si="568"/>
        <v>0</v>
      </c>
      <c r="CJ167" s="40">
        <f t="shared" si="568"/>
        <v>0</v>
      </c>
      <c r="CK167" s="40">
        <f t="shared" si="568"/>
        <v>0</v>
      </c>
      <c r="CL167" s="40">
        <f t="shared" si="568"/>
        <v>0</v>
      </c>
      <c r="CM167" s="40">
        <f t="shared" si="559"/>
        <v>0</v>
      </c>
      <c r="CO167" s="40">
        <f t="shared" si="569"/>
        <v>0</v>
      </c>
      <c r="CP167" s="40">
        <f t="shared" si="569"/>
        <v>0</v>
      </c>
      <c r="CQ167" s="40">
        <f t="shared" si="569"/>
        <v>0</v>
      </c>
      <c r="CR167" s="40">
        <f t="shared" si="569"/>
        <v>0</v>
      </c>
      <c r="CS167" s="40">
        <f>SUM(CO167:CR167)</f>
        <v>0</v>
      </c>
      <c r="CU167" s="40">
        <f t="shared" si="570"/>
        <v>0</v>
      </c>
      <c r="CV167" s="40">
        <f t="shared" si="570"/>
        <v>0</v>
      </c>
      <c r="CW167" s="40">
        <f t="shared" si="570"/>
        <v>0</v>
      </c>
      <c r="CX167" s="40">
        <f t="shared" si="570"/>
        <v>0</v>
      </c>
      <c r="CY167" s="40">
        <f>SUM(CU167:CX167)</f>
        <v>0</v>
      </c>
      <c r="DA167" s="40">
        <f t="shared" si="571"/>
        <v>0</v>
      </c>
      <c r="DB167" s="40">
        <f t="shared" si="571"/>
        <v>0</v>
      </c>
      <c r="DC167" s="40">
        <f t="shared" si="571"/>
        <v>0</v>
      </c>
      <c r="DD167" s="40">
        <f t="shared" si="571"/>
        <v>0</v>
      </c>
      <c r="DE167" s="40">
        <f t="shared" si="571"/>
        <v>0</v>
      </c>
      <c r="DF167" s="40">
        <f t="shared" si="571"/>
        <v>0</v>
      </c>
      <c r="DG167" s="40">
        <f t="shared" si="571"/>
        <v>0</v>
      </c>
      <c r="DH167" s="40">
        <f t="shared" si="571"/>
        <v>0</v>
      </c>
      <c r="DI167" s="40">
        <f t="shared" si="571"/>
        <v>0</v>
      </c>
      <c r="DJ167" s="40">
        <f t="shared" si="571"/>
        <v>0</v>
      </c>
      <c r="DK167" s="40">
        <f t="shared" si="571"/>
        <v>0</v>
      </c>
      <c r="DL167" s="40">
        <f t="shared" si="571"/>
        <v>0</v>
      </c>
      <c r="DM167" s="40">
        <f t="shared" si="571"/>
        <v>0</v>
      </c>
      <c r="DN167" s="40">
        <f t="shared" si="571"/>
        <v>0</v>
      </c>
      <c r="DO167" s="40">
        <f t="shared" si="571"/>
        <v>0</v>
      </c>
      <c r="DP167" s="40">
        <f t="shared" si="571"/>
        <v>0</v>
      </c>
      <c r="DQ167" s="40">
        <f t="shared" si="571"/>
        <v>0</v>
      </c>
      <c r="DR167" s="40">
        <f t="shared" si="571"/>
        <v>0</v>
      </c>
      <c r="DS167" s="40">
        <f t="shared" si="571"/>
        <v>0</v>
      </c>
      <c r="DU167" s="40">
        <f>SUM(BO167:BZ167)</f>
        <v>101235.36079172391</v>
      </c>
      <c r="DW167" s="40">
        <f>SUM(BQ167:DV167)</f>
        <v>193525.85598940184</v>
      </c>
      <c r="DX167" s="40">
        <f t="shared" si="563"/>
        <v>294761.21678112575</v>
      </c>
    </row>
    <row r="168" spans="1:128" hidden="1" x14ac:dyDescent="0.3">
      <c r="B168" s="15"/>
      <c r="C168" s="16"/>
      <c r="D168" s="15"/>
      <c r="E168" s="16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33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33"/>
      <c r="AW168" s="33"/>
      <c r="BK168" s="33"/>
      <c r="BY168" s="33"/>
      <c r="CM168" s="33"/>
      <c r="CS168" s="33"/>
      <c r="CY168" s="33"/>
      <c r="DU168" s="33"/>
      <c r="DW168" s="33"/>
      <c r="DX168" s="33"/>
    </row>
    <row r="169" spans="1:128" s="10" customFormat="1" hidden="1" x14ac:dyDescent="0.3">
      <c r="A169" s="21"/>
      <c r="B169" s="131"/>
      <c r="C169" s="132"/>
      <c r="D169" s="131"/>
      <c r="E169" s="132"/>
      <c r="F169" s="133" t="s">
        <v>60</v>
      </c>
      <c r="G169" s="145" t="s">
        <v>179</v>
      </c>
      <c r="I169" s="146">
        <f t="shared" ref="I169:T169" si="572">I170+I180+I184</f>
        <v>0</v>
      </c>
      <c r="J169" s="146">
        <f t="shared" si="572"/>
        <v>0</v>
      </c>
      <c r="K169" s="146">
        <f t="shared" si="572"/>
        <v>0</v>
      </c>
      <c r="L169" s="146">
        <f t="shared" si="572"/>
        <v>0</v>
      </c>
      <c r="M169" s="146">
        <f t="shared" si="572"/>
        <v>0</v>
      </c>
      <c r="N169" s="146">
        <f t="shared" si="572"/>
        <v>0</v>
      </c>
      <c r="O169" s="146">
        <f t="shared" si="572"/>
        <v>0</v>
      </c>
      <c r="P169" s="146">
        <f t="shared" si="572"/>
        <v>0</v>
      </c>
      <c r="Q169" s="146">
        <f t="shared" si="572"/>
        <v>0</v>
      </c>
      <c r="R169" s="146">
        <f t="shared" si="572"/>
        <v>0</v>
      </c>
      <c r="S169" s="146">
        <f t="shared" si="572"/>
        <v>0</v>
      </c>
      <c r="T169" s="146">
        <f t="shared" si="572"/>
        <v>0</v>
      </c>
      <c r="U169" s="146">
        <f t="shared" ref="U169:U178" si="573">SUM(I169:T169)</f>
        <v>0</v>
      </c>
      <c r="W169" s="146">
        <f>W170+W180+W184</f>
        <v>0</v>
      </c>
      <c r="X169" s="146">
        <f>X170+X180+X184</f>
        <v>0</v>
      </c>
      <c r="Y169" s="146">
        <f>Y170+Y180+Y184</f>
        <v>0</v>
      </c>
      <c r="Z169" s="146">
        <f t="shared" ref="Z169:AH169" si="574">Z170+Z180+Z184</f>
        <v>0</v>
      </c>
      <c r="AA169" s="146">
        <f t="shared" si="574"/>
        <v>0</v>
      </c>
      <c r="AB169" s="146">
        <f t="shared" si="574"/>
        <v>0</v>
      </c>
      <c r="AC169" s="146">
        <f t="shared" si="574"/>
        <v>0</v>
      </c>
      <c r="AD169" s="146">
        <f t="shared" si="574"/>
        <v>0</v>
      </c>
      <c r="AE169" s="146">
        <f t="shared" si="574"/>
        <v>0</v>
      </c>
      <c r="AF169" s="146">
        <f t="shared" si="574"/>
        <v>0</v>
      </c>
      <c r="AG169" s="146">
        <f t="shared" si="574"/>
        <v>0</v>
      </c>
      <c r="AH169" s="146">
        <f t="shared" si="574"/>
        <v>0</v>
      </c>
      <c r="AI169" s="146">
        <f t="shared" ref="AI169:AI178" si="575">SUM(W169:AH169)</f>
        <v>0</v>
      </c>
      <c r="AK169" s="146">
        <f t="shared" ref="AK169:AR169" si="576">AK170+AK180+AK184</f>
        <v>2264207.7016567974</v>
      </c>
      <c r="AL169" s="146">
        <f t="shared" si="576"/>
        <v>1707214.0140385171</v>
      </c>
      <c r="AM169" s="146">
        <f t="shared" si="576"/>
        <v>2355754.6010910817</v>
      </c>
      <c r="AN169" s="146">
        <f t="shared" si="576"/>
        <v>2253100.3910115361</v>
      </c>
      <c r="AO169" s="146" t="e">
        <f t="shared" si="576"/>
        <v>#REF!</v>
      </c>
      <c r="AP169" s="146">
        <f t="shared" si="576"/>
        <v>2273872.977215433</v>
      </c>
      <c r="AQ169" s="146">
        <f t="shared" si="576"/>
        <v>2368697.7840632899</v>
      </c>
      <c r="AR169" s="146">
        <f t="shared" si="576"/>
        <v>2255279.9868377266</v>
      </c>
      <c r="AS169" s="146">
        <v>2257502.3081517126</v>
      </c>
      <c r="AT169" s="146">
        <f t="shared" ref="AT169:AV169" si="577">AT170+AT180+AT184</f>
        <v>2040205.0521506732</v>
      </c>
      <c r="AU169" s="146" t="e">
        <f t="shared" si="577"/>
        <v>#REF!</v>
      </c>
      <c r="AV169" s="146">
        <f t="shared" si="577"/>
        <v>2257282.191241554</v>
      </c>
      <c r="AW169" s="146" t="e">
        <f t="shared" ref="AW169:AW178" si="578">SUM(AK169:AV169)</f>
        <v>#REF!</v>
      </c>
      <c r="AY169" s="146" t="e">
        <f t="shared" ref="AY169:BJ169" si="579">AY170+AY180+AY184</f>
        <v>#REF!</v>
      </c>
      <c r="AZ169" s="146" t="e">
        <f t="shared" si="579"/>
        <v>#REF!</v>
      </c>
      <c r="BA169" s="146" t="e">
        <f t="shared" si="579"/>
        <v>#REF!</v>
      </c>
      <c r="BB169" s="146" t="e">
        <f t="shared" si="579"/>
        <v>#REF!</v>
      </c>
      <c r="BC169" s="146" t="e">
        <f t="shared" si="579"/>
        <v>#REF!</v>
      </c>
      <c r="BD169" s="146" t="e">
        <f t="shared" si="579"/>
        <v>#REF!</v>
      </c>
      <c r="BE169" s="146" t="e">
        <f t="shared" si="579"/>
        <v>#REF!</v>
      </c>
      <c r="BF169" s="146" t="e">
        <f t="shared" si="579"/>
        <v>#REF!</v>
      </c>
      <c r="BG169" s="146" t="e">
        <f t="shared" si="579"/>
        <v>#REF!</v>
      </c>
      <c r="BH169" s="146">
        <f t="shared" si="579"/>
        <v>2205366.3337965789</v>
      </c>
      <c r="BI169" s="146" t="e">
        <f t="shared" si="579"/>
        <v>#REF!</v>
      </c>
      <c r="BJ169" s="146">
        <f t="shared" si="579"/>
        <v>2265393.3662133478</v>
      </c>
      <c r="BK169" s="146" t="e">
        <f t="shared" ref="BK169:BK178" si="580">SUM(AY169:BJ169)</f>
        <v>#REF!</v>
      </c>
      <c r="BM169" s="146" t="e">
        <f t="shared" ref="BM169:BX169" si="581">BM170+BM180+BM184</f>
        <v>#REF!</v>
      </c>
      <c r="BN169" s="146" t="e">
        <f t="shared" si="581"/>
        <v>#REF!</v>
      </c>
      <c r="BO169" s="146" t="e">
        <f t="shared" si="581"/>
        <v>#REF!</v>
      </c>
      <c r="BP169" s="146" t="e">
        <f t="shared" si="581"/>
        <v>#REF!</v>
      </c>
      <c r="BQ169" s="146" t="e">
        <f t="shared" si="581"/>
        <v>#REF!</v>
      </c>
      <c r="BR169" s="146" t="e">
        <f t="shared" si="581"/>
        <v>#REF!</v>
      </c>
      <c r="BS169" s="146" t="e">
        <f t="shared" si="581"/>
        <v>#REF!</v>
      </c>
      <c r="BT169" s="146" t="e">
        <f t="shared" si="581"/>
        <v>#REF!</v>
      </c>
      <c r="BU169" s="146" t="e">
        <f t="shared" si="581"/>
        <v>#REF!</v>
      </c>
      <c r="BV169" s="146">
        <f t="shared" si="581"/>
        <v>2138235.6374127637</v>
      </c>
      <c r="BW169" s="146" t="e">
        <f t="shared" si="581"/>
        <v>#REF!</v>
      </c>
      <c r="BX169" s="146">
        <f t="shared" si="581"/>
        <v>2257223.8364750366</v>
      </c>
      <c r="BY169" s="146" t="e">
        <f t="shared" ref="BY169:BY178" si="582">SUM(BM169:BX169)</f>
        <v>#REF!</v>
      </c>
      <c r="CA169" s="146" t="e">
        <f t="shared" ref="CA169:CL169" si="583">CA170+CA180+CA184</f>
        <v>#REF!</v>
      </c>
      <c r="CB169" s="146" t="e">
        <f t="shared" si="583"/>
        <v>#REF!</v>
      </c>
      <c r="CC169" s="146" t="e">
        <f t="shared" si="583"/>
        <v>#REF!</v>
      </c>
      <c r="CD169" s="146" t="e">
        <f t="shared" si="583"/>
        <v>#REF!</v>
      </c>
      <c r="CE169" s="146" t="e">
        <f t="shared" si="583"/>
        <v>#REF!</v>
      </c>
      <c r="CF169" s="146" t="e">
        <f t="shared" si="583"/>
        <v>#REF!</v>
      </c>
      <c r="CG169" s="146" t="e">
        <f t="shared" si="583"/>
        <v>#REF!</v>
      </c>
      <c r="CH169" s="146" t="e">
        <f t="shared" si="583"/>
        <v>#REF!</v>
      </c>
      <c r="CI169" s="146" t="e">
        <f t="shared" si="583"/>
        <v>#REF!</v>
      </c>
      <c r="CJ169" s="146">
        <f t="shared" si="583"/>
        <v>0</v>
      </c>
      <c r="CK169" s="146" t="e">
        <f t="shared" si="583"/>
        <v>#REF!</v>
      </c>
      <c r="CL169" s="146">
        <f t="shared" si="583"/>
        <v>0</v>
      </c>
      <c r="CM169" s="146" t="e">
        <f t="shared" ref="CM169:CM178" si="584">SUM(CA169:CL169)</f>
        <v>#REF!</v>
      </c>
      <c r="CO169" s="146" t="e">
        <f t="shared" ref="CO169:CR169" si="585">CO170+CO180+CO184</f>
        <v>#REF!</v>
      </c>
      <c r="CP169" s="146" t="e">
        <f t="shared" si="585"/>
        <v>#REF!</v>
      </c>
      <c r="CQ169" s="146" t="e">
        <f t="shared" si="585"/>
        <v>#REF!</v>
      </c>
      <c r="CR169" s="146" t="e">
        <f t="shared" si="585"/>
        <v>#REF!</v>
      </c>
      <c r="CS169" s="146" t="e">
        <f t="shared" ref="CS169:CS178" si="586">SUM(CO169:CR169)</f>
        <v>#REF!</v>
      </c>
      <c r="CU169" s="146" t="e">
        <f t="shared" ref="CU169:CX169" si="587">CU170+CU180+CU184</f>
        <v>#REF!</v>
      </c>
      <c r="CV169" s="146" t="e">
        <f t="shared" si="587"/>
        <v>#REF!</v>
      </c>
      <c r="CW169" s="146" t="e">
        <f t="shared" si="587"/>
        <v>#REF!</v>
      </c>
      <c r="CX169" s="146" t="e">
        <f t="shared" si="587"/>
        <v>#REF!</v>
      </c>
      <c r="CY169" s="146" t="e">
        <f t="shared" ref="CY169:CY178" si="588">SUM(CU169:CX169)</f>
        <v>#REF!</v>
      </c>
      <c r="DA169" s="146" t="e">
        <f t="shared" ref="DA169:DS169" si="589">DA170+DA180+DA184</f>
        <v>#REF!</v>
      </c>
      <c r="DB169" s="146" t="e">
        <f t="shared" si="589"/>
        <v>#REF!</v>
      </c>
      <c r="DC169" s="146" t="e">
        <f t="shared" si="589"/>
        <v>#REF!</v>
      </c>
      <c r="DD169" s="146" t="e">
        <f t="shared" si="589"/>
        <v>#REF!</v>
      </c>
      <c r="DE169" s="146" t="e">
        <f t="shared" si="589"/>
        <v>#REF!</v>
      </c>
      <c r="DF169" s="146" t="e">
        <f t="shared" si="589"/>
        <v>#REF!</v>
      </c>
      <c r="DG169" s="146" t="e">
        <f t="shared" si="589"/>
        <v>#REF!</v>
      </c>
      <c r="DH169" s="146" t="e">
        <f t="shared" si="589"/>
        <v>#REF!</v>
      </c>
      <c r="DI169" s="146" t="e">
        <f t="shared" si="589"/>
        <v>#REF!</v>
      </c>
      <c r="DJ169" s="146" t="e">
        <f t="shared" si="589"/>
        <v>#REF!</v>
      </c>
      <c r="DK169" s="146" t="e">
        <f t="shared" si="589"/>
        <v>#REF!</v>
      </c>
      <c r="DL169" s="146" t="e">
        <f t="shared" si="589"/>
        <v>#REF!</v>
      </c>
      <c r="DM169" s="146" t="e">
        <f t="shared" si="589"/>
        <v>#REF!</v>
      </c>
      <c r="DN169" s="146" t="e">
        <f t="shared" si="589"/>
        <v>#REF!</v>
      </c>
      <c r="DO169" s="146" t="e">
        <f t="shared" si="589"/>
        <v>#REF!</v>
      </c>
      <c r="DP169" s="146" t="e">
        <f t="shared" si="589"/>
        <v>#REF!</v>
      </c>
      <c r="DQ169" s="146" t="e">
        <f t="shared" si="589"/>
        <v>#REF!</v>
      </c>
      <c r="DR169" s="146" t="e">
        <f t="shared" si="589"/>
        <v>#REF!</v>
      </c>
      <c r="DS169" s="146" t="e">
        <f t="shared" si="589"/>
        <v>#REF!</v>
      </c>
      <c r="DU169" s="146" t="e">
        <f t="shared" ref="DU169:DU178" si="590">SUM(BO169:BZ169)</f>
        <v>#REF!</v>
      </c>
      <c r="DW169" s="146" t="e">
        <f t="shared" ref="DW169:DW178" si="591">SUM(BQ169:DV169)</f>
        <v>#REF!</v>
      </c>
      <c r="DX169" s="146" t="e">
        <f t="shared" ref="DX169:DX178" si="592">SUM(DL169:DW169)</f>
        <v>#REF!</v>
      </c>
    </row>
    <row r="170" spans="1:128" s="10" customFormat="1" hidden="1" x14ac:dyDescent="0.3">
      <c r="A170" s="21"/>
      <c r="B170" s="136"/>
      <c r="C170" s="137"/>
      <c r="D170" s="136"/>
      <c r="E170" s="137"/>
      <c r="F170" s="138" t="s">
        <v>61</v>
      </c>
      <c r="G170" s="147" t="s">
        <v>179</v>
      </c>
      <c r="I170" s="148">
        <f t="shared" ref="I170:T170" si="593">SUM(I171:I178)</f>
        <v>0</v>
      </c>
      <c r="J170" s="148">
        <f t="shared" si="593"/>
        <v>0</v>
      </c>
      <c r="K170" s="148">
        <f t="shared" si="593"/>
        <v>0</v>
      </c>
      <c r="L170" s="148">
        <f t="shared" si="593"/>
        <v>0</v>
      </c>
      <c r="M170" s="148">
        <f t="shared" si="593"/>
        <v>0</v>
      </c>
      <c r="N170" s="148">
        <f t="shared" si="593"/>
        <v>0</v>
      </c>
      <c r="O170" s="148">
        <f t="shared" si="593"/>
        <v>0</v>
      </c>
      <c r="P170" s="148">
        <f t="shared" si="593"/>
        <v>0</v>
      </c>
      <c r="Q170" s="148">
        <f t="shared" si="593"/>
        <v>0</v>
      </c>
      <c r="R170" s="148">
        <f t="shared" si="593"/>
        <v>0</v>
      </c>
      <c r="S170" s="148">
        <f t="shared" si="593"/>
        <v>0</v>
      </c>
      <c r="T170" s="148">
        <f t="shared" si="593"/>
        <v>0</v>
      </c>
      <c r="U170" s="148">
        <f t="shared" si="573"/>
        <v>0</v>
      </c>
      <c r="W170" s="148">
        <f>SUM(W171:W178)</f>
        <v>0</v>
      </c>
      <c r="X170" s="148">
        <f>SUM(X171:X178)</f>
        <v>0</v>
      </c>
      <c r="Y170" s="148">
        <f>SUM(Y171:Y178)</f>
        <v>0</v>
      </c>
      <c r="Z170" s="148">
        <f t="shared" ref="Z170:AH170" si="594">SUM(Z171:Z178)</f>
        <v>0</v>
      </c>
      <c r="AA170" s="148">
        <f t="shared" si="594"/>
        <v>0</v>
      </c>
      <c r="AB170" s="148">
        <f t="shared" si="594"/>
        <v>0</v>
      </c>
      <c r="AC170" s="148">
        <f t="shared" si="594"/>
        <v>0</v>
      </c>
      <c r="AD170" s="148">
        <f t="shared" si="594"/>
        <v>0</v>
      </c>
      <c r="AE170" s="148">
        <f t="shared" si="594"/>
        <v>0</v>
      </c>
      <c r="AF170" s="148">
        <f t="shared" si="594"/>
        <v>0</v>
      </c>
      <c r="AG170" s="148">
        <f t="shared" si="594"/>
        <v>0</v>
      </c>
      <c r="AH170" s="148">
        <f t="shared" si="594"/>
        <v>0</v>
      </c>
      <c r="AI170" s="148">
        <f t="shared" si="575"/>
        <v>0</v>
      </c>
      <c r="AK170" s="149">
        <f t="shared" ref="AK170:AR170" si="595">SUM(AK171:AK178)</f>
        <v>979007.33132460725</v>
      </c>
      <c r="AL170" s="149">
        <f t="shared" si="595"/>
        <v>754372.70312063384</v>
      </c>
      <c r="AM170" s="149">
        <f t="shared" si="595"/>
        <v>1091031.9266322816</v>
      </c>
      <c r="AN170" s="149">
        <f t="shared" si="595"/>
        <v>965871.26791574608</v>
      </c>
      <c r="AO170" s="149">
        <f t="shared" si="595"/>
        <v>1131768.3143982091</v>
      </c>
      <c r="AP170" s="149">
        <f t="shared" si="595"/>
        <v>1065959.7096528152</v>
      </c>
      <c r="AQ170" s="149">
        <f t="shared" si="595"/>
        <v>1086580.3157801025</v>
      </c>
      <c r="AR170" s="149">
        <f t="shared" si="595"/>
        <v>976756.09218296199</v>
      </c>
      <c r="AS170" s="149">
        <v>1043567.5925607479</v>
      </c>
      <c r="AT170" s="149">
        <f t="shared" ref="AT170:AV170" si="596">SUM(AT171:AT178)</f>
        <v>905939.73650852474</v>
      </c>
      <c r="AU170" s="149">
        <f t="shared" si="596"/>
        <v>1018574.1127691616</v>
      </c>
      <c r="AV170" s="149">
        <f t="shared" si="596"/>
        <v>984285.82735288294</v>
      </c>
      <c r="AW170" s="148">
        <f t="shared" si="578"/>
        <v>12003714.930198675</v>
      </c>
      <c r="AY170" s="149">
        <f t="shared" ref="AY170:BJ170" si="597">SUM(AY171:AY178)</f>
        <v>812215.65010919957</v>
      </c>
      <c r="AZ170" s="149">
        <f t="shared" si="597"/>
        <v>932971.41592883389</v>
      </c>
      <c r="BA170" s="149">
        <f t="shared" si="597"/>
        <v>1022939.5046771959</v>
      </c>
      <c r="BB170" s="149">
        <f t="shared" si="597"/>
        <v>984994.78131379909</v>
      </c>
      <c r="BC170" s="149">
        <f t="shared" si="597"/>
        <v>951969.24660970119</v>
      </c>
      <c r="BD170" s="149">
        <f t="shared" si="597"/>
        <v>1013755.3680008185</v>
      </c>
      <c r="BE170" s="149">
        <f t="shared" si="597"/>
        <v>1041009.0193949688</v>
      </c>
      <c r="BF170" s="149" t="e">
        <f t="shared" si="597"/>
        <v>#REF!</v>
      </c>
      <c r="BG170" s="149">
        <f t="shared" si="597"/>
        <v>870601.8757479937</v>
      </c>
      <c r="BH170" s="149">
        <f t="shared" si="597"/>
        <v>992514.91923851334</v>
      </c>
      <c r="BI170" s="149">
        <f t="shared" si="597"/>
        <v>975913.14154516032</v>
      </c>
      <c r="BJ170" s="149">
        <f t="shared" si="597"/>
        <v>1029162.2829209651</v>
      </c>
      <c r="BK170" s="148" t="e">
        <f t="shared" si="580"/>
        <v>#REF!</v>
      </c>
      <c r="BM170" s="149">
        <f t="shared" ref="BM170:BX170" si="598">SUM(BM171:BM178)</f>
        <v>913030.88522207434</v>
      </c>
      <c r="BN170" s="149">
        <f t="shared" si="598"/>
        <v>961479.03507580748</v>
      </c>
      <c r="BO170" s="149">
        <f t="shared" si="598"/>
        <v>1054865.0942232886</v>
      </c>
      <c r="BP170" s="149">
        <f t="shared" si="598"/>
        <v>1002215.424481996</v>
      </c>
      <c r="BQ170" s="149">
        <f t="shared" si="598"/>
        <v>1027948.5204748502</v>
      </c>
      <c r="BR170" s="149">
        <f t="shared" si="598"/>
        <v>1010075.368718238</v>
      </c>
      <c r="BS170" s="149">
        <f t="shared" si="598"/>
        <v>1038153.6405904584</v>
      </c>
      <c r="BT170" s="149" t="e">
        <f t="shared" si="598"/>
        <v>#REF!</v>
      </c>
      <c r="BU170" s="149">
        <f t="shared" si="598"/>
        <v>1020925.7077166899</v>
      </c>
      <c r="BV170" s="149">
        <f t="shared" si="598"/>
        <v>897254.97370820795</v>
      </c>
      <c r="BW170" s="149">
        <f t="shared" si="598"/>
        <v>1004385.0145859674</v>
      </c>
      <c r="BX170" s="149">
        <f t="shared" si="598"/>
        <v>1031595.3074888604</v>
      </c>
      <c r="BY170" s="148" t="e">
        <f t="shared" si="582"/>
        <v>#REF!</v>
      </c>
      <c r="CA170" s="149">
        <f t="shared" ref="CA170:CL170" si="599">SUM(CA171:CA178)</f>
        <v>0</v>
      </c>
      <c r="CB170" s="149">
        <f t="shared" si="599"/>
        <v>0</v>
      </c>
      <c r="CC170" s="149">
        <f t="shared" si="599"/>
        <v>0</v>
      </c>
      <c r="CD170" s="149">
        <f t="shared" si="599"/>
        <v>0</v>
      </c>
      <c r="CE170" s="149">
        <f t="shared" si="599"/>
        <v>0</v>
      </c>
      <c r="CF170" s="149">
        <f t="shared" si="599"/>
        <v>0</v>
      </c>
      <c r="CG170" s="149">
        <f t="shared" si="599"/>
        <v>0</v>
      </c>
      <c r="CH170" s="149" t="e">
        <f t="shared" si="599"/>
        <v>#REF!</v>
      </c>
      <c r="CI170" s="149">
        <f t="shared" si="599"/>
        <v>0</v>
      </c>
      <c r="CJ170" s="149">
        <f t="shared" si="599"/>
        <v>0</v>
      </c>
      <c r="CK170" s="149">
        <f t="shared" si="599"/>
        <v>0</v>
      </c>
      <c r="CL170" s="149">
        <f t="shared" si="599"/>
        <v>0</v>
      </c>
      <c r="CM170" s="148" t="e">
        <f t="shared" si="584"/>
        <v>#REF!</v>
      </c>
      <c r="CO170" s="149">
        <f t="shared" ref="CO170:CR170" si="600">SUM(CO171:CO178)</f>
        <v>0</v>
      </c>
      <c r="CP170" s="149">
        <f t="shared" si="600"/>
        <v>0</v>
      </c>
      <c r="CQ170" s="149">
        <f t="shared" si="600"/>
        <v>0</v>
      </c>
      <c r="CR170" s="149">
        <f t="shared" si="600"/>
        <v>0</v>
      </c>
      <c r="CS170" s="148">
        <f t="shared" si="586"/>
        <v>0</v>
      </c>
      <c r="CU170" s="149">
        <f t="shared" ref="CU170:CX170" si="601">SUM(CU171:CU178)</f>
        <v>0</v>
      </c>
      <c r="CV170" s="149">
        <f t="shared" si="601"/>
        <v>0</v>
      </c>
      <c r="CW170" s="149">
        <f t="shared" si="601"/>
        <v>0</v>
      </c>
      <c r="CX170" s="149">
        <f t="shared" si="601"/>
        <v>0</v>
      </c>
      <c r="CY170" s="148">
        <f t="shared" si="588"/>
        <v>0</v>
      </c>
      <c r="DA170" s="149">
        <f t="shared" ref="DA170:DS170" si="602">SUM(DA171:DA178)</f>
        <v>0</v>
      </c>
      <c r="DB170" s="149">
        <f t="shared" si="602"/>
        <v>0</v>
      </c>
      <c r="DC170" s="149">
        <f t="shared" si="602"/>
        <v>0</v>
      </c>
      <c r="DD170" s="149">
        <f t="shared" si="602"/>
        <v>0</v>
      </c>
      <c r="DE170" s="149">
        <f t="shared" si="602"/>
        <v>0</v>
      </c>
      <c r="DF170" s="149">
        <f t="shared" si="602"/>
        <v>0</v>
      </c>
      <c r="DG170" s="149">
        <f t="shared" si="602"/>
        <v>0</v>
      </c>
      <c r="DH170" s="149">
        <f t="shared" si="602"/>
        <v>0</v>
      </c>
      <c r="DI170" s="149">
        <f t="shared" si="602"/>
        <v>0</v>
      </c>
      <c r="DJ170" s="149">
        <f t="shared" si="602"/>
        <v>0</v>
      </c>
      <c r="DK170" s="149">
        <f t="shared" si="602"/>
        <v>0</v>
      </c>
      <c r="DL170" s="149">
        <f t="shared" si="602"/>
        <v>0</v>
      </c>
      <c r="DM170" s="149">
        <f t="shared" si="602"/>
        <v>0</v>
      </c>
      <c r="DN170" s="149">
        <f t="shared" si="602"/>
        <v>0</v>
      </c>
      <c r="DO170" s="149">
        <f t="shared" si="602"/>
        <v>0</v>
      </c>
      <c r="DP170" s="149">
        <f t="shared" si="602"/>
        <v>0</v>
      </c>
      <c r="DQ170" s="149">
        <f t="shared" si="602"/>
        <v>0</v>
      </c>
      <c r="DR170" s="149">
        <f t="shared" si="602"/>
        <v>0</v>
      </c>
      <c r="DS170" s="149">
        <f t="shared" si="602"/>
        <v>0</v>
      </c>
      <c r="DU170" s="148" t="e">
        <f t="shared" si="590"/>
        <v>#REF!</v>
      </c>
      <c r="DW170" s="148" t="e">
        <f t="shared" si="591"/>
        <v>#REF!</v>
      </c>
      <c r="DX170" s="148" t="e">
        <f t="shared" si="592"/>
        <v>#REF!</v>
      </c>
    </row>
    <row r="171" spans="1:128" hidden="1" x14ac:dyDescent="0.3">
      <c r="B171" s="15" t="s">
        <v>63</v>
      </c>
      <c r="C171" s="16" t="s">
        <v>64</v>
      </c>
      <c r="D171" s="15" t="s">
        <v>65</v>
      </c>
      <c r="E171" s="16" t="s">
        <v>66</v>
      </c>
      <c r="F171" s="68" t="s">
        <v>67</v>
      </c>
      <c r="G171" s="39" t="s">
        <v>179</v>
      </c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>
        <f t="shared" si="573"/>
        <v>0</v>
      </c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0">
        <f t="shared" si="575"/>
        <v>0</v>
      </c>
      <c r="AK171" s="40">
        <f t="shared" ref="AK171:AR173" si="603">AK108*AK$203</f>
        <v>23961.724149929978</v>
      </c>
      <c r="AL171" s="40">
        <f t="shared" si="603"/>
        <v>18218.741324498664</v>
      </c>
      <c r="AM171" s="40">
        <f t="shared" si="603"/>
        <v>24961.678826479623</v>
      </c>
      <c r="AN171" s="40">
        <f t="shared" si="603"/>
        <v>22388.223750634654</v>
      </c>
      <c r="AO171" s="40">
        <f t="shared" si="603"/>
        <v>18052.277519521394</v>
      </c>
      <c r="AP171" s="40">
        <f t="shared" si="603"/>
        <v>19001.967973270504</v>
      </c>
      <c r="AQ171" s="40">
        <f t="shared" si="603"/>
        <v>20162.4665817655</v>
      </c>
      <c r="AR171" s="40">
        <f t="shared" si="603"/>
        <v>19281.704910103545</v>
      </c>
      <c r="AS171" s="40">
        <v>19336.071058639907</v>
      </c>
      <c r="AT171" s="40">
        <f t="shared" ref="AT171:AV173" si="604">AT108*AT$203</f>
        <v>18179.559922944401</v>
      </c>
      <c r="AU171" s="40">
        <f t="shared" si="604"/>
        <v>19785.71024972777</v>
      </c>
      <c r="AV171" s="40">
        <f t="shared" si="604"/>
        <v>20102.829170788264</v>
      </c>
      <c r="AW171" s="40">
        <f t="shared" si="578"/>
        <v>243432.9554383042</v>
      </c>
      <c r="AY171" s="40">
        <f t="shared" ref="AY171:BJ173" si="605">AY108*AY$203</f>
        <v>15071.385579773229</v>
      </c>
      <c r="AZ171" s="40">
        <f t="shared" si="605"/>
        <v>17312.116483448652</v>
      </c>
      <c r="BA171" s="40">
        <f t="shared" si="605"/>
        <v>18981.55458799579</v>
      </c>
      <c r="BB171" s="40">
        <f t="shared" si="605"/>
        <v>18277.45641351381</v>
      </c>
      <c r="BC171" s="40">
        <f t="shared" si="605"/>
        <v>17664.638170678027</v>
      </c>
      <c r="BD171" s="40">
        <f t="shared" si="605"/>
        <v>18811.134743157283</v>
      </c>
      <c r="BE171" s="40">
        <f t="shared" si="605"/>
        <v>19316.850544819976</v>
      </c>
      <c r="BF171" s="40">
        <f t="shared" si="605"/>
        <v>19387.013850737392</v>
      </c>
      <c r="BG171" s="40">
        <f t="shared" si="605"/>
        <v>16154.794055135158</v>
      </c>
      <c r="BH171" s="40">
        <f t="shared" si="605"/>
        <v>18416.999277851875</v>
      </c>
      <c r="BI171" s="40">
        <f t="shared" si="605"/>
        <v>18108.938490187214</v>
      </c>
      <c r="BJ171" s="40">
        <f t="shared" si="605"/>
        <v>19097.023786695248</v>
      </c>
      <c r="BK171" s="40">
        <f t="shared" si="580"/>
        <v>216599.90598399364</v>
      </c>
      <c r="BM171" s="40">
        <f t="shared" ref="BM171:BX173" si="606">BM108*BM$203</f>
        <v>22019.77771148484</v>
      </c>
      <c r="BN171" s="40">
        <f t="shared" si="606"/>
        <v>20743.729822853387</v>
      </c>
      <c r="BO171" s="40">
        <f t="shared" si="606"/>
        <v>20384.714653707088</v>
      </c>
      <c r="BP171" s="40">
        <f t="shared" si="606"/>
        <v>18597.000801860286</v>
      </c>
      <c r="BQ171" s="40">
        <f t="shared" si="606"/>
        <v>19074.501342286319</v>
      </c>
      <c r="BR171" s="40">
        <f t="shared" si="606"/>
        <v>18742.849075288646</v>
      </c>
      <c r="BS171" s="40">
        <f t="shared" si="606"/>
        <v>19263.86644517439</v>
      </c>
      <c r="BT171" s="40">
        <f t="shared" si="606"/>
        <v>19002.921999097645</v>
      </c>
      <c r="BU171" s="40">
        <f t="shared" si="606"/>
        <v>18944.186789841344</v>
      </c>
      <c r="BV171" s="40">
        <f t="shared" si="606"/>
        <v>16649.366052362559</v>
      </c>
      <c r="BW171" s="40">
        <f t="shared" si="606"/>
        <v>18637.259480700832</v>
      </c>
      <c r="BX171" s="40">
        <f t="shared" si="606"/>
        <v>19142.170726898737</v>
      </c>
      <c r="BY171" s="40">
        <f t="shared" si="582"/>
        <v>231202.34490155606</v>
      </c>
      <c r="CA171" s="40">
        <f t="shared" ref="CA171:CL173" si="607">CA108*CA$203</f>
        <v>0</v>
      </c>
      <c r="CB171" s="40">
        <f t="shared" si="607"/>
        <v>0</v>
      </c>
      <c r="CC171" s="40">
        <f t="shared" si="607"/>
        <v>0</v>
      </c>
      <c r="CD171" s="40">
        <f t="shared" si="607"/>
        <v>0</v>
      </c>
      <c r="CE171" s="40">
        <f t="shared" si="607"/>
        <v>0</v>
      </c>
      <c r="CF171" s="40">
        <f t="shared" si="607"/>
        <v>0</v>
      </c>
      <c r="CG171" s="40">
        <f t="shared" si="607"/>
        <v>0</v>
      </c>
      <c r="CH171" s="40">
        <f t="shared" si="607"/>
        <v>0</v>
      </c>
      <c r="CI171" s="40">
        <f t="shared" si="607"/>
        <v>0</v>
      </c>
      <c r="CJ171" s="40">
        <f t="shared" si="607"/>
        <v>0</v>
      </c>
      <c r="CK171" s="40">
        <f t="shared" si="607"/>
        <v>0</v>
      </c>
      <c r="CL171" s="40">
        <f t="shared" si="607"/>
        <v>0</v>
      </c>
      <c r="CM171" s="40">
        <f t="shared" si="584"/>
        <v>0</v>
      </c>
      <c r="CO171" s="40">
        <f t="shared" ref="CO171:CR173" si="608">CO108*CO$203</f>
        <v>0</v>
      </c>
      <c r="CP171" s="40">
        <f t="shared" si="608"/>
        <v>0</v>
      </c>
      <c r="CQ171" s="40">
        <f t="shared" si="608"/>
        <v>0</v>
      </c>
      <c r="CR171" s="40">
        <f t="shared" si="608"/>
        <v>0</v>
      </c>
      <c r="CS171" s="40">
        <f t="shared" si="586"/>
        <v>0</v>
      </c>
      <c r="CU171" s="40">
        <f t="shared" ref="CU171:CX173" si="609">CU108*CU$203</f>
        <v>0</v>
      </c>
      <c r="CV171" s="40">
        <f t="shared" si="609"/>
        <v>0</v>
      </c>
      <c r="CW171" s="40">
        <f t="shared" si="609"/>
        <v>0</v>
      </c>
      <c r="CX171" s="40">
        <f t="shared" si="609"/>
        <v>0</v>
      </c>
      <c r="CY171" s="40">
        <f t="shared" si="588"/>
        <v>0</v>
      </c>
      <c r="DA171" s="40">
        <f t="shared" ref="DA171:DS173" si="610">DA108*DA$203</f>
        <v>0</v>
      </c>
      <c r="DB171" s="40">
        <f t="shared" si="610"/>
        <v>0</v>
      </c>
      <c r="DC171" s="40">
        <f t="shared" si="610"/>
        <v>0</v>
      </c>
      <c r="DD171" s="40">
        <f t="shared" si="610"/>
        <v>0</v>
      </c>
      <c r="DE171" s="40">
        <f t="shared" si="610"/>
        <v>0</v>
      </c>
      <c r="DF171" s="40">
        <f t="shared" si="610"/>
        <v>0</v>
      </c>
      <c r="DG171" s="40">
        <f t="shared" si="610"/>
        <v>0</v>
      </c>
      <c r="DH171" s="40">
        <f t="shared" si="610"/>
        <v>0</v>
      </c>
      <c r="DI171" s="40">
        <f t="shared" si="610"/>
        <v>0</v>
      </c>
      <c r="DJ171" s="40">
        <f t="shared" si="610"/>
        <v>0</v>
      </c>
      <c r="DK171" s="40">
        <f t="shared" si="610"/>
        <v>0</v>
      </c>
      <c r="DL171" s="40">
        <f t="shared" si="610"/>
        <v>0</v>
      </c>
      <c r="DM171" s="40">
        <f t="shared" si="610"/>
        <v>0</v>
      </c>
      <c r="DN171" s="40">
        <f t="shared" si="610"/>
        <v>0</v>
      </c>
      <c r="DO171" s="40">
        <f t="shared" si="610"/>
        <v>0</v>
      </c>
      <c r="DP171" s="40">
        <f t="shared" si="610"/>
        <v>0</v>
      </c>
      <c r="DQ171" s="40">
        <f t="shared" si="610"/>
        <v>0</v>
      </c>
      <c r="DR171" s="40">
        <f t="shared" si="610"/>
        <v>0</v>
      </c>
      <c r="DS171" s="40">
        <f t="shared" si="610"/>
        <v>0</v>
      </c>
      <c r="DU171" s="40">
        <f t="shared" si="590"/>
        <v>419641.1822687739</v>
      </c>
      <c r="DW171" s="40">
        <f t="shared" si="591"/>
        <v>800300.64908198046</v>
      </c>
      <c r="DX171" s="40">
        <f t="shared" si="592"/>
        <v>1219941.8313507545</v>
      </c>
    </row>
    <row r="172" spans="1:128" hidden="1" x14ac:dyDescent="0.3">
      <c r="B172" s="15" t="s">
        <v>68</v>
      </c>
      <c r="C172" s="16" t="s">
        <v>69</v>
      </c>
      <c r="D172" s="15" t="s">
        <v>70</v>
      </c>
      <c r="E172" s="16" t="s">
        <v>71</v>
      </c>
      <c r="F172" s="68" t="s">
        <v>72</v>
      </c>
      <c r="G172" s="39" t="s">
        <v>179</v>
      </c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>
        <f t="shared" si="573"/>
        <v>0</v>
      </c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0">
        <f t="shared" si="575"/>
        <v>0</v>
      </c>
      <c r="AK172" s="40">
        <f t="shared" si="603"/>
        <v>32390.104825804301</v>
      </c>
      <c r="AL172" s="40">
        <f t="shared" si="603"/>
        <v>34611.889920907961</v>
      </c>
      <c r="AM172" s="40">
        <f t="shared" si="603"/>
        <v>37136.630561456157</v>
      </c>
      <c r="AN172" s="40">
        <f t="shared" si="603"/>
        <v>33681.212330597016</v>
      </c>
      <c r="AO172" s="40">
        <f t="shared" si="603"/>
        <v>38978.421632443911</v>
      </c>
      <c r="AP172" s="40">
        <f t="shared" si="603"/>
        <v>36000.046108338807</v>
      </c>
      <c r="AQ172" s="40">
        <f t="shared" si="603"/>
        <v>37317.65018720724</v>
      </c>
      <c r="AR172" s="40">
        <f t="shared" si="603"/>
        <v>31951.777808821647</v>
      </c>
      <c r="AS172" s="40">
        <v>34720.668946493337</v>
      </c>
      <c r="AT172" s="40">
        <f t="shared" si="604"/>
        <v>29214.970583556846</v>
      </c>
      <c r="AU172" s="40">
        <f t="shared" si="604"/>
        <v>32045.878701119698</v>
      </c>
      <c r="AV172" s="40">
        <f t="shared" si="604"/>
        <v>32299.717816349606</v>
      </c>
      <c r="AW172" s="40">
        <f t="shared" si="578"/>
        <v>410348.96942309657</v>
      </c>
      <c r="AY172" s="40">
        <f t="shared" si="605"/>
        <v>27894.83581394477</v>
      </c>
      <c r="AZ172" s="40">
        <f t="shared" si="605"/>
        <v>32042.086929671219</v>
      </c>
      <c r="BA172" s="40">
        <f t="shared" si="605"/>
        <v>35131.962215615982</v>
      </c>
      <c r="BB172" s="40">
        <f t="shared" si="605"/>
        <v>33828.783893349966</v>
      </c>
      <c r="BC172" s="40">
        <f t="shared" si="605"/>
        <v>32694.550801295296</v>
      </c>
      <c r="BD172" s="40">
        <f t="shared" si="605"/>
        <v>34816.541077589485</v>
      </c>
      <c r="BE172" s="40">
        <f t="shared" si="605"/>
        <v>35752.543887764456</v>
      </c>
      <c r="BF172" s="40">
        <f t="shared" si="605"/>
        <v>35882.405464748903</v>
      </c>
      <c r="BG172" s="40">
        <f t="shared" si="605"/>
        <v>29900.059645535704</v>
      </c>
      <c r="BH172" s="40">
        <f t="shared" si="605"/>
        <v>34087.056450250238</v>
      </c>
      <c r="BI172" s="40">
        <f t="shared" si="605"/>
        <v>33516.882921934906</v>
      </c>
      <c r="BJ172" s="40">
        <f t="shared" si="605"/>
        <v>35345.678089464491</v>
      </c>
      <c r="BK172" s="40">
        <f t="shared" si="580"/>
        <v>400893.38719116536</v>
      </c>
      <c r="BM172" s="40">
        <f t="shared" si="606"/>
        <v>29181.66627528756</v>
      </c>
      <c r="BN172" s="40">
        <f t="shared" si="606"/>
        <v>33374.416284556093</v>
      </c>
      <c r="BO172" s="40">
        <f t="shared" si="606"/>
        <v>37293.726567486061</v>
      </c>
      <c r="BP172" s="40">
        <f t="shared" si="606"/>
        <v>34420.211814891241</v>
      </c>
      <c r="BQ172" s="40">
        <f t="shared" si="606"/>
        <v>35303.992480295354</v>
      </c>
      <c r="BR172" s="40">
        <f t="shared" si="606"/>
        <v>34690.154722230269</v>
      </c>
      <c r="BS172" s="40">
        <f t="shared" si="606"/>
        <v>35654.478401181274</v>
      </c>
      <c r="BT172" s="40">
        <f t="shared" si="606"/>
        <v>35171.51003431523</v>
      </c>
      <c r="BU172" s="40">
        <f t="shared" si="606"/>
        <v>35062.800121080632</v>
      </c>
      <c r="BV172" s="40">
        <f t="shared" si="606"/>
        <v>30815.436973506683</v>
      </c>
      <c r="BW172" s="40">
        <f t="shared" si="606"/>
        <v>34494.724488619824</v>
      </c>
      <c r="BX172" s="40">
        <f t="shared" si="606"/>
        <v>35429.238189351287</v>
      </c>
      <c r="BY172" s="40">
        <f t="shared" si="582"/>
        <v>410892.35635280155</v>
      </c>
      <c r="CA172" s="40">
        <f t="shared" si="607"/>
        <v>0</v>
      </c>
      <c r="CB172" s="40">
        <f t="shared" si="607"/>
        <v>0</v>
      </c>
      <c r="CC172" s="40">
        <f t="shared" si="607"/>
        <v>0</v>
      </c>
      <c r="CD172" s="40">
        <f t="shared" si="607"/>
        <v>0</v>
      </c>
      <c r="CE172" s="40">
        <f t="shared" si="607"/>
        <v>0</v>
      </c>
      <c r="CF172" s="40">
        <f t="shared" si="607"/>
        <v>0</v>
      </c>
      <c r="CG172" s="40">
        <f t="shared" si="607"/>
        <v>0</v>
      </c>
      <c r="CH172" s="40">
        <f t="shared" si="607"/>
        <v>0</v>
      </c>
      <c r="CI172" s="40">
        <f t="shared" si="607"/>
        <v>0</v>
      </c>
      <c r="CJ172" s="40">
        <f t="shared" si="607"/>
        <v>0</v>
      </c>
      <c r="CK172" s="40">
        <f t="shared" si="607"/>
        <v>0</v>
      </c>
      <c r="CL172" s="40">
        <f t="shared" si="607"/>
        <v>0</v>
      </c>
      <c r="CM172" s="40">
        <f t="shared" si="584"/>
        <v>0</v>
      </c>
      <c r="CO172" s="40">
        <f t="shared" si="608"/>
        <v>0</v>
      </c>
      <c r="CP172" s="40">
        <f t="shared" si="608"/>
        <v>0</v>
      </c>
      <c r="CQ172" s="40">
        <f t="shared" si="608"/>
        <v>0</v>
      </c>
      <c r="CR172" s="40">
        <f t="shared" si="608"/>
        <v>0</v>
      </c>
      <c r="CS172" s="40">
        <f t="shared" si="586"/>
        <v>0</v>
      </c>
      <c r="CU172" s="40">
        <f t="shared" si="609"/>
        <v>0</v>
      </c>
      <c r="CV172" s="40">
        <f t="shared" si="609"/>
        <v>0</v>
      </c>
      <c r="CW172" s="40">
        <f t="shared" si="609"/>
        <v>0</v>
      </c>
      <c r="CX172" s="40">
        <f t="shared" si="609"/>
        <v>0</v>
      </c>
      <c r="CY172" s="40">
        <f t="shared" si="588"/>
        <v>0</v>
      </c>
      <c r="DA172" s="40">
        <f t="shared" si="610"/>
        <v>0</v>
      </c>
      <c r="DB172" s="40">
        <f t="shared" si="610"/>
        <v>0</v>
      </c>
      <c r="DC172" s="40">
        <f t="shared" si="610"/>
        <v>0</v>
      </c>
      <c r="DD172" s="40">
        <f t="shared" si="610"/>
        <v>0</v>
      </c>
      <c r="DE172" s="40">
        <f t="shared" si="610"/>
        <v>0</v>
      </c>
      <c r="DF172" s="40">
        <f t="shared" si="610"/>
        <v>0</v>
      </c>
      <c r="DG172" s="40">
        <f t="shared" si="610"/>
        <v>0</v>
      </c>
      <c r="DH172" s="40">
        <f t="shared" si="610"/>
        <v>0</v>
      </c>
      <c r="DI172" s="40">
        <f t="shared" si="610"/>
        <v>0</v>
      </c>
      <c r="DJ172" s="40">
        <f t="shared" si="610"/>
        <v>0</v>
      </c>
      <c r="DK172" s="40">
        <f t="shared" si="610"/>
        <v>0</v>
      </c>
      <c r="DL172" s="40">
        <f t="shared" si="610"/>
        <v>0</v>
      </c>
      <c r="DM172" s="40">
        <f t="shared" si="610"/>
        <v>0</v>
      </c>
      <c r="DN172" s="40">
        <f t="shared" si="610"/>
        <v>0</v>
      </c>
      <c r="DO172" s="40">
        <f t="shared" si="610"/>
        <v>0</v>
      </c>
      <c r="DP172" s="40">
        <f t="shared" si="610"/>
        <v>0</v>
      </c>
      <c r="DQ172" s="40">
        <f t="shared" si="610"/>
        <v>0</v>
      </c>
      <c r="DR172" s="40">
        <f t="shared" si="610"/>
        <v>0</v>
      </c>
      <c r="DS172" s="40">
        <f t="shared" si="610"/>
        <v>0</v>
      </c>
      <c r="DU172" s="40">
        <f t="shared" si="590"/>
        <v>759228.63014575932</v>
      </c>
      <c r="DW172" s="40">
        <f t="shared" si="591"/>
        <v>1446743.3219091415</v>
      </c>
      <c r="DX172" s="40">
        <f t="shared" si="592"/>
        <v>2205971.952054901</v>
      </c>
    </row>
    <row r="173" spans="1:128" hidden="1" x14ac:dyDescent="0.3">
      <c r="B173" s="15" t="s">
        <v>73</v>
      </c>
      <c r="C173" s="16" t="s">
        <v>74</v>
      </c>
      <c r="D173" s="15" t="s">
        <v>75</v>
      </c>
      <c r="E173" s="16" t="s">
        <v>76</v>
      </c>
      <c r="F173" s="68" t="s">
        <v>77</v>
      </c>
      <c r="G173" s="39" t="s">
        <v>179</v>
      </c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>
        <f t="shared" si="573"/>
        <v>0</v>
      </c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0">
        <f t="shared" si="575"/>
        <v>0</v>
      </c>
      <c r="AK173" s="40">
        <f t="shared" si="603"/>
        <v>129560.4193032172</v>
      </c>
      <c r="AL173" s="40">
        <f t="shared" si="603"/>
        <v>138447.55968363184</v>
      </c>
      <c r="AM173" s="40">
        <f t="shared" si="603"/>
        <v>148546.52224582463</v>
      </c>
      <c r="AN173" s="40">
        <f t="shared" si="603"/>
        <v>134724.84932238807</v>
      </c>
      <c r="AO173" s="40">
        <f t="shared" si="603"/>
        <v>155913.68652977564</v>
      </c>
      <c r="AP173" s="40">
        <f t="shared" si="603"/>
        <v>144000.18443335523</v>
      </c>
      <c r="AQ173" s="40">
        <f t="shared" si="603"/>
        <v>149270.60074882896</v>
      </c>
      <c r="AR173" s="40">
        <f t="shared" si="603"/>
        <v>127807.11123528659</v>
      </c>
      <c r="AS173" s="40">
        <v>138882.67578597335</v>
      </c>
      <c r="AT173" s="40">
        <f t="shared" si="604"/>
        <v>116859.88233422738</v>
      </c>
      <c r="AU173" s="40">
        <f t="shared" si="604"/>
        <v>128183.51480447879</v>
      </c>
      <c r="AV173" s="40">
        <f t="shared" si="604"/>
        <v>129198.87126539843</v>
      </c>
      <c r="AW173" s="40">
        <f t="shared" si="578"/>
        <v>1641395.8776923863</v>
      </c>
      <c r="AY173" s="40">
        <f t="shared" si="605"/>
        <v>111579.34325577908</v>
      </c>
      <c r="AZ173" s="40">
        <f t="shared" si="605"/>
        <v>128168.34771868488</v>
      </c>
      <c r="BA173" s="40">
        <f t="shared" si="605"/>
        <v>140527.84886246393</v>
      </c>
      <c r="BB173" s="40">
        <f t="shared" si="605"/>
        <v>135315.13557339986</v>
      </c>
      <c r="BC173" s="40">
        <f t="shared" si="605"/>
        <v>130778.20320518118</v>
      </c>
      <c r="BD173" s="40">
        <f t="shared" si="605"/>
        <v>139266.16431035794</v>
      </c>
      <c r="BE173" s="40">
        <f t="shared" si="605"/>
        <v>143010.17555105782</v>
      </c>
      <c r="BF173" s="40">
        <f t="shared" si="605"/>
        <v>143529.62185899561</v>
      </c>
      <c r="BG173" s="40">
        <f t="shared" si="605"/>
        <v>119600.23858214282</v>
      </c>
      <c r="BH173" s="40">
        <f t="shared" si="605"/>
        <v>136348.22580100095</v>
      </c>
      <c r="BI173" s="40">
        <f t="shared" si="605"/>
        <v>134067.53168773963</v>
      </c>
      <c r="BJ173" s="40">
        <f t="shared" si="605"/>
        <v>141382.71235785796</v>
      </c>
      <c r="BK173" s="40">
        <f t="shared" si="580"/>
        <v>1603573.5487646614</v>
      </c>
      <c r="BM173" s="40">
        <f t="shared" si="606"/>
        <v>116726.66510115024</v>
      </c>
      <c r="BN173" s="40">
        <f t="shared" si="606"/>
        <v>133497.66513822437</v>
      </c>
      <c r="BO173" s="40">
        <f t="shared" si="606"/>
        <v>149174.90626994424</v>
      </c>
      <c r="BP173" s="40">
        <f t="shared" si="606"/>
        <v>137680.84725956497</v>
      </c>
      <c r="BQ173" s="40">
        <f t="shared" si="606"/>
        <v>141215.96992118141</v>
      </c>
      <c r="BR173" s="40">
        <f t="shared" si="606"/>
        <v>138760.61888892108</v>
      </c>
      <c r="BS173" s="40">
        <f t="shared" si="606"/>
        <v>142617.91360472509</v>
      </c>
      <c r="BT173" s="40">
        <f t="shared" si="606"/>
        <v>140686.04013726092</v>
      </c>
      <c r="BU173" s="40">
        <f t="shared" si="606"/>
        <v>140251.20048432253</v>
      </c>
      <c r="BV173" s="40">
        <f t="shared" si="606"/>
        <v>123261.74789402673</v>
      </c>
      <c r="BW173" s="40">
        <f t="shared" si="606"/>
        <v>137978.8979544793</v>
      </c>
      <c r="BX173" s="40">
        <f t="shared" si="606"/>
        <v>141716.95275740515</v>
      </c>
      <c r="BY173" s="40">
        <f t="shared" si="582"/>
        <v>1643569.4254112062</v>
      </c>
      <c r="CA173" s="40">
        <f t="shared" si="607"/>
        <v>0</v>
      </c>
      <c r="CB173" s="40">
        <f t="shared" si="607"/>
        <v>0</v>
      </c>
      <c r="CC173" s="40">
        <f t="shared" si="607"/>
        <v>0</v>
      </c>
      <c r="CD173" s="40">
        <f t="shared" si="607"/>
        <v>0</v>
      </c>
      <c r="CE173" s="40">
        <f t="shared" si="607"/>
        <v>0</v>
      </c>
      <c r="CF173" s="40">
        <f t="shared" si="607"/>
        <v>0</v>
      </c>
      <c r="CG173" s="40">
        <f t="shared" si="607"/>
        <v>0</v>
      </c>
      <c r="CH173" s="40">
        <f t="shared" si="607"/>
        <v>0</v>
      </c>
      <c r="CI173" s="40">
        <f t="shared" si="607"/>
        <v>0</v>
      </c>
      <c r="CJ173" s="40">
        <f t="shared" si="607"/>
        <v>0</v>
      </c>
      <c r="CK173" s="40">
        <f t="shared" si="607"/>
        <v>0</v>
      </c>
      <c r="CL173" s="40">
        <f t="shared" si="607"/>
        <v>0</v>
      </c>
      <c r="CM173" s="40">
        <f t="shared" si="584"/>
        <v>0</v>
      </c>
      <c r="CO173" s="40">
        <f t="shared" si="608"/>
        <v>0</v>
      </c>
      <c r="CP173" s="40">
        <f t="shared" si="608"/>
        <v>0</v>
      </c>
      <c r="CQ173" s="40">
        <f t="shared" si="608"/>
        <v>0</v>
      </c>
      <c r="CR173" s="40">
        <f t="shared" si="608"/>
        <v>0</v>
      </c>
      <c r="CS173" s="40">
        <f t="shared" si="586"/>
        <v>0</v>
      </c>
      <c r="CU173" s="40">
        <f t="shared" si="609"/>
        <v>0</v>
      </c>
      <c r="CV173" s="40">
        <f t="shared" si="609"/>
        <v>0</v>
      </c>
      <c r="CW173" s="40">
        <f t="shared" si="609"/>
        <v>0</v>
      </c>
      <c r="CX173" s="40">
        <f t="shared" si="609"/>
        <v>0</v>
      </c>
      <c r="CY173" s="40">
        <f t="shared" si="588"/>
        <v>0</v>
      </c>
      <c r="DA173" s="40">
        <f t="shared" si="610"/>
        <v>0</v>
      </c>
      <c r="DB173" s="40">
        <f t="shared" si="610"/>
        <v>0</v>
      </c>
      <c r="DC173" s="40">
        <f t="shared" si="610"/>
        <v>0</v>
      </c>
      <c r="DD173" s="40">
        <f t="shared" si="610"/>
        <v>0</v>
      </c>
      <c r="DE173" s="40">
        <f t="shared" si="610"/>
        <v>0</v>
      </c>
      <c r="DF173" s="40">
        <f t="shared" si="610"/>
        <v>0</v>
      </c>
      <c r="DG173" s="40">
        <f t="shared" si="610"/>
        <v>0</v>
      </c>
      <c r="DH173" s="40">
        <f t="shared" si="610"/>
        <v>0</v>
      </c>
      <c r="DI173" s="40">
        <f t="shared" si="610"/>
        <v>0</v>
      </c>
      <c r="DJ173" s="40">
        <f t="shared" si="610"/>
        <v>0</v>
      </c>
      <c r="DK173" s="40">
        <f t="shared" si="610"/>
        <v>0</v>
      </c>
      <c r="DL173" s="40">
        <f t="shared" si="610"/>
        <v>0</v>
      </c>
      <c r="DM173" s="40">
        <f t="shared" si="610"/>
        <v>0</v>
      </c>
      <c r="DN173" s="40">
        <f t="shared" si="610"/>
        <v>0</v>
      </c>
      <c r="DO173" s="40">
        <f t="shared" si="610"/>
        <v>0</v>
      </c>
      <c r="DP173" s="40">
        <f t="shared" si="610"/>
        <v>0</v>
      </c>
      <c r="DQ173" s="40">
        <f t="shared" si="610"/>
        <v>0</v>
      </c>
      <c r="DR173" s="40">
        <f t="shared" si="610"/>
        <v>0</v>
      </c>
      <c r="DS173" s="40">
        <f t="shared" si="610"/>
        <v>0</v>
      </c>
      <c r="DU173" s="40">
        <f t="shared" si="590"/>
        <v>3036914.5205830373</v>
      </c>
      <c r="DW173" s="40">
        <f t="shared" si="591"/>
        <v>5786973.287636566</v>
      </c>
      <c r="DX173" s="40">
        <f t="shared" si="592"/>
        <v>8823887.8082196042</v>
      </c>
    </row>
    <row r="174" spans="1:128" s="84" customFormat="1" hidden="1" x14ac:dyDescent="0.3">
      <c r="B174" s="85" t="s">
        <v>78</v>
      </c>
      <c r="C174" s="86" t="s">
        <v>79</v>
      </c>
      <c r="D174" s="85" t="s">
        <v>80</v>
      </c>
      <c r="E174" s="86" t="s">
        <v>81</v>
      </c>
      <c r="F174" s="91" t="s">
        <v>82</v>
      </c>
      <c r="G174" s="113" t="s">
        <v>179</v>
      </c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>
        <f t="shared" si="573"/>
        <v>0</v>
      </c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>
        <f t="shared" si="575"/>
        <v>0</v>
      </c>
      <c r="AK174" s="92">
        <f t="shared" ref="AK174:AR174" si="611">AK111*AK$203-AK$145</f>
        <v>667567.88757252251</v>
      </c>
      <c r="AL174" s="92">
        <f t="shared" si="611"/>
        <v>425992.54147877463</v>
      </c>
      <c r="AM174" s="92">
        <f t="shared" si="611"/>
        <v>731749.2835546491</v>
      </c>
      <c r="AN174" s="92">
        <f t="shared" si="611"/>
        <v>646219.82107035432</v>
      </c>
      <c r="AO174" s="92">
        <f t="shared" si="611"/>
        <v>768283.5007143775</v>
      </c>
      <c r="AP174" s="92">
        <f t="shared" si="611"/>
        <v>722535.67434217921</v>
      </c>
      <c r="AQ174" s="92">
        <f t="shared" si="611"/>
        <v>734678.89631518803</v>
      </c>
      <c r="AR174" s="92">
        <f t="shared" si="611"/>
        <v>671700.72355801007</v>
      </c>
      <c r="AS174" s="92">
        <v>716933.26158736192</v>
      </c>
      <c r="AT174" s="92">
        <f>AT111*AT$203-AT$145</f>
        <v>622398.00421572931</v>
      </c>
      <c r="AU174" s="92">
        <f>AU111*AU$203-AU$145</f>
        <v>705196.9971803294</v>
      </c>
      <c r="AV174" s="92">
        <f>AV111*AV$203-AV$145</f>
        <v>672087.3689095286</v>
      </c>
      <c r="AW174" s="92">
        <f t="shared" si="578"/>
        <v>8085343.9604990054</v>
      </c>
      <c r="AY174" s="92">
        <f t="shared" ref="AY174:BJ174" si="612">AY111*AY$203-AY$145</f>
        <v>549170.35466792947</v>
      </c>
      <c r="AZ174" s="92">
        <f t="shared" si="612"/>
        <v>630817.98942410538</v>
      </c>
      <c r="BA174" s="92">
        <f t="shared" si="612"/>
        <v>691648.88722826738</v>
      </c>
      <c r="BB174" s="92">
        <f t="shared" si="612"/>
        <v>665992.99499761232</v>
      </c>
      <c r="BC174" s="92">
        <f t="shared" si="612"/>
        <v>643663.1561129404</v>
      </c>
      <c r="BD174" s="92">
        <f t="shared" si="612"/>
        <v>685439.1378898907</v>
      </c>
      <c r="BE174" s="92">
        <f t="shared" si="612"/>
        <v>703866.3836590522</v>
      </c>
      <c r="BF174" s="92" t="e">
        <f t="shared" si="612"/>
        <v>#REF!</v>
      </c>
      <c r="BG174" s="92">
        <f t="shared" si="612"/>
        <v>588647.5356819462</v>
      </c>
      <c r="BH174" s="92">
        <f t="shared" si="612"/>
        <v>671077.65054532525</v>
      </c>
      <c r="BI174" s="92">
        <f t="shared" si="612"/>
        <v>659852.54777520383</v>
      </c>
      <c r="BJ174" s="92">
        <f t="shared" si="612"/>
        <v>695856.34781424736</v>
      </c>
      <c r="BK174" s="92" t="e">
        <f t="shared" si="580"/>
        <v>#REF!</v>
      </c>
      <c r="BM174" s="92">
        <f t="shared" ref="BM174:BX174" si="613">BM111*BM$203-BM$145</f>
        <v>622972.63840022171</v>
      </c>
      <c r="BN174" s="92">
        <f t="shared" si="613"/>
        <v>649217.81774510338</v>
      </c>
      <c r="BO174" s="92">
        <f t="shared" si="613"/>
        <v>710915.49678490881</v>
      </c>
      <c r="BP174" s="92">
        <f t="shared" si="613"/>
        <v>677636.53660508688</v>
      </c>
      <c r="BQ174" s="92">
        <f t="shared" si="613"/>
        <v>695035.67617005308</v>
      </c>
      <c r="BR174" s="92">
        <f t="shared" si="613"/>
        <v>682950.94831742824</v>
      </c>
      <c r="BS174" s="92">
        <f t="shared" si="613"/>
        <v>701935.75182430062</v>
      </c>
      <c r="BT174" s="92" t="e">
        <f t="shared" si="613"/>
        <v>#REF!</v>
      </c>
      <c r="BU174" s="92">
        <f t="shared" si="613"/>
        <v>690287.28136548749</v>
      </c>
      <c r="BV174" s="92">
        <f t="shared" si="613"/>
        <v>606668.72409150482</v>
      </c>
      <c r="BW174" s="92">
        <f t="shared" si="613"/>
        <v>679103.48022618296</v>
      </c>
      <c r="BX174" s="92">
        <f t="shared" si="613"/>
        <v>697501.40964565554</v>
      </c>
      <c r="BY174" s="92" t="e">
        <f t="shared" si="582"/>
        <v>#REF!</v>
      </c>
      <c r="CA174" s="92">
        <f t="shared" ref="CA174:CL174" si="614">CA111*CA$203-CA$145</f>
        <v>0</v>
      </c>
      <c r="CB174" s="92">
        <f t="shared" si="614"/>
        <v>0</v>
      </c>
      <c r="CC174" s="92">
        <f t="shared" si="614"/>
        <v>0</v>
      </c>
      <c r="CD174" s="92">
        <f t="shared" si="614"/>
        <v>0</v>
      </c>
      <c r="CE174" s="92">
        <f t="shared" si="614"/>
        <v>0</v>
      </c>
      <c r="CF174" s="92">
        <f t="shared" si="614"/>
        <v>0</v>
      </c>
      <c r="CG174" s="92">
        <f t="shared" si="614"/>
        <v>0</v>
      </c>
      <c r="CH174" s="92" t="e">
        <f t="shared" si="614"/>
        <v>#REF!</v>
      </c>
      <c r="CI174" s="92">
        <f t="shared" si="614"/>
        <v>0</v>
      </c>
      <c r="CJ174" s="92">
        <f t="shared" si="614"/>
        <v>0</v>
      </c>
      <c r="CK174" s="92">
        <f t="shared" si="614"/>
        <v>0</v>
      </c>
      <c r="CL174" s="92">
        <f t="shared" si="614"/>
        <v>0</v>
      </c>
      <c r="CM174" s="92" t="e">
        <f t="shared" si="584"/>
        <v>#REF!</v>
      </c>
      <c r="CO174" s="92">
        <f t="shared" ref="CO174:CR174" si="615">CO111*CO$203-CO$145</f>
        <v>0</v>
      </c>
      <c r="CP174" s="92">
        <f t="shared" si="615"/>
        <v>0</v>
      </c>
      <c r="CQ174" s="92">
        <f t="shared" si="615"/>
        <v>0</v>
      </c>
      <c r="CR174" s="92">
        <f t="shared" si="615"/>
        <v>0</v>
      </c>
      <c r="CS174" s="92">
        <f t="shared" si="586"/>
        <v>0</v>
      </c>
      <c r="CU174" s="92">
        <f t="shared" ref="CU174:CX174" si="616">CU111*CU$203-CU$145</f>
        <v>0</v>
      </c>
      <c r="CV174" s="92">
        <f t="shared" si="616"/>
        <v>0</v>
      </c>
      <c r="CW174" s="92">
        <f t="shared" si="616"/>
        <v>0</v>
      </c>
      <c r="CX174" s="92">
        <f t="shared" si="616"/>
        <v>0</v>
      </c>
      <c r="CY174" s="92">
        <f t="shared" si="588"/>
        <v>0</v>
      </c>
      <c r="DA174" s="92">
        <f t="shared" ref="DA174:DS174" si="617">DA111*DA$203-DA$145</f>
        <v>0</v>
      </c>
      <c r="DB174" s="92">
        <f t="shared" si="617"/>
        <v>0</v>
      </c>
      <c r="DC174" s="92">
        <f t="shared" si="617"/>
        <v>0</v>
      </c>
      <c r="DD174" s="92">
        <f t="shared" si="617"/>
        <v>0</v>
      </c>
      <c r="DE174" s="92">
        <f t="shared" si="617"/>
        <v>0</v>
      </c>
      <c r="DF174" s="92">
        <f t="shared" si="617"/>
        <v>0</v>
      </c>
      <c r="DG174" s="92">
        <f t="shared" si="617"/>
        <v>0</v>
      </c>
      <c r="DH174" s="92">
        <f t="shared" si="617"/>
        <v>0</v>
      </c>
      <c r="DI174" s="92">
        <f t="shared" si="617"/>
        <v>0</v>
      </c>
      <c r="DJ174" s="92">
        <f t="shared" si="617"/>
        <v>0</v>
      </c>
      <c r="DK174" s="92">
        <f t="shared" si="617"/>
        <v>0</v>
      </c>
      <c r="DL174" s="92">
        <f t="shared" si="617"/>
        <v>0</v>
      </c>
      <c r="DM174" s="92">
        <f t="shared" si="617"/>
        <v>0</v>
      </c>
      <c r="DN174" s="92">
        <f t="shared" si="617"/>
        <v>0</v>
      </c>
      <c r="DO174" s="92">
        <f t="shared" si="617"/>
        <v>0</v>
      </c>
      <c r="DP174" s="92">
        <f t="shared" si="617"/>
        <v>0</v>
      </c>
      <c r="DQ174" s="92">
        <f t="shared" si="617"/>
        <v>0</v>
      </c>
      <c r="DR174" s="92">
        <f t="shared" si="617"/>
        <v>0</v>
      </c>
      <c r="DS174" s="92">
        <f t="shared" si="617"/>
        <v>0</v>
      </c>
      <c r="DU174" s="92" t="e">
        <f t="shared" si="590"/>
        <v>#REF!</v>
      </c>
      <c r="DW174" s="92" t="e">
        <f t="shared" si="591"/>
        <v>#REF!</v>
      </c>
      <c r="DX174" s="92" t="e">
        <f t="shared" si="592"/>
        <v>#REF!</v>
      </c>
    </row>
    <row r="175" spans="1:128" hidden="1" x14ac:dyDescent="0.3">
      <c r="B175" s="15" t="s">
        <v>83</v>
      </c>
      <c r="C175" s="16" t="s">
        <v>84</v>
      </c>
      <c r="D175" s="15" t="s">
        <v>85</v>
      </c>
      <c r="E175" s="16" t="s">
        <v>86</v>
      </c>
      <c r="F175" s="68" t="s">
        <v>87</v>
      </c>
      <c r="G175" s="39" t="s">
        <v>179</v>
      </c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>
        <f t="shared" si="573"/>
        <v>0</v>
      </c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0">
        <f t="shared" si="575"/>
        <v>0</v>
      </c>
      <c r="AK175" s="40">
        <f t="shared" ref="AK175:AR178" si="618">AK112*AK$203</f>
        <v>63868.679696417545</v>
      </c>
      <c r="AL175" s="40">
        <f t="shared" si="618"/>
        <v>65259.982822814913</v>
      </c>
      <c r="AM175" s="40">
        <f t="shared" si="618"/>
        <v>70908.042872972583</v>
      </c>
      <c r="AN175" s="40">
        <f t="shared" si="618"/>
        <v>63681.669291184044</v>
      </c>
      <c r="AO175" s="40">
        <f t="shared" si="618"/>
        <v>73305.502792553089</v>
      </c>
      <c r="AP175" s="40">
        <f t="shared" si="618"/>
        <v>68747.476622275775</v>
      </c>
      <c r="AQ175" s="40">
        <f t="shared" si="618"/>
        <v>70973.493031395381</v>
      </c>
      <c r="AR175" s="40">
        <f t="shared" si="618"/>
        <v>64715.237502055126</v>
      </c>
      <c r="AS175" s="40">
        <v>68330.323297793366</v>
      </c>
      <c r="AT175" s="40">
        <f t="shared" ref="AT175:AV178" si="619">AT112*AT$203</f>
        <v>60541.597322103589</v>
      </c>
      <c r="AU175" s="40">
        <f t="shared" si="619"/>
        <v>66087.239970041672</v>
      </c>
      <c r="AV175" s="40">
        <f t="shared" si="619"/>
        <v>63506.226605312528</v>
      </c>
      <c r="AW175" s="40">
        <f t="shared" si="578"/>
        <v>799925.47182691959</v>
      </c>
      <c r="AY175" s="40">
        <f t="shared" ref="AY175:BJ178" si="620">AY112*AY$203</f>
        <v>53052.481207179961</v>
      </c>
      <c r="AZ175" s="40">
        <f t="shared" si="620"/>
        <v>60940.032987231774</v>
      </c>
      <c r="BA175" s="40">
        <f t="shared" si="620"/>
        <v>66816.588477053549</v>
      </c>
      <c r="BB175" s="40">
        <f t="shared" si="620"/>
        <v>64338.106656520307</v>
      </c>
      <c r="BC175" s="40">
        <f t="shared" si="620"/>
        <v>62180.937487210802</v>
      </c>
      <c r="BD175" s="40">
        <f t="shared" si="620"/>
        <v>66216.69700936001</v>
      </c>
      <c r="BE175" s="40">
        <f t="shared" si="620"/>
        <v>67996.857029941719</v>
      </c>
      <c r="BF175" s="40">
        <f t="shared" si="620"/>
        <v>68243.837471714316</v>
      </c>
      <c r="BG175" s="40">
        <f t="shared" si="620"/>
        <v>56866.165587730655</v>
      </c>
      <c r="BH175" s="40">
        <f t="shared" si="620"/>
        <v>64829.308686267774</v>
      </c>
      <c r="BI175" s="40">
        <f t="shared" si="620"/>
        <v>63744.910104482282</v>
      </c>
      <c r="BJ175" s="40">
        <f t="shared" si="620"/>
        <v>67223.049280646315</v>
      </c>
      <c r="BK175" s="40">
        <f t="shared" si="580"/>
        <v>762448.97198533942</v>
      </c>
      <c r="BM175" s="40">
        <f t="shared" ref="BM175:BX178" si="621">BM112*BM$203</f>
        <v>59729.868336674859</v>
      </c>
      <c r="BN175" s="40">
        <f t="shared" si="621"/>
        <v>63200.143607472615</v>
      </c>
      <c r="BO175" s="40">
        <f t="shared" si="621"/>
        <v>69308.210049986577</v>
      </c>
      <c r="BP175" s="40">
        <f t="shared" si="621"/>
        <v>65462.928430064647</v>
      </c>
      <c r="BQ175" s="40">
        <f t="shared" si="621"/>
        <v>67143.768477138248</v>
      </c>
      <c r="BR175" s="40">
        <f t="shared" si="621"/>
        <v>65976.326003512848</v>
      </c>
      <c r="BS175" s="40">
        <f t="shared" si="621"/>
        <v>67810.348766594048</v>
      </c>
      <c r="BT175" s="40">
        <f t="shared" si="621"/>
        <v>66891.803471051753</v>
      </c>
      <c r="BU175" s="40">
        <f t="shared" si="621"/>
        <v>66685.050842451266</v>
      </c>
      <c r="BV175" s="40">
        <f t="shared" si="621"/>
        <v>58607.098526485643</v>
      </c>
      <c r="BW175" s="40">
        <f t="shared" si="621"/>
        <v>65604.642195617867</v>
      </c>
      <c r="BX175" s="40">
        <f t="shared" si="621"/>
        <v>67381.970116692188</v>
      </c>
      <c r="BY175" s="40">
        <f t="shared" si="582"/>
        <v>783802.15882374253</v>
      </c>
      <c r="CA175" s="40">
        <f t="shared" ref="CA175:CL178" si="622">CA112*CA$203</f>
        <v>0</v>
      </c>
      <c r="CB175" s="40">
        <f t="shared" si="622"/>
        <v>0</v>
      </c>
      <c r="CC175" s="40">
        <f t="shared" si="622"/>
        <v>0</v>
      </c>
      <c r="CD175" s="40">
        <f t="shared" si="622"/>
        <v>0</v>
      </c>
      <c r="CE175" s="40">
        <f t="shared" si="622"/>
        <v>0</v>
      </c>
      <c r="CF175" s="40">
        <f t="shared" si="622"/>
        <v>0</v>
      </c>
      <c r="CG175" s="40">
        <f t="shared" si="622"/>
        <v>0</v>
      </c>
      <c r="CH175" s="40">
        <f t="shared" si="622"/>
        <v>0</v>
      </c>
      <c r="CI175" s="40">
        <f t="shared" si="622"/>
        <v>0</v>
      </c>
      <c r="CJ175" s="40">
        <f t="shared" si="622"/>
        <v>0</v>
      </c>
      <c r="CK175" s="40">
        <f t="shared" si="622"/>
        <v>0</v>
      </c>
      <c r="CL175" s="40">
        <f t="shared" si="622"/>
        <v>0</v>
      </c>
      <c r="CM175" s="40">
        <f t="shared" si="584"/>
        <v>0</v>
      </c>
      <c r="CO175" s="40">
        <f t="shared" ref="CO175:CR178" si="623">CO112*CO$203</f>
        <v>0</v>
      </c>
      <c r="CP175" s="40">
        <f t="shared" si="623"/>
        <v>0</v>
      </c>
      <c r="CQ175" s="40">
        <f t="shared" si="623"/>
        <v>0</v>
      </c>
      <c r="CR175" s="40">
        <f t="shared" si="623"/>
        <v>0</v>
      </c>
      <c r="CS175" s="40">
        <f t="shared" si="586"/>
        <v>0</v>
      </c>
      <c r="CU175" s="40">
        <f t="shared" ref="CU175:CX178" si="624">CU112*CU$203</f>
        <v>0</v>
      </c>
      <c r="CV175" s="40">
        <f t="shared" si="624"/>
        <v>0</v>
      </c>
      <c r="CW175" s="40">
        <f t="shared" si="624"/>
        <v>0</v>
      </c>
      <c r="CX175" s="40">
        <f t="shared" si="624"/>
        <v>0</v>
      </c>
      <c r="CY175" s="40">
        <f t="shared" si="588"/>
        <v>0</v>
      </c>
      <c r="DA175" s="40">
        <f t="shared" ref="DA175:DS178" si="625">DA112*DA$203</f>
        <v>0</v>
      </c>
      <c r="DB175" s="40">
        <f t="shared" si="625"/>
        <v>0</v>
      </c>
      <c r="DC175" s="40">
        <f t="shared" si="625"/>
        <v>0</v>
      </c>
      <c r="DD175" s="40">
        <f t="shared" si="625"/>
        <v>0</v>
      </c>
      <c r="DE175" s="40">
        <f t="shared" si="625"/>
        <v>0</v>
      </c>
      <c r="DF175" s="40">
        <f t="shared" si="625"/>
        <v>0</v>
      </c>
      <c r="DG175" s="40">
        <f t="shared" si="625"/>
        <v>0</v>
      </c>
      <c r="DH175" s="40">
        <f t="shared" si="625"/>
        <v>0</v>
      </c>
      <c r="DI175" s="40">
        <f t="shared" si="625"/>
        <v>0</v>
      </c>
      <c r="DJ175" s="40">
        <f t="shared" si="625"/>
        <v>0</v>
      </c>
      <c r="DK175" s="40">
        <f t="shared" si="625"/>
        <v>0</v>
      </c>
      <c r="DL175" s="40">
        <f t="shared" si="625"/>
        <v>0</v>
      </c>
      <c r="DM175" s="40">
        <f t="shared" si="625"/>
        <v>0</v>
      </c>
      <c r="DN175" s="40">
        <f t="shared" si="625"/>
        <v>0</v>
      </c>
      <c r="DO175" s="40">
        <f t="shared" si="625"/>
        <v>0</v>
      </c>
      <c r="DP175" s="40">
        <f t="shared" si="625"/>
        <v>0</v>
      </c>
      <c r="DQ175" s="40">
        <f t="shared" si="625"/>
        <v>0</v>
      </c>
      <c r="DR175" s="40">
        <f t="shared" si="625"/>
        <v>0</v>
      </c>
      <c r="DS175" s="40">
        <f t="shared" si="625"/>
        <v>0</v>
      </c>
      <c r="DU175" s="40">
        <f t="shared" si="590"/>
        <v>1444674.3057033375</v>
      </c>
      <c r="DW175" s="40">
        <f t="shared" si="591"/>
        <v>2754577.4729266241</v>
      </c>
      <c r="DX175" s="40">
        <f t="shared" si="592"/>
        <v>4199251.7786299614</v>
      </c>
    </row>
    <row r="176" spans="1:128" hidden="1" x14ac:dyDescent="0.3">
      <c r="B176" s="15" t="s">
        <v>88</v>
      </c>
      <c r="C176" s="16" t="s">
        <v>89</v>
      </c>
      <c r="D176" s="15"/>
      <c r="E176" s="16"/>
      <c r="F176" s="68" t="s">
        <v>90</v>
      </c>
      <c r="G176" s="39" t="s">
        <v>179</v>
      </c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>
        <f t="shared" si="573"/>
        <v>0</v>
      </c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0">
        <f t="shared" si="575"/>
        <v>0</v>
      </c>
      <c r="AK176" s="40">
        <f t="shared" si="618"/>
        <v>0</v>
      </c>
      <c r="AL176" s="40">
        <f t="shared" si="618"/>
        <v>0</v>
      </c>
      <c r="AM176" s="40">
        <f t="shared" si="618"/>
        <v>0</v>
      </c>
      <c r="AN176" s="40">
        <f t="shared" si="618"/>
        <v>0</v>
      </c>
      <c r="AO176" s="40">
        <f t="shared" si="618"/>
        <v>0</v>
      </c>
      <c r="AP176" s="40">
        <f t="shared" si="618"/>
        <v>0</v>
      </c>
      <c r="AQ176" s="40">
        <f t="shared" si="618"/>
        <v>0</v>
      </c>
      <c r="AR176" s="40">
        <f t="shared" si="618"/>
        <v>0</v>
      </c>
      <c r="AS176" s="40">
        <v>0</v>
      </c>
      <c r="AT176" s="40">
        <f t="shared" si="619"/>
        <v>0</v>
      </c>
      <c r="AU176" s="40">
        <f t="shared" si="619"/>
        <v>0</v>
      </c>
      <c r="AV176" s="40">
        <f t="shared" si="619"/>
        <v>0</v>
      </c>
      <c r="AW176" s="40">
        <f t="shared" si="578"/>
        <v>0</v>
      </c>
      <c r="AY176" s="40">
        <f t="shared" si="620"/>
        <v>0</v>
      </c>
      <c r="AZ176" s="40">
        <f t="shared" si="620"/>
        <v>0</v>
      </c>
      <c r="BA176" s="40">
        <f t="shared" si="620"/>
        <v>0</v>
      </c>
      <c r="BB176" s="40">
        <f t="shared" si="620"/>
        <v>0</v>
      </c>
      <c r="BC176" s="40">
        <f t="shared" si="620"/>
        <v>0</v>
      </c>
      <c r="BD176" s="40">
        <f t="shared" si="620"/>
        <v>0</v>
      </c>
      <c r="BE176" s="40">
        <f t="shared" si="620"/>
        <v>0</v>
      </c>
      <c r="BF176" s="40">
        <f t="shared" si="620"/>
        <v>0</v>
      </c>
      <c r="BG176" s="40">
        <f t="shared" si="620"/>
        <v>0</v>
      </c>
      <c r="BH176" s="40">
        <f t="shared" si="620"/>
        <v>0</v>
      </c>
      <c r="BI176" s="40">
        <f t="shared" si="620"/>
        <v>0</v>
      </c>
      <c r="BJ176" s="40">
        <f t="shared" si="620"/>
        <v>0</v>
      </c>
      <c r="BK176" s="40">
        <f t="shared" si="580"/>
        <v>0</v>
      </c>
      <c r="BM176" s="40">
        <f t="shared" si="621"/>
        <v>0</v>
      </c>
      <c r="BN176" s="40">
        <f t="shared" si="621"/>
        <v>0</v>
      </c>
      <c r="BO176" s="40">
        <f t="shared" si="621"/>
        <v>0</v>
      </c>
      <c r="BP176" s="40">
        <f t="shared" si="621"/>
        <v>0</v>
      </c>
      <c r="BQ176" s="40">
        <f t="shared" si="621"/>
        <v>0</v>
      </c>
      <c r="BR176" s="40">
        <f t="shared" si="621"/>
        <v>0</v>
      </c>
      <c r="BS176" s="40">
        <f t="shared" si="621"/>
        <v>0</v>
      </c>
      <c r="BT176" s="40">
        <f t="shared" si="621"/>
        <v>0</v>
      </c>
      <c r="BU176" s="40">
        <f t="shared" si="621"/>
        <v>0</v>
      </c>
      <c r="BV176" s="40">
        <f t="shared" si="621"/>
        <v>0</v>
      </c>
      <c r="BW176" s="40">
        <f t="shared" si="621"/>
        <v>0</v>
      </c>
      <c r="BX176" s="40">
        <f t="shared" si="621"/>
        <v>0</v>
      </c>
      <c r="BY176" s="40">
        <f t="shared" si="582"/>
        <v>0</v>
      </c>
      <c r="CA176" s="40">
        <f t="shared" si="622"/>
        <v>0</v>
      </c>
      <c r="CB176" s="40">
        <f t="shared" si="622"/>
        <v>0</v>
      </c>
      <c r="CC176" s="40">
        <f t="shared" si="622"/>
        <v>0</v>
      </c>
      <c r="CD176" s="40">
        <f t="shared" si="622"/>
        <v>0</v>
      </c>
      <c r="CE176" s="40">
        <f t="shared" si="622"/>
        <v>0</v>
      </c>
      <c r="CF176" s="40">
        <f t="shared" si="622"/>
        <v>0</v>
      </c>
      <c r="CG176" s="40">
        <f t="shared" si="622"/>
        <v>0</v>
      </c>
      <c r="CH176" s="40">
        <f t="shared" si="622"/>
        <v>0</v>
      </c>
      <c r="CI176" s="40">
        <f t="shared" si="622"/>
        <v>0</v>
      </c>
      <c r="CJ176" s="40">
        <f t="shared" si="622"/>
        <v>0</v>
      </c>
      <c r="CK176" s="40">
        <f t="shared" si="622"/>
        <v>0</v>
      </c>
      <c r="CL176" s="40">
        <f t="shared" si="622"/>
        <v>0</v>
      </c>
      <c r="CM176" s="40">
        <f t="shared" si="584"/>
        <v>0</v>
      </c>
      <c r="CO176" s="40">
        <f t="shared" si="623"/>
        <v>0</v>
      </c>
      <c r="CP176" s="40">
        <f t="shared" si="623"/>
        <v>0</v>
      </c>
      <c r="CQ176" s="40">
        <f t="shared" si="623"/>
        <v>0</v>
      </c>
      <c r="CR176" s="40">
        <f t="shared" si="623"/>
        <v>0</v>
      </c>
      <c r="CS176" s="40">
        <f t="shared" si="586"/>
        <v>0</v>
      </c>
      <c r="CU176" s="40">
        <f t="shared" si="624"/>
        <v>0</v>
      </c>
      <c r="CV176" s="40">
        <f t="shared" si="624"/>
        <v>0</v>
      </c>
      <c r="CW176" s="40">
        <f t="shared" si="624"/>
        <v>0</v>
      </c>
      <c r="CX176" s="40">
        <f t="shared" si="624"/>
        <v>0</v>
      </c>
      <c r="CY176" s="40">
        <f t="shared" si="588"/>
        <v>0</v>
      </c>
      <c r="DA176" s="40">
        <f t="shared" si="625"/>
        <v>0</v>
      </c>
      <c r="DB176" s="40">
        <f t="shared" si="625"/>
        <v>0</v>
      </c>
      <c r="DC176" s="40">
        <f t="shared" si="625"/>
        <v>0</v>
      </c>
      <c r="DD176" s="40">
        <f t="shared" si="625"/>
        <v>0</v>
      </c>
      <c r="DE176" s="40">
        <f t="shared" si="625"/>
        <v>0</v>
      </c>
      <c r="DF176" s="40">
        <f t="shared" si="625"/>
        <v>0</v>
      </c>
      <c r="DG176" s="40">
        <f t="shared" si="625"/>
        <v>0</v>
      </c>
      <c r="DH176" s="40">
        <f t="shared" si="625"/>
        <v>0</v>
      </c>
      <c r="DI176" s="40">
        <f t="shared" si="625"/>
        <v>0</v>
      </c>
      <c r="DJ176" s="40">
        <f t="shared" si="625"/>
        <v>0</v>
      </c>
      <c r="DK176" s="40">
        <f t="shared" si="625"/>
        <v>0</v>
      </c>
      <c r="DL176" s="40">
        <f t="shared" si="625"/>
        <v>0</v>
      </c>
      <c r="DM176" s="40">
        <f t="shared" si="625"/>
        <v>0</v>
      </c>
      <c r="DN176" s="40">
        <f t="shared" si="625"/>
        <v>0</v>
      </c>
      <c r="DO176" s="40">
        <f t="shared" si="625"/>
        <v>0</v>
      </c>
      <c r="DP176" s="40">
        <f t="shared" si="625"/>
        <v>0</v>
      </c>
      <c r="DQ176" s="40">
        <f t="shared" si="625"/>
        <v>0</v>
      </c>
      <c r="DR176" s="40">
        <f t="shared" si="625"/>
        <v>0</v>
      </c>
      <c r="DS176" s="40">
        <f t="shared" si="625"/>
        <v>0</v>
      </c>
      <c r="DU176" s="40">
        <f t="shared" si="590"/>
        <v>0</v>
      </c>
      <c r="DW176" s="40">
        <f t="shared" si="591"/>
        <v>0</v>
      </c>
      <c r="DX176" s="40">
        <f t="shared" si="592"/>
        <v>0</v>
      </c>
    </row>
    <row r="177" spans="1:128" hidden="1" x14ac:dyDescent="0.3">
      <c r="B177" s="15" t="s">
        <v>91</v>
      </c>
      <c r="C177" s="16" t="s">
        <v>92</v>
      </c>
      <c r="D177" s="15" t="s">
        <v>93</v>
      </c>
      <c r="E177" s="16" t="s">
        <v>94</v>
      </c>
      <c r="F177" s="68" t="s">
        <v>95</v>
      </c>
      <c r="G177" s="39" t="s">
        <v>179</v>
      </c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>
        <f t="shared" si="573"/>
        <v>0</v>
      </c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0">
        <f t="shared" si="575"/>
        <v>0</v>
      </c>
      <c r="AK177" s="40">
        <f t="shared" si="618"/>
        <v>38574.00173386481</v>
      </c>
      <c r="AL177" s="40">
        <f t="shared" si="618"/>
        <v>42249.058809536262</v>
      </c>
      <c r="AM177" s="40">
        <f t="shared" si="618"/>
        <v>46572.977274991623</v>
      </c>
      <c r="AN177" s="40">
        <f t="shared" si="618"/>
        <v>35462.583444180505</v>
      </c>
      <c r="AO177" s="40">
        <f t="shared" si="618"/>
        <v>43755.79145488685</v>
      </c>
      <c r="AP177" s="40">
        <f t="shared" si="618"/>
        <v>42601.441376092378</v>
      </c>
      <c r="AQ177" s="40">
        <f t="shared" si="618"/>
        <v>41299.824861205023</v>
      </c>
      <c r="AR177" s="40">
        <f t="shared" si="618"/>
        <v>33603.61107529451</v>
      </c>
      <c r="AS177" s="40">
        <v>32984.925882194089</v>
      </c>
      <c r="AT177" s="40">
        <f t="shared" si="619"/>
        <v>31307.364237006266</v>
      </c>
      <c r="AU177" s="40">
        <f t="shared" si="619"/>
        <v>35407.438386919646</v>
      </c>
      <c r="AV177" s="40">
        <f t="shared" si="619"/>
        <v>37297.804287278166</v>
      </c>
      <c r="AW177" s="40">
        <f t="shared" si="578"/>
        <v>461116.82282345014</v>
      </c>
      <c r="AY177" s="40">
        <f t="shared" si="620"/>
        <v>30871.499889961458</v>
      </c>
      <c r="AZ177" s="40">
        <f t="shared" si="620"/>
        <v>35461.305086046814</v>
      </c>
      <c r="BA177" s="40">
        <f t="shared" si="620"/>
        <v>38880.901644573707</v>
      </c>
      <c r="BB177" s="40">
        <f t="shared" si="620"/>
        <v>37438.660876398135</v>
      </c>
      <c r="BC177" s="40">
        <f t="shared" si="620"/>
        <v>36183.393521174912</v>
      </c>
      <c r="BD177" s="40">
        <f t="shared" si="620"/>
        <v>38531.821847408937</v>
      </c>
      <c r="BE177" s="40">
        <f t="shared" si="620"/>
        <v>39567.705723695275</v>
      </c>
      <c r="BF177" s="40">
        <f t="shared" si="620"/>
        <v>39711.424858173254</v>
      </c>
      <c r="BG177" s="40">
        <f t="shared" si="620"/>
        <v>33090.701598449785</v>
      </c>
      <c r="BH177" s="40">
        <f t="shared" si="620"/>
        <v>37724.49375475265</v>
      </c>
      <c r="BI177" s="40">
        <f t="shared" si="620"/>
        <v>37093.476883599527</v>
      </c>
      <c r="BJ177" s="40">
        <f t="shared" si="620"/>
        <v>39117.423186410473</v>
      </c>
      <c r="BK177" s="40">
        <f t="shared" si="580"/>
        <v>443672.80887064489</v>
      </c>
      <c r="BM177" s="40">
        <f t="shared" si="621"/>
        <v>37017.192178024205</v>
      </c>
      <c r="BN177" s="40">
        <f t="shared" si="621"/>
        <v>35324.214849952063</v>
      </c>
      <c r="BO177" s="40">
        <f t="shared" si="621"/>
        <v>42864.91802990024</v>
      </c>
      <c r="BP177" s="40">
        <f t="shared" si="621"/>
        <v>38093.200201761509</v>
      </c>
      <c r="BQ177" s="40">
        <f t="shared" si="621"/>
        <v>39071.289296701943</v>
      </c>
      <c r="BR177" s="40">
        <f t="shared" si="621"/>
        <v>38391.948776221536</v>
      </c>
      <c r="BS177" s="40">
        <f t="shared" si="621"/>
        <v>39459.175647431184</v>
      </c>
      <c r="BT177" s="40">
        <f t="shared" si="621"/>
        <v>38924.669619720262</v>
      </c>
      <c r="BU177" s="40">
        <f t="shared" si="621"/>
        <v>38804.359247691413</v>
      </c>
      <c r="BV177" s="40">
        <f t="shared" si="621"/>
        <v>34103.759042781552</v>
      </c>
      <c r="BW177" s="40">
        <f t="shared" si="621"/>
        <v>38175.6641393217</v>
      </c>
      <c r="BX177" s="40">
        <f t="shared" si="621"/>
        <v>39209.900002967712</v>
      </c>
      <c r="BY177" s="40">
        <f t="shared" si="582"/>
        <v>459440.2910324753</v>
      </c>
      <c r="CA177" s="40">
        <f t="shared" si="622"/>
        <v>0</v>
      </c>
      <c r="CB177" s="40">
        <f t="shared" si="622"/>
        <v>0</v>
      </c>
      <c r="CC177" s="40">
        <f t="shared" si="622"/>
        <v>0</v>
      </c>
      <c r="CD177" s="40">
        <f t="shared" si="622"/>
        <v>0</v>
      </c>
      <c r="CE177" s="40">
        <f t="shared" si="622"/>
        <v>0</v>
      </c>
      <c r="CF177" s="40">
        <f t="shared" si="622"/>
        <v>0</v>
      </c>
      <c r="CG177" s="40">
        <f t="shared" si="622"/>
        <v>0</v>
      </c>
      <c r="CH177" s="40">
        <f t="shared" si="622"/>
        <v>0</v>
      </c>
      <c r="CI177" s="40">
        <f t="shared" si="622"/>
        <v>0</v>
      </c>
      <c r="CJ177" s="40">
        <f t="shared" si="622"/>
        <v>0</v>
      </c>
      <c r="CK177" s="40">
        <f t="shared" si="622"/>
        <v>0</v>
      </c>
      <c r="CL177" s="40">
        <f t="shared" si="622"/>
        <v>0</v>
      </c>
      <c r="CM177" s="40">
        <f t="shared" si="584"/>
        <v>0</v>
      </c>
      <c r="CO177" s="40">
        <f t="shared" si="623"/>
        <v>0</v>
      </c>
      <c r="CP177" s="40">
        <f t="shared" si="623"/>
        <v>0</v>
      </c>
      <c r="CQ177" s="40">
        <f t="shared" si="623"/>
        <v>0</v>
      </c>
      <c r="CR177" s="40">
        <f t="shared" si="623"/>
        <v>0</v>
      </c>
      <c r="CS177" s="40">
        <f t="shared" si="586"/>
        <v>0</v>
      </c>
      <c r="CU177" s="40">
        <f t="shared" si="624"/>
        <v>0</v>
      </c>
      <c r="CV177" s="40">
        <f t="shared" si="624"/>
        <v>0</v>
      </c>
      <c r="CW177" s="40">
        <f t="shared" si="624"/>
        <v>0</v>
      </c>
      <c r="CX177" s="40">
        <f t="shared" si="624"/>
        <v>0</v>
      </c>
      <c r="CY177" s="40">
        <f t="shared" si="588"/>
        <v>0</v>
      </c>
      <c r="DA177" s="40">
        <f t="shared" si="625"/>
        <v>0</v>
      </c>
      <c r="DB177" s="40">
        <f t="shared" si="625"/>
        <v>0</v>
      </c>
      <c r="DC177" s="40">
        <f t="shared" si="625"/>
        <v>0</v>
      </c>
      <c r="DD177" s="40">
        <f t="shared" si="625"/>
        <v>0</v>
      </c>
      <c r="DE177" s="40">
        <f t="shared" si="625"/>
        <v>0</v>
      </c>
      <c r="DF177" s="40">
        <f t="shared" si="625"/>
        <v>0</v>
      </c>
      <c r="DG177" s="40">
        <f t="shared" si="625"/>
        <v>0</v>
      </c>
      <c r="DH177" s="40">
        <f t="shared" si="625"/>
        <v>0</v>
      </c>
      <c r="DI177" s="40">
        <f t="shared" si="625"/>
        <v>0</v>
      </c>
      <c r="DJ177" s="40">
        <f t="shared" si="625"/>
        <v>0</v>
      </c>
      <c r="DK177" s="40">
        <f t="shared" si="625"/>
        <v>0</v>
      </c>
      <c r="DL177" s="40">
        <f t="shared" si="625"/>
        <v>0</v>
      </c>
      <c r="DM177" s="40">
        <f t="shared" si="625"/>
        <v>0</v>
      </c>
      <c r="DN177" s="40">
        <f t="shared" si="625"/>
        <v>0</v>
      </c>
      <c r="DO177" s="40">
        <f t="shared" si="625"/>
        <v>0</v>
      </c>
      <c r="DP177" s="40">
        <f t="shared" si="625"/>
        <v>0</v>
      </c>
      <c r="DQ177" s="40">
        <f t="shared" si="625"/>
        <v>0</v>
      </c>
      <c r="DR177" s="40">
        <f t="shared" si="625"/>
        <v>0</v>
      </c>
      <c r="DS177" s="40">
        <f t="shared" si="625"/>
        <v>0</v>
      </c>
      <c r="DU177" s="40">
        <f t="shared" si="590"/>
        <v>846539.17503697437</v>
      </c>
      <c r="DW177" s="40">
        <f t="shared" si="591"/>
        <v>1612120.2318422869</v>
      </c>
      <c r="DX177" s="40">
        <f t="shared" si="592"/>
        <v>2458659.4068792611</v>
      </c>
    </row>
    <row r="178" spans="1:128" hidden="1" x14ac:dyDescent="0.3">
      <c r="B178" s="15" t="s">
        <v>96</v>
      </c>
      <c r="C178" s="16" t="s">
        <v>97</v>
      </c>
      <c r="D178" s="15" t="s">
        <v>98</v>
      </c>
      <c r="E178" s="16" t="s">
        <v>99</v>
      </c>
      <c r="F178" s="68" t="s">
        <v>100</v>
      </c>
      <c r="G178" s="39" t="s">
        <v>179</v>
      </c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>
        <f t="shared" si="573"/>
        <v>0</v>
      </c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0">
        <f t="shared" si="575"/>
        <v>0</v>
      </c>
      <c r="AK178" s="40">
        <f t="shared" si="618"/>
        <v>23084.514042850889</v>
      </c>
      <c r="AL178" s="40">
        <f t="shared" si="618"/>
        <v>29592.929080469545</v>
      </c>
      <c r="AM178" s="40">
        <f t="shared" si="618"/>
        <v>31156.791295907893</v>
      </c>
      <c r="AN178" s="40">
        <f t="shared" si="618"/>
        <v>29712.908706407405</v>
      </c>
      <c r="AO178" s="40">
        <f t="shared" si="618"/>
        <v>33479.133754650917</v>
      </c>
      <c r="AP178" s="40">
        <f t="shared" si="618"/>
        <v>33072.918797303348</v>
      </c>
      <c r="AQ178" s="40">
        <f t="shared" si="618"/>
        <v>32877.384054512491</v>
      </c>
      <c r="AR178" s="40">
        <f t="shared" si="618"/>
        <v>27695.926093390437</v>
      </c>
      <c r="AS178" s="40">
        <v>32379.666002291968</v>
      </c>
      <c r="AT178" s="40">
        <f t="shared" si="619"/>
        <v>27438.357892956934</v>
      </c>
      <c r="AU178" s="40">
        <f t="shared" si="619"/>
        <v>31867.333476544598</v>
      </c>
      <c r="AV178" s="40">
        <f t="shared" si="619"/>
        <v>29793.00929822728</v>
      </c>
      <c r="AW178" s="40">
        <f t="shared" si="578"/>
        <v>362150.8724955137</v>
      </c>
      <c r="AY178" s="40">
        <f t="shared" si="620"/>
        <v>24575.749694631726</v>
      </c>
      <c r="AZ178" s="40">
        <f t="shared" si="620"/>
        <v>28229.537299645126</v>
      </c>
      <c r="BA178" s="40">
        <f t="shared" si="620"/>
        <v>30951.76166122557</v>
      </c>
      <c r="BB178" s="40">
        <f t="shared" si="620"/>
        <v>29803.642903004762</v>
      </c>
      <c r="BC178" s="40">
        <f t="shared" si="620"/>
        <v>28804.367311220525</v>
      </c>
      <c r="BD178" s="40">
        <f t="shared" si="620"/>
        <v>30673.871123054345</v>
      </c>
      <c r="BE178" s="40">
        <f t="shared" si="620"/>
        <v>31498.502998637308</v>
      </c>
      <c r="BF178" s="40">
        <f t="shared" si="620"/>
        <v>31612.912907059294</v>
      </c>
      <c r="BG178" s="40">
        <f t="shared" si="620"/>
        <v>26342.380597053238</v>
      </c>
      <c r="BH178" s="40">
        <f t="shared" si="620"/>
        <v>30031.184723064533</v>
      </c>
      <c r="BI178" s="40">
        <f t="shared" si="620"/>
        <v>29528.853682012927</v>
      </c>
      <c r="BJ178" s="40">
        <f t="shared" si="620"/>
        <v>31140.048405643152</v>
      </c>
      <c r="BK178" s="40">
        <f t="shared" si="580"/>
        <v>353192.81330625253</v>
      </c>
      <c r="BM178" s="40">
        <f t="shared" si="621"/>
        <v>25383.077219230971</v>
      </c>
      <c r="BN178" s="40">
        <f t="shared" si="621"/>
        <v>26121.047627645497</v>
      </c>
      <c r="BO178" s="40">
        <f t="shared" si="621"/>
        <v>24923.121867355447</v>
      </c>
      <c r="BP178" s="40">
        <f t="shared" si="621"/>
        <v>30324.699368766378</v>
      </c>
      <c r="BQ178" s="40">
        <f t="shared" si="621"/>
        <v>31103.322787193843</v>
      </c>
      <c r="BR178" s="40">
        <f t="shared" si="621"/>
        <v>30562.522934635457</v>
      </c>
      <c r="BS178" s="40">
        <f t="shared" si="621"/>
        <v>31412.105901051742</v>
      </c>
      <c r="BT178" s="40">
        <f t="shared" si="621"/>
        <v>30986.603855666282</v>
      </c>
      <c r="BU178" s="40">
        <f t="shared" si="621"/>
        <v>30890.828865815191</v>
      </c>
      <c r="BV178" s="40">
        <f t="shared" si="621"/>
        <v>27148.841127540014</v>
      </c>
      <c r="BW178" s="40">
        <f t="shared" si="621"/>
        <v>30390.346101044903</v>
      </c>
      <c r="BX178" s="40">
        <f t="shared" si="621"/>
        <v>31213.666049890038</v>
      </c>
      <c r="BY178" s="40">
        <f t="shared" si="582"/>
        <v>350460.18370583578</v>
      </c>
      <c r="CA178" s="40">
        <f t="shared" si="622"/>
        <v>0</v>
      </c>
      <c r="CB178" s="40">
        <f t="shared" si="622"/>
        <v>0</v>
      </c>
      <c r="CC178" s="40">
        <f t="shared" si="622"/>
        <v>0</v>
      </c>
      <c r="CD178" s="40">
        <f t="shared" si="622"/>
        <v>0</v>
      </c>
      <c r="CE178" s="40">
        <f t="shared" si="622"/>
        <v>0</v>
      </c>
      <c r="CF178" s="40">
        <f t="shared" si="622"/>
        <v>0</v>
      </c>
      <c r="CG178" s="40">
        <f t="shared" si="622"/>
        <v>0</v>
      </c>
      <c r="CH178" s="40">
        <f t="shared" si="622"/>
        <v>0</v>
      </c>
      <c r="CI178" s="40">
        <f t="shared" si="622"/>
        <v>0</v>
      </c>
      <c r="CJ178" s="40">
        <f t="shared" si="622"/>
        <v>0</v>
      </c>
      <c r="CK178" s="40">
        <f t="shared" si="622"/>
        <v>0</v>
      </c>
      <c r="CL178" s="40">
        <f t="shared" si="622"/>
        <v>0</v>
      </c>
      <c r="CM178" s="40">
        <f t="shared" si="584"/>
        <v>0</v>
      </c>
      <c r="CO178" s="40">
        <f t="shared" si="623"/>
        <v>0</v>
      </c>
      <c r="CP178" s="40">
        <f t="shared" si="623"/>
        <v>0</v>
      </c>
      <c r="CQ178" s="40">
        <f t="shared" si="623"/>
        <v>0</v>
      </c>
      <c r="CR178" s="40">
        <f t="shared" si="623"/>
        <v>0</v>
      </c>
      <c r="CS178" s="40">
        <f t="shared" si="586"/>
        <v>0</v>
      </c>
      <c r="CU178" s="40">
        <f t="shared" si="624"/>
        <v>0</v>
      </c>
      <c r="CV178" s="40">
        <f t="shared" si="624"/>
        <v>0</v>
      </c>
      <c r="CW178" s="40">
        <f t="shared" si="624"/>
        <v>0</v>
      </c>
      <c r="CX178" s="40">
        <f t="shared" si="624"/>
        <v>0</v>
      </c>
      <c r="CY178" s="40">
        <f t="shared" si="588"/>
        <v>0</v>
      </c>
      <c r="DA178" s="40">
        <f t="shared" si="625"/>
        <v>0</v>
      </c>
      <c r="DB178" s="40">
        <f t="shared" si="625"/>
        <v>0</v>
      </c>
      <c r="DC178" s="40">
        <f t="shared" si="625"/>
        <v>0</v>
      </c>
      <c r="DD178" s="40">
        <f t="shared" si="625"/>
        <v>0</v>
      </c>
      <c r="DE178" s="40">
        <f t="shared" si="625"/>
        <v>0</v>
      </c>
      <c r="DF178" s="40">
        <f t="shared" si="625"/>
        <v>0</v>
      </c>
      <c r="DG178" s="40">
        <f t="shared" si="625"/>
        <v>0</v>
      </c>
      <c r="DH178" s="40">
        <f t="shared" si="625"/>
        <v>0</v>
      </c>
      <c r="DI178" s="40">
        <f t="shared" si="625"/>
        <v>0</v>
      </c>
      <c r="DJ178" s="40">
        <f t="shared" si="625"/>
        <v>0</v>
      </c>
      <c r="DK178" s="40">
        <f t="shared" si="625"/>
        <v>0</v>
      </c>
      <c r="DL178" s="40">
        <f t="shared" si="625"/>
        <v>0</v>
      </c>
      <c r="DM178" s="40">
        <f t="shared" si="625"/>
        <v>0</v>
      </c>
      <c r="DN178" s="40">
        <f t="shared" si="625"/>
        <v>0</v>
      </c>
      <c r="DO178" s="40">
        <f t="shared" si="625"/>
        <v>0</v>
      </c>
      <c r="DP178" s="40">
        <f t="shared" si="625"/>
        <v>0</v>
      </c>
      <c r="DQ178" s="40">
        <f t="shared" si="625"/>
        <v>0</v>
      </c>
      <c r="DR178" s="40">
        <f t="shared" si="625"/>
        <v>0</v>
      </c>
      <c r="DS178" s="40">
        <f t="shared" si="625"/>
        <v>0</v>
      </c>
      <c r="DU178" s="40">
        <f t="shared" si="590"/>
        <v>649416.24256479507</v>
      </c>
      <c r="DW178" s="40">
        <f t="shared" si="591"/>
        <v>1243584.6638934682</v>
      </c>
      <c r="DX178" s="40">
        <f t="shared" si="592"/>
        <v>1893000.9064582633</v>
      </c>
    </row>
    <row r="179" spans="1:128" hidden="1" x14ac:dyDescent="0.3">
      <c r="B179" s="15"/>
      <c r="C179" s="16"/>
      <c r="D179" s="15"/>
      <c r="E179" s="16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W179" s="40"/>
      <c r="BK179" s="40"/>
      <c r="BY179" s="40"/>
      <c r="CM179" s="40"/>
      <c r="CS179" s="40"/>
      <c r="CY179" s="40"/>
      <c r="DU179" s="40"/>
      <c r="DW179" s="40"/>
      <c r="DX179" s="40"/>
    </row>
    <row r="180" spans="1:128" s="10" customFormat="1" hidden="1" x14ac:dyDescent="0.3">
      <c r="A180" s="21"/>
      <c r="B180" s="136"/>
      <c r="C180" s="137"/>
      <c r="D180" s="136"/>
      <c r="E180" s="137"/>
      <c r="F180" s="138" t="s">
        <v>101</v>
      </c>
      <c r="G180" s="147" t="s">
        <v>179</v>
      </c>
      <c r="I180" s="148">
        <f t="shared" ref="I180:T180" si="626">SUM(I181:I182)</f>
        <v>0</v>
      </c>
      <c r="J180" s="148">
        <f t="shared" si="626"/>
        <v>0</v>
      </c>
      <c r="K180" s="148">
        <f t="shared" si="626"/>
        <v>0</v>
      </c>
      <c r="L180" s="148">
        <f t="shared" si="626"/>
        <v>0</v>
      </c>
      <c r="M180" s="148">
        <f t="shared" si="626"/>
        <v>0</v>
      </c>
      <c r="N180" s="148">
        <f t="shared" si="626"/>
        <v>0</v>
      </c>
      <c r="O180" s="148">
        <f t="shared" si="626"/>
        <v>0</v>
      </c>
      <c r="P180" s="148">
        <f t="shared" si="626"/>
        <v>0</v>
      </c>
      <c r="Q180" s="148">
        <f t="shared" si="626"/>
        <v>0</v>
      </c>
      <c r="R180" s="148">
        <f t="shared" si="626"/>
        <v>0</v>
      </c>
      <c r="S180" s="148">
        <f t="shared" si="626"/>
        <v>0</v>
      </c>
      <c r="T180" s="148">
        <f t="shared" si="626"/>
        <v>0</v>
      </c>
      <c r="U180" s="148">
        <f>SUM(I180:T180)</f>
        <v>0</v>
      </c>
      <c r="W180" s="148">
        <f>SUM(W181:W182)</f>
        <v>0</v>
      </c>
      <c r="X180" s="148">
        <f>SUM(X181:X182)</f>
        <v>0</v>
      </c>
      <c r="Y180" s="148">
        <f>SUM(Y181:Y182)</f>
        <v>0</v>
      </c>
      <c r="Z180" s="148">
        <f t="shared" ref="Z180:AH180" si="627">SUM(Z181:Z182)</f>
        <v>0</v>
      </c>
      <c r="AA180" s="148">
        <f t="shared" si="627"/>
        <v>0</v>
      </c>
      <c r="AB180" s="148">
        <f t="shared" si="627"/>
        <v>0</v>
      </c>
      <c r="AC180" s="148">
        <f t="shared" si="627"/>
        <v>0</v>
      </c>
      <c r="AD180" s="148">
        <f t="shared" si="627"/>
        <v>0</v>
      </c>
      <c r="AE180" s="148">
        <f t="shared" si="627"/>
        <v>0</v>
      </c>
      <c r="AF180" s="148">
        <f t="shared" si="627"/>
        <v>0</v>
      </c>
      <c r="AG180" s="148">
        <f t="shared" si="627"/>
        <v>0</v>
      </c>
      <c r="AH180" s="148">
        <f t="shared" si="627"/>
        <v>0</v>
      </c>
      <c r="AI180" s="148">
        <f>SUM(W180:AH180)</f>
        <v>0</v>
      </c>
      <c r="AK180" s="149">
        <f t="shared" ref="AK180:AR180" si="628">SUM(AK181:AK182)</f>
        <v>351661.67655994289</v>
      </c>
      <c r="AL180" s="149">
        <f t="shared" si="628"/>
        <v>325179.68242261099</v>
      </c>
      <c r="AM180" s="149">
        <f t="shared" si="628"/>
        <v>385300.83515551523</v>
      </c>
      <c r="AN180" s="149">
        <f t="shared" si="628"/>
        <v>359891.07256691286</v>
      </c>
      <c r="AO180" s="149" t="e">
        <f t="shared" si="628"/>
        <v>#REF!</v>
      </c>
      <c r="AP180" s="149">
        <f t="shared" si="628"/>
        <v>349857.85154932982</v>
      </c>
      <c r="AQ180" s="149">
        <f t="shared" si="628"/>
        <v>358595.70942583983</v>
      </c>
      <c r="AR180" s="149">
        <f t="shared" si="628"/>
        <v>329627.96324027586</v>
      </c>
      <c r="AS180" s="149">
        <v>253460.50117490051</v>
      </c>
      <c r="AT180" s="149">
        <f t="shared" ref="AT180:AV180" si="629">SUM(AT181:AT182)</f>
        <v>316928.61854380259</v>
      </c>
      <c r="AU180" s="149" t="e">
        <f t="shared" si="629"/>
        <v>#REF!</v>
      </c>
      <c r="AV180" s="149">
        <f t="shared" si="629"/>
        <v>342979.08457469509</v>
      </c>
      <c r="AW180" s="148" t="e">
        <f t="shared" ref="AW180:AW182" si="630">SUM(AK180:AV180)</f>
        <v>#REF!</v>
      </c>
      <c r="AY180" s="149" t="e">
        <f t="shared" ref="AY180:BJ180" si="631">SUM(AY181:AY182)</f>
        <v>#REF!</v>
      </c>
      <c r="AZ180" s="149" t="e">
        <f t="shared" si="631"/>
        <v>#REF!</v>
      </c>
      <c r="BA180" s="149" t="e">
        <f t="shared" si="631"/>
        <v>#REF!</v>
      </c>
      <c r="BB180" s="149" t="e">
        <f t="shared" si="631"/>
        <v>#REF!</v>
      </c>
      <c r="BC180" s="149" t="e">
        <f t="shared" si="631"/>
        <v>#REF!</v>
      </c>
      <c r="BD180" s="149" t="e">
        <f t="shared" si="631"/>
        <v>#REF!</v>
      </c>
      <c r="BE180" s="149" t="e">
        <f t="shared" si="631"/>
        <v>#REF!</v>
      </c>
      <c r="BF180" s="149">
        <f t="shared" si="631"/>
        <v>339671.69970229728</v>
      </c>
      <c r="BG180" s="149" t="e">
        <f t="shared" si="631"/>
        <v>#REF!</v>
      </c>
      <c r="BH180" s="149">
        <f t="shared" si="631"/>
        <v>330221.74971740047</v>
      </c>
      <c r="BI180" s="149" t="e">
        <f t="shared" si="631"/>
        <v>#REF!</v>
      </c>
      <c r="BJ180" s="149">
        <f t="shared" si="631"/>
        <v>333718.69591818319</v>
      </c>
      <c r="BK180" s="148" t="e">
        <f t="shared" ref="BK180:BK182" si="632">SUM(AY180:BJ180)</f>
        <v>#REF!</v>
      </c>
      <c r="BM180" s="149" t="e">
        <f t="shared" ref="BM180:BX180" si="633">SUM(BM181:BM182)</f>
        <v>#REF!</v>
      </c>
      <c r="BN180" s="149" t="e">
        <f t="shared" si="633"/>
        <v>#REF!</v>
      </c>
      <c r="BO180" s="149" t="e">
        <f t="shared" si="633"/>
        <v>#REF!</v>
      </c>
      <c r="BP180" s="149" t="e">
        <f t="shared" si="633"/>
        <v>#REF!</v>
      </c>
      <c r="BQ180" s="149" t="e">
        <f t="shared" si="633"/>
        <v>#REF!</v>
      </c>
      <c r="BR180" s="149" t="e">
        <f t="shared" si="633"/>
        <v>#REF!</v>
      </c>
      <c r="BS180" s="149" t="e">
        <f t="shared" si="633"/>
        <v>#REF!</v>
      </c>
      <c r="BT180" s="149">
        <f t="shared" si="633"/>
        <v>356641.40358640649</v>
      </c>
      <c r="BU180" s="149" t="e">
        <f t="shared" si="633"/>
        <v>#REF!</v>
      </c>
      <c r="BV180" s="149">
        <f t="shared" si="633"/>
        <v>332143.65630655119</v>
      </c>
      <c r="BW180" s="149" t="e">
        <f t="shared" si="633"/>
        <v>#REF!</v>
      </c>
      <c r="BX180" s="149">
        <f t="shared" si="633"/>
        <v>348245.80985625664</v>
      </c>
      <c r="BY180" s="148" t="e">
        <f t="shared" ref="BY180:BY182" si="634">SUM(BM180:BX180)</f>
        <v>#REF!</v>
      </c>
      <c r="CA180" s="149" t="e">
        <f t="shared" ref="CA180:CL180" si="635">SUM(CA181:CA182)</f>
        <v>#REF!</v>
      </c>
      <c r="CB180" s="149" t="e">
        <f t="shared" si="635"/>
        <v>#REF!</v>
      </c>
      <c r="CC180" s="149" t="e">
        <f t="shared" si="635"/>
        <v>#REF!</v>
      </c>
      <c r="CD180" s="149" t="e">
        <f t="shared" si="635"/>
        <v>#REF!</v>
      </c>
      <c r="CE180" s="149" t="e">
        <f t="shared" si="635"/>
        <v>#REF!</v>
      </c>
      <c r="CF180" s="149" t="e">
        <f t="shared" si="635"/>
        <v>#REF!</v>
      </c>
      <c r="CG180" s="149" t="e">
        <f t="shared" si="635"/>
        <v>#REF!</v>
      </c>
      <c r="CH180" s="149">
        <f t="shared" si="635"/>
        <v>0</v>
      </c>
      <c r="CI180" s="149" t="e">
        <f t="shared" si="635"/>
        <v>#REF!</v>
      </c>
      <c r="CJ180" s="149">
        <f t="shared" si="635"/>
        <v>0</v>
      </c>
      <c r="CK180" s="149" t="e">
        <f t="shared" si="635"/>
        <v>#REF!</v>
      </c>
      <c r="CL180" s="149">
        <f t="shared" si="635"/>
        <v>0</v>
      </c>
      <c r="CM180" s="148" t="e">
        <f t="shared" ref="CM180:CM182" si="636">SUM(CA180:CL180)</f>
        <v>#REF!</v>
      </c>
      <c r="CO180" s="149" t="e">
        <f t="shared" ref="CO180:CR180" si="637">SUM(CO181:CO182)</f>
        <v>#REF!</v>
      </c>
      <c r="CP180" s="149" t="e">
        <f t="shared" si="637"/>
        <v>#REF!</v>
      </c>
      <c r="CQ180" s="149" t="e">
        <f t="shared" si="637"/>
        <v>#REF!</v>
      </c>
      <c r="CR180" s="149" t="e">
        <f t="shared" si="637"/>
        <v>#REF!</v>
      </c>
      <c r="CS180" s="148" t="e">
        <f>SUM(CO180:CR180)</f>
        <v>#REF!</v>
      </c>
      <c r="CU180" s="149" t="e">
        <f t="shared" ref="CU180:CX180" si="638">SUM(CU181:CU182)</f>
        <v>#REF!</v>
      </c>
      <c r="CV180" s="149" t="e">
        <f t="shared" si="638"/>
        <v>#REF!</v>
      </c>
      <c r="CW180" s="149" t="e">
        <f t="shared" si="638"/>
        <v>#REF!</v>
      </c>
      <c r="CX180" s="149" t="e">
        <f t="shared" si="638"/>
        <v>#REF!</v>
      </c>
      <c r="CY180" s="148" t="e">
        <f>SUM(CU180:CX180)</f>
        <v>#REF!</v>
      </c>
      <c r="DA180" s="149" t="e">
        <f t="shared" ref="DA180:DS180" si="639">SUM(DA181:DA182)</f>
        <v>#REF!</v>
      </c>
      <c r="DB180" s="149" t="e">
        <f t="shared" si="639"/>
        <v>#REF!</v>
      </c>
      <c r="DC180" s="149" t="e">
        <f t="shared" si="639"/>
        <v>#REF!</v>
      </c>
      <c r="DD180" s="149" t="e">
        <f t="shared" si="639"/>
        <v>#REF!</v>
      </c>
      <c r="DE180" s="149" t="e">
        <f t="shared" si="639"/>
        <v>#REF!</v>
      </c>
      <c r="DF180" s="149" t="e">
        <f t="shared" si="639"/>
        <v>#REF!</v>
      </c>
      <c r="DG180" s="149" t="e">
        <f t="shared" si="639"/>
        <v>#REF!</v>
      </c>
      <c r="DH180" s="149" t="e">
        <f t="shared" si="639"/>
        <v>#REF!</v>
      </c>
      <c r="DI180" s="149" t="e">
        <f t="shared" si="639"/>
        <v>#REF!</v>
      </c>
      <c r="DJ180" s="149" t="e">
        <f t="shared" si="639"/>
        <v>#REF!</v>
      </c>
      <c r="DK180" s="149" t="e">
        <f t="shared" si="639"/>
        <v>#REF!</v>
      </c>
      <c r="DL180" s="149" t="e">
        <f t="shared" si="639"/>
        <v>#REF!</v>
      </c>
      <c r="DM180" s="149" t="e">
        <f t="shared" si="639"/>
        <v>#REF!</v>
      </c>
      <c r="DN180" s="149" t="e">
        <f t="shared" si="639"/>
        <v>#REF!</v>
      </c>
      <c r="DO180" s="149" t="e">
        <f t="shared" si="639"/>
        <v>#REF!</v>
      </c>
      <c r="DP180" s="149" t="e">
        <f t="shared" si="639"/>
        <v>#REF!</v>
      </c>
      <c r="DQ180" s="149" t="e">
        <f t="shared" si="639"/>
        <v>#REF!</v>
      </c>
      <c r="DR180" s="149" t="e">
        <f t="shared" si="639"/>
        <v>#REF!</v>
      </c>
      <c r="DS180" s="149" t="e">
        <f t="shared" si="639"/>
        <v>#REF!</v>
      </c>
      <c r="DU180" s="148" t="e">
        <f>SUM(BO180:BZ180)</f>
        <v>#REF!</v>
      </c>
      <c r="DW180" s="148" t="e">
        <f>SUM(BQ180:DV180)</f>
        <v>#REF!</v>
      </c>
      <c r="DX180" s="148" t="e">
        <f t="shared" ref="DX180:DX182" si="640">SUM(DL180:DW180)</f>
        <v>#REF!</v>
      </c>
    </row>
    <row r="181" spans="1:128" hidden="1" x14ac:dyDescent="0.3">
      <c r="B181" s="15" t="s">
        <v>103</v>
      </c>
      <c r="C181" s="16" t="s">
        <v>104</v>
      </c>
      <c r="D181" s="15" t="s">
        <v>105</v>
      </c>
      <c r="E181" s="16" t="s">
        <v>106</v>
      </c>
      <c r="F181" s="68" t="s">
        <v>107</v>
      </c>
      <c r="G181" s="39" t="s">
        <v>179</v>
      </c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>
        <f>SUM(I181:T181)</f>
        <v>0</v>
      </c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0">
        <f>SUM(W181:AH181)</f>
        <v>0</v>
      </c>
      <c r="AK181" s="40">
        <f t="shared" ref="AK181:AR181" si="641">AK118*AK$203</f>
        <v>55958.023753160989</v>
      </c>
      <c r="AL181" s="40">
        <f t="shared" si="641"/>
        <v>50960.87440482292</v>
      </c>
      <c r="AM181" s="40">
        <f t="shared" si="641"/>
        <v>59457.698716857347</v>
      </c>
      <c r="AN181" s="40">
        <f t="shared" si="641"/>
        <v>57959.59006910077</v>
      </c>
      <c r="AO181" s="40">
        <f t="shared" si="641"/>
        <v>59649.088619654904</v>
      </c>
      <c r="AP181" s="40">
        <f t="shared" si="641"/>
        <v>57362.672346170795</v>
      </c>
      <c r="AQ181" s="40">
        <f t="shared" si="641"/>
        <v>58817.387347242242</v>
      </c>
      <c r="AR181" s="40">
        <f t="shared" si="641"/>
        <v>57353.375660911654</v>
      </c>
      <c r="AS181" s="40">
        <v>57416.193370844012</v>
      </c>
      <c r="AT181" s="40">
        <f>AT118*AT$203</f>
        <v>53994.235414859766</v>
      </c>
      <c r="AU181" s="40">
        <f>AU118*AU$203</f>
        <v>54079.740761421686</v>
      </c>
      <c r="AV181" s="40">
        <f>AV118*AV$203</f>
        <v>55159.65834404729</v>
      </c>
      <c r="AW181" s="40">
        <f t="shared" si="630"/>
        <v>678168.53880909435</v>
      </c>
      <c r="AY181" s="40">
        <f t="shared" ref="AY181:BJ181" si="642">AY118*AY$203</f>
        <v>54742.965691791302</v>
      </c>
      <c r="AZ181" s="40">
        <f t="shared" si="642"/>
        <v>53068.333845200737</v>
      </c>
      <c r="BA181" s="40">
        <f t="shared" si="642"/>
        <v>54711.438358173022</v>
      </c>
      <c r="BB181" s="40">
        <f t="shared" si="642"/>
        <v>52180.775806265905</v>
      </c>
      <c r="BC181" s="40">
        <f t="shared" si="642"/>
        <v>57506.8747757729</v>
      </c>
      <c r="BD181" s="40">
        <f t="shared" si="642"/>
        <v>53758.798650695739</v>
      </c>
      <c r="BE181" s="40">
        <f t="shared" si="642"/>
        <v>53248.985687253997</v>
      </c>
      <c r="BF181" s="40">
        <f t="shared" si="642"/>
        <v>56667.124652010389</v>
      </c>
      <c r="BG181" s="40">
        <f t="shared" si="642"/>
        <v>52703.963849389816</v>
      </c>
      <c r="BH181" s="40">
        <f t="shared" si="642"/>
        <v>54843.965764414337</v>
      </c>
      <c r="BI181" s="40">
        <f t="shared" si="642"/>
        <v>54064.086392557278</v>
      </c>
      <c r="BJ181" s="40">
        <f t="shared" si="642"/>
        <v>55492.716692185066</v>
      </c>
      <c r="BK181" s="40">
        <f t="shared" si="632"/>
        <v>652990.03016571037</v>
      </c>
      <c r="BM181" s="40">
        <f t="shared" ref="BM181:BX181" si="643">BM118*BM$203</f>
        <v>55717.38692953001</v>
      </c>
      <c r="BN181" s="40">
        <f t="shared" si="643"/>
        <v>53077.081197161679</v>
      </c>
      <c r="BO181" s="40">
        <f t="shared" si="643"/>
        <v>58049.560529244474</v>
      </c>
      <c r="BP181" s="40">
        <f t="shared" si="643"/>
        <v>59328.843958914047</v>
      </c>
      <c r="BQ181" s="40">
        <f t="shared" si="643"/>
        <v>58913.703632567303</v>
      </c>
      <c r="BR181" s="40">
        <f t="shared" si="643"/>
        <v>58833.971667376609</v>
      </c>
      <c r="BS181" s="40">
        <f t="shared" si="643"/>
        <v>58406.996172347594</v>
      </c>
      <c r="BT181" s="40">
        <f t="shared" si="643"/>
        <v>59498.165112994713</v>
      </c>
      <c r="BU181" s="40">
        <f t="shared" si="643"/>
        <v>56862.405127864949</v>
      </c>
      <c r="BV181" s="40">
        <f t="shared" si="643"/>
        <v>55163.160303441487</v>
      </c>
      <c r="BW181" s="40">
        <f t="shared" si="643"/>
        <v>56837.053495820765</v>
      </c>
      <c r="BX181" s="40">
        <f t="shared" si="643"/>
        <v>57908.371038138306</v>
      </c>
      <c r="BY181" s="40">
        <f t="shared" si="634"/>
        <v>688596.69916540186</v>
      </c>
      <c r="CA181" s="40">
        <f t="shared" ref="CA181:CL181" si="644">CA118*CA$203</f>
        <v>0</v>
      </c>
      <c r="CB181" s="40">
        <f t="shared" si="644"/>
        <v>0</v>
      </c>
      <c r="CC181" s="40">
        <f t="shared" si="644"/>
        <v>0</v>
      </c>
      <c r="CD181" s="40">
        <f t="shared" si="644"/>
        <v>0</v>
      </c>
      <c r="CE181" s="40">
        <f t="shared" si="644"/>
        <v>0</v>
      </c>
      <c r="CF181" s="40">
        <f t="shared" si="644"/>
        <v>0</v>
      </c>
      <c r="CG181" s="40">
        <f t="shared" si="644"/>
        <v>0</v>
      </c>
      <c r="CH181" s="40">
        <f t="shared" si="644"/>
        <v>0</v>
      </c>
      <c r="CI181" s="40">
        <f t="shared" si="644"/>
        <v>0</v>
      </c>
      <c r="CJ181" s="40">
        <f t="shared" si="644"/>
        <v>0</v>
      </c>
      <c r="CK181" s="40">
        <f t="shared" si="644"/>
        <v>0</v>
      </c>
      <c r="CL181" s="40">
        <f t="shared" si="644"/>
        <v>0</v>
      </c>
      <c r="CM181" s="40">
        <f t="shared" si="636"/>
        <v>0</v>
      </c>
      <c r="CO181" s="40">
        <f t="shared" ref="CO181:CR181" si="645">CO118*CO$203</f>
        <v>0</v>
      </c>
      <c r="CP181" s="40">
        <f t="shared" si="645"/>
        <v>0</v>
      </c>
      <c r="CQ181" s="40">
        <f t="shared" si="645"/>
        <v>0</v>
      </c>
      <c r="CR181" s="40">
        <f t="shared" si="645"/>
        <v>0</v>
      </c>
      <c r="CS181" s="40">
        <f>SUM(CO181:CR181)</f>
        <v>0</v>
      </c>
      <c r="CU181" s="40">
        <f t="shared" ref="CU181:CX181" si="646">CU118*CU$203</f>
        <v>0</v>
      </c>
      <c r="CV181" s="40">
        <f t="shared" si="646"/>
        <v>0</v>
      </c>
      <c r="CW181" s="40">
        <f t="shared" si="646"/>
        <v>0</v>
      </c>
      <c r="CX181" s="40">
        <f t="shared" si="646"/>
        <v>0</v>
      </c>
      <c r="CY181" s="40">
        <f>SUM(CU181:CX181)</f>
        <v>0</v>
      </c>
      <c r="DA181" s="40">
        <f t="shared" ref="DA181:DS181" si="647">DA118*DA$203</f>
        <v>0</v>
      </c>
      <c r="DB181" s="40">
        <f t="shared" si="647"/>
        <v>0</v>
      </c>
      <c r="DC181" s="40">
        <f t="shared" si="647"/>
        <v>0</v>
      </c>
      <c r="DD181" s="40">
        <f t="shared" si="647"/>
        <v>0</v>
      </c>
      <c r="DE181" s="40">
        <f t="shared" si="647"/>
        <v>0</v>
      </c>
      <c r="DF181" s="40">
        <f t="shared" si="647"/>
        <v>0</v>
      </c>
      <c r="DG181" s="40">
        <f t="shared" si="647"/>
        <v>0</v>
      </c>
      <c r="DH181" s="40">
        <f t="shared" si="647"/>
        <v>0</v>
      </c>
      <c r="DI181" s="40">
        <f t="shared" si="647"/>
        <v>0</v>
      </c>
      <c r="DJ181" s="40">
        <f t="shared" si="647"/>
        <v>0</v>
      </c>
      <c r="DK181" s="40">
        <f t="shared" si="647"/>
        <v>0</v>
      </c>
      <c r="DL181" s="40">
        <f t="shared" si="647"/>
        <v>0</v>
      </c>
      <c r="DM181" s="40">
        <f t="shared" si="647"/>
        <v>0</v>
      </c>
      <c r="DN181" s="40">
        <f t="shared" si="647"/>
        <v>0</v>
      </c>
      <c r="DO181" s="40">
        <f t="shared" si="647"/>
        <v>0</v>
      </c>
      <c r="DP181" s="40">
        <f t="shared" si="647"/>
        <v>0</v>
      </c>
      <c r="DQ181" s="40">
        <f t="shared" si="647"/>
        <v>0</v>
      </c>
      <c r="DR181" s="40">
        <f t="shared" si="647"/>
        <v>0</v>
      </c>
      <c r="DS181" s="40">
        <f t="shared" si="647"/>
        <v>0</v>
      </c>
      <c r="DU181" s="40">
        <f>SUM(BO181:BZ181)</f>
        <v>1268398.9302041121</v>
      </c>
      <c r="DW181" s="40">
        <f>SUM(BQ181:DV181)</f>
        <v>2419419.4559200658</v>
      </c>
      <c r="DX181" s="40">
        <f t="shared" si="640"/>
        <v>3687818.3861241778</v>
      </c>
    </row>
    <row r="182" spans="1:128" s="84" customFormat="1" hidden="1" x14ac:dyDescent="0.3">
      <c r="B182" s="85" t="s">
        <v>108</v>
      </c>
      <c r="C182" s="86" t="s">
        <v>109</v>
      </c>
      <c r="D182" s="85" t="s">
        <v>110</v>
      </c>
      <c r="E182" s="86" t="s">
        <v>111</v>
      </c>
      <c r="F182" s="91" t="s">
        <v>112</v>
      </c>
      <c r="G182" s="113" t="s">
        <v>179</v>
      </c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>
        <f>SUM(I182:T182)</f>
        <v>0</v>
      </c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>
        <f>SUM(W182:AH182)</f>
        <v>0</v>
      </c>
      <c r="AK182" s="92">
        <f t="shared" ref="AK182:AR182" si="648">AK119*AK$203-AK$146</f>
        <v>295703.65280678193</v>
      </c>
      <c r="AL182" s="92">
        <f t="shared" si="648"/>
        <v>274218.80801778805</v>
      </c>
      <c r="AM182" s="92">
        <f t="shared" si="648"/>
        <v>325843.13643865788</v>
      </c>
      <c r="AN182" s="92">
        <f t="shared" si="648"/>
        <v>301931.48249781207</v>
      </c>
      <c r="AO182" s="92" t="e">
        <f t="shared" si="648"/>
        <v>#REF!</v>
      </c>
      <c r="AP182" s="92">
        <f t="shared" si="648"/>
        <v>292495.179203159</v>
      </c>
      <c r="AQ182" s="92">
        <f t="shared" si="648"/>
        <v>299778.32207859756</v>
      </c>
      <c r="AR182" s="92">
        <f t="shared" si="648"/>
        <v>272274.58757936419</v>
      </c>
      <c r="AS182" s="92">
        <v>196044.3078040565</v>
      </c>
      <c r="AT182" s="92">
        <f>AT119*AT$203-AT$146</f>
        <v>262934.38312894281</v>
      </c>
      <c r="AU182" s="92" t="e">
        <f>AU119*AU$203-AU$146</f>
        <v>#REF!</v>
      </c>
      <c r="AV182" s="92">
        <f>AV119*AV$203-AV$146</f>
        <v>287819.42623064783</v>
      </c>
      <c r="AW182" s="92" t="e">
        <f t="shared" si="630"/>
        <v>#REF!</v>
      </c>
      <c r="AY182" s="92" t="e">
        <f t="shared" ref="AY182:BJ182" si="649">AY119*AY$203-AY$146</f>
        <v>#REF!</v>
      </c>
      <c r="AZ182" s="92" t="e">
        <f t="shared" si="649"/>
        <v>#REF!</v>
      </c>
      <c r="BA182" s="92" t="e">
        <f t="shared" si="649"/>
        <v>#REF!</v>
      </c>
      <c r="BB182" s="92" t="e">
        <f t="shared" si="649"/>
        <v>#REF!</v>
      </c>
      <c r="BC182" s="92" t="e">
        <f t="shared" si="649"/>
        <v>#REF!</v>
      </c>
      <c r="BD182" s="92" t="e">
        <f t="shared" si="649"/>
        <v>#REF!</v>
      </c>
      <c r="BE182" s="92" t="e">
        <f t="shared" si="649"/>
        <v>#REF!</v>
      </c>
      <c r="BF182" s="92">
        <f t="shared" si="649"/>
        <v>283004.57505028689</v>
      </c>
      <c r="BG182" s="92" t="e">
        <f t="shared" si="649"/>
        <v>#REF!</v>
      </c>
      <c r="BH182" s="92">
        <f t="shared" si="649"/>
        <v>275377.78395298612</v>
      </c>
      <c r="BI182" s="92" t="e">
        <f t="shared" si="649"/>
        <v>#REF!</v>
      </c>
      <c r="BJ182" s="92">
        <f t="shared" si="649"/>
        <v>278225.9792259981</v>
      </c>
      <c r="BK182" s="92" t="e">
        <f t="shared" si="632"/>
        <v>#REF!</v>
      </c>
      <c r="BM182" s="92" t="e">
        <f t="shared" ref="BM182:BX182" si="650">BM119*BM$203-BM$146</f>
        <v>#REF!</v>
      </c>
      <c r="BN182" s="92" t="e">
        <f t="shared" si="650"/>
        <v>#REF!</v>
      </c>
      <c r="BO182" s="92" t="e">
        <f t="shared" si="650"/>
        <v>#REF!</v>
      </c>
      <c r="BP182" s="92" t="e">
        <f t="shared" si="650"/>
        <v>#REF!</v>
      </c>
      <c r="BQ182" s="92" t="e">
        <f t="shared" si="650"/>
        <v>#REF!</v>
      </c>
      <c r="BR182" s="92" t="e">
        <f t="shared" si="650"/>
        <v>#REF!</v>
      </c>
      <c r="BS182" s="92" t="e">
        <f t="shared" si="650"/>
        <v>#REF!</v>
      </c>
      <c r="BT182" s="92">
        <f t="shared" si="650"/>
        <v>297143.23847341177</v>
      </c>
      <c r="BU182" s="92" t="e">
        <f t="shared" si="650"/>
        <v>#REF!</v>
      </c>
      <c r="BV182" s="92">
        <f t="shared" si="650"/>
        <v>276980.49600310967</v>
      </c>
      <c r="BW182" s="92" t="e">
        <f t="shared" si="650"/>
        <v>#REF!</v>
      </c>
      <c r="BX182" s="92">
        <f t="shared" si="650"/>
        <v>290337.43881811836</v>
      </c>
      <c r="BY182" s="92" t="e">
        <f t="shared" si="634"/>
        <v>#REF!</v>
      </c>
      <c r="CA182" s="92" t="e">
        <f t="shared" ref="CA182:CL182" si="651">CA119*CA$203-CA$146</f>
        <v>#REF!</v>
      </c>
      <c r="CB182" s="92" t="e">
        <f t="shared" si="651"/>
        <v>#REF!</v>
      </c>
      <c r="CC182" s="92" t="e">
        <f t="shared" si="651"/>
        <v>#REF!</v>
      </c>
      <c r="CD182" s="92" t="e">
        <f t="shared" si="651"/>
        <v>#REF!</v>
      </c>
      <c r="CE182" s="92" t="e">
        <f t="shared" si="651"/>
        <v>#REF!</v>
      </c>
      <c r="CF182" s="92" t="e">
        <f t="shared" si="651"/>
        <v>#REF!</v>
      </c>
      <c r="CG182" s="92" t="e">
        <f t="shared" si="651"/>
        <v>#REF!</v>
      </c>
      <c r="CH182" s="92">
        <f t="shared" si="651"/>
        <v>0</v>
      </c>
      <c r="CI182" s="92" t="e">
        <f t="shared" si="651"/>
        <v>#REF!</v>
      </c>
      <c r="CJ182" s="92">
        <f t="shared" si="651"/>
        <v>0</v>
      </c>
      <c r="CK182" s="92" t="e">
        <f t="shared" si="651"/>
        <v>#REF!</v>
      </c>
      <c r="CL182" s="92">
        <f t="shared" si="651"/>
        <v>0</v>
      </c>
      <c r="CM182" s="92" t="e">
        <f t="shared" si="636"/>
        <v>#REF!</v>
      </c>
      <c r="CO182" s="92" t="e">
        <f t="shared" ref="CO182:CR182" si="652">CO119*CO$203-CO$146</f>
        <v>#REF!</v>
      </c>
      <c r="CP182" s="92" t="e">
        <f t="shared" si="652"/>
        <v>#REF!</v>
      </c>
      <c r="CQ182" s="92" t="e">
        <f t="shared" si="652"/>
        <v>#REF!</v>
      </c>
      <c r="CR182" s="92" t="e">
        <f t="shared" si="652"/>
        <v>#REF!</v>
      </c>
      <c r="CS182" s="92" t="e">
        <f>SUM(CO182:CR182)</f>
        <v>#REF!</v>
      </c>
      <c r="CU182" s="92" t="e">
        <f t="shared" ref="CU182:CX182" si="653">CU119*CU$203-CU$146</f>
        <v>#REF!</v>
      </c>
      <c r="CV182" s="92" t="e">
        <f t="shared" si="653"/>
        <v>#REF!</v>
      </c>
      <c r="CW182" s="92" t="e">
        <f t="shared" si="653"/>
        <v>#REF!</v>
      </c>
      <c r="CX182" s="92" t="e">
        <f t="shared" si="653"/>
        <v>#REF!</v>
      </c>
      <c r="CY182" s="92" t="e">
        <f>SUM(CU182:CX182)</f>
        <v>#REF!</v>
      </c>
      <c r="DA182" s="92" t="e">
        <f t="shared" ref="DA182:DS182" si="654">DA119*DA$203-DA$146</f>
        <v>#REF!</v>
      </c>
      <c r="DB182" s="92" t="e">
        <f t="shared" si="654"/>
        <v>#REF!</v>
      </c>
      <c r="DC182" s="92" t="e">
        <f t="shared" si="654"/>
        <v>#REF!</v>
      </c>
      <c r="DD182" s="92" t="e">
        <f t="shared" si="654"/>
        <v>#REF!</v>
      </c>
      <c r="DE182" s="92" t="e">
        <f t="shared" si="654"/>
        <v>#REF!</v>
      </c>
      <c r="DF182" s="92" t="e">
        <f t="shared" si="654"/>
        <v>#REF!</v>
      </c>
      <c r="DG182" s="92" t="e">
        <f t="shared" si="654"/>
        <v>#REF!</v>
      </c>
      <c r="DH182" s="92" t="e">
        <f t="shared" si="654"/>
        <v>#REF!</v>
      </c>
      <c r="DI182" s="92" t="e">
        <f t="shared" si="654"/>
        <v>#REF!</v>
      </c>
      <c r="DJ182" s="92" t="e">
        <f t="shared" si="654"/>
        <v>#REF!</v>
      </c>
      <c r="DK182" s="92" t="e">
        <f t="shared" si="654"/>
        <v>#REF!</v>
      </c>
      <c r="DL182" s="92" t="e">
        <f t="shared" si="654"/>
        <v>#REF!</v>
      </c>
      <c r="DM182" s="92" t="e">
        <f t="shared" si="654"/>
        <v>#REF!</v>
      </c>
      <c r="DN182" s="92" t="e">
        <f t="shared" si="654"/>
        <v>#REF!</v>
      </c>
      <c r="DO182" s="92" t="e">
        <f t="shared" si="654"/>
        <v>#REF!</v>
      </c>
      <c r="DP182" s="92" t="e">
        <f t="shared" si="654"/>
        <v>#REF!</v>
      </c>
      <c r="DQ182" s="92" t="e">
        <f t="shared" si="654"/>
        <v>#REF!</v>
      </c>
      <c r="DR182" s="92" t="e">
        <f t="shared" si="654"/>
        <v>#REF!</v>
      </c>
      <c r="DS182" s="92" t="e">
        <f t="shared" si="654"/>
        <v>#REF!</v>
      </c>
      <c r="DU182" s="92" t="e">
        <f>SUM(BO182:BZ182)</f>
        <v>#REF!</v>
      </c>
      <c r="DW182" s="92" t="e">
        <f>SUM(BQ182:DV182)</f>
        <v>#REF!</v>
      </c>
      <c r="DX182" s="92" t="e">
        <f t="shared" si="640"/>
        <v>#REF!</v>
      </c>
    </row>
    <row r="183" spans="1:128" hidden="1" x14ac:dyDescent="0.3">
      <c r="B183" s="15"/>
      <c r="C183" s="16"/>
      <c r="D183" s="15"/>
      <c r="E183" s="16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W183" s="40"/>
      <c r="BK183" s="40"/>
      <c r="BY183" s="40"/>
      <c r="CM183" s="40"/>
      <c r="CS183" s="40"/>
      <c r="CY183" s="40"/>
      <c r="DU183" s="40"/>
      <c r="DW183" s="40"/>
      <c r="DX183" s="40"/>
    </row>
    <row r="184" spans="1:128" s="10" customFormat="1" hidden="1" x14ac:dyDescent="0.3">
      <c r="A184" s="21"/>
      <c r="B184" s="136"/>
      <c r="C184" s="137"/>
      <c r="D184" s="136"/>
      <c r="E184" s="137"/>
      <c r="F184" s="138" t="s">
        <v>113</v>
      </c>
      <c r="G184" s="147" t="s">
        <v>179</v>
      </c>
      <c r="I184" s="148">
        <f>SUM(I186:I196)</f>
        <v>0</v>
      </c>
      <c r="J184" s="148">
        <f t="shared" ref="J184:T184" si="655">SUM(J186:J196)</f>
        <v>0</v>
      </c>
      <c r="K184" s="148">
        <f t="shared" si="655"/>
        <v>0</v>
      </c>
      <c r="L184" s="148">
        <f t="shared" si="655"/>
        <v>0</v>
      </c>
      <c r="M184" s="148">
        <f t="shared" si="655"/>
        <v>0</v>
      </c>
      <c r="N184" s="148">
        <f t="shared" si="655"/>
        <v>0</v>
      </c>
      <c r="O184" s="148">
        <f t="shared" si="655"/>
        <v>0</v>
      </c>
      <c r="P184" s="148">
        <f t="shared" si="655"/>
        <v>0</v>
      </c>
      <c r="Q184" s="148">
        <f t="shared" si="655"/>
        <v>0</v>
      </c>
      <c r="R184" s="148">
        <f t="shared" si="655"/>
        <v>0</v>
      </c>
      <c r="S184" s="148">
        <f t="shared" si="655"/>
        <v>0</v>
      </c>
      <c r="T184" s="148">
        <f t="shared" si="655"/>
        <v>0</v>
      </c>
      <c r="U184" s="148">
        <f t="shared" ref="U184:U196" si="656">SUM(I184:T184)</f>
        <v>0</v>
      </c>
      <c r="W184" s="148">
        <f>SUM(W186:W196)</f>
        <v>0</v>
      </c>
      <c r="X184" s="148">
        <f>SUM(X186:X196)</f>
        <v>0</v>
      </c>
      <c r="Y184" s="148">
        <f>SUM(Y186:Y196)</f>
        <v>0</v>
      </c>
      <c r="Z184" s="148">
        <f t="shared" ref="Z184:AH184" si="657">SUM(Z186:Z196)</f>
        <v>0</v>
      </c>
      <c r="AA184" s="148">
        <f t="shared" si="657"/>
        <v>0</v>
      </c>
      <c r="AB184" s="148">
        <f t="shared" si="657"/>
        <v>0</v>
      </c>
      <c r="AC184" s="148">
        <f t="shared" si="657"/>
        <v>0</v>
      </c>
      <c r="AD184" s="148">
        <f t="shared" si="657"/>
        <v>0</v>
      </c>
      <c r="AE184" s="148">
        <f t="shared" si="657"/>
        <v>0</v>
      </c>
      <c r="AF184" s="148">
        <f t="shared" si="657"/>
        <v>0</v>
      </c>
      <c r="AG184" s="148">
        <f t="shared" si="657"/>
        <v>0</v>
      </c>
      <c r="AH184" s="148">
        <f t="shared" si="657"/>
        <v>0</v>
      </c>
      <c r="AI184" s="148">
        <f t="shared" ref="AI184:AI196" si="658">SUM(W184:AH184)</f>
        <v>0</v>
      </c>
      <c r="AK184" s="149">
        <f t="shared" ref="AK184:AR184" si="659">SUM(AK186:AK196)</f>
        <v>933538.69377224741</v>
      </c>
      <c r="AL184" s="149">
        <f t="shared" si="659"/>
        <v>627661.62849527237</v>
      </c>
      <c r="AM184" s="149">
        <f t="shared" si="659"/>
        <v>879421.83930328488</v>
      </c>
      <c r="AN184" s="149">
        <f t="shared" si="659"/>
        <v>927338.05052887718</v>
      </c>
      <c r="AO184" s="149">
        <f t="shared" si="659"/>
        <v>849016.92406623997</v>
      </c>
      <c r="AP184" s="149">
        <f t="shared" si="659"/>
        <v>858055.41601328785</v>
      </c>
      <c r="AQ184" s="149">
        <f t="shared" si="659"/>
        <v>923521.75885734742</v>
      </c>
      <c r="AR184" s="149">
        <f t="shared" si="659"/>
        <v>948895.93141448882</v>
      </c>
      <c r="AS184" s="149">
        <v>960474.21441606455</v>
      </c>
      <c r="AT184" s="149">
        <f t="shared" ref="AT184:AV184" si="660">SUM(AT186:AT196)</f>
        <v>817336.69709834585</v>
      </c>
      <c r="AU184" s="149">
        <f t="shared" si="660"/>
        <v>922232.31855228089</v>
      </c>
      <c r="AV184" s="149">
        <f t="shared" si="660"/>
        <v>930017.27931397595</v>
      </c>
      <c r="AW184" s="148">
        <f t="shared" ref="AW184:AW196" si="661">SUM(AK184:AV184)</f>
        <v>10577510.751831714</v>
      </c>
      <c r="AY184" s="149">
        <f t="shared" ref="AY184:BJ184" si="662">SUM(AY186:AY196)</f>
        <v>870403.72613742424</v>
      </c>
      <c r="AZ184" s="149">
        <f t="shared" si="662"/>
        <v>676374.6515653932</v>
      </c>
      <c r="BA184" s="149">
        <f t="shared" si="662"/>
        <v>897919.38055837736</v>
      </c>
      <c r="BB184" s="149">
        <f t="shared" si="662"/>
        <v>886403.01010842598</v>
      </c>
      <c r="BC184" s="149">
        <f t="shared" si="662"/>
        <v>734729.89342271059</v>
      </c>
      <c r="BD184" s="149">
        <f t="shared" si="662"/>
        <v>874802.89605033747</v>
      </c>
      <c r="BE184" s="149">
        <f t="shared" si="662"/>
        <v>903560.40406459861</v>
      </c>
      <c r="BF184" s="149">
        <f t="shared" si="662"/>
        <v>871870.97348873992</v>
      </c>
      <c r="BG184" s="149">
        <f t="shared" si="662"/>
        <v>699496.05725907139</v>
      </c>
      <c r="BH184" s="149">
        <f t="shared" si="662"/>
        <v>882629.66484066518</v>
      </c>
      <c r="BI184" s="149">
        <f t="shared" si="662"/>
        <v>836774.82841832377</v>
      </c>
      <c r="BJ184" s="149">
        <f t="shared" si="662"/>
        <v>902512.38737419946</v>
      </c>
      <c r="BK184" s="148">
        <f t="shared" ref="BK184:BK196" si="663">SUM(AY184:BJ184)</f>
        <v>10037477.873288268</v>
      </c>
      <c r="BM184" s="149">
        <f t="shared" ref="BM184:BX184" si="664">SUM(BM186:BM196)</f>
        <v>928655.48175101925</v>
      </c>
      <c r="BN184" s="149">
        <f t="shared" si="664"/>
        <v>863601.83104392793</v>
      </c>
      <c r="BO184" s="149">
        <f t="shared" si="664"/>
        <v>804616.06341341138</v>
      </c>
      <c r="BP184" s="149">
        <f t="shared" si="664"/>
        <v>931037.47299738228</v>
      </c>
      <c r="BQ184" s="149">
        <f t="shared" si="664"/>
        <v>893420.99642773345</v>
      </c>
      <c r="BR184" s="149">
        <f t="shared" si="664"/>
        <v>925574.17189519072</v>
      </c>
      <c r="BS184" s="149">
        <f t="shared" si="664"/>
        <v>750736.79467486858</v>
      </c>
      <c r="BT184" s="149">
        <f t="shared" si="664"/>
        <v>906385.20267610694</v>
      </c>
      <c r="BU184" s="149">
        <f t="shared" si="664"/>
        <v>811043.3002137742</v>
      </c>
      <c r="BV184" s="149">
        <f t="shared" si="664"/>
        <v>908837.00739800464</v>
      </c>
      <c r="BW184" s="149">
        <f t="shared" si="664"/>
        <v>885329.30846995104</v>
      </c>
      <c r="BX184" s="149">
        <f t="shared" si="664"/>
        <v>877382.71912991966</v>
      </c>
      <c r="BY184" s="148">
        <f t="shared" ref="BY184:BY196" si="665">SUM(BM184:BX184)</f>
        <v>10486620.35009129</v>
      </c>
      <c r="CA184" s="149">
        <f t="shared" ref="CA184:CL184" si="666">SUM(CA186:CA196)</f>
        <v>0</v>
      </c>
      <c r="CB184" s="149">
        <f t="shared" si="666"/>
        <v>0</v>
      </c>
      <c r="CC184" s="149">
        <f t="shared" si="666"/>
        <v>0</v>
      </c>
      <c r="CD184" s="149">
        <f t="shared" si="666"/>
        <v>0</v>
      </c>
      <c r="CE184" s="149">
        <f t="shared" si="666"/>
        <v>0</v>
      </c>
      <c r="CF184" s="149">
        <f t="shared" si="666"/>
        <v>0</v>
      </c>
      <c r="CG184" s="149">
        <f t="shared" si="666"/>
        <v>0</v>
      </c>
      <c r="CH184" s="149">
        <f t="shared" si="666"/>
        <v>0</v>
      </c>
      <c r="CI184" s="149">
        <f t="shared" si="666"/>
        <v>0</v>
      </c>
      <c r="CJ184" s="149">
        <f t="shared" si="666"/>
        <v>0</v>
      </c>
      <c r="CK184" s="149">
        <f t="shared" si="666"/>
        <v>0</v>
      </c>
      <c r="CL184" s="149">
        <f t="shared" si="666"/>
        <v>0</v>
      </c>
      <c r="CM184" s="148">
        <f t="shared" ref="CM184:CM196" si="667">SUM(CA184:CL184)</f>
        <v>0</v>
      </c>
      <c r="CO184" s="149">
        <f t="shared" ref="CO184:CR184" si="668">SUM(CO186:CO196)</f>
        <v>0</v>
      </c>
      <c r="CP184" s="149">
        <f t="shared" si="668"/>
        <v>0</v>
      </c>
      <c r="CQ184" s="149">
        <f t="shared" si="668"/>
        <v>0</v>
      </c>
      <c r="CR184" s="149">
        <f t="shared" si="668"/>
        <v>0</v>
      </c>
      <c r="CS184" s="148">
        <f t="shared" ref="CS184:CS196" si="669">SUM(CO184:CR184)</f>
        <v>0</v>
      </c>
      <c r="CU184" s="149">
        <f t="shared" ref="CU184:CX184" si="670">SUM(CU186:CU196)</f>
        <v>0</v>
      </c>
      <c r="CV184" s="149">
        <f t="shared" si="670"/>
        <v>0</v>
      </c>
      <c r="CW184" s="149">
        <f t="shared" si="670"/>
        <v>0</v>
      </c>
      <c r="CX184" s="149">
        <f t="shared" si="670"/>
        <v>0</v>
      </c>
      <c r="CY184" s="148">
        <f t="shared" ref="CY184:CY196" si="671">SUM(CU184:CX184)</f>
        <v>0</v>
      </c>
      <c r="DA184" s="149">
        <f t="shared" ref="DA184:DS184" si="672">SUM(DA186:DA196)</f>
        <v>0</v>
      </c>
      <c r="DB184" s="149">
        <f t="shared" si="672"/>
        <v>0</v>
      </c>
      <c r="DC184" s="149">
        <f t="shared" si="672"/>
        <v>0</v>
      </c>
      <c r="DD184" s="149">
        <f t="shared" si="672"/>
        <v>0</v>
      </c>
      <c r="DE184" s="149">
        <f t="shared" si="672"/>
        <v>0</v>
      </c>
      <c r="DF184" s="149">
        <f t="shared" si="672"/>
        <v>0</v>
      </c>
      <c r="DG184" s="149">
        <f t="shared" si="672"/>
        <v>0</v>
      </c>
      <c r="DH184" s="149">
        <f t="shared" si="672"/>
        <v>0</v>
      </c>
      <c r="DI184" s="149">
        <f t="shared" si="672"/>
        <v>0</v>
      </c>
      <c r="DJ184" s="149">
        <f t="shared" si="672"/>
        <v>0</v>
      </c>
      <c r="DK184" s="149">
        <f t="shared" si="672"/>
        <v>0</v>
      </c>
      <c r="DL184" s="149">
        <f t="shared" si="672"/>
        <v>0</v>
      </c>
      <c r="DM184" s="149">
        <f t="shared" si="672"/>
        <v>0</v>
      </c>
      <c r="DN184" s="149">
        <f t="shared" si="672"/>
        <v>0</v>
      </c>
      <c r="DO184" s="149">
        <f t="shared" si="672"/>
        <v>0</v>
      </c>
      <c r="DP184" s="149">
        <f t="shared" si="672"/>
        <v>0</v>
      </c>
      <c r="DQ184" s="149">
        <f t="shared" si="672"/>
        <v>0</v>
      </c>
      <c r="DR184" s="149">
        <f t="shared" si="672"/>
        <v>0</v>
      </c>
      <c r="DS184" s="149">
        <f t="shared" si="672"/>
        <v>0</v>
      </c>
      <c r="DU184" s="148">
        <f t="shared" ref="DU184:DU196" si="673">SUM(BO184:BZ184)</f>
        <v>19180983.387387633</v>
      </c>
      <c r="DW184" s="148">
        <f t="shared" ref="DW184:DW196" si="674">SUM(BQ184:DV184)</f>
        <v>36626313.238364473</v>
      </c>
      <c r="DX184" s="148">
        <f t="shared" ref="DX184:DX196" si="675">SUM(DL184:DW184)</f>
        <v>55807296.625752106</v>
      </c>
    </row>
    <row r="185" spans="1:128" s="70" customFormat="1" hidden="1" x14ac:dyDescent="0.3">
      <c r="A185" s="10"/>
      <c r="B185" s="71"/>
      <c r="C185" s="72"/>
      <c r="D185" s="71"/>
      <c r="E185" s="72"/>
      <c r="F185" s="73" t="s">
        <v>115</v>
      </c>
      <c r="G185" s="98" t="s">
        <v>179</v>
      </c>
      <c r="I185" s="99">
        <f t="shared" ref="I185:T185" si="676">SUM(I186:I195)</f>
        <v>0</v>
      </c>
      <c r="J185" s="99">
        <f t="shared" si="676"/>
        <v>0</v>
      </c>
      <c r="K185" s="99">
        <f t="shared" si="676"/>
        <v>0</v>
      </c>
      <c r="L185" s="99">
        <f t="shared" si="676"/>
        <v>0</v>
      </c>
      <c r="M185" s="99">
        <f t="shared" si="676"/>
        <v>0</v>
      </c>
      <c r="N185" s="99">
        <f t="shared" si="676"/>
        <v>0</v>
      </c>
      <c r="O185" s="99">
        <f t="shared" si="676"/>
        <v>0</v>
      </c>
      <c r="P185" s="99">
        <f t="shared" si="676"/>
        <v>0</v>
      </c>
      <c r="Q185" s="99">
        <f t="shared" si="676"/>
        <v>0</v>
      </c>
      <c r="R185" s="99">
        <f t="shared" si="676"/>
        <v>0</v>
      </c>
      <c r="S185" s="99">
        <f t="shared" si="676"/>
        <v>0</v>
      </c>
      <c r="T185" s="99">
        <f t="shared" si="676"/>
        <v>0</v>
      </c>
      <c r="U185" s="99">
        <f t="shared" si="656"/>
        <v>0</v>
      </c>
      <c r="W185" s="99">
        <f>SUM(W186:W195)</f>
        <v>0</v>
      </c>
      <c r="X185" s="99">
        <f>SUM(X186:X195)</f>
        <v>0</v>
      </c>
      <c r="Y185" s="99">
        <f>SUM(Y186:Y195)</f>
        <v>0</v>
      </c>
      <c r="Z185" s="99">
        <f t="shared" ref="Z185:AH185" si="677">SUM(Z186:Z195)</f>
        <v>0</v>
      </c>
      <c r="AA185" s="99">
        <f t="shared" si="677"/>
        <v>0</v>
      </c>
      <c r="AB185" s="99">
        <f t="shared" si="677"/>
        <v>0</v>
      </c>
      <c r="AC185" s="99">
        <f t="shared" si="677"/>
        <v>0</v>
      </c>
      <c r="AD185" s="99">
        <f t="shared" si="677"/>
        <v>0</v>
      </c>
      <c r="AE185" s="99">
        <f t="shared" si="677"/>
        <v>0</v>
      </c>
      <c r="AF185" s="99">
        <f t="shared" si="677"/>
        <v>0</v>
      </c>
      <c r="AG185" s="99">
        <f t="shared" si="677"/>
        <v>0</v>
      </c>
      <c r="AH185" s="99">
        <f t="shared" si="677"/>
        <v>0</v>
      </c>
      <c r="AI185" s="99">
        <f t="shared" si="658"/>
        <v>0</v>
      </c>
      <c r="AK185" s="33">
        <f t="shared" ref="AK185:AR196" si="678">AK122*AK$203</f>
        <v>486553.97958039993</v>
      </c>
      <c r="AL185" s="33">
        <f t="shared" si="678"/>
        <v>342830.29700632667</v>
      </c>
      <c r="AM185" s="33">
        <f t="shared" si="678"/>
        <v>451338.03411502857</v>
      </c>
      <c r="AN185" s="33">
        <f t="shared" si="678"/>
        <v>465255.88379817898</v>
      </c>
      <c r="AO185" s="33">
        <f t="shared" si="678"/>
        <v>398665.08066648297</v>
      </c>
      <c r="AP185" s="33">
        <f t="shared" si="678"/>
        <v>420823.36376968637</v>
      </c>
      <c r="AQ185" s="33">
        <f t="shared" si="678"/>
        <v>439440.59724198998</v>
      </c>
      <c r="AR185" s="33">
        <f t="shared" si="678"/>
        <v>423602.52479221829</v>
      </c>
      <c r="AS185" s="33">
        <v>417491.78656135121</v>
      </c>
      <c r="AT185" s="33">
        <f t="shared" ref="AT185:AV196" si="679">AT122*AT$203</f>
        <v>357147.89047411259</v>
      </c>
      <c r="AU185" s="33">
        <f t="shared" si="679"/>
        <v>403094.97178400256</v>
      </c>
      <c r="AV185" s="33">
        <f t="shared" si="679"/>
        <v>408831.3251248672</v>
      </c>
      <c r="AW185" s="99">
        <f t="shared" si="661"/>
        <v>5015075.7349146446</v>
      </c>
      <c r="AY185" s="33">
        <f t="shared" ref="AY185:BJ196" si="680">AY122*AY$203</f>
        <v>377215.17923807719</v>
      </c>
      <c r="AZ185" s="33">
        <f t="shared" si="680"/>
        <v>291404.96702395234</v>
      </c>
      <c r="BA185" s="33">
        <f t="shared" si="680"/>
        <v>385877.02040940232</v>
      </c>
      <c r="BB185" s="33">
        <f t="shared" si="680"/>
        <v>378226.92476187542</v>
      </c>
      <c r="BC185" s="33">
        <f t="shared" si="680"/>
        <v>311657.75332258502</v>
      </c>
      <c r="BD185" s="33">
        <f t="shared" si="680"/>
        <v>372162.67293680843</v>
      </c>
      <c r="BE185" s="33">
        <f t="shared" si="680"/>
        <v>385296.62881084415</v>
      </c>
      <c r="BF185" s="33">
        <f t="shared" si="680"/>
        <v>372732.12541332375</v>
      </c>
      <c r="BG185" s="33">
        <f t="shared" si="680"/>
        <v>300652.40329584497</v>
      </c>
      <c r="BH185" s="33">
        <f t="shared" si="680"/>
        <v>378326.44080175954</v>
      </c>
      <c r="BI185" s="33">
        <f t="shared" si="680"/>
        <v>359055.06610283197</v>
      </c>
      <c r="BJ185" s="33">
        <f t="shared" si="680"/>
        <v>382982.20616493095</v>
      </c>
      <c r="BK185" s="99">
        <f t="shared" si="663"/>
        <v>4295589.3882822357</v>
      </c>
      <c r="BM185" s="33">
        <f t="shared" ref="BM185:BX196" si="681">BM122*BM$203</f>
        <v>425496.94569096394</v>
      </c>
      <c r="BN185" s="33">
        <f t="shared" si="681"/>
        <v>390808.12930794223</v>
      </c>
      <c r="BO185" s="33">
        <f t="shared" si="681"/>
        <v>368465.73818084504</v>
      </c>
      <c r="BP185" s="33">
        <f t="shared" si="681"/>
        <v>403494.19521225052</v>
      </c>
      <c r="BQ185" s="33">
        <f t="shared" si="681"/>
        <v>388255.24987417716</v>
      </c>
      <c r="BR185" s="33">
        <f t="shared" si="681"/>
        <v>401054.65894232003</v>
      </c>
      <c r="BS185" s="33">
        <f t="shared" si="681"/>
        <v>317358.50791546085</v>
      </c>
      <c r="BT185" s="33">
        <f t="shared" si="681"/>
        <v>375931.38334984664</v>
      </c>
      <c r="BU185" s="33">
        <f t="shared" si="681"/>
        <v>338561.06586592633</v>
      </c>
      <c r="BV185" s="33">
        <f t="shared" si="681"/>
        <v>378852.0777191582</v>
      </c>
      <c r="BW185" s="33">
        <f t="shared" si="681"/>
        <v>363456.74114869046</v>
      </c>
      <c r="BX185" s="33">
        <f t="shared" si="681"/>
        <v>360470.80750846036</v>
      </c>
      <c r="BY185" s="99">
        <f t="shared" si="665"/>
        <v>4512205.5007160418</v>
      </c>
      <c r="CA185" s="33">
        <f t="shared" ref="CA185:CL196" si="682">CA122*CA$203</f>
        <v>0</v>
      </c>
      <c r="CB185" s="33">
        <f t="shared" si="682"/>
        <v>0</v>
      </c>
      <c r="CC185" s="33">
        <f t="shared" si="682"/>
        <v>0</v>
      </c>
      <c r="CD185" s="33">
        <f t="shared" si="682"/>
        <v>0</v>
      </c>
      <c r="CE185" s="33">
        <f t="shared" si="682"/>
        <v>0</v>
      </c>
      <c r="CF185" s="33">
        <f t="shared" si="682"/>
        <v>0</v>
      </c>
      <c r="CG185" s="33">
        <f t="shared" si="682"/>
        <v>0</v>
      </c>
      <c r="CH185" s="33">
        <f t="shared" si="682"/>
        <v>0</v>
      </c>
      <c r="CI185" s="33">
        <f t="shared" si="682"/>
        <v>0</v>
      </c>
      <c r="CJ185" s="33">
        <f t="shared" si="682"/>
        <v>0</v>
      </c>
      <c r="CK185" s="33">
        <f t="shared" si="682"/>
        <v>0</v>
      </c>
      <c r="CL185" s="33">
        <f t="shared" si="682"/>
        <v>0</v>
      </c>
      <c r="CM185" s="99">
        <f t="shared" si="667"/>
        <v>0</v>
      </c>
      <c r="CO185" s="33">
        <f t="shared" ref="CO185:CR196" si="683">CO122*CO$203</f>
        <v>0</v>
      </c>
      <c r="CP185" s="33">
        <f t="shared" si="683"/>
        <v>0</v>
      </c>
      <c r="CQ185" s="33">
        <f t="shared" si="683"/>
        <v>0</v>
      </c>
      <c r="CR185" s="33">
        <f t="shared" si="683"/>
        <v>0</v>
      </c>
      <c r="CS185" s="99">
        <f t="shared" si="669"/>
        <v>0</v>
      </c>
      <c r="CU185" s="33">
        <f t="shared" ref="CU185:CX196" si="684">CU122*CU$203</f>
        <v>0</v>
      </c>
      <c r="CV185" s="33">
        <f t="shared" si="684"/>
        <v>0</v>
      </c>
      <c r="CW185" s="33">
        <f t="shared" si="684"/>
        <v>0</v>
      </c>
      <c r="CX185" s="33">
        <f t="shared" si="684"/>
        <v>0</v>
      </c>
      <c r="CY185" s="99">
        <f t="shared" si="671"/>
        <v>0</v>
      </c>
      <c r="DA185" s="33">
        <f t="shared" ref="DA185:DS196" si="685">DA122*DA$203</f>
        <v>0</v>
      </c>
      <c r="DB185" s="33">
        <f t="shared" si="685"/>
        <v>0</v>
      </c>
      <c r="DC185" s="33">
        <f t="shared" si="685"/>
        <v>0</v>
      </c>
      <c r="DD185" s="33">
        <f t="shared" si="685"/>
        <v>0</v>
      </c>
      <c r="DE185" s="33">
        <f t="shared" si="685"/>
        <v>0</v>
      </c>
      <c r="DF185" s="33">
        <f t="shared" si="685"/>
        <v>0</v>
      </c>
      <c r="DG185" s="33">
        <f t="shared" si="685"/>
        <v>0</v>
      </c>
      <c r="DH185" s="33">
        <f t="shared" si="685"/>
        <v>0</v>
      </c>
      <c r="DI185" s="33">
        <f t="shared" si="685"/>
        <v>0</v>
      </c>
      <c r="DJ185" s="33">
        <f t="shared" si="685"/>
        <v>0</v>
      </c>
      <c r="DK185" s="33">
        <f t="shared" si="685"/>
        <v>0</v>
      </c>
      <c r="DL185" s="33">
        <f t="shared" si="685"/>
        <v>0</v>
      </c>
      <c r="DM185" s="33">
        <f t="shared" si="685"/>
        <v>0</v>
      </c>
      <c r="DN185" s="33">
        <f t="shared" si="685"/>
        <v>0</v>
      </c>
      <c r="DO185" s="33">
        <f t="shared" si="685"/>
        <v>0</v>
      </c>
      <c r="DP185" s="33">
        <f t="shared" si="685"/>
        <v>0</v>
      </c>
      <c r="DQ185" s="33">
        <f t="shared" si="685"/>
        <v>0</v>
      </c>
      <c r="DR185" s="33">
        <f t="shared" si="685"/>
        <v>0</v>
      </c>
      <c r="DS185" s="33">
        <f t="shared" si="685"/>
        <v>0</v>
      </c>
      <c r="DU185" s="99">
        <f t="shared" si="673"/>
        <v>8208105.9264331777</v>
      </c>
      <c r="DW185" s="99">
        <f t="shared" si="674"/>
        <v>15644251.919473259</v>
      </c>
      <c r="DX185" s="99">
        <f t="shared" si="675"/>
        <v>23852357.845906436</v>
      </c>
    </row>
    <row r="186" spans="1:128" hidden="1" x14ac:dyDescent="0.3">
      <c r="B186" s="15" t="s">
        <v>116</v>
      </c>
      <c r="C186" s="16" t="s">
        <v>64</v>
      </c>
      <c r="D186" s="15" t="s">
        <v>117</v>
      </c>
      <c r="E186" s="16" t="s">
        <v>118</v>
      </c>
      <c r="F186" s="77" t="s">
        <v>119</v>
      </c>
      <c r="G186" s="39" t="s">
        <v>179</v>
      </c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>
        <f t="shared" si="656"/>
        <v>0</v>
      </c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0">
        <f t="shared" si="658"/>
        <v>0</v>
      </c>
      <c r="AK186" s="40">
        <f t="shared" si="678"/>
        <v>15875.671340606161</v>
      </c>
      <c r="AL186" s="40">
        <f t="shared" si="678"/>
        <v>12746.891073064249</v>
      </c>
      <c r="AM186" s="40">
        <f t="shared" si="678"/>
        <v>15494.293721271655</v>
      </c>
      <c r="AN186" s="40">
        <f t="shared" si="678"/>
        <v>14151.67287256021</v>
      </c>
      <c r="AO186" s="40">
        <f t="shared" si="678"/>
        <v>12619.060509163039</v>
      </c>
      <c r="AP186" s="40">
        <f t="shared" si="678"/>
        <v>12382.745440550183</v>
      </c>
      <c r="AQ186" s="40">
        <f t="shared" si="678"/>
        <v>13629.557719209106</v>
      </c>
      <c r="AR186" s="40">
        <f t="shared" si="678"/>
        <v>13105.644290213906</v>
      </c>
      <c r="AS186" s="40">
        <v>13219.627706029241</v>
      </c>
      <c r="AT186" s="40">
        <f t="shared" si="679"/>
        <v>11666.677972438129</v>
      </c>
      <c r="AU186" s="40">
        <f t="shared" si="679"/>
        <v>12992.039359902416</v>
      </c>
      <c r="AV186" s="40">
        <f t="shared" si="679"/>
        <v>12868.967261912325</v>
      </c>
      <c r="AW186" s="40">
        <f t="shared" si="661"/>
        <v>160752.84926692062</v>
      </c>
      <c r="AY186" s="40">
        <f t="shared" si="680"/>
        <v>8827.2044332255573</v>
      </c>
      <c r="AZ186" s="40">
        <f t="shared" si="680"/>
        <v>6819.1614716392232</v>
      </c>
      <c r="BA186" s="40">
        <f t="shared" si="680"/>
        <v>9029.8999953231778</v>
      </c>
      <c r="BB186" s="40">
        <f t="shared" si="680"/>
        <v>8850.8802688348405</v>
      </c>
      <c r="BC186" s="40">
        <f t="shared" si="680"/>
        <v>7293.0964955732052</v>
      </c>
      <c r="BD186" s="40">
        <f t="shared" si="680"/>
        <v>8708.970840103606</v>
      </c>
      <c r="BE186" s="40">
        <f t="shared" si="680"/>
        <v>9016.3182637975606</v>
      </c>
      <c r="BF186" s="40">
        <f t="shared" si="680"/>
        <v>8722.2965854656031</v>
      </c>
      <c r="BG186" s="40">
        <f t="shared" si="680"/>
        <v>7035.5605323029558</v>
      </c>
      <c r="BH186" s="40">
        <f t="shared" si="680"/>
        <v>8853.2090415799266</v>
      </c>
      <c r="BI186" s="40">
        <f t="shared" si="680"/>
        <v>8402.2400097389309</v>
      </c>
      <c r="BJ186" s="40">
        <f t="shared" si="680"/>
        <v>8962.1585083984573</v>
      </c>
      <c r="BK186" s="40">
        <f t="shared" si="663"/>
        <v>100520.99644598305</v>
      </c>
      <c r="BM186" s="40">
        <f t="shared" si="681"/>
        <v>13721.582312748915</v>
      </c>
      <c r="BN186" s="40">
        <f t="shared" si="681"/>
        <v>13099.475262021495</v>
      </c>
      <c r="BO186" s="40">
        <f t="shared" si="681"/>
        <v>12710.79201801063</v>
      </c>
      <c r="BP186" s="40">
        <f t="shared" si="681"/>
        <v>12449.141079386427</v>
      </c>
      <c r="BQ186" s="40">
        <f t="shared" si="681"/>
        <v>11978.968812558798</v>
      </c>
      <c r="BR186" s="40">
        <f t="shared" si="681"/>
        <v>12373.873252604762</v>
      </c>
      <c r="BS186" s="40">
        <f t="shared" si="681"/>
        <v>7426.4997332600024</v>
      </c>
      <c r="BT186" s="40">
        <f t="shared" si="681"/>
        <v>8797.1623527906322</v>
      </c>
      <c r="BU186" s="40">
        <f t="shared" si="681"/>
        <v>7922.660343535832</v>
      </c>
      <c r="BV186" s="40">
        <f t="shared" si="681"/>
        <v>8865.5094599695094</v>
      </c>
      <c r="BW186" s="40">
        <f t="shared" si="681"/>
        <v>8505.2435144146984</v>
      </c>
      <c r="BX186" s="40">
        <f t="shared" si="681"/>
        <v>8435.369744436528</v>
      </c>
      <c r="BY186" s="40">
        <f t="shared" si="665"/>
        <v>126286.27788573824</v>
      </c>
      <c r="CA186" s="40">
        <f t="shared" si="682"/>
        <v>0</v>
      </c>
      <c r="CB186" s="40">
        <f t="shared" si="682"/>
        <v>0</v>
      </c>
      <c r="CC186" s="40">
        <f t="shared" si="682"/>
        <v>0</v>
      </c>
      <c r="CD186" s="40">
        <f t="shared" si="682"/>
        <v>0</v>
      </c>
      <c r="CE186" s="40">
        <f t="shared" si="682"/>
        <v>0</v>
      </c>
      <c r="CF186" s="40">
        <f t="shared" si="682"/>
        <v>0</v>
      </c>
      <c r="CG186" s="40">
        <f t="shared" si="682"/>
        <v>0</v>
      </c>
      <c r="CH186" s="40">
        <f t="shared" si="682"/>
        <v>0</v>
      </c>
      <c r="CI186" s="40">
        <f t="shared" si="682"/>
        <v>0</v>
      </c>
      <c r="CJ186" s="40">
        <f t="shared" si="682"/>
        <v>0</v>
      </c>
      <c r="CK186" s="40">
        <f t="shared" si="682"/>
        <v>0</v>
      </c>
      <c r="CL186" s="40">
        <f t="shared" si="682"/>
        <v>0</v>
      </c>
      <c r="CM186" s="40">
        <f t="shared" si="667"/>
        <v>0</v>
      </c>
      <c r="CO186" s="40">
        <f t="shared" si="683"/>
        <v>0</v>
      </c>
      <c r="CP186" s="40">
        <f t="shared" si="683"/>
        <v>0</v>
      </c>
      <c r="CQ186" s="40">
        <f t="shared" si="683"/>
        <v>0</v>
      </c>
      <c r="CR186" s="40">
        <f t="shared" si="683"/>
        <v>0</v>
      </c>
      <c r="CS186" s="40">
        <f t="shared" si="669"/>
        <v>0</v>
      </c>
      <c r="CU186" s="40">
        <f t="shared" si="684"/>
        <v>0</v>
      </c>
      <c r="CV186" s="40">
        <f t="shared" si="684"/>
        <v>0</v>
      </c>
      <c r="CW186" s="40">
        <f t="shared" si="684"/>
        <v>0</v>
      </c>
      <c r="CX186" s="40">
        <f t="shared" si="684"/>
        <v>0</v>
      </c>
      <c r="CY186" s="40">
        <f t="shared" si="671"/>
        <v>0</v>
      </c>
      <c r="DA186" s="40">
        <f t="shared" si="685"/>
        <v>0</v>
      </c>
      <c r="DB186" s="40">
        <f t="shared" si="685"/>
        <v>0</v>
      </c>
      <c r="DC186" s="40">
        <f t="shared" si="685"/>
        <v>0</v>
      </c>
      <c r="DD186" s="40">
        <f t="shared" si="685"/>
        <v>0</v>
      </c>
      <c r="DE186" s="40">
        <f t="shared" si="685"/>
        <v>0</v>
      </c>
      <c r="DF186" s="40">
        <f t="shared" si="685"/>
        <v>0</v>
      </c>
      <c r="DG186" s="40">
        <f t="shared" si="685"/>
        <v>0</v>
      </c>
      <c r="DH186" s="40">
        <f t="shared" si="685"/>
        <v>0</v>
      </c>
      <c r="DI186" s="40">
        <f t="shared" si="685"/>
        <v>0</v>
      </c>
      <c r="DJ186" s="40">
        <f t="shared" si="685"/>
        <v>0</v>
      </c>
      <c r="DK186" s="40">
        <f t="shared" si="685"/>
        <v>0</v>
      </c>
      <c r="DL186" s="40">
        <f t="shared" si="685"/>
        <v>0</v>
      </c>
      <c r="DM186" s="40">
        <f t="shared" si="685"/>
        <v>0</v>
      </c>
      <c r="DN186" s="40">
        <f t="shared" si="685"/>
        <v>0</v>
      </c>
      <c r="DO186" s="40">
        <f t="shared" si="685"/>
        <v>0</v>
      </c>
      <c r="DP186" s="40">
        <f t="shared" si="685"/>
        <v>0</v>
      </c>
      <c r="DQ186" s="40">
        <f t="shared" si="685"/>
        <v>0</v>
      </c>
      <c r="DR186" s="40">
        <f t="shared" si="685"/>
        <v>0</v>
      </c>
      <c r="DS186" s="40">
        <f t="shared" si="685"/>
        <v>0</v>
      </c>
      <c r="DU186" s="40">
        <f t="shared" si="673"/>
        <v>225751.49819670606</v>
      </c>
      <c r="DW186" s="40">
        <f t="shared" si="674"/>
        <v>426343.06329601503</v>
      </c>
      <c r="DX186" s="40">
        <f t="shared" si="675"/>
        <v>652094.56149272108</v>
      </c>
    </row>
    <row r="187" spans="1:128" hidden="1" x14ac:dyDescent="0.3">
      <c r="B187" s="15" t="s">
        <v>120</v>
      </c>
      <c r="C187" s="16" t="s">
        <v>121</v>
      </c>
      <c r="D187" s="15" t="s">
        <v>122</v>
      </c>
      <c r="E187" s="16" t="s">
        <v>123</v>
      </c>
      <c r="F187" s="77" t="s">
        <v>124</v>
      </c>
      <c r="G187" s="39" t="s">
        <v>179</v>
      </c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>
        <f t="shared" si="656"/>
        <v>0</v>
      </c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0">
        <f t="shared" si="658"/>
        <v>0</v>
      </c>
      <c r="AK187" s="40">
        <f t="shared" si="678"/>
        <v>57040.89608641198</v>
      </c>
      <c r="AL187" s="40">
        <f t="shared" si="678"/>
        <v>38626.464053991331</v>
      </c>
      <c r="AM187" s="40">
        <f t="shared" si="678"/>
        <v>52967.348218921688</v>
      </c>
      <c r="AN187" s="40">
        <f t="shared" si="678"/>
        <v>54932.278767534444</v>
      </c>
      <c r="AO187" s="40">
        <f t="shared" si="678"/>
        <v>45240.197494182445</v>
      </c>
      <c r="AP187" s="40">
        <f t="shared" si="678"/>
        <v>49716.892889906892</v>
      </c>
      <c r="AQ187" s="40">
        <f t="shared" si="678"/>
        <v>51336.308607470215</v>
      </c>
      <c r="AR187" s="40">
        <f t="shared" si="678"/>
        <v>48786.593685698659</v>
      </c>
      <c r="AS187" s="40">
        <v>48345.850031034992</v>
      </c>
      <c r="AT187" s="40">
        <f t="shared" si="679"/>
        <v>40694.210020696126</v>
      </c>
      <c r="AU187" s="40">
        <f t="shared" si="679"/>
        <v>45737.080932537057</v>
      </c>
      <c r="AV187" s="40">
        <f t="shared" si="679"/>
        <v>45904.7102130653</v>
      </c>
      <c r="AW187" s="40">
        <f t="shared" si="661"/>
        <v>579328.83100145101</v>
      </c>
      <c r="AY187" s="40">
        <f t="shared" si="680"/>
        <v>21995.704493167723</v>
      </c>
      <c r="AZ187" s="40">
        <f t="shared" si="680"/>
        <v>16992.045642083573</v>
      </c>
      <c r="BA187" s="40">
        <f t="shared" si="680"/>
        <v>22500.783051130456</v>
      </c>
      <c r="BB187" s="40">
        <f t="shared" si="680"/>
        <v>22054.700145486648</v>
      </c>
      <c r="BC187" s="40">
        <f t="shared" si="680"/>
        <v>18173.001041301057</v>
      </c>
      <c r="BD187" s="40">
        <f t="shared" si="680"/>
        <v>21701.08900134937</v>
      </c>
      <c r="BE187" s="40">
        <f t="shared" si="680"/>
        <v>22466.939974831173</v>
      </c>
      <c r="BF187" s="40">
        <f t="shared" si="680"/>
        <v>21734.294209108066</v>
      </c>
      <c r="BG187" s="40">
        <f t="shared" si="680"/>
        <v>17531.270696512183</v>
      </c>
      <c r="BH187" s="40">
        <f t="shared" si="680"/>
        <v>22060.503001591336</v>
      </c>
      <c r="BI187" s="40">
        <f t="shared" si="680"/>
        <v>20936.774460468161</v>
      </c>
      <c r="BJ187" s="40">
        <f t="shared" si="680"/>
        <v>22331.984227041201</v>
      </c>
      <c r="BK187" s="40">
        <f t="shared" si="663"/>
        <v>250479.08994407096</v>
      </c>
      <c r="BM187" s="40">
        <f t="shared" si="681"/>
        <v>46563.015915128228</v>
      </c>
      <c r="BN187" s="40">
        <f t="shared" si="681"/>
        <v>42171.646593959224</v>
      </c>
      <c r="BO187" s="40">
        <f t="shared" si="681"/>
        <v>40881.36889471882</v>
      </c>
      <c r="BP187" s="40">
        <f t="shared" si="681"/>
        <v>43441.742639369564</v>
      </c>
      <c r="BQ187" s="40">
        <f t="shared" si="681"/>
        <v>41801.058958347159</v>
      </c>
      <c r="BR187" s="40">
        <f t="shared" si="681"/>
        <v>43179.092747363116</v>
      </c>
      <c r="BS187" s="40">
        <f t="shared" si="681"/>
        <v>18505.416384888875</v>
      </c>
      <c r="BT187" s="40">
        <f t="shared" si="681"/>
        <v>21920.845376829675</v>
      </c>
      <c r="BU187" s="40">
        <f t="shared" si="681"/>
        <v>19741.753692734488</v>
      </c>
      <c r="BV187" s="40">
        <f t="shared" si="681"/>
        <v>22091.153290715851</v>
      </c>
      <c r="BW187" s="40">
        <f t="shared" si="681"/>
        <v>21193.43948592979</v>
      </c>
      <c r="BX187" s="40">
        <f t="shared" si="681"/>
        <v>21019.327420452024</v>
      </c>
      <c r="BY187" s="40">
        <f t="shared" si="665"/>
        <v>382509.86140043678</v>
      </c>
      <c r="CA187" s="40">
        <f t="shared" si="682"/>
        <v>0</v>
      </c>
      <c r="CB187" s="40">
        <f t="shared" si="682"/>
        <v>0</v>
      </c>
      <c r="CC187" s="40">
        <f t="shared" si="682"/>
        <v>0</v>
      </c>
      <c r="CD187" s="40">
        <f t="shared" si="682"/>
        <v>0</v>
      </c>
      <c r="CE187" s="40">
        <f t="shared" si="682"/>
        <v>0</v>
      </c>
      <c r="CF187" s="40">
        <f t="shared" si="682"/>
        <v>0</v>
      </c>
      <c r="CG187" s="40">
        <f t="shared" si="682"/>
        <v>0</v>
      </c>
      <c r="CH187" s="40">
        <f t="shared" si="682"/>
        <v>0</v>
      </c>
      <c r="CI187" s="40">
        <f t="shared" si="682"/>
        <v>0</v>
      </c>
      <c r="CJ187" s="40">
        <f t="shared" si="682"/>
        <v>0</v>
      </c>
      <c r="CK187" s="40">
        <f t="shared" si="682"/>
        <v>0</v>
      </c>
      <c r="CL187" s="40">
        <f t="shared" si="682"/>
        <v>0</v>
      </c>
      <c r="CM187" s="40">
        <f t="shared" si="667"/>
        <v>0</v>
      </c>
      <c r="CO187" s="40">
        <f t="shared" si="683"/>
        <v>0</v>
      </c>
      <c r="CP187" s="40">
        <f t="shared" si="683"/>
        <v>0</v>
      </c>
      <c r="CQ187" s="40">
        <f t="shared" si="683"/>
        <v>0</v>
      </c>
      <c r="CR187" s="40">
        <f t="shared" si="683"/>
        <v>0</v>
      </c>
      <c r="CS187" s="40">
        <f t="shared" si="669"/>
        <v>0</v>
      </c>
      <c r="CU187" s="40">
        <f t="shared" si="684"/>
        <v>0</v>
      </c>
      <c r="CV187" s="40">
        <f t="shared" si="684"/>
        <v>0</v>
      </c>
      <c r="CW187" s="40">
        <f t="shared" si="684"/>
        <v>0</v>
      </c>
      <c r="CX187" s="40">
        <f t="shared" si="684"/>
        <v>0</v>
      </c>
      <c r="CY187" s="40">
        <f t="shared" si="671"/>
        <v>0</v>
      </c>
      <c r="DA187" s="40">
        <f t="shared" si="685"/>
        <v>0</v>
      </c>
      <c r="DB187" s="40">
        <f t="shared" si="685"/>
        <v>0</v>
      </c>
      <c r="DC187" s="40">
        <f t="shared" si="685"/>
        <v>0</v>
      </c>
      <c r="DD187" s="40">
        <f t="shared" si="685"/>
        <v>0</v>
      </c>
      <c r="DE187" s="40">
        <f t="shared" si="685"/>
        <v>0</v>
      </c>
      <c r="DF187" s="40">
        <f t="shared" si="685"/>
        <v>0</v>
      </c>
      <c r="DG187" s="40">
        <f t="shared" si="685"/>
        <v>0</v>
      </c>
      <c r="DH187" s="40">
        <f t="shared" si="685"/>
        <v>0</v>
      </c>
      <c r="DI187" s="40">
        <f t="shared" si="685"/>
        <v>0</v>
      </c>
      <c r="DJ187" s="40">
        <f t="shared" si="685"/>
        <v>0</v>
      </c>
      <c r="DK187" s="40">
        <f t="shared" si="685"/>
        <v>0</v>
      </c>
      <c r="DL187" s="40">
        <f t="shared" si="685"/>
        <v>0</v>
      </c>
      <c r="DM187" s="40">
        <f t="shared" si="685"/>
        <v>0</v>
      </c>
      <c r="DN187" s="40">
        <f t="shared" si="685"/>
        <v>0</v>
      </c>
      <c r="DO187" s="40">
        <f t="shared" si="685"/>
        <v>0</v>
      </c>
      <c r="DP187" s="40">
        <f t="shared" si="685"/>
        <v>0</v>
      </c>
      <c r="DQ187" s="40">
        <f t="shared" si="685"/>
        <v>0</v>
      </c>
      <c r="DR187" s="40">
        <f t="shared" si="685"/>
        <v>0</v>
      </c>
      <c r="DS187" s="40">
        <f t="shared" si="685"/>
        <v>0</v>
      </c>
      <c r="DU187" s="40">
        <f t="shared" si="673"/>
        <v>676285.06029178621</v>
      </c>
      <c r="DW187" s="40">
        <f t="shared" si="674"/>
        <v>1268247.009049484</v>
      </c>
      <c r="DX187" s="40">
        <f t="shared" si="675"/>
        <v>1944532.0693412703</v>
      </c>
    </row>
    <row r="188" spans="1:128" hidden="1" x14ac:dyDescent="0.3">
      <c r="B188" s="15" t="s">
        <v>125</v>
      </c>
      <c r="C188" s="16" t="s">
        <v>126</v>
      </c>
      <c r="D188" s="15" t="s">
        <v>127</v>
      </c>
      <c r="E188" s="16" t="s">
        <v>128</v>
      </c>
      <c r="F188" s="77" t="s">
        <v>129</v>
      </c>
      <c r="G188" s="39" t="s">
        <v>179</v>
      </c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>
        <f t="shared" si="656"/>
        <v>0</v>
      </c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0">
        <f t="shared" si="658"/>
        <v>0</v>
      </c>
      <c r="AK188" s="40">
        <f t="shared" si="678"/>
        <v>228163.58434564792</v>
      </c>
      <c r="AL188" s="40">
        <f t="shared" si="678"/>
        <v>154505.85621596532</v>
      </c>
      <c r="AM188" s="40">
        <f t="shared" si="678"/>
        <v>211869.39287568675</v>
      </c>
      <c r="AN188" s="40">
        <f t="shared" si="678"/>
        <v>219729.11507013778</v>
      </c>
      <c r="AO188" s="40">
        <f t="shared" si="678"/>
        <v>180960.78997672978</v>
      </c>
      <c r="AP188" s="40">
        <f t="shared" si="678"/>
        <v>198867.57155962757</v>
      </c>
      <c r="AQ188" s="40">
        <f t="shared" si="678"/>
        <v>205345.23442988086</v>
      </c>
      <c r="AR188" s="40">
        <f t="shared" si="678"/>
        <v>195146.37474279464</v>
      </c>
      <c r="AS188" s="40">
        <v>193383.40012413997</v>
      </c>
      <c r="AT188" s="40">
        <f t="shared" si="679"/>
        <v>162776.8400827845</v>
      </c>
      <c r="AU188" s="40">
        <f t="shared" si="679"/>
        <v>182948.32373014823</v>
      </c>
      <c r="AV188" s="40">
        <f t="shared" si="679"/>
        <v>183618.8408522612</v>
      </c>
      <c r="AW188" s="40">
        <f t="shared" si="661"/>
        <v>2317315.324005804</v>
      </c>
      <c r="AY188" s="40">
        <f t="shared" si="680"/>
        <v>87982.817972670891</v>
      </c>
      <c r="AZ188" s="40">
        <f t="shared" si="680"/>
        <v>67968.18256833429</v>
      </c>
      <c r="BA188" s="40">
        <f t="shared" si="680"/>
        <v>90003.132204521826</v>
      </c>
      <c r="BB188" s="40">
        <f t="shared" si="680"/>
        <v>88218.800581946591</v>
      </c>
      <c r="BC188" s="40">
        <f t="shared" si="680"/>
        <v>72692.004165204227</v>
      </c>
      <c r="BD188" s="40">
        <f t="shared" si="680"/>
        <v>86804.35600539748</v>
      </c>
      <c r="BE188" s="40">
        <f t="shared" si="680"/>
        <v>89867.759899324694</v>
      </c>
      <c r="BF188" s="40">
        <f t="shared" si="680"/>
        <v>86937.176836432263</v>
      </c>
      <c r="BG188" s="40">
        <f t="shared" si="680"/>
        <v>70125.082786048733</v>
      </c>
      <c r="BH188" s="40">
        <f t="shared" si="680"/>
        <v>88242.012006365345</v>
      </c>
      <c r="BI188" s="40">
        <f t="shared" si="680"/>
        <v>83747.097841872644</v>
      </c>
      <c r="BJ188" s="40">
        <f t="shared" si="680"/>
        <v>89327.936908164804</v>
      </c>
      <c r="BK188" s="40">
        <f t="shared" si="663"/>
        <v>1001916.3597762838</v>
      </c>
      <c r="BM188" s="40">
        <f t="shared" si="681"/>
        <v>186252.06366051291</v>
      </c>
      <c r="BN188" s="40">
        <f t="shared" si="681"/>
        <v>168686.58637583689</v>
      </c>
      <c r="BO188" s="40">
        <f t="shared" si="681"/>
        <v>163525.47557887528</v>
      </c>
      <c r="BP188" s="40">
        <f t="shared" si="681"/>
        <v>173766.97055747826</v>
      </c>
      <c r="BQ188" s="40">
        <f t="shared" si="681"/>
        <v>167204.23583338864</v>
      </c>
      <c r="BR188" s="40">
        <f t="shared" si="681"/>
        <v>172716.37098945247</v>
      </c>
      <c r="BS188" s="40">
        <f t="shared" si="681"/>
        <v>74021.665539555499</v>
      </c>
      <c r="BT188" s="40">
        <f t="shared" si="681"/>
        <v>87683.3815073187</v>
      </c>
      <c r="BU188" s="40">
        <f t="shared" si="681"/>
        <v>78967.014770937953</v>
      </c>
      <c r="BV188" s="40">
        <f t="shared" si="681"/>
        <v>88364.613162863403</v>
      </c>
      <c r="BW188" s="40">
        <f t="shared" si="681"/>
        <v>84773.75794371916</v>
      </c>
      <c r="BX188" s="40">
        <f t="shared" si="681"/>
        <v>84077.309681808096</v>
      </c>
      <c r="BY188" s="40">
        <f t="shared" si="665"/>
        <v>1530039.4456017471</v>
      </c>
      <c r="CA188" s="40">
        <f t="shared" si="682"/>
        <v>0</v>
      </c>
      <c r="CB188" s="40">
        <f t="shared" si="682"/>
        <v>0</v>
      </c>
      <c r="CC188" s="40">
        <f t="shared" si="682"/>
        <v>0</v>
      </c>
      <c r="CD188" s="40">
        <f t="shared" si="682"/>
        <v>0</v>
      </c>
      <c r="CE188" s="40">
        <f t="shared" si="682"/>
        <v>0</v>
      </c>
      <c r="CF188" s="40">
        <f t="shared" si="682"/>
        <v>0</v>
      </c>
      <c r="CG188" s="40">
        <f t="shared" si="682"/>
        <v>0</v>
      </c>
      <c r="CH188" s="40">
        <f t="shared" si="682"/>
        <v>0</v>
      </c>
      <c r="CI188" s="40">
        <f t="shared" si="682"/>
        <v>0</v>
      </c>
      <c r="CJ188" s="40">
        <f t="shared" si="682"/>
        <v>0</v>
      </c>
      <c r="CK188" s="40">
        <f t="shared" si="682"/>
        <v>0</v>
      </c>
      <c r="CL188" s="40">
        <f t="shared" si="682"/>
        <v>0</v>
      </c>
      <c r="CM188" s="40">
        <f t="shared" si="667"/>
        <v>0</v>
      </c>
      <c r="CO188" s="40">
        <f t="shared" si="683"/>
        <v>0</v>
      </c>
      <c r="CP188" s="40">
        <f t="shared" si="683"/>
        <v>0</v>
      </c>
      <c r="CQ188" s="40">
        <f t="shared" si="683"/>
        <v>0</v>
      </c>
      <c r="CR188" s="40">
        <f t="shared" si="683"/>
        <v>0</v>
      </c>
      <c r="CS188" s="40">
        <f t="shared" si="669"/>
        <v>0</v>
      </c>
      <c r="CU188" s="40">
        <f t="shared" si="684"/>
        <v>0</v>
      </c>
      <c r="CV188" s="40">
        <f t="shared" si="684"/>
        <v>0</v>
      </c>
      <c r="CW188" s="40">
        <f t="shared" si="684"/>
        <v>0</v>
      </c>
      <c r="CX188" s="40">
        <f t="shared" si="684"/>
        <v>0</v>
      </c>
      <c r="CY188" s="40">
        <f t="shared" si="671"/>
        <v>0</v>
      </c>
      <c r="DA188" s="40">
        <f t="shared" si="685"/>
        <v>0</v>
      </c>
      <c r="DB188" s="40">
        <f t="shared" si="685"/>
        <v>0</v>
      </c>
      <c r="DC188" s="40">
        <f t="shared" si="685"/>
        <v>0</v>
      </c>
      <c r="DD188" s="40">
        <f t="shared" si="685"/>
        <v>0</v>
      </c>
      <c r="DE188" s="40">
        <f t="shared" si="685"/>
        <v>0</v>
      </c>
      <c r="DF188" s="40">
        <f t="shared" si="685"/>
        <v>0</v>
      </c>
      <c r="DG188" s="40">
        <f t="shared" si="685"/>
        <v>0</v>
      </c>
      <c r="DH188" s="40">
        <f t="shared" si="685"/>
        <v>0</v>
      </c>
      <c r="DI188" s="40">
        <f t="shared" si="685"/>
        <v>0</v>
      </c>
      <c r="DJ188" s="40">
        <f t="shared" si="685"/>
        <v>0</v>
      </c>
      <c r="DK188" s="40">
        <f t="shared" si="685"/>
        <v>0</v>
      </c>
      <c r="DL188" s="40">
        <f t="shared" si="685"/>
        <v>0</v>
      </c>
      <c r="DM188" s="40">
        <f t="shared" si="685"/>
        <v>0</v>
      </c>
      <c r="DN188" s="40">
        <f t="shared" si="685"/>
        <v>0</v>
      </c>
      <c r="DO188" s="40">
        <f t="shared" si="685"/>
        <v>0</v>
      </c>
      <c r="DP188" s="40">
        <f t="shared" si="685"/>
        <v>0</v>
      </c>
      <c r="DQ188" s="40">
        <f t="shared" si="685"/>
        <v>0</v>
      </c>
      <c r="DR188" s="40">
        <f t="shared" si="685"/>
        <v>0</v>
      </c>
      <c r="DS188" s="40">
        <f t="shared" si="685"/>
        <v>0</v>
      </c>
      <c r="DU188" s="40">
        <f t="shared" si="673"/>
        <v>2705140.2411671448</v>
      </c>
      <c r="DW188" s="40">
        <f t="shared" si="674"/>
        <v>5072988.0361979362</v>
      </c>
      <c r="DX188" s="40">
        <f t="shared" si="675"/>
        <v>7778128.277365081</v>
      </c>
    </row>
    <row r="189" spans="1:128" hidden="1" x14ac:dyDescent="0.3">
      <c r="B189" s="15" t="s">
        <v>130</v>
      </c>
      <c r="C189" s="16" t="s">
        <v>131</v>
      </c>
      <c r="D189" s="15" t="s">
        <v>132</v>
      </c>
      <c r="E189" s="16" t="s">
        <v>133</v>
      </c>
      <c r="F189" s="77" t="s">
        <v>134</v>
      </c>
      <c r="G189" s="39" t="s">
        <v>179</v>
      </c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>
        <f t="shared" si="656"/>
        <v>0</v>
      </c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0">
        <f t="shared" si="658"/>
        <v>0</v>
      </c>
      <c r="AK189" s="40">
        <f t="shared" si="678"/>
        <v>40804.023857599823</v>
      </c>
      <c r="AL189" s="40">
        <f t="shared" si="678"/>
        <v>30218.868203792626</v>
      </c>
      <c r="AM189" s="40">
        <f t="shared" si="678"/>
        <v>38141.174193710212</v>
      </c>
      <c r="AN189" s="40">
        <f t="shared" si="678"/>
        <v>41289.452929884057</v>
      </c>
      <c r="AO189" s="40">
        <f t="shared" si="678"/>
        <v>35806.57687498501</v>
      </c>
      <c r="AP189" s="40">
        <f t="shared" si="678"/>
        <v>34853.835533606281</v>
      </c>
      <c r="AQ189" s="40">
        <f t="shared" si="678"/>
        <v>38068.984981344642</v>
      </c>
      <c r="AR189" s="40">
        <f t="shared" si="678"/>
        <v>37902.437730696911</v>
      </c>
      <c r="AS189" s="40">
        <v>35191.015462290328</v>
      </c>
      <c r="AT189" s="40">
        <f t="shared" si="679"/>
        <v>30595.28838358093</v>
      </c>
      <c r="AU189" s="40">
        <f t="shared" si="679"/>
        <v>37462.777292696257</v>
      </c>
      <c r="AV189" s="40">
        <f t="shared" si="679"/>
        <v>38479.687700701812</v>
      </c>
      <c r="AW189" s="40">
        <f t="shared" si="661"/>
        <v>438814.12314488884</v>
      </c>
      <c r="AY189" s="40">
        <f t="shared" si="680"/>
        <v>173676.23714263024</v>
      </c>
      <c r="AZ189" s="40">
        <f t="shared" si="680"/>
        <v>134167.76668324371</v>
      </c>
      <c r="BA189" s="40">
        <f t="shared" si="680"/>
        <v>177664.29505801277</v>
      </c>
      <c r="BB189" s="40">
        <f t="shared" si="680"/>
        <v>174142.06186334824</v>
      </c>
      <c r="BC189" s="40">
        <f t="shared" si="680"/>
        <v>143492.49142816264</v>
      </c>
      <c r="BD189" s="40">
        <f t="shared" si="680"/>
        <v>171349.97793875565</v>
      </c>
      <c r="BE189" s="40">
        <f t="shared" si="680"/>
        <v>177397.07296713514</v>
      </c>
      <c r="BF189" s="40">
        <f t="shared" si="680"/>
        <v>171612.16347315672</v>
      </c>
      <c r="BG189" s="40">
        <f t="shared" si="680"/>
        <v>138425.44246968106</v>
      </c>
      <c r="BH189" s="40">
        <f t="shared" si="680"/>
        <v>174187.88072826594</v>
      </c>
      <c r="BI189" s="40">
        <f t="shared" si="680"/>
        <v>165315.01445327705</v>
      </c>
      <c r="BJ189" s="40">
        <f t="shared" si="680"/>
        <v>176331.47370596067</v>
      </c>
      <c r="BK189" s="40">
        <f t="shared" si="663"/>
        <v>1977761.8779116299</v>
      </c>
      <c r="BM189" s="40">
        <f t="shared" si="681"/>
        <v>41921.280905330852</v>
      </c>
      <c r="BN189" s="40">
        <f t="shared" si="681"/>
        <v>38339.710634174764</v>
      </c>
      <c r="BO189" s="40">
        <f t="shared" si="681"/>
        <v>34199.326244186537</v>
      </c>
      <c r="BP189" s="40">
        <f t="shared" si="681"/>
        <v>55850.454860531674</v>
      </c>
      <c r="BQ189" s="40">
        <f t="shared" si="681"/>
        <v>53741.125807412405</v>
      </c>
      <c r="BR189" s="40">
        <f t="shared" si="681"/>
        <v>55512.781575658999</v>
      </c>
      <c r="BS189" s="40">
        <f t="shared" si="681"/>
        <v>146117.21509003671</v>
      </c>
      <c r="BT189" s="40">
        <f t="shared" si="681"/>
        <v>173085.15584103097</v>
      </c>
      <c r="BU189" s="40">
        <f t="shared" si="681"/>
        <v>155879.23073869993</v>
      </c>
      <c r="BV189" s="40">
        <f t="shared" si="681"/>
        <v>174429.89283950033</v>
      </c>
      <c r="BW189" s="40">
        <f t="shared" si="681"/>
        <v>167341.61995900839</v>
      </c>
      <c r="BX189" s="40">
        <f t="shared" si="681"/>
        <v>165966.84569875663</v>
      </c>
      <c r="BY189" s="40">
        <f t="shared" si="665"/>
        <v>1262384.6401943283</v>
      </c>
      <c r="CA189" s="40">
        <f t="shared" si="682"/>
        <v>0</v>
      </c>
      <c r="CB189" s="40">
        <f t="shared" si="682"/>
        <v>0</v>
      </c>
      <c r="CC189" s="40">
        <f t="shared" si="682"/>
        <v>0</v>
      </c>
      <c r="CD189" s="40">
        <f t="shared" si="682"/>
        <v>0</v>
      </c>
      <c r="CE189" s="40">
        <f t="shared" si="682"/>
        <v>0</v>
      </c>
      <c r="CF189" s="40">
        <f t="shared" si="682"/>
        <v>0</v>
      </c>
      <c r="CG189" s="40">
        <f t="shared" si="682"/>
        <v>0</v>
      </c>
      <c r="CH189" s="40">
        <f t="shared" si="682"/>
        <v>0</v>
      </c>
      <c r="CI189" s="40">
        <f t="shared" si="682"/>
        <v>0</v>
      </c>
      <c r="CJ189" s="40">
        <f t="shared" si="682"/>
        <v>0</v>
      </c>
      <c r="CK189" s="40">
        <f t="shared" si="682"/>
        <v>0</v>
      </c>
      <c r="CL189" s="40">
        <f t="shared" si="682"/>
        <v>0</v>
      </c>
      <c r="CM189" s="40">
        <f t="shared" si="667"/>
        <v>0</v>
      </c>
      <c r="CO189" s="40">
        <f t="shared" si="683"/>
        <v>0</v>
      </c>
      <c r="CP189" s="40">
        <f t="shared" si="683"/>
        <v>0</v>
      </c>
      <c r="CQ189" s="40">
        <f t="shared" si="683"/>
        <v>0</v>
      </c>
      <c r="CR189" s="40">
        <f t="shared" si="683"/>
        <v>0</v>
      </c>
      <c r="CS189" s="40">
        <f t="shared" si="669"/>
        <v>0</v>
      </c>
      <c r="CU189" s="40">
        <f t="shared" si="684"/>
        <v>0</v>
      </c>
      <c r="CV189" s="40">
        <f t="shared" si="684"/>
        <v>0</v>
      </c>
      <c r="CW189" s="40">
        <f t="shared" si="684"/>
        <v>0</v>
      </c>
      <c r="CX189" s="40">
        <f t="shared" si="684"/>
        <v>0</v>
      </c>
      <c r="CY189" s="40">
        <f t="shared" si="671"/>
        <v>0</v>
      </c>
      <c r="DA189" s="40">
        <f t="shared" si="685"/>
        <v>0</v>
      </c>
      <c r="DB189" s="40">
        <f t="shared" si="685"/>
        <v>0</v>
      </c>
      <c r="DC189" s="40">
        <f t="shared" si="685"/>
        <v>0</v>
      </c>
      <c r="DD189" s="40">
        <f t="shared" si="685"/>
        <v>0</v>
      </c>
      <c r="DE189" s="40">
        <f t="shared" si="685"/>
        <v>0</v>
      </c>
      <c r="DF189" s="40">
        <f t="shared" si="685"/>
        <v>0</v>
      </c>
      <c r="DG189" s="40">
        <f t="shared" si="685"/>
        <v>0</v>
      </c>
      <c r="DH189" s="40">
        <f t="shared" si="685"/>
        <v>0</v>
      </c>
      <c r="DI189" s="40">
        <f t="shared" si="685"/>
        <v>0</v>
      </c>
      <c r="DJ189" s="40">
        <f t="shared" si="685"/>
        <v>0</v>
      </c>
      <c r="DK189" s="40">
        <f t="shared" si="685"/>
        <v>0</v>
      </c>
      <c r="DL189" s="40">
        <f t="shared" si="685"/>
        <v>0</v>
      </c>
      <c r="DM189" s="40">
        <f t="shared" si="685"/>
        <v>0</v>
      </c>
      <c r="DN189" s="40">
        <f t="shared" si="685"/>
        <v>0</v>
      </c>
      <c r="DO189" s="40">
        <f t="shared" si="685"/>
        <v>0</v>
      </c>
      <c r="DP189" s="40">
        <f t="shared" si="685"/>
        <v>0</v>
      </c>
      <c r="DQ189" s="40">
        <f t="shared" si="685"/>
        <v>0</v>
      </c>
      <c r="DR189" s="40">
        <f t="shared" si="685"/>
        <v>0</v>
      </c>
      <c r="DS189" s="40">
        <f t="shared" si="685"/>
        <v>0</v>
      </c>
      <c r="DU189" s="40">
        <f t="shared" si="673"/>
        <v>2444508.2888491508</v>
      </c>
      <c r="DW189" s="40">
        <f t="shared" si="674"/>
        <v>4798966.7965935832</v>
      </c>
      <c r="DX189" s="40">
        <f t="shared" si="675"/>
        <v>7243475.085442734</v>
      </c>
    </row>
    <row r="190" spans="1:128" hidden="1" x14ac:dyDescent="0.3">
      <c r="B190" s="15" t="s">
        <v>135</v>
      </c>
      <c r="C190" s="16" t="s">
        <v>136</v>
      </c>
      <c r="D190" s="15" t="s">
        <v>137</v>
      </c>
      <c r="E190" s="16" t="s">
        <v>138</v>
      </c>
      <c r="F190" s="77" t="s">
        <v>139</v>
      </c>
      <c r="G190" s="39" t="s">
        <v>179</v>
      </c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>
        <f t="shared" si="656"/>
        <v>0</v>
      </c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0">
        <f t="shared" si="658"/>
        <v>0</v>
      </c>
      <c r="AK190" s="40">
        <f t="shared" si="678"/>
        <v>10665.962226706148</v>
      </c>
      <c r="AL190" s="40">
        <f t="shared" si="678"/>
        <v>7756.1999052955161</v>
      </c>
      <c r="AM190" s="40">
        <f t="shared" si="678"/>
        <v>10125.733488565804</v>
      </c>
      <c r="AN190" s="40">
        <f t="shared" si="678"/>
        <v>10509.329030288298</v>
      </c>
      <c r="AO190" s="40">
        <f t="shared" si="678"/>
        <v>9359.1992791842222</v>
      </c>
      <c r="AP190" s="40">
        <f t="shared" si="678"/>
        <v>9947.9823400585683</v>
      </c>
      <c r="AQ190" s="40">
        <f t="shared" si="678"/>
        <v>9941.7130047915325</v>
      </c>
      <c r="AR190" s="40">
        <f t="shared" si="678"/>
        <v>9803.2439162598166</v>
      </c>
      <c r="AS190" s="40">
        <v>9372.9307151788216</v>
      </c>
      <c r="AT190" s="40">
        <f t="shared" si="679"/>
        <v>8251.4632302222526</v>
      </c>
      <c r="AU190" s="40">
        <f t="shared" si="679"/>
        <v>8936.1289377477733</v>
      </c>
      <c r="AV190" s="40">
        <f t="shared" si="679"/>
        <v>9105.2135857991088</v>
      </c>
      <c r="AW190" s="40">
        <f t="shared" si="661"/>
        <v>113775.09966009784</v>
      </c>
      <c r="AY190" s="40">
        <f t="shared" si="680"/>
        <v>18430.066152162075</v>
      </c>
      <c r="AZ190" s="40">
        <f t="shared" si="680"/>
        <v>14237.531029816852</v>
      </c>
      <c r="BA190" s="40">
        <f t="shared" si="680"/>
        <v>18853.268384133462</v>
      </c>
      <c r="BB190" s="40">
        <f t="shared" si="680"/>
        <v>18479.498248109056</v>
      </c>
      <c r="BC190" s="40">
        <f t="shared" si="680"/>
        <v>15227.046329819716</v>
      </c>
      <c r="BD190" s="40">
        <f t="shared" si="680"/>
        <v>18183.209635002069</v>
      </c>
      <c r="BE190" s="40">
        <f t="shared" si="680"/>
        <v>18824.911477666465</v>
      </c>
      <c r="BF190" s="40">
        <f t="shared" si="680"/>
        <v>18211.032075323499</v>
      </c>
      <c r="BG190" s="40">
        <f t="shared" si="680"/>
        <v>14689.344402155502</v>
      </c>
      <c r="BH190" s="40">
        <f t="shared" si="680"/>
        <v>18484.360425718052</v>
      </c>
      <c r="BI190" s="40">
        <f t="shared" si="680"/>
        <v>17542.79515980872</v>
      </c>
      <c r="BJ190" s="40">
        <f t="shared" si="680"/>
        <v>18711.832882700062</v>
      </c>
      <c r="BK190" s="40">
        <f t="shared" si="663"/>
        <v>209874.89620241549</v>
      </c>
      <c r="BM190" s="40">
        <f t="shared" si="681"/>
        <v>9374.626986085379</v>
      </c>
      <c r="BN190" s="40">
        <f t="shared" si="681"/>
        <v>8738.765088245309</v>
      </c>
      <c r="BO190" s="40">
        <f t="shared" si="681"/>
        <v>8096.9065915572701</v>
      </c>
      <c r="BP190" s="40">
        <f t="shared" si="681"/>
        <v>10594.449658386313</v>
      </c>
      <c r="BQ190" s="40">
        <f t="shared" si="681"/>
        <v>10194.324350149367</v>
      </c>
      <c r="BR190" s="40">
        <f t="shared" si="681"/>
        <v>10530.395343582628</v>
      </c>
      <c r="BS190" s="40">
        <f t="shared" si="681"/>
        <v>15505.575111392509</v>
      </c>
      <c r="BT190" s="40">
        <f t="shared" si="681"/>
        <v>18367.342156818744</v>
      </c>
      <c r="BU190" s="40">
        <f t="shared" si="681"/>
        <v>16541.494573624703</v>
      </c>
      <c r="BV190" s="40">
        <f t="shared" si="681"/>
        <v>18510.042115355369</v>
      </c>
      <c r="BW190" s="40">
        <f t="shared" si="681"/>
        <v>17757.853213515227</v>
      </c>
      <c r="BX190" s="40">
        <f t="shared" si="681"/>
        <v>17611.96577964642</v>
      </c>
      <c r="BY190" s="40">
        <f t="shared" si="665"/>
        <v>161823.74096835923</v>
      </c>
      <c r="CA190" s="40">
        <f t="shared" si="682"/>
        <v>0</v>
      </c>
      <c r="CB190" s="40">
        <f t="shared" si="682"/>
        <v>0</v>
      </c>
      <c r="CC190" s="40">
        <f t="shared" si="682"/>
        <v>0</v>
      </c>
      <c r="CD190" s="40">
        <f t="shared" si="682"/>
        <v>0</v>
      </c>
      <c r="CE190" s="40">
        <f t="shared" si="682"/>
        <v>0</v>
      </c>
      <c r="CF190" s="40">
        <f t="shared" si="682"/>
        <v>0</v>
      </c>
      <c r="CG190" s="40">
        <f t="shared" si="682"/>
        <v>0</v>
      </c>
      <c r="CH190" s="40">
        <f t="shared" si="682"/>
        <v>0</v>
      </c>
      <c r="CI190" s="40">
        <f t="shared" si="682"/>
        <v>0</v>
      </c>
      <c r="CJ190" s="40">
        <f t="shared" si="682"/>
        <v>0</v>
      </c>
      <c r="CK190" s="40">
        <f t="shared" si="682"/>
        <v>0</v>
      </c>
      <c r="CL190" s="40">
        <f t="shared" si="682"/>
        <v>0</v>
      </c>
      <c r="CM190" s="40">
        <f t="shared" si="667"/>
        <v>0</v>
      </c>
      <c r="CO190" s="40">
        <f t="shared" si="683"/>
        <v>0</v>
      </c>
      <c r="CP190" s="40">
        <f t="shared" si="683"/>
        <v>0</v>
      </c>
      <c r="CQ190" s="40">
        <f t="shared" si="683"/>
        <v>0</v>
      </c>
      <c r="CR190" s="40">
        <f t="shared" si="683"/>
        <v>0</v>
      </c>
      <c r="CS190" s="40">
        <f t="shared" si="669"/>
        <v>0</v>
      </c>
      <c r="CU190" s="40">
        <f t="shared" si="684"/>
        <v>0</v>
      </c>
      <c r="CV190" s="40">
        <f t="shared" si="684"/>
        <v>0</v>
      </c>
      <c r="CW190" s="40">
        <f t="shared" si="684"/>
        <v>0</v>
      </c>
      <c r="CX190" s="40">
        <f t="shared" si="684"/>
        <v>0</v>
      </c>
      <c r="CY190" s="40">
        <f t="shared" si="671"/>
        <v>0</v>
      </c>
      <c r="DA190" s="40">
        <f t="shared" si="685"/>
        <v>0</v>
      </c>
      <c r="DB190" s="40">
        <f t="shared" si="685"/>
        <v>0</v>
      </c>
      <c r="DC190" s="40">
        <f t="shared" si="685"/>
        <v>0</v>
      </c>
      <c r="DD190" s="40">
        <f t="shared" si="685"/>
        <v>0</v>
      </c>
      <c r="DE190" s="40">
        <f t="shared" si="685"/>
        <v>0</v>
      </c>
      <c r="DF190" s="40">
        <f t="shared" si="685"/>
        <v>0</v>
      </c>
      <c r="DG190" s="40">
        <f t="shared" si="685"/>
        <v>0</v>
      </c>
      <c r="DH190" s="40">
        <f t="shared" si="685"/>
        <v>0</v>
      </c>
      <c r="DI190" s="40">
        <f t="shared" si="685"/>
        <v>0</v>
      </c>
      <c r="DJ190" s="40">
        <f t="shared" si="685"/>
        <v>0</v>
      </c>
      <c r="DK190" s="40">
        <f t="shared" si="685"/>
        <v>0</v>
      </c>
      <c r="DL190" s="40">
        <f t="shared" si="685"/>
        <v>0</v>
      </c>
      <c r="DM190" s="40">
        <f t="shared" si="685"/>
        <v>0</v>
      </c>
      <c r="DN190" s="40">
        <f t="shared" si="685"/>
        <v>0</v>
      </c>
      <c r="DO190" s="40">
        <f t="shared" si="685"/>
        <v>0</v>
      </c>
      <c r="DP190" s="40">
        <f t="shared" si="685"/>
        <v>0</v>
      </c>
      <c r="DQ190" s="40">
        <f t="shared" si="685"/>
        <v>0</v>
      </c>
      <c r="DR190" s="40">
        <f t="shared" si="685"/>
        <v>0</v>
      </c>
      <c r="DS190" s="40">
        <f t="shared" si="685"/>
        <v>0</v>
      </c>
      <c r="DU190" s="40">
        <f t="shared" si="673"/>
        <v>305534.08986238774</v>
      </c>
      <c r="DW190" s="40">
        <f t="shared" si="674"/>
        <v>592376.82347483188</v>
      </c>
      <c r="DX190" s="40">
        <f t="shared" si="675"/>
        <v>897910.91333721962</v>
      </c>
    </row>
    <row r="191" spans="1:128" hidden="1" x14ac:dyDescent="0.3">
      <c r="B191" s="15" t="s">
        <v>140</v>
      </c>
      <c r="C191" s="16" t="s">
        <v>141</v>
      </c>
      <c r="D191" s="15" t="s">
        <v>142</v>
      </c>
      <c r="E191" s="16" t="s">
        <v>143</v>
      </c>
      <c r="F191" s="77" t="s">
        <v>144</v>
      </c>
      <c r="G191" s="39" t="s">
        <v>179</v>
      </c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>
        <f t="shared" si="656"/>
        <v>0</v>
      </c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0">
        <f t="shared" si="658"/>
        <v>0</v>
      </c>
      <c r="AK191" s="40">
        <f t="shared" si="678"/>
        <v>22486.805942480623</v>
      </c>
      <c r="AL191" s="40">
        <f t="shared" si="678"/>
        <v>16524.772821934355</v>
      </c>
      <c r="AM191" s="40">
        <f t="shared" si="678"/>
        <v>20877.110538973971</v>
      </c>
      <c r="AN191" s="40">
        <f t="shared" si="678"/>
        <v>21920.786491777839</v>
      </c>
      <c r="AO191" s="40">
        <f t="shared" si="678"/>
        <v>20079.481905987512</v>
      </c>
      <c r="AP191" s="40">
        <f t="shared" si="678"/>
        <v>19229.164412009464</v>
      </c>
      <c r="AQ191" s="40">
        <f t="shared" si="678"/>
        <v>20375.368217297146</v>
      </c>
      <c r="AR191" s="40">
        <f t="shared" si="678"/>
        <v>19748.487150757868</v>
      </c>
      <c r="AS191" s="40">
        <v>19124.142107375454</v>
      </c>
      <c r="AT191" s="40">
        <f t="shared" si="679"/>
        <v>16471.737321375022</v>
      </c>
      <c r="AU191" s="40">
        <f t="shared" si="679"/>
        <v>18256.472165263331</v>
      </c>
      <c r="AV191" s="40">
        <f t="shared" si="679"/>
        <v>19162.691440070783</v>
      </c>
      <c r="AW191" s="40">
        <f t="shared" si="661"/>
        <v>234257.02051530333</v>
      </c>
      <c r="AY191" s="40">
        <f t="shared" si="680"/>
        <v>5582.3818176813666</v>
      </c>
      <c r="AZ191" s="40">
        <f t="shared" si="680"/>
        <v>4312.4823152194685</v>
      </c>
      <c r="BA191" s="40">
        <f t="shared" si="680"/>
        <v>5710.5678168771483</v>
      </c>
      <c r="BB191" s="40">
        <f t="shared" si="680"/>
        <v>5597.3545709718874</v>
      </c>
      <c r="BC191" s="40">
        <f t="shared" si="680"/>
        <v>4612.201924115474</v>
      </c>
      <c r="BD191" s="40">
        <f t="shared" si="680"/>
        <v>5507.610120087189</v>
      </c>
      <c r="BE191" s="40">
        <f t="shared" si="680"/>
        <v>5701.9786410293736</v>
      </c>
      <c r="BF191" s="40">
        <f t="shared" si="680"/>
        <v>5516.0374086108195</v>
      </c>
      <c r="BG191" s="40">
        <f t="shared" si="680"/>
        <v>4449.3344965358492</v>
      </c>
      <c r="BH191" s="40">
        <f t="shared" si="680"/>
        <v>5598.8273020871602</v>
      </c>
      <c r="BI191" s="40">
        <f t="shared" si="680"/>
        <v>5313.6315367992547</v>
      </c>
      <c r="BJ191" s="40">
        <f t="shared" si="680"/>
        <v>5667.7276574844573</v>
      </c>
      <c r="BK191" s="40">
        <f t="shared" si="663"/>
        <v>63570.135607499447</v>
      </c>
      <c r="BM191" s="40">
        <f t="shared" si="681"/>
        <v>20126.290194720354</v>
      </c>
      <c r="BN191" s="40">
        <f t="shared" si="681"/>
        <v>19162.370600247905</v>
      </c>
      <c r="BO191" s="40">
        <f t="shared" si="681"/>
        <v>17861.150954160854</v>
      </c>
      <c r="BP191" s="40">
        <f t="shared" si="681"/>
        <v>17081.536182752036</v>
      </c>
      <c r="BQ191" s="40">
        <f t="shared" si="681"/>
        <v>16436.410182755051</v>
      </c>
      <c r="BR191" s="40">
        <f t="shared" si="681"/>
        <v>16978.260776170209</v>
      </c>
      <c r="BS191" s="40">
        <f t="shared" si="681"/>
        <v>4696.5670041491394</v>
      </c>
      <c r="BT191" s="40">
        <f t="shared" si="681"/>
        <v>5563.383009524845</v>
      </c>
      <c r="BU191" s="40">
        <f t="shared" si="681"/>
        <v>5010.3422192136186</v>
      </c>
      <c r="BV191" s="40">
        <f t="shared" si="681"/>
        <v>5606.606167127311</v>
      </c>
      <c r="BW191" s="40">
        <f t="shared" si="681"/>
        <v>5378.7716268480544</v>
      </c>
      <c r="BX191" s="40">
        <f t="shared" si="681"/>
        <v>5334.5829977062158</v>
      </c>
      <c r="BY191" s="40">
        <f t="shared" si="665"/>
        <v>139236.27191537558</v>
      </c>
      <c r="CA191" s="40">
        <f t="shared" si="682"/>
        <v>0</v>
      </c>
      <c r="CB191" s="40">
        <f t="shared" si="682"/>
        <v>0</v>
      </c>
      <c r="CC191" s="40">
        <f t="shared" si="682"/>
        <v>0</v>
      </c>
      <c r="CD191" s="40">
        <f t="shared" si="682"/>
        <v>0</v>
      </c>
      <c r="CE191" s="40">
        <f t="shared" si="682"/>
        <v>0</v>
      </c>
      <c r="CF191" s="40">
        <f t="shared" si="682"/>
        <v>0</v>
      </c>
      <c r="CG191" s="40">
        <f t="shared" si="682"/>
        <v>0</v>
      </c>
      <c r="CH191" s="40">
        <f t="shared" si="682"/>
        <v>0</v>
      </c>
      <c r="CI191" s="40">
        <f t="shared" si="682"/>
        <v>0</v>
      </c>
      <c r="CJ191" s="40">
        <f t="shared" si="682"/>
        <v>0</v>
      </c>
      <c r="CK191" s="40">
        <f t="shared" si="682"/>
        <v>0</v>
      </c>
      <c r="CL191" s="40">
        <f t="shared" si="682"/>
        <v>0</v>
      </c>
      <c r="CM191" s="40">
        <f t="shared" si="667"/>
        <v>0</v>
      </c>
      <c r="CO191" s="40">
        <f t="shared" si="683"/>
        <v>0</v>
      </c>
      <c r="CP191" s="40">
        <f t="shared" si="683"/>
        <v>0</v>
      </c>
      <c r="CQ191" s="40">
        <f t="shared" si="683"/>
        <v>0</v>
      </c>
      <c r="CR191" s="40">
        <f t="shared" si="683"/>
        <v>0</v>
      </c>
      <c r="CS191" s="40">
        <f t="shared" si="669"/>
        <v>0</v>
      </c>
      <c r="CU191" s="40">
        <f t="shared" si="684"/>
        <v>0</v>
      </c>
      <c r="CV191" s="40">
        <f t="shared" si="684"/>
        <v>0</v>
      </c>
      <c r="CW191" s="40">
        <f t="shared" si="684"/>
        <v>0</v>
      </c>
      <c r="CX191" s="40">
        <f t="shared" si="684"/>
        <v>0</v>
      </c>
      <c r="CY191" s="40">
        <f t="shared" si="671"/>
        <v>0</v>
      </c>
      <c r="DA191" s="40">
        <f t="shared" si="685"/>
        <v>0</v>
      </c>
      <c r="DB191" s="40">
        <f t="shared" si="685"/>
        <v>0</v>
      </c>
      <c r="DC191" s="40">
        <f t="shared" si="685"/>
        <v>0</v>
      </c>
      <c r="DD191" s="40">
        <f t="shared" si="685"/>
        <v>0</v>
      </c>
      <c r="DE191" s="40">
        <f t="shared" si="685"/>
        <v>0</v>
      </c>
      <c r="DF191" s="40">
        <f t="shared" si="685"/>
        <v>0</v>
      </c>
      <c r="DG191" s="40">
        <f t="shared" si="685"/>
        <v>0</v>
      </c>
      <c r="DH191" s="40">
        <f t="shared" si="685"/>
        <v>0</v>
      </c>
      <c r="DI191" s="40">
        <f t="shared" si="685"/>
        <v>0</v>
      </c>
      <c r="DJ191" s="40">
        <f t="shared" si="685"/>
        <v>0</v>
      </c>
      <c r="DK191" s="40">
        <f t="shared" si="685"/>
        <v>0</v>
      </c>
      <c r="DL191" s="40">
        <f t="shared" si="685"/>
        <v>0</v>
      </c>
      <c r="DM191" s="40">
        <f t="shared" si="685"/>
        <v>0</v>
      </c>
      <c r="DN191" s="40">
        <f t="shared" si="685"/>
        <v>0</v>
      </c>
      <c r="DO191" s="40">
        <f t="shared" si="685"/>
        <v>0</v>
      </c>
      <c r="DP191" s="40">
        <f t="shared" si="685"/>
        <v>0</v>
      </c>
      <c r="DQ191" s="40">
        <f t="shared" si="685"/>
        <v>0</v>
      </c>
      <c r="DR191" s="40">
        <f t="shared" si="685"/>
        <v>0</v>
      </c>
      <c r="DS191" s="40">
        <f t="shared" si="685"/>
        <v>0</v>
      </c>
      <c r="DU191" s="40">
        <f t="shared" si="673"/>
        <v>239183.8830357829</v>
      </c>
      <c r="DW191" s="40">
        <f t="shared" si="674"/>
        <v>443425.07893465291</v>
      </c>
      <c r="DX191" s="40">
        <f t="shared" si="675"/>
        <v>682608.9619704358</v>
      </c>
    </row>
    <row r="192" spans="1:128" hidden="1" x14ac:dyDescent="0.3">
      <c r="B192" s="15" t="s">
        <v>145</v>
      </c>
      <c r="C192" s="16" t="s">
        <v>146</v>
      </c>
      <c r="D192" s="15" t="s">
        <v>147</v>
      </c>
      <c r="E192" s="16" t="s">
        <v>148</v>
      </c>
      <c r="F192" s="77" t="s">
        <v>149</v>
      </c>
      <c r="G192" s="39" t="s">
        <v>179</v>
      </c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>
        <f t="shared" si="656"/>
        <v>0</v>
      </c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0">
        <f t="shared" si="658"/>
        <v>0</v>
      </c>
      <c r="AK192" s="40">
        <f t="shared" si="678"/>
        <v>12936.407086015774</v>
      </c>
      <c r="AL192" s="40">
        <f t="shared" si="678"/>
        <v>9524.2468089141057</v>
      </c>
      <c r="AM192" s="40">
        <f t="shared" si="678"/>
        <v>11602.308218972139</v>
      </c>
      <c r="AN192" s="40">
        <f t="shared" si="678"/>
        <v>12446.591183129611</v>
      </c>
      <c r="AO192" s="40">
        <f t="shared" si="678"/>
        <v>11421.964977583833</v>
      </c>
      <c r="AP192" s="40">
        <f t="shared" si="678"/>
        <v>11062.017144480145</v>
      </c>
      <c r="AQ192" s="40">
        <f t="shared" si="678"/>
        <v>11931.086715594109</v>
      </c>
      <c r="AR192" s="40">
        <f t="shared" si="678"/>
        <v>11448.197250710018</v>
      </c>
      <c r="AS192" s="40">
        <v>11245.741269500859</v>
      </c>
      <c r="AT192" s="40">
        <f t="shared" si="679"/>
        <v>9390.5090650125803</v>
      </c>
      <c r="AU192" s="40">
        <f t="shared" si="679"/>
        <v>10555.816038429295</v>
      </c>
      <c r="AV192" s="40">
        <f t="shared" si="679"/>
        <v>11124.753571841256</v>
      </c>
      <c r="AW192" s="40">
        <f t="shared" si="661"/>
        <v>134689.63933018371</v>
      </c>
      <c r="AY192" s="40">
        <f t="shared" si="680"/>
        <v>12752.550671444329</v>
      </c>
      <c r="AZ192" s="40">
        <f t="shared" si="680"/>
        <v>9851.5563859058984</v>
      </c>
      <c r="BA192" s="40">
        <f t="shared" si="680"/>
        <v>13045.382387995191</v>
      </c>
      <c r="BB192" s="40">
        <f t="shared" si="680"/>
        <v>12786.754851893545</v>
      </c>
      <c r="BC192" s="40">
        <f t="shared" si="680"/>
        <v>10536.244324585685</v>
      </c>
      <c r="BD192" s="40">
        <f t="shared" si="680"/>
        <v>12581.740093898472</v>
      </c>
      <c r="BE192" s="40">
        <f t="shared" si="680"/>
        <v>13025.761032129174</v>
      </c>
      <c r="BF192" s="40">
        <f t="shared" si="680"/>
        <v>12600.991629789496</v>
      </c>
      <c r="BG192" s="40">
        <f t="shared" si="680"/>
        <v>10164.185373627077</v>
      </c>
      <c r="BH192" s="40">
        <f t="shared" si="680"/>
        <v>12790.11920044338</v>
      </c>
      <c r="BI192" s="40">
        <f t="shared" si="680"/>
        <v>12138.609940257023</v>
      </c>
      <c r="BJ192" s="40">
        <f t="shared" si="680"/>
        <v>12947.517118067279</v>
      </c>
      <c r="BK192" s="40">
        <f t="shared" si="663"/>
        <v>145221.41301003654</v>
      </c>
      <c r="BM192" s="40">
        <f t="shared" si="681"/>
        <v>11501.482503256593</v>
      </c>
      <c r="BN192" s="40">
        <f t="shared" si="681"/>
        <v>10896.21996821742</v>
      </c>
      <c r="BO192" s="40">
        <f t="shared" si="681"/>
        <v>9864.4454691718292</v>
      </c>
      <c r="BP192" s="40">
        <f t="shared" si="681"/>
        <v>11217.468359741481</v>
      </c>
      <c r="BQ192" s="40">
        <f t="shared" si="681"/>
        <v>10793.813226175685</v>
      </c>
      <c r="BR192" s="40">
        <f t="shared" si="681"/>
        <v>11149.647257864188</v>
      </c>
      <c r="BS192" s="40">
        <f t="shared" si="681"/>
        <v>10728.970295894584</v>
      </c>
      <c r="BT192" s="40">
        <f t="shared" si="681"/>
        <v>12709.149257562951</v>
      </c>
      <c r="BU192" s="40">
        <f t="shared" si="681"/>
        <v>11445.767258237644</v>
      </c>
      <c r="BV192" s="40">
        <f t="shared" si="681"/>
        <v>12807.889459417182</v>
      </c>
      <c r="BW192" s="40">
        <f t="shared" si="681"/>
        <v>12287.417801528469</v>
      </c>
      <c r="BX192" s="40">
        <f t="shared" si="681"/>
        <v>12186.472049224656</v>
      </c>
      <c r="BY192" s="40">
        <f t="shared" si="665"/>
        <v>137588.74290629267</v>
      </c>
      <c r="CA192" s="40">
        <f t="shared" si="682"/>
        <v>0</v>
      </c>
      <c r="CB192" s="40">
        <f t="shared" si="682"/>
        <v>0</v>
      </c>
      <c r="CC192" s="40">
        <f t="shared" si="682"/>
        <v>0</v>
      </c>
      <c r="CD192" s="40">
        <f t="shared" si="682"/>
        <v>0</v>
      </c>
      <c r="CE192" s="40">
        <f t="shared" si="682"/>
        <v>0</v>
      </c>
      <c r="CF192" s="40">
        <f t="shared" si="682"/>
        <v>0</v>
      </c>
      <c r="CG192" s="40">
        <f t="shared" si="682"/>
        <v>0</v>
      </c>
      <c r="CH192" s="40">
        <f t="shared" si="682"/>
        <v>0</v>
      </c>
      <c r="CI192" s="40">
        <f t="shared" si="682"/>
        <v>0</v>
      </c>
      <c r="CJ192" s="40">
        <f t="shared" si="682"/>
        <v>0</v>
      </c>
      <c r="CK192" s="40">
        <f t="shared" si="682"/>
        <v>0</v>
      </c>
      <c r="CL192" s="40">
        <f t="shared" si="682"/>
        <v>0</v>
      </c>
      <c r="CM192" s="40">
        <f t="shared" si="667"/>
        <v>0</v>
      </c>
      <c r="CO192" s="40">
        <f t="shared" si="683"/>
        <v>0</v>
      </c>
      <c r="CP192" s="40">
        <f t="shared" si="683"/>
        <v>0</v>
      </c>
      <c r="CQ192" s="40">
        <f t="shared" si="683"/>
        <v>0</v>
      </c>
      <c r="CR192" s="40">
        <f t="shared" si="683"/>
        <v>0</v>
      </c>
      <c r="CS192" s="40">
        <f t="shared" si="669"/>
        <v>0</v>
      </c>
      <c r="CU192" s="40">
        <f t="shared" si="684"/>
        <v>0</v>
      </c>
      <c r="CV192" s="40">
        <f t="shared" si="684"/>
        <v>0</v>
      </c>
      <c r="CW192" s="40">
        <f t="shared" si="684"/>
        <v>0</v>
      </c>
      <c r="CX192" s="40">
        <f t="shared" si="684"/>
        <v>0</v>
      </c>
      <c r="CY192" s="40">
        <f t="shared" si="671"/>
        <v>0</v>
      </c>
      <c r="DA192" s="40">
        <f t="shared" si="685"/>
        <v>0</v>
      </c>
      <c r="DB192" s="40">
        <f t="shared" si="685"/>
        <v>0</v>
      </c>
      <c r="DC192" s="40">
        <f t="shared" si="685"/>
        <v>0</v>
      </c>
      <c r="DD192" s="40">
        <f t="shared" si="685"/>
        <v>0</v>
      </c>
      <c r="DE192" s="40">
        <f t="shared" si="685"/>
        <v>0</v>
      </c>
      <c r="DF192" s="40">
        <f t="shared" si="685"/>
        <v>0</v>
      </c>
      <c r="DG192" s="40">
        <f t="shared" si="685"/>
        <v>0</v>
      </c>
      <c r="DH192" s="40">
        <f t="shared" si="685"/>
        <v>0</v>
      </c>
      <c r="DI192" s="40">
        <f t="shared" si="685"/>
        <v>0</v>
      </c>
      <c r="DJ192" s="40">
        <f t="shared" si="685"/>
        <v>0</v>
      </c>
      <c r="DK192" s="40">
        <f t="shared" si="685"/>
        <v>0</v>
      </c>
      <c r="DL192" s="40">
        <f t="shared" si="685"/>
        <v>0</v>
      </c>
      <c r="DM192" s="40">
        <f t="shared" si="685"/>
        <v>0</v>
      </c>
      <c r="DN192" s="40">
        <f t="shared" si="685"/>
        <v>0</v>
      </c>
      <c r="DO192" s="40">
        <f t="shared" si="685"/>
        <v>0</v>
      </c>
      <c r="DP192" s="40">
        <f t="shared" si="685"/>
        <v>0</v>
      </c>
      <c r="DQ192" s="40">
        <f t="shared" si="685"/>
        <v>0</v>
      </c>
      <c r="DR192" s="40">
        <f t="shared" si="685"/>
        <v>0</v>
      </c>
      <c r="DS192" s="40">
        <f t="shared" si="685"/>
        <v>0</v>
      </c>
      <c r="DU192" s="40">
        <f t="shared" si="673"/>
        <v>252779.78334111132</v>
      </c>
      <c r="DW192" s="40">
        <f t="shared" si="674"/>
        <v>484477.65285330935</v>
      </c>
      <c r="DX192" s="40">
        <f t="shared" si="675"/>
        <v>737257.43619442068</v>
      </c>
    </row>
    <row r="193" spans="1:128" hidden="1" x14ac:dyDescent="0.3">
      <c r="B193" s="15" t="s">
        <v>150</v>
      </c>
      <c r="C193" s="16" t="s">
        <v>151</v>
      </c>
      <c r="D193" s="15" t="s">
        <v>152</v>
      </c>
      <c r="E193" s="16" t="s">
        <v>153</v>
      </c>
      <c r="F193" s="77" t="s">
        <v>154</v>
      </c>
      <c r="G193" s="39" t="s">
        <v>179</v>
      </c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>
        <f t="shared" si="656"/>
        <v>0</v>
      </c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0">
        <f t="shared" si="658"/>
        <v>0</v>
      </c>
      <c r="AK193" s="40">
        <f t="shared" si="678"/>
        <v>51915.477694454967</v>
      </c>
      <c r="AL193" s="40">
        <f t="shared" si="678"/>
        <v>36948.196717263992</v>
      </c>
      <c r="AM193" s="40">
        <f t="shared" si="678"/>
        <v>45596.17758074739</v>
      </c>
      <c r="AN193" s="40">
        <f t="shared" si="678"/>
        <v>46527.92652641677</v>
      </c>
      <c r="AO193" s="40">
        <f t="shared" si="678"/>
        <v>40901.111504528148</v>
      </c>
      <c r="AP193" s="40">
        <f t="shared" si="678"/>
        <v>41813.177508693174</v>
      </c>
      <c r="AQ193" s="40">
        <f t="shared" si="678"/>
        <v>44758.445283420449</v>
      </c>
      <c r="AR193" s="40">
        <f t="shared" si="678"/>
        <v>42225.1912002264</v>
      </c>
      <c r="AS193" s="40">
        <v>41833.54363099546</v>
      </c>
      <c r="AT193" s="40">
        <f t="shared" si="679"/>
        <v>36318.789615807509</v>
      </c>
      <c r="AU193" s="40">
        <f t="shared" si="679"/>
        <v>42280.35185278127</v>
      </c>
      <c r="AV193" s="40">
        <f t="shared" si="679"/>
        <v>43583.496140399329</v>
      </c>
      <c r="AW193" s="40">
        <f t="shared" si="661"/>
        <v>514701.88525573479</v>
      </c>
      <c r="AY193" s="40">
        <f t="shared" si="680"/>
        <v>22274.608959445653</v>
      </c>
      <c r="AZ193" s="40">
        <f t="shared" si="680"/>
        <v>17207.503956785313</v>
      </c>
      <c r="BA193" s="40">
        <f t="shared" si="680"/>
        <v>22786.091889029249</v>
      </c>
      <c r="BB193" s="40">
        <f t="shared" si="680"/>
        <v>22334.352673774945</v>
      </c>
      <c r="BC193" s="40">
        <f t="shared" si="680"/>
        <v>18403.433813193707</v>
      </c>
      <c r="BD193" s="40">
        <f t="shared" si="680"/>
        <v>21976.257757478605</v>
      </c>
      <c r="BE193" s="40">
        <f t="shared" si="680"/>
        <v>22751.819684163736</v>
      </c>
      <c r="BF193" s="40">
        <f t="shared" si="680"/>
        <v>22009.88400566137</v>
      </c>
      <c r="BG193" s="40">
        <f t="shared" si="680"/>
        <v>17753.566358754026</v>
      </c>
      <c r="BH193" s="40">
        <f t="shared" si="680"/>
        <v>22340.229109813634</v>
      </c>
      <c r="BI193" s="40">
        <f t="shared" si="680"/>
        <v>21202.251745284939</v>
      </c>
      <c r="BJ193" s="40">
        <f t="shared" si="680"/>
        <v>22615.152704036554</v>
      </c>
      <c r="BK193" s="40">
        <f t="shared" si="663"/>
        <v>253655.15265742174</v>
      </c>
      <c r="BM193" s="40">
        <f t="shared" si="681"/>
        <v>48964.456659732299</v>
      </c>
      <c r="BN193" s="40">
        <f t="shared" si="681"/>
        <v>45726.38168008958</v>
      </c>
      <c r="BO193" s="40">
        <f t="shared" si="681"/>
        <v>40854.032250288365</v>
      </c>
      <c r="BP193" s="40">
        <f t="shared" si="681"/>
        <v>39009.896234549029</v>
      </c>
      <c r="BQ193" s="40">
        <f t="shared" si="681"/>
        <v>37536.592074499094</v>
      </c>
      <c r="BR193" s="40">
        <f t="shared" si="681"/>
        <v>38774.041399759291</v>
      </c>
      <c r="BS193" s="40">
        <f t="shared" si="681"/>
        <v>18740.064167217533</v>
      </c>
      <c r="BT193" s="40">
        <f t="shared" si="681"/>
        <v>22198.800633142771</v>
      </c>
      <c r="BU193" s="40">
        <f t="shared" si="681"/>
        <v>19992.078172169669</v>
      </c>
      <c r="BV193" s="40">
        <f t="shared" si="681"/>
        <v>22371.268043117841</v>
      </c>
      <c r="BW193" s="40">
        <f t="shared" si="681"/>
        <v>21462.171270822288</v>
      </c>
      <c r="BX193" s="40">
        <f t="shared" si="681"/>
        <v>21285.851472797935</v>
      </c>
      <c r="BY193" s="40">
        <f t="shared" si="665"/>
        <v>376915.63405818568</v>
      </c>
      <c r="CA193" s="40">
        <f t="shared" si="682"/>
        <v>0</v>
      </c>
      <c r="CB193" s="40">
        <f t="shared" si="682"/>
        <v>0</v>
      </c>
      <c r="CC193" s="40">
        <f t="shared" si="682"/>
        <v>0</v>
      </c>
      <c r="CD193" s="40">
        <f t="shared" si="682"/>
        <v>0</v>
      </c>
      <c r="CE193" s="40">
        <f t="shared" si="682"/>
        <v>0</v>
      </c>
      <c r="CF193" s="40">
        <f t="shared" si="682"/>
        <v>0</v>
      </c>
      <c r="CG193" s="40">
        <f t="shared" si="682"/>
        <v>0</v>
      </c>
      <c r="CH193" s="40">
        <f t="shared" si="682"/>
        <v>0</v>
      </c>
      <c r="CI193" s="40">
        <f t="shared" si="682"/>
        <v>0</v>
      </c>
      <c r="CJ193" s="40">
        <f t="shared" si="682"/>
        <v>0</v>
      </c>
      <c r="CK193" s="40">
        <f t="shared" si="682"/>
        <v>0</v>
      </c>
      <c r="CL193" s="40">
        <f t="shared" si="682"/>
        <v>0</v>
      </c>
      <c r="CM193" s="40">
        <f t="shared" si="667"/>
        <v>0</v>
      </c>
      <c r="CO193" s="40">
        <f t="shared" si="683"/>
        <v>0</v>
      </c>
      <c r="CP193" s="40">
        <f t="shared" si="683"/>
        <v>0</v>
      </c>
      <c r="CQ193" s="40">
        <f t="shared" si="683"/>
        <v>0</v>
      </c>
      <c r="CR193" s="40">
        <f t="shared" si="683"/>
        <v>0</v>
      </c>
      <c r="CS193" s="40">
        <f t="shared" si="669"/>
        <v>0</v>
      </c>
      <c r="CU193" s="40">
        <f t="shared" si="684"/>
        <v>0</v>
      </c>
      <c r="CV193" s="40">
        <f t="shared" si="684"/>
        <v>0</v>
      </c>
      <c r="CW193" s="40">
        <f t="shared" si="684"/>
        <v>0</v>
      </c>
      <c r="CX193" s="40">
        <f t="shared" si="684"/>
        <v>0</v>
      </c>
      <c r="CY193" s="40">
        <f t="shared" si="671"/>
        <v>0</v>
      </c>
      <c r="DA193" s="40">
        <f t="shared" si="685"/>
        <v>0</v>
      </c>
      <c r="DB193" s="40">
        <f t="shared" si="685"/>
        <v>0</v>
      </c>
      <c r="DC193" s="40">
        <f t="shared" si="685"/>
        <v>0</v>
      </c>
      <c r="DD193" s="40">
        <f t="shared" si="685"/>
        <v>0</v>
      </c>
      <c r="DE193" s="40">
        <f t="shared" si="685"/>
        <v>0</v>
      </c>
      <c r="DF193" s="40">
        <f t="shared" si="685"/>
        <v>0</v>
      </c>
      <c r="DG193" s="40">
        <f t="shared" si="685"/>
        <v>0</v>
      </c>
      <c r="DH193" s="40">
        <f t="shared" si="685"/>
        <v>0</v>
      </c>
      <c r="DI193" s="40">
        <f t="shared" si="685"/>
        <v>0</v>
      </c>
      <c r="DJ193" s="40">
        <f t="shared" si="685"/>
        <v>0</v>
      </c>
      <c r="DK193" s="40">
        <f t="shared" si="685"/>
        <v>0</v>
      </c>
      <c r="DL193" s="40">
        <f t="shared" si="685"/>
        <v>0</v>
      </c>
      <c r="DM193" s="40">
        <f t="shared" si="685"/>
        <v>0</v>
      </c>
      <c r="DN193" s="40">
        <f t="shared" si="685"/>
        <v>0</v>
      </c>
      <c r="DO193" s="40">
        <f t="shared" si="685"/>
        <v>0</v>
      </c>
      <c r="DP193" s="40">
        <f t="shared" si="685"/>
        <v>0</v>
      </c>
      <c r="DQ193" s="40">
        <f t="shared" si="685"/>
        <v>0</v>
      </c>
      <c r="DR193" s="40">
        <f t="shared" si="685"/>
        <v>0</v>
      </c>
      <c r="DS193" s="40">
        <f t="shared" si="685"/>
        <v>0</v>
      </c>
      <c r="DU193" s="40">
        <f t="shared" si="673"/>
        <v>659140.42977654946</v>
      </c>
      <c r="DW193" s="40">
        <f t="shared" si="674"/>
        <v>1238416.9310682616</v>
      </c>
      <c r="DX193" s="40">
        <f t="shared" si="675"/>
        <v>1897557.360844811</v>
      </c>
    </row>
    <row r="194" spans="1:128" hidden="1" x14ac:dyDescent="0.3">
      <c r="B194" s="15" t="s">
        <v>155</v>
      </c>
      <c r="C194" s="16" t="s">
        <v>156</v>
      </c>
      <c r="D194" s="15" t="s">
        <v>157</v>
      </c>
      <c r="E194" s="16" t="s">
        <v>158</v>
      </c>
      <c r="F194" s="77" t="s">
        <v>159</v>
      </c>
      <c r="G194" s="39" t="s">
        <v>179</v>
      </c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>
        <f t="shared" si="656"/>
        <v>0</v>
      </c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0">
        <f t="shared" si="658"/>
        <v>0</v>
      </c>
      <c r="AK194" s="40">
        <f t="shared" si="678"/>
        <v>34007.665324285896</v>
      </c>
      <c r="AL194" s="40">
        <f t="shared" si="678"/>
        <v>26627.040269875877</v>
      </c>
      <c r="AM194" s="40">
        <f t="shared" si="678"/>
        <v>31284.51545777118</v>
      </c>
      <c r="AN194" s="40">
        <f t="shared" si="678"/>
        <v>31155.248571248772</v>
      </c>
      <c r="AO194" s="40">
        <f t="shared" si="678"/>
        <v>28252.139396819453</v>
      </c>
      <c r="AP194" s="40">
        <f t="shared" si="678"/>
        <v>28412.460246991755</v>
      </c>
      <c r="AQ194" s="40">
        <f t="shared" si="678"/>
        <v>29459.087734360495</v>
      </c>
      <c r="AR194" s="40">
        <f t="shared" si="678"/>
        <v>29135.152943241523</v>
      </c>
      <c r="AS194" s="40">
        <v>27877.242510526201</v>
      </c>
      <c r="AT194" s="40">
        <f t="shared" si="679"/>
        <v>24345.498795170795</v>
      </c>
      <c r="AU194" s="40">
        <f t="shared" si="679"/>
        <v>26915.591452447097</v>
      </c>
      <c r="AV194" s="40">
        <f t="shared" si="679"/>
        <v>27423.117583704417</v>
      </c>
      <c r="AW194" s="40">
        <f t="shared" si="661"/>
        <v>344894.76028644346</v>
      </c>
      <c r="AY194" s="40">
        <f t="shared" si="680"/>
        <v>15187.236019494472</v>
      </c>
      <c r="AZ194" s="40">
        <f t="shared" si="680"/>
        <v>11732.39109938509</v>
      </c>
      <c r="BA194" s="40">
        <f t="shared" si="680"/>
        <v>15535.974441150782</v>
      </c>
      <c r="BB194" s="40">
        <f t="shared" si="680"/>
        <v>15227.970377249181</v>
      </c>
      <c r="BC194" s="40">
        <f t="shared" si="680"/>
        <v>12547.797961301396</v>
      </c>
      <c r="BD194" s="40">
        <f t="shared" si="680"/>
        <v>14983.81471009133</v>
      </c>
      <c r="BE194" s="40">
        <f t="shared" si="680"/>
        <v>15512.607024683506</v>
      </c>
      <c r="BF194" s="40">
        <f t="shared" si="680"/>
        <v>15006.741701471135</v>
      </c>
      <c r="BG194" s="40">
        <f t="shared" si="680"/>
        <v>12104.70643812661</v>
      </c>
      <c r="BH194" s="40">
        <f t="shared" si="680"/>
        <v>15231.97703888061</v>
      </c>
      <c r="BI194" s="40">
        <f t="shared" si="680"/>
        <v>14456.083246473056</v>
      </c>
      <c r="BJ194" s="40">
        <f t="shared" si="680"/>
        <v>15419.424976592692</v>
      </c>
      <c r="BK194" s="40">
        <f t="shared" si="663"/>
        <v>172946.72503489984</v>
      </c>
      <c r="BM194" s="40">
        <f t="shared" si="681"/>
        <v>29191.833027758028</v>
      </c>
      <c r="BN194" s="40">
        <f t="shared" si="681"/>
        <v>26680.484553602713</v>
      </c>
      <c r="BO194" s="40">
        <f t="shared" si="681"/>
        <v>26448.754394930387</v>
      </c>
      <c r="BP194" s="40">
        <f t="shared" si="681"/>
        <v>26155.212269167077</v>
      </c>
      <c r="BQ194" s="40">
        <f t="shared" si="681"/>
        <v>25167.396695101928</v>
      </c>
      <c r="BR194" s="40">
        <f t="shared" si="681"/>
        <v>25997.07718386604</v>
      </c>
      <c r="BS194" s="40">
        <f t="shared" si="681"/>
        <v>12777.318697094955</v>
      </c>
      <c r="BT194" s="40">
        <f t="shared" si="681"/>
        <v>15135.54851530974</v>
      </c>
      <c r="BU194" s="40">
        <f t="shared" si="681"/>
        <v>13630.96475784241</v>
      </c>
      <c r="BV194" s="40">
        <f t="shared" si="681"/>
        <v>15253.139951627702</v>
      </c>
      <c r="BW194" s="40">
        <f t="shared" si="681"/>
        <v>14633.30113557709</v>
      </c>
      <c r="BX194" s="40">
        <f t="shared" si="681"/>
        <v>14513.083070587449</v>
      </c>
      <c r="BY194" s="40">
        <f t="shared" si="665"/>
        <v>245584.11425246552</v>
      </c>
      <c r="CA194" s="40">
        <f t="shared" si="682"/>
        <v>0</v>
      </c>
      <c r="CB194" s="40">
        <f t="shared" si="682"/>
        <v>0</v>
      </c>
      <c r="CC194" s="40">
        <f t="shared" si="682"/>
        <v>0</v>
      </c>
      <c r="CD194" s="40">
        <f t="shared" si="682"/>
        <v>0</v>
      </c>
      <c r="CE194" s="40">
        <f t="shared" si="682"/>
        <v>0</v>
      </c>
      <c r="CF194" s="40">
        <f t="shared" si="682"/>
        <v>0</v>
      </c>
      <c r="CG194" s="40">
        <f t="shared" si="682"/>
        <v>0</v>
      </c>
      <c r="CH194" s="40">
        <f t="shared" si="682"/>
        <v>0</v>
      </c>
      <c r="CI194" s="40">
        <f t="shared" si="682"/>
        <v>0</v>
      </c>
      <c r="CJ194" s="40">
        <f t="shared" si="682"/>
        <v>0</v>
      </c>
      <c r="CK194" s="40">
        <f t="shared" si="682"/>
        <v>0</v>
      </c>
      <c r="CL194" s="40">
        <f t="shared" si="682"/>
        <v>0</v>
      </c>
      <c r="CM194" s="40">
        <f t="shared" si="667"/>
        <v>0</v>
      </c>
      <c r="CO194" s="40">
        <f t="shared" si="683"/>
        <v>0</v>
      </c>
      <c r="CP194" s="40">
        <f t="shared" si="683"/>
        <v>0</v>
      </c>
      <c r="CQ194" s="40">
        <f t="shared" si="683"/>
        <v>0</v>
      </c>
      <c r="CR194" s="40">
        <f t="shared" si="683"/>
        <v>0</v>
      </c>
      <c r="CS194" s="40">
        <f t="shared" si="669"/>
        <v>0</v>
      </c>
      <c r="CU194" s="40">
        <f t="shared" si="684"/>
        <v>0</v>
      </c>
      <c r="CV194" s="40">
        <f t="shared" si="684"/>
        <v>0</v>
      </c>
      <c r="CW194" s="40">
        <f t="shared" si="684"/>
        <v>0</v>
      </c>
      <c r="CX194" s="40">
        <f t="shared" si="684"/>
        <v>0</v>
      </c>
      <c r="CY194" s="40">
        <f t="shared" si="671"/>
        <v>0</v>
      </c>
      <c r="DA194" s="40">
        <f t="shared" si="685"/>
        <v>0</v>
      </c>
      <c r="DB194" s="40">
        <f t="shared" si="685"/>
        <v>0</v>
      </c>
      <c r="DC194" s="40">
        <f t="shared" si="685"/>
        <v>0</v>
      </c>
      <c r="DD194" s="40">
        <f t="shared" si="685"/>
        <v>0</v>
      </c>
      <c r="DE194" s="40">
        <f t="shared" si="685"/>
        <v>0</v>
      </c>
      <c r="DF194" s="40">
        <f t="shared" si="685"/>
        <v>0</v>
      </c>
      <c r="DG194" s="40">
        <f t="shared" si="685"/>
        <v>0</v>
      </c>
      <c r="DH194" s="40">
        <f t="shared" si="685"/>
        <v>0</v>
      </c>
      <c r="DI194" s="40">
        <f t="shared" si="685"/>
        <v>0</v>
      </c>
      <c r="DJ194" s="40">
        <f t="shared" si="685"/>
        <v>0</v>
      </c>
      <c r="DK194" s="40">
        <f t="shared" si="685"/>
        <v>0</v>
      </c>
      <c r="DL194" s="40">
        <f t="shared" si="685"/>
        <v>0</v>
      </c>
      <c r="DM194" s="40">
        <f t="shared" si="685"/>
        <v>0</v>
      </c>
      <c r="DN194" s="40">
        <f t="shared" si="685"/>
        <v>0</v>
      </c>
      <c r="DO194" s="40">
        <f t="shared" si="685"/>
        <v>0</v>
      </c>
      <c r="DP194" s="40">
        <f t="shared" si="685"/>
        <v>0</v>
      </c>
      <c r="DQ194" s="40">
        <f t="shared" si="685"/>
        <v>0</v>
      </c>
      <c r="DR194" s="40">
        <f t="shared" si="685"/>
        <v>0</v>
      </c>
      <c r="DS194" s="40">
        <f t="shared" si="685"/>
        <v>0</v>
      </c>
      <c r="DU194" s="40">
        <f t="shared" si="673"/>
        <v>435295.91092357028</v>
      </c>
      <c r="DW194" s="40">
        <f t="shared" si="674"/>
        <v>817987.85518304305</v>
      </c>
      <c r="DX194" s="40">
        <f t="shared" si="675"/>
        <v>1253283.7661066134</v>
      </c>
    </row>
    <row r="195" spans="1:128" hidden="1" x14ac:dyDescent="0.3">
      <c r="B195" s="15" t="s">
        <v>160</v>
      </c>
      <c r="C195" s="16" t="s">
        <v>161</v>
      </c>
      <c r="D195" s="15" t="s">
        <v>162</v>
      </c>
      <c r="E195" s="16" t="s">
        <v>163</v>
      </c>
      <c r="F195" s="77" t="s">
        <v>164</v>
      </c>
      <c r="G195" s="39" t="s">
        <v>179</v>
      </c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>
        <f t="shared" si="656"/>
        <v>0</v>
      </c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0">
        <f t="shared" si="658"/>
        <v>0</v>
      </c>
      <c r="AK195" s="40">
        <f t="shared" si="678"/>
        <v>12657.485676190707</v>
      </c>
      <c r="AL195" s="40">
        <f t="shared" si="678"/>
        <v>9351.7609362293133</v>
      </c>
      <c r="AM195" s="40">
        <f t="shared" si="678"/>
        <v>13379.979820407782</v>
      </c>
      <c r="AN195" s="40">
        <f t="shared" si="678"/>
        <v>12593.482355201313</v>
      </c>
      <c r="AO195" s="40">
        <f t="shared" si="678"/>
        <v>14024.558747319541</v>
      </c>
      <c r="AP195" s="40">
        <f t="shared" si="678"/>
        <v>14537.516693762294</v>
      </c>
      <c r="AQ195" s="40">
        <f t="shared" si="678"/>
        <v>14594.81054862141</v>
      </c>
      <c r="AR195" s="40">
        <f t="shared" si="678"/>
        <v>16301.201881618579</v>
      </c>
      <c r="AS195" s="40">
        <v>17898.293004279883</v>
      </c>
      <c r="AT195" s="40">
        <f t="shared" si="679"/>
        <v>16636.875987024712</v>
      </c>
      <c r="AU195" s="40">
        <f t="shared" si="679"/>
        <v>17010.390022049807</v>
      </c>
      <c r="AV195" s="40">
        <f t="shared" si="679"/>
        <v>17559.84677511167</v>
      </c>
      <c r="AW195" s="40">
        <f t="shared" si="661"/>
        <v>176546.20244781702</v>
      </c>
      <c r="AY195" s="40">
        <f t="shared" si="680"/>
        <v>10506.371576154859</v>
      </c>
      <c r="AZ195" s="40">
        <f t="shared" si="680"/>
        <v>8116.3458715389606</v>
      </c>
      <c r="BA195" s="40">
        <f t="shared" si="680"/>
        <v>10747.625181228215</v>
      </c>
      <c r="BB195" s="40">
        <f t="shared" si="680"/>
        <v>10534.551180260416</v>
      </c>
      <c r="BC195" s="40">
        <f t="shared" si="680"/>
        <v>8680.4358393278635</v>
      </c>
      <c r="BD195" s="40">
        <f t="shared" si="680"/>
        <v>10365.646834644682</v>
      </c>
      <c r="BE195" s="40">
        <f t="shared" si="680"/>
        <v>10731.459846083309</v>
      </c>
      <c r="BF195" s="40">
        <f t="shared" si="680"/>
        <v>10381.507488304795</v>
      </c>
      <c r="BG195" s="40">
        <f t="shared" si="680"/>
        <v>8373.9097421010101</v>
      </c>
      <c r="BH195" s="40">
        <f t="shared" si="680"/>
        <v>10537.322947014134</v>
      </c>
      <c r="BI195" s="40">
        <f t="shared" si="680"/>
        <v>10000.56770885217</v>
      </c>
      <c r="BJ195" s="40">
        <f t="shared" si="680"/>
        <v>10666.997476484745</v>
      </c>
      <c r="BK195" s="40">
        <f t="shared" si="663"/>
        <v>119642.74169199515</v>
      </c>
      <c r="BM195" s="40">
        <f t="shared" si="681"/>
        <v>17880.313525690417</v>
      </c>
      <c r="BN195" s="40">
        <f t="shared" si="681"/>
        <v>17306.4885515469</v>
      </c>
      <c r="BO195" s="40">
        <f t="shared" si="681"/>
        <v>14023.485784945138</v>
      </c>
      <c r="BP195" s="40">
        <f t="shared" si="681"/>
        <v>13927.323370888696</v>
      </c>
      <c r="BQ195" s="40">
        <f t="shared" si="681"/>
        <v>13401.323933788985</v>
      </c>
      <c r="BR195" s="40">
        <f t="shared" si="681"/>
        <v>13843.11841599843</v>
      </c>
      <c r="BS195" s="40">
        <f t="shared" si="681"/>
        <v>8839.2158919710382</v>
      </c>
      <c r="BT195" s="40">
        <f t="shared" si="681"/>
        <v>10470.614699517677</v>
      </c>
      <c r="BU195" s="40">
        <f t="shared" si="681"/>
        <v>9429.759338930131</v>
      </c>
      <c r="BV195" s="40">
        <f t="shared" si="681"/>
        <v>10551.963229463774</v>
      </c>
      <c r="BW195" s="40">
        <f t="shared" si="681"/>
        <v>10123.165197327282</v>
      </c>
      <c r="BX195" s="40">
        <f t="shared" si="681"/>
        <v>10039.999593044433</v>
      </c>
      <c r="BY195" s="40">
        <f t="shared" si="665"/>
        <v>149836.77153311289</v>
      </c>
      <c r="CA195" s="40">
        <f t="shared" si="682"/>
        <v>0</v>
      </c>
      <c r="CB195" s="40">
        <f t="shared" si="682"/>
        <v>0</v>
      </c>
      <c r="CC195" s="40">
        <f t="shared" si="682"/>
        <v>0</v>
      </c>
      <c r="CD195" s="40">
        <f t="shared" si="682"/>
        <v>0</v>
      </c>
      <c r="CE195" s="40">
        <f t="shared" si="682"/>
        <v>0</v>
      </c>
      <c r="CF195" s="40">
        <f t="shared" si="682"/>
        <v>0</v>
      </c>
      <c r="CG195" s="40">
        <f t="shared" si="682"/>
        <v>0</v>
      </c>
      <c r="CH195" s="40">
        <f t="shared" si="682"/>
        <v>0</v>
      </c>
      <c r="CI195" s="40">
        <f t="shared" si="682"/>
        <v>0</v>
      </c>
      <c r="CJ195" s="40">
        <f t="shared" si="682"/>
        <v>0</v>
      </c>
      <c r="CK195" s="40">
        <f t="shared" si="682"/>
        <v>0</v>
      </c>
      <c r="CL195" s="40">
        <f t="shared" si="682"/>
        <v>0</v>
      </c>
      <c r="CM195" s="40">
        <f t="shared" si="667"/>
        <v>0</v>
      </c>
      <c r="CO195" s="40">
        <f t="shared" si="683"/>
        <v>0</v>
      </c>
      <c r="CP195" s="40">
        <f t="shared" si="683"/>
        <v>0</v>
      </c>
      <c r="CQ195" s="40">
        <f t="shared" si="683"/>
        <v>0</v>
      </c>
      <c r="CR195" s="40">
        <f t="shared" si="683"/>
        <v>0</v>
      </c>
      <c r="CS195" s="40">
        <f t="shared" si="669"/>
        <v>0</v>
      </c>
      <c r="CU195" s="40">
        <f t="shared" si="684"/>
        <v>0</v>
      </c>
      <c r="CV195" s="40">
        <f t="shared" si="684"/>
        <v>0</v>
      </c>
      <c r="CW195" s="40">
        <f t="shared" si="684"/>
        <v>0</v>
      </c>
      <c r="CX195" s="40">
        <f t="shared" si="684"/>
        <v>0</v>
      </c>
      <c r="CY195" s="40">
        <f t="shared" si="671"/>
        <v>0</v>
      </c>
      <c r="DA195" s="40">
        <f t="shared" si="685"/>
        <v>0</v>
      </c>
      <c r="DB195" s="40">
        <f t="shared" si="685"/>
        <v>0</v>
      </c>
      <c r="DC195" s="40">
        <f t="shared" si="685"/>
        <v>0</v>
      </c>
      <c r="DD195" s="40">
        <f t="shared" si="685"/>
        <v>0</v>
      </c>
      <c r="DE195" s="40">
        <f t="shared" si="685"/>
        <v>0</v>
      </c>
      <c r="DF195" s="40">
        <f t="shared" si="685"/>
        <v>0</v>
      </c>
      <c r="DG195" s="40">
        <f t="shared" si="685"/>
        <v>0</v>
      </c>
      <c r="DH195" s="40">
        <f t="shared" si="685"/>
        <v>0</v>
      </c>
      <c r="DI195" s="40">
        <f t="shared" si="685"/>
        <v>0</v>
      </c>
      <c r="DJ195" s="40">
        <f t="shared" si="685"/>
        <v>0</v>
      </c>
      <c r="DK195" s="40">
        <f t="shared" si="685"/>
        <v>0</v>
      </c>
      <c r="DL195" s="40">
        <f t="shared" si="685"/>
        <v>0</v>
      </c>
      <c r="DM195" s="40">
        <f t="shared" si="685"/>
        <v>0</v>
      </c>
      <c r="DN195" s="40">
        <f t="shared" si="685"/>
        <v>0</v>
      </c>
      <c r="DO195" s="40">
        <f t="shared" si="685"/>
        <v>0</v>
      </c>
      <c r="DP195" s="40">
        <f t="shared" si="685"/>
        <v>0</v>
      </c>
      <c r="DQ195" s="40">
        <f t="shared" si="685"/>
        <v>0</v>
      </c>
      <c r="DR195" s="40">
        <f t="shared" si="685"/>
        <v>0</v>
      </c>
      <c r="DS195" s="40">
        <f t="shared" si="685"/>
        <v>0</v>
      </c>
      <c r="DU195" s="40">
        <f t="shared" si="673"/>
        <v>264486.74098898843</v>
      </c>
      <c r="DW195" s="40">
        <f t="shared" si="674"/>
        <v>501022.67282214307</v>
      </c>
      <c r="DX195" s="40">
        <f t="shared" si="675"/>
        <v>765509.4138111315</v>
      </c>
    </row>
    <row r="196" spans="1:128" s="10" customFormat="1" hidden="1" x14ac:dyDescent="0.3">
      <c r="B196" s="31" t="s">
        <v>165</v>
      </c>
      <c r="C196" s="30" t="s">
        <v>166</v>
      </c>
      <c r="D196" s="31" t="s">
        <v>167</v>
      </c>
      <c r="E196" s="30" t="s">
        <v>168</v>
      </c>
      <c r="F196" s="100" t="s">
        <v>169</v>
      </c>
      <c r="G196" s="32" t="s">
        <v>179</v>
      </c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>
        <f t="shared" si="656"/>
        <v>0</v>
      </c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3">
        <f t="shared" si="658"/>
        <v>0</v>
      </c>
      <c r="AK196" s="33">
        <f t="shared" si="678"/>
        <v>446984.71419184742</v>
      </c>
      <c r="AL196" s="33">
        <f t="shared" si="678"/>
        <v>284831.33148894564</v>
      </c>
      <c r="AM196" s="33">
        <f t="shared" si="678"/>
        <v>428083.80518825626</v>
      </c>
      <c r="AN196" s="33">
        <f t="shared" si="678"/>
        <v>462082.16673069802</v>
      </c>
      <c r="AO196" s="33">
        <f t="shared" si="678"/>
        <v>450351.84339975694</v>
      </c>
      <c r="AP196" s="33">
        <f t="shared" si="678"/>
        <v>437232.05224360153</v>
      </c>
      <c r="AQ196" s="33">
        <f t="shared" si="678"/>
        <v>484081.1616153575</v>
      </c>
      <c r="AR196" s="33">
        <f t="shared" si="678"/>
        <v>525293.40662227047</v>
      </c>
      <c r="AS196" s="33">
        <v>542982.42785471329</v>
      </c>
      <c r="AT196" s="33">
        <f t="shared" si="679"/>
        <v>460188.80662423332</v>
      </c>
      <c r="AU196" s="33">
        <f t="shared" si="679"/>
        <v>519137.34676827834</v>
      </c>
      <c r="AV196" s="33">
        <f t="shared" si="679"/>
        <v>521185.95418910874</v>
      </c>
      <c r="AW196" s="33">
        <f t="shared" si="661"/>
        <v>5562435.0169170685</v>
      </c>
      <c r="AY196" s="33">
        <f t="shared" si="680"/>
        <v>493188.54689934704</v>
      </c>
      <c r="AZ196" s="33">
        <f t="shared" si="680"/>
        <v>384969.68454144086</v>
      </c>
      <c r="BA196" s="33">
        <f t="shared" si="680"/>
        <v>512042.3601489751</v>
      </c>
      <c r="BB196" s="33">
        <f t="shared" si="680"/>
        <v>508176.08534655074</v>
      </c>
      <c r="BC196" s="33">
        <f t="shared" si="680"/>
        <v>423072.14010012557</v>
      </c>
      <c r="BD196" s="33">
        <f t="shared" si="680"/>
        <v>502640.22311352903</v>
      </c>
      <c r="BE196" s="33">
        <f t="shared" si="680"/>
        <v>518263.77525375446</v>
      </c>
      <c r="BF196" s="33">
        <f t="shared" si="680"/>
        <v>499138.84807541617</v>
      </c>
      <c r="BG196" s="33">
        <f t="shared" si="680"/>
        <v>398843.65396322636</v>
      </c>
      <c r="BH196" s="33">
        <f t="shared" si="680"/>
        <v>504303.22403890564</v>
      </c>
      <c r="BI196" s="33">
        <f t="shared" si="680"/>
        <v>477719.7623154918</v>
      </c>
      <c r="BJ196" s="33">
        <f t="shared" si="680"/>
        <v>519530.18120926851</v>
      </c>
      <c r="BK196" s="33">
        <f t="shared" si="663"/>
        <v>5741888.4850060306</v>
      </c>
      <c r="BM196" s="33">
        <f t="shared" si="681"/>
        <v>503158.53606005519</v>
      </c>
      <c r="BN196" s="33">
        <f t="shared" si="681"/>
        <v>472793.70173598564</v>
      </c>
      <c r="BO196" s="33">
        <f t="shared" si="681"/>
        <v>436150.32523256622</v>
      </c>
      <c r="BP196" s="33">
        <f t="shared" si="681"/>
        <v>527543.27778513171</v>
      </c>
      <c r="BQ196" s="33">
        <f t="shared" si="681"/>
        <v>505165.7465535563</v>
      </c>
      <c r="BR196" s="33">
        <f t="shared" si="681"/>
        <v>524519.51295287057</v>
      </c>
      <c r="BS196" s="33">
        <f t="shared" si="681"/>
        <v>433378.28675940773</v>
      </c>
      <c r="BT196" s="33">
        <f t="shared" si="681"/>
        <v>530453.81932626024</v>
      </c>
      <c r="BU196" s="33">
        <f t="shared" si="681"/>
        <v>472482.23434784787</v>
      </c>
      <c r="BV196" s="33">
        <f t="shared" si="681"/>
        <v>529984.92967884638</v>
      </c>
      <c r="BW196" s="33">
        <f t="shared" si="681"/>
        <v>521872.56732126063</v>
      </c>
      <c r="BX196" s="33">
        <f t="shared" si="681"/>
        <v>516911.91162145929</v>
      </c>
      <c r="BY196" s="33">
        <f t="shared" si="665"/>
        <v>5974414.849375248</v>
      </c>
      <c r="CA196" s="33">
        <f t="shared" si="682"/>
        <v>0</v>
      </c>
      <c r="CB196" s="33">
        <f t="shared" si="682"/>
        <v>0</v>
      </c>
      <c r="CC196" s="33">
        <f t="shared" si="682"/>
        <v>0</v>
      </c>
      <c r="CD196" s="33">
        <f t="shared" si="682"/>
        <v>0</v>
      </c>
      <c r="CE196" s="33">
        <f t="shared" si="682"/>
        <v>0</v>
      </c>
      <c r="CF196" s="33">
        <f t="shared" si="682"/>
        <v>0</v>
      </c>
      <c r="CG196" s="33">
        <f t="shared" si="682"/>
        <v>0</v>
      </c>
      <c r="CH196" s="33">
        <f t="shared" si="682"/>
        <v>0</v>
      </c>
      <c r="CI196" s="33">
        <f t="shared" si="682"/>
        <v>0</v>
      </c>
      <c r="CJ196" s="33">
        <f t="shared" si="682"/>
        <v>0</v>
      </c>
      <c r="CK196" s="33">
        <f t="shared" si="682"/>
        <v>0</v>
      </c>
      <c r="CL196" s="33">
        <f t="shared" si="682"/>
        <v>0</v>
      </c>
      <c r="CM196" s="33">
        <f t="shared" si="667"/>
        <v>0</v>
      </c>
      <c r="CO196" s="33">
        <f t="shared" si="683"/>
        <v>0</v>
      </c>
      <c r="CP196" s="33">
        <f t="shared" si="683"/>
        <v>0</v>
      </c>
      <c r="CQ196" s="33">
        <f t="shared" si="683"/>
        <v>0</v>
      </c>
      <c r="CR196" s="33">
        <f t="shared" si="683"/>
        <v>0</v>
      </c>
      <c r="CS196" s="33">
        <f t="shared" si="669"/>
        <v>0</v>
      </c>
      <c r="CU196" s="33">
        <f t="shared" si="684"/>
        <v>0</v>
      </c>
      <c r="CV196" s="33">
        <f t="shared" si="684"/>
        <v>0</v>
      </c>
      <c r="CW196" s="33">
        <f t="shared" si="684"/>
        <v>0</v>
      </c>
      <c r="CX196" s="33">
        <f t="shared" si="684"/>
        <v>0</v>
      </c>
      <c r="CY196" s="33">
        <f t="shared" si="671"/>
        <v>0</v>
      </c>
      <c r="DA196" s="33">
        <f t="shared" si="685"/>
        <v>0</v>
      </c>
      <c r="DB196" s="33">
        <f t="shared" si="685"/>
        <v>0</v>
      </c>
      <c r="DC196" s="33">
        <f t="shared" si="685"/>
        <v>0</v>
      </c>
      <c r="DD196" s="33">
        <f t="shared" si="685"/>
        <v>0</v>
      </c>
      <c r="DE196" s="33">
        <f t="shared" si="685"/>
        <v>0</v>
      </c>
      <c r="DF196" s="33">
        <f t="shared" si="685"/>
        <v>0</v>
      </c>
      <c r="DG196" s="33">
        <f t="shared" si="685"/>
        <v>0</v>
      </c>
      <c r="DH196" s="33">
        <f t="shared" si="685"/>
        <v>0</v>
      </c>
      <c r="DI196" s="33">
        <f t="shared" si="685"/>
        <v>0</v>
      </c>
      <c r="DJ196" s="33">
        <f t="shared" si="685"/>
        <v>0</v>
      </c>
      <c r="DK196" s="33">
        <f t="shared" si="685"/>
        <v>0</v>
      </c>
      <c r="DL196" s="33">
        <f t="shared" si="685"/>
        <v>0</v>
      </c>
      <c r="DM196" s="33">
        <f t="shared" si="685"/>
        <v>0</v>
      </c>
      <c r="DN196" s="33">
        <f t="shared" si="685"/>
        <v>0</v>
      </c>
      <c r="DO196" s="33">
        <f t="shared" si="685"/>
        <v>0</v>
      </c>
      <c r="DP196" s="33">
        <f t="shared" si="685"/>
        <v>0</v>
      </c>
      <c r="DQ196" s="33">
        <f t="shared" si="685"/>
        <v>0</v>
      </c>
      <c r="DR196" s="33">
        <f t="shared" si="685"/>
        <v>0</v>
      </c>
      <c r="DS196" s="33">
        <f t="shared" si="685"/>
        <v>0</v>
      </c>
      <c r="DU196" s="33">
        <f t="shared" si="673"/>
        <v>10972877.460954454</v>
      </c>
      <c r="DW196" s="33">
        <f t="shared" si="674"/>
        <v>20982061.318891212</v>
      </c>
      <c r="DX196" s="33">
        <f t="shared" si="675"/>
        <v>31954938.779845666</v>
      </c>
    </row>
    <row r="197" spans="1:128" hidden="1" x14ac:dyDescent="0.3">
      <c r="B197" s="15"/>
      <c r="C197" s="16"/>
      <c r="D197" s="15"/>
      <c r="E197" s="16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33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33"/>
      <c r="AW197" s="33"/>
      <c r="BK197" s="33"/>
      <c r="BY197" s="33"/>
      <c r="CM197" s="33"/>
      <c r="CS197" s="33"/>
      <c r="CY197" s="33"/>
      <c r="DU197" s="33"/>
      <c r="DW197" s="33"/>
      <c r="DX197" s="33"/>
    </row>
    <row r="198" spans="1:128" s="10" customFormat="1" hidden="1" x14ac:dyDescent="0.3">
      <c r="A198" s="21"/>
      <c r="B198" s="127"/>
      <c r="C198" s="128"/>
      <c r="D198" s="127"/>
      <c r="E198" s="128"/>
      <c r="F198" s="129" t="s">
        <v>170</v>
      </c>
      <c r="G198" s="143" t="s">
        <v>179</v>
      </c>
      <c r="I198" s="144">
        <f t="shared" ref="I198:T198" si="686">I150+I160+I165+I169</f>
        <v>0</v>
      </c>
      <c r="J198" s="144">
        <f t="shared" si="686"/>
        <v>0</v>
      </c>
      <c r="K198" s="144">
        <f t="shared" si="686"/>
        <v>0</v>
      </c>
      <c r="L198" s="144">
        <f t="shared" si="686"/>
        <v>0</v>
      </c>
      <c r="M198" s="144">
        <f t="shared" si="686"/>
        <v>0</v>
      </c>
      <c r="N198" s="144">
        <f t="shared" si="686"/>
        <v>0</v>
      </c>
      <c r="O198" s="144">
        <f t="shared" si="686"/>
        <v>0</v>
      </c>
      <c r="P198" s="144">
        <f t="shared" si="686"/>
        <v>0</v>
      </c>
      <c r="Q198" s="144">
        <f t="shared" si="686"/>
        <v>0</v>
      </c>
      <c r="R198" s="144">
        <f t="shared" si="686"/>
        <v>0</v>
      </c>
      <c r="S198" s="144">
        <f t="shared" si="686"/>
        <v>0</v>
      </c>
      <c r="T198" s="144">
        <f t="shared" si="686"/>
        <v>0</v>
      </c>
      <c r="U198" s="144">
        <f>SUM(I198:T198)</f>
        <v>0</v>
      </c>
      <c r="W198" s="144">
        <f t="shared" ref="W198:AH198" si="687">W150+W160+W165+W169</f>
        <v>0</v>
      </c>
      <c r="X198" s="144">
        <f t="shared" si="687"/>
        <v>0</v>
      </c>
      <c r="Y198" s="144">
        <f t="shared" si="687"/>
        <v>0</v>
      </c>
      <c r="Z198" s="144">
        <f t="shared" si="687"/>
        <v>0</v>
      </c>
      <c r="AA198" s="144">
        <f t="shared" si="687"/>
        <v>0</v>
      </c>
      <c r="AB198" s="144">
        <f t="shared" si="687"/>
        <v>0</v>
      </c>
      <c r="AC198" s="144">
        <f t="shared" si="687"/>
        <v>0</v>
      </c>
      <c r="AD198" s="144">
        <f t="shared" si="687"/>
        <v>0</v>
      </c>
      <c r="AE198" s="144">
        <f t="shared" si="687"/>
        <v>0</v>
      </c>
      <c r="AF198" s="144">
        <f t="shared" si="687"/>
        <v>0</v>
      </c>
      <c r="AG198" s="144">
        <f t="shared" si="687"/>
        <v>0</v>
      </c>
      <c r="AH198" s="144">
        <f t="shared" si="687"/>
        <v>0</v>
      </c>
      <c r="AI198" s="144">
        <f>SUM(W198:AH198)</f>
        <v>0</v>
      </c>
      <c r="AK198" s="144">
        <f t="shared" ref="AK198:AR198" si="688">AK150+AK160+AK165+AK169</f>
        <v>2583509.0804295167</v>
      </c>
      <c r="AL198" s="144">
        <f t="shared" si="688"/>
        <v>1983971.8104760151</v>
      </c>
      <c r="AM198" s="144">
        <f t="shared" si="688"/>
        <v>2687910.8330255989</v>
      </c>
      <c r="AN198" s="144">
        <f t="shared" si="688"/>
        <v>2593389.6760319523</v>
      </c>
      <c r="AO198" s="144" t="e">
        <f t="shared" si="688"/>
        <v>#REF!</v>
      </c>
      <c r="AP198" s="144">
        <f t="shared" si="688"/>
        <v>2578396.9377822694</v>
      </c>
      <c r="AQ198" s="144">
        <f t="shared" si="688"/>
        <v>2659834.0308852242</v>
      </c>
      <c r="AR198" s="144">
        <f t="shared" si="688"/>
        <v>2564804.2187524829</v>
      </c>
      <c r="AS198" s="144">
        <v>2494357.2504461338</v>
      </c>
      <c r="AT198" s="33">
        <f>AT150+AT160+AT165+AT169</f>
        <v>2340538.7139460137</v>
      </c>
      <c r="AU198" s="33" t="e">
        <f t="shared" ref="AU198:AV198" si="689">AU150+AU160+AU165+AU169</f>
        <v>#REF!</v>
      </c>
      <c r="AV198" s="33">
        <f t="shared" si="689"/>
        <v>2508596.1750038294</v>
      </c>
      <c r="AW198" s="144" t="e">
        <f t="shared" ref="AW198" si="690">SUM(AK198:AV198)</f>
        <v>#REF!</v>
      </c>
      <c r="AY198" s="33" t="e">
        <f t="shared" ref="AY198:BJ198" si="691">AY150+AY160+AY165+AY169</f>
        <v>#REF!</v>
      </c>
      <c r="AZ198" s="33" t="e">
        <f t="shared" si="691"/>
        <v>#REF!</v>
      </c>
      <c r="BA198" s="33" t="e">
        <f t="shared" si="691"/>
        <v>#REF!</v>
      </c>
      <c r="BB198" s="33" t="e">
        <f t="shared" si="691"/>
        <v>#REF!</v>
      </c>
      <c r="BC198" s="33" t="e">
        <f t="shared" si="691"/>
        <v>#REF!</v>
      </c>
      <c r="BD198" s="33" t="e">
        <f t="shared" si="691"/>
        <v>#REF!</v>
      </c>
      <c r="BE198" s="33" t="e">
        <f t="shared" si="691"/>
        <v>#REF!</v>
      </c>
      <c r="BF198" s="33" t="e">
        <f t="shared" si="691"/>
        <v>#REF!</v>
      </c>
      <c r="BG198" s="33" t="e">
        <f t="shared" si="691"/>
        <v>#REF!</v>
      </c>
      <c r="BH198" s="33">
        <f t="shared" si="691"/>
        <v>2500861.6196917836</v>
      </c>
      <c r="BI198" s="33" t="e">
        <f t="shared" si="691"/>
        <v>#REF!</v>
      </c>
      <c r="BJ198" s="33">
        <f t="shared" si="691"/>
        <v>2556454.4982632715</v>
      </c>
      <c r="BK198" s="144" t="e">
        <f t="shared" ref="BK198" si="692">SUM(AY198:BJ198)</f>
        <v>#REF!</v>
      </c>
      <c r="BM198" s="33" t="e">
        <f t="shared" ref="BM198:BX198" si="693">BM150+BM160+BM165+BM169</f>
        <v>#REF!</v>
      </c>
      <c r="BN198" s="33" t="e">
        <f t="shared" si="693"/>
        <v>#REF!</v>
      </c>
      <c r="BO198" s="33" t="e">
        <f t="shared" si="693"/>
        <v>#REF!</v>
      </c>
      <c r="BP198" s="33" t="e">
        <f t="shared" si="693"/>
        <v>#REF!</v>
      </c>
      <c r="BQ198" s="33" t="e">
        <f t="shared" si="693"/>
        <v>#REF!</v>
      </c>
      <c r="BR198" s="33" t="e">
        <f t="shared" si="693"/>
        <v>#REF!</v>
      </c>
      <c r="BS198" s="33" t="e">
        <f t="shared" si="693"/>
        <v>#REF!</v>
      </c>
      <c r="BT198" s="33" t="e">
        <f t="shared" si="693"/>
        <v>#REF!</v>
      </c>
      <c r="BU198" s="33" t="e">
        <f t="shared" si="693"/>
        <v>#REF!</v>
      </c>
      <c r="BV198" s="33">
        <f t="shared" si="693"/>
        <v>2423260.7540606391</v>
      </c>
      <c r="BW198" s="33" t="e">
        <f t="shared" si="693"/>
        <v>#REF!</v>
      </c>
      <c r="BX198" s="33">
        <f t="shared" si="693"/>
        <v>2541345.3113333802</v>
      </c>
      <c r="BY198" s="144" t="e">
        <f t="shared" ref="BY198" si="694">SUM(BM198:BX198)</f>
        <v>#REF!</v>
      </c>
      <c r="CA198" s="33" t="e">
        <f t="shared" ref="CA198:CL198" si="695">CA150+CA160+CA165+CA169</f>
        <v>#REF!</v>
      </c>
      <c r="CB198" s="33" t="e">
        <f t="shared" si="695"/>
        <v>#REF!</v>
      </c>
      <c r="CC198" s="33" t="e">
        <f t="shared" si="695"/>
        <v>#REF!</v>
      </c>
      <c r="CD198" s="33" t="e">
        <f t="shared" si="695"/>
        <v>#REF!</v>
      </c>
      <c r="CE198" s="33" t="e">
        <f t="shared" si="695"/>
        <v>#REF!</v>
      </c>
      <c r="CF198" s="33" t="e">
        <f t="shared" si="695"/>
        <v>#REF!</v>
      </c>
      <c r="CG198" s="33" t="e">
        <f t="shared" si="695"/>
        <v>#REF!</v>
      </c>
      <c r="CH198" s="33" t="e">
        <f t="shared" si="695"/>
        <v>#REF!</v>
      </c>
      <c r="CI198" s="33" t="e">
        <f t="shared" si="695"/>
        <v>#REF!</v>
      </c>
      <c r="CJ198" s="33">
        <f t="shared" si="695"/>
        <v>0</v>
      </c>
      <c r="CK198" s="33" t="e">
        <f t="shared" si="695"/>
        <v>#REF!</v>
      </c>
      <c r="CL198" s="33">
        <f t="shared" si="695"/>
        <v>0</v>
      </c>
      <c r="CM198" s="144" t="e">
        <f t="shared" ref="CM198" si="696">SUM(CA198:CL198)</f>
        <v>#REF!</v>
      </c>
      <c r="CO198" s="33" t="e">
        <f t="shared" ref="CO198:CR198" si="697">CO150+CO160+CO165+CO169</f>
        <v>#REF!</v>
      </c>
      <c r="CP198" s="33" t="e">
        <f t="shared" si="697"/>
        <v>#REF!</v>
      </c>
      <c r="CQ198" s="33" t="e">
        <f t="shared" si="697"/>
        <v>#REF!</v>
      </c>
      <c r="CR198" s="33" t="e">
        <f t="shared" si="697"/>
        <v>#REF!</v>
      </c>
      <c r="CS198" s="144" t="e">
        <f>SUM(CO198:CR198)</f>
        <v>#REF!</v>
      </c>
      <c r="CU198" s="33" t="e">
        <f t="shared" ref="CU198:CX198" si="698">CU150+CU160+CU165+CU169</f>
        <v>#REF!</v>
      </c>
      <c r="CV198" s="33" t="e">
        <f t="shared" si="698"/>
        <v>#REF!</v>
      </c>
      <c r="CW198" s="33" t="e">
        <f t="shared" si="698"/>
        <v>#REF!</v>
      </c>
      <c r="CX198" s="33" t="e">
        <f t="shared" si="698"/>
        <v>#REF!</v>
      </c>
      <c r="CY198" s="144" t="e">
        <f>SUM(CU198:CX198)</f>
        <v>#REF!</v>
      </c>
      <c r="DA198" s="33" t="e">
        <f t="shared" ref="DA198:DS198" si="699">DA150+DA160+DA165+DA169</f>
        <v>#REF!</v>
      </c>
      <c r="DB198" s="33" t="e">
        <f t="shared" si="699"/>
        <v>#REF!</v>
      </c>
      <c r="DC198" s="33" t="e">
        <f t="shared" si="699"/>
        <v>#REF!</v>
      </c>
      <c r="DD198" s="33" t="e">
        <f t="shared" si="699"/>
        <v>#REF!</v>
      </c>
      <c r="DE198" s="33" t="e">
        <f t="shared" si="699"/>
        <v>#REF!</v>
      </c>
      <c r="DF198" s="33" t="e">
        <f t="shared" si="699"/>
        <v>#REF!</v>
      </c>
      <c r="DG198" s="33" t="e">
        <f t="shared" si="699"/>
        <v>#REF!</v>
      </c>
      <c r="DH198" s="33" t="e">
        <f t="shared" si="699"/>
        <v>#REF!</v>
      </c>
      <c r="DI198" s="33" t="e">
        <f t="shared" si="699"/>
        <v>#REF!</v>
      </c>
      <c r="DJ198" s="33" t="e">
        <f t="shared" si="699"/>
        <v>#REF!</v>
      </c>
      <c r="DK198" s="33" t="e">
        <f t="shared" si="699"/>
        <v>#REF!</v>
      </c>
      <c r="DL198" s="33" t="e">
        <f t="shared" si="699"/>
        <v>#REF!</v>
      </c>
      <c r="DM198" s="33" t="e">
        <f t="shared" si="699"/>
        <v>#REF!</v>
      </c>
      <c r="DN198" s="33" t="e">
        <f t="shared" si="699"/>
        <v>#REF!</v>
      </c>
      <c r="DO198" s="33" t="e">
        <f t="shared" si="699"/>
        <v>#REF!</v>
      </c>
      <c r="DP198" s="33" t="e">
        <f t="shared" si="699"/>
        <v>#REF!</v>
      </c>
      <c r="DQ198" s="33" t="e">
        <f t="shared" si="699"/>
        <v>#REF!</v>
      </c>
      <c r="DR198" s="33" t="e">
        <f t="shared" si="699"/>
        <v>#REF!</v>
      </c>
      <c r="DS198" s="33" t="e">
        <f t="shared" si="699"/>
        <v>#REF!</v>
      </c>
      <c r="DU198" s="144" t="e">
        <f>SUM(BO198:BZ198)</f>
        <v>#REF!</v>
      </c>
      <c r="DW198" s="144" t="e">
        <f>SUM(BQ198:DV198)</f>
        <v>#REF!</v>
      </c>
      <c r="DX198" s="144" t="e">
        <f t="shared" ref="DX198" si="700">SUM(DL198:DW198)</f>
        <v>#REF!</v>
      </c>
    </row>
    <row r="199" spans="1:128" hidden="1" x14ac:dyDescent="0.3">
      <c r="B199" s="15"/>
      <c r="C199" s="15"/>
      <c r="D199" s="15"/>
      <c r="E199" s="15"/>
      <c r="N199" s="101"/>
    </row>
    <row r="200" spans="1:128" hidden="1" outlineLevel="1" x14ac:dyDescent="0.3">
      <c r="B200" s="15"/>
      <c r="C200" s="15"/>
      <c r="D200" s="15"/>
      <c r="E200" s="15"/>
      <c r="N200" s="101"/>
    </row>
    <row r="201" spans="1:128" hidden="1" outlineLevel="1" x14ac:dyDescent="0.3">
      <c r="B201" s="15"/>
      <c r="C201" s="15"/>
      <c r="D201" s="15"/>
      <c r="E201" s="15"/>
      <c r="N201" s="101"/>
    </row>
    <row r="202" spans="1:128" s="10" customFormat="1" hidden="1" collapsed="1" x14ac:dyDescent="0.3">
      <c r="B202" s="114"/>
      <c r="C202" s="114"/>
      <c r="D202" s="114"/>
      <c r="E202" s="31"/>
      <c r="F202" s="115" t="s">
        <v>199</v>
      </c>
      <c r="G202" s="114" t="s">
        <v>180</v>
      </c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>
        <f t="shared" ref="W202:AI202" si="701">IFERROR(W198/W135,0)</f>
        <v>0</v>
      </c>
      <c r="X202" s="116">
        <f t="shared" si="701"/>
        <v>0</v>
      </c>
      <c r="Y202" s="116">
        <f t="shared" si="701"/>
        <v>0</v>
      </c>
      <c r="Z202" s="116">
        <f t="shared" si="701"/>
        <v>0</v>
      </c>
      <c r="AA202" s="116">
        <f t="shared" si="701"/>
        <v>0</v>
      </c>
      <c r="AB202" s="116">
        <f t="shared" si="701"/>
        <v>0</v>
      </c>
      <c r="AC202" s="116">
        <f t="shared" si="701"/>
        <v>0</v>
      </c>
      <c r="AD202" s="116">
        <f t="shared" si="701"/>
        <v>0</v>
      </c>
      <c r="AE202" s="116">
        <f t="shared" si="701"/>
        <v>0</v>
      </c>
      <c r="AF202" s="116">
        <f t="shared" si="701"/>
        <v>0</v>
      </c>
      <c r="AG202" s="116">
        <f t="shared" si="701"/>
        <v>0</v>
      </c>
      <c r="AH202" s="116">
        <f t="shared" si="701"/>
        <v>0</v>
      </c>
      <c r="AI202" s="116">
        <f t="shared" si="701"/>
        <v>0</v>
      </c>
      <c r="AJ202" s="116"/>
      <c r="AK202" s="117">
        <v>8.5002571552520209E-2</v>
      </c>
      <c r="AL202" s="117">
        <v>8.252969232555217E-2</v>
      </c>
      <c r="AM202" s="117">
        <v>8.2225761079473464E-2</v>
      </c>
      <c r="AN202" s="117">
        <v>8.4970842708870217E-2</v>
      </c>
      <c r="AO202" s="117">
        <v>8.1357711881631142E-2</v>
      </c>
      <c r="AP202" s="117">
        <v>7.8541739537493022E-2</v>
      </c>
      <c r="AQ202" s="117">
        <v>7.6946566434046265E-2</v>
      </c>
      <c r="AR202" s="117">
        <v>7.5837509813114073E-2</v>
      </c>
      <c r="AS202" s="117">
        <v>7.0110402417857862E-2</v>
      </c>
      <c r="AT202" s="117">
        <v>7.3361267642401293E-2</v>
      </c>
      <c r="AU202" s="117">
        <v>7.2435021319789225E-2</v>
      </c>
      <c r="AV202" s="117">
        <v>7.3173184805223654E-2</v>
      </c>
      <c r="AW202" s="116">
        <f>IFERROR(AW198/AW135,0)</f>
        <v>0</v>
      </c>
      <c r="AX202" s="116"/>
      <c r="AY202" s="117">
        <v>7.365246801872187E-2</v>
      </c>
      <c r="AZ202" s="117">
        <v>7.584792103449578E-2</v>
      </c>
      <c r="BA202" s="117">
        <v>7.4174298509385603E-2</v>
      </c>
      <c r="BB202" s="117">
        <v>7.5247703212026423E-2</v>
      </c>
      <c r="BC202" s="117">
        <v>7.2952348850621601E-2</v>
      </c>
      <c r="BD202" s="117">
        <v>7.4497891974401376E-2</v>
      </c>
      <c r="BE202" s="117">
        <v>7.4266215054937287E-2</v>
      </c>
      <c r="BF202" s="117">
        <v>7.2969757716952355E-2</v>
      </c>
      <c r="BG202" s="117">
        <v>7.5178804052990336E-2</v>
      </c>
      <c r="BH202" s="117">
        <v>7.3361267642401293E-2</v>
      </c>
      <c r="BI202" s="117">
        <v>7.2435021319789225E-2</v>
      </c>
      <c r="BJ202" s="117">
        <v>7.3173184805223654E-2</v>
      </c>
      <c r="BK202" s="116">
        <f>IFERROR(BK198/BK135,0)</f>
        <v>0</v>
      </c>
      <c r="BL202" s="116"/>
      <c r="BM202" s="117">
        <v>7.365246801872187E-2</v>
      </c>
      <c r="BN202" s="117">
        <v>7.584792103449578E-2</v>
      </c>
      <c r="BO202" s="117">
        <v>7.4174298509385603E-2</v>
      </c>
      <c r="BP202" s="117">
        <v>7.5247703212026423E-2</v>
      </c>
      <c r="BQ202" s="117">
        <v>7.2952348850621601E-2</v>
      </c>
      <c r="BR202" s="117">
        <v>7.4497891974401376E-2</v>
      </c>
      <c r="BS202" s="117">
        <v>7.4266215054937287E-2</v>
      </c>
      <c r="BT202" s="117">
        <v>7.2969757716952355E-2</v>
      </c>
      <c r="BU202" s="117">
        <v>7.5178804052990336E-2</v>
      </c>
      <c r="BV202" s="117">
        <v>7.3361267642401293E-2</v>
      </c>
      <c r="BW202" s="117">
        <v>7.2435021319789225E-2</v>
      </c>
      <c r="BX202" s="117">
        <v>7.3173184805223654E-2</v>
      </c>
      <c r="BY202" s="116">
        <f>IFERROR(BY198/BY135,0)</f>
        <v>0</v>
      </c>
      <c r="BZ202" s="116"/>
      <c r="CA202" s="117">
        <v>7.365246801872187E-2</v>
      </c>
      <c r="CB202" s="117">
        <v>7.584792103449578E-2</v>
      </c>
      <c r="CC202" s="117">
        <v>7.4174298509385603E-2</v>
      </c>
      <c r="CD202" s="117">
        <v>7.5247703212026423E-2</v>
      </c>
      <c r="CE202" s="117">
        <v>7.2952348850621601E-2</v>
      </c>
      <c r="CF202" s="117">
        <v>7.4497891974401376E-2</v>
      </c>
      <c r="CG202" s="117">
        <v>7.4266215054937287E-2</v>
      </c>
      <c r="CH202" s="117">
        <v>7.2969757716952355E-2</v>
      </c>
      <c r="CI202" s="117">
        <v>7.5178804052990336E-2</v>
      </c>
      <c r="CJ202" s="117">
        <v>7.3361267642401293E-2</v>
      </c>
      <c r="CK202" s="117">
        <v>7.2435021319789225E-2</v>
      </c>
      <c r="CL202" s="117">
        <v>7.3173184805223654E-2</v>
      </c>
      <c r="CM202" s="116">
        <f>IFERROR(CM198/CM135,0)</f>
        <v>0</v>
      </c>
      <c r="CN202" s="116"/>
      <c r="CO202" s="117">
        <v>7.365246801872187E-2</v>
      </c>
      <c r="CP202" s="117">
        <v>7.584792103449578E-2</v>
      </c>
      <c r="CQ202" s="117">
        <v>7.4174298509385603E-2</v>
      </c>
      <c r="CR202" s="117">
        <v>7.5247703212026423E-2</v>
      </c>
      <c r="CS202" s="116">
        <f>IFERROR(CS198/CS135,0)</f>
        <v>0</v>
      </c>
      <c r="CT202" s="116"/>
      <c r="CU202" s="117">
        <v>7.365246801872187E-2</v>
      </c>
      <c r="CV202" s="117">
        <v>7.584792103449578E-2</v>
      </c>
      <c r="CW202" s="117">
        <v>7.4174298509385603E-2</v>
      </c>
      <c r="CX202" s="117">
        <v>7.5247703212026423E-2</v>
      </c>
      <c r="CY202" s="116">
        <f>IFERROR(CY198/CY135,0)</f>
        <v>0</v>
      </c>
      <c r="CZ202" s="116"/>
      <c r="DA202" s="117">
        <v>7.365246801872187E-2</v>
      </c>
      <c r="DB202" s="117">
        <v>7.365246801872187E-2</v>
      </c>
      <c r="DC202" s="117">
        <v>7.365246801872187E-2</v>
      </c>
      <c r="DD202" s="117">
        <v>7.365246801872187E-2</v>
      </c>
      <c r="DE202" s="117">
        <v>7.365246801872187E-2</v>
      </c>
      <c r="DF202" s="117">
        <v>7.365246801872187E-2</v>
      </c>
      <c r="DG202" s="117">
        <v>7.365246801872187E-2</v>
      </c>
      <c r="DH202" s="117">
        <v>7.365246801872187E-2</v>
      </c>
      <c r="DI202" s="117">
        <v>7.365246801872187E-2</v>
      </c>
      <c r="DJ202" s="117">
        <v>7.365246801872187E-2</v>
      </c>
      <c r="DK202" s="117">
        <v>7.365246801872187E-2</v>
      </c>
      <c r="DL202" s="117">
        <v>7.365246801872187E-2</v>
      </c>
      <c r="DM202" s="117">
        <v>7.365246801872187E-2</v>
      </c>
      <c r="DN202" s="117">
        <v>7.365246801872187E-2</v>
      </c>
      <c r="DO202" s="117">
        <v>7.365246801872187E-2</v>
      </c>
      <c r="DP202" s="117">
        <v>7.365246801872187E-2</v>
      </c>
      <c r="DQ202" s="117">
        <v>7.365246801872187E-2</v>
      </c>
      <c r="DR202" s="117">
        <v>7.365246801872187E-2</v>
      </c>
      <c r="DS202" s="117">
        <v>7.365246801872187E-2</v>
      </c>
      <c r="DT202" s="116"/>
      <c r="DU202" s="116">
        <f>IFERROR(DU198/DU135,0)</f>
        <v>0</v>
      </c>
      <c r="DV202" s="116"/>
      <c r="DW202" s="116">
        <f>IFERROR(DW198/DW135,0)</f>
        <v>0</v>
      </c>
      <c r="DX202" s="116">
        <f>IFERROR(DX198/DX135,0)</f>
        <v>0</v>
      </c>
    </row>
    <row r="203" spans="1:128" hidden="1" x14ac:dyDescent="0.3">
      <c r="B203" s="15"/>
      <c r="C203" s="15"/>
      <c r="D203" s="15"/>
      <c r="E203" s="15"/>
      <c r="F203" s="12" t="s">
        <v>194</v>
      </c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9">
        <v>8.5002571552520209E-2</v>
      </c>
      <c r="AL203" s="120">
        <v>8.252969232555217E-2</v>
      </c>
      <c r="AM203" s="120">
        <v>8.2225761079473464E-2</v>
      </c>
      <c r="AN203" s="120">
        <v>8.4970842708870217E-2</v>
      </c>
      <c r="AO203" s="120">
        <v>8.1357711881631142E-2</v>
      </c>
      <c r="AP203" s="120">
        <v>7.8541739537493022E-2</v>
      </c>
      <c r="AQ203" s="120">
        <v>7.6946566434046265E-2</v>
      </c>
      <c r="AR203" s="120">
        <v>7.5837509813114073E-2</v>
      </c>
      <c r="AS203" s="120">
        <v>7.4326542812662072E-2</v>
      </c>
      <c r="AT203" s="120">
        <v>7.3361267642401293E-2</v>
      </c>
      <c r="AU203" s="120">
        <v>7.2435021319789225E-2</v>
      </c>
      <c r="AV203" s="120">
        <v>7.3173184805223654E-2</v>
      </c>
      <c r="AW203" s="118"/>
      <c r="AX203" s="118"/>
      <c r="AY203" s="119">
        <v>7.365246801872187E-2</v>
      </c>
      <c r="AZ203" s="120">
        <v>7.584792103449578E-2</v>
      </c>
      <c r="BA203" s="120">
        <v>7.4174298509385603E-2</v>
      </c>
      <c r="BB203" s="120">
        <v>7.5247703212026423E-2</v>
      </c>
      <c r="BC203" s="120">
        <v>7.2952348850621601E-2</v>
      </c>
      <c r="BD203" s="120">
        <v>7.4497891974401376E-2</v>
      </c>
      <c r="BE203" s="120">
        <v>7.4266215054937287E-2</v>
      </c>
      <c r="BF203" s="120">
        <v>7.2969757716952355E-2</v>
      </c>
      <c r="BG203" s="120">
        <v>7.5178804052990336E-2</v>
      </c>
      <c r="BH203" s="120">
        <v>7.3361267642401293E-2</v>
      </c>
      <c r="BI203" s="120">
        <v>7.2435021319789225E-2</v>
      </c>
      <c r="BJ203" s="120">
        <v>7.3173184805223654E-2</v>
      </c>
      <c r="BK203" s="118"/>
      <c r="BL203" s="118"/>
      <c r="BM203" s="119">
        <v>7.365246801872187E-2</v>
      </c>
      <c r="BN203" s="120">
        <v>7.584792103449578E-2</v>
      </c>
      <c r="BO203" s="120">
        <v>7.4174298509385603E-2</v>
      </c>
      <c r="BP203" s="120">
        <v>7.5247703212026423E-2</v>
      </c>
      <c r="BQ203" s="120">
        <v>7.2952348850621601E-2</v>
      </c>
      <c r="BR203" s="120">
        <v>7.4497891974401376E-2</v>
      </c>
      <c r="BS203" s="120">
        <v>7.4266215054937287E-2</v>
      </c>
      <c r="BT203" s="120">
        <v>7.2969757716952355E-2</v>
      </c>
      <c r="BU203" s="120">
        <v>7.5178804052990336E-2</v>
      </c>
      <c r="BV203" s="120">
        <v>7.3361267642401293E-2</v>
      </c>
      <c r="BW203" s="120">
        <v>7.2435021319789225E-2</v>
      </c>
      <c r="BX203" s="120">
        <v>7.3173184805223654E-2</v>
      </c>
      <c r="BY203" s="118"/>
      <c r="BZ203" s="118"/>
      <c r="CA203" s="119">
        <v>7.365246801872187E-2</v>
      </c>
      <c r="CB203" s="120">
        <v>7.584792103449578E-2</v>
      </c>
      <c r="CC203" s="120">
        <v>7.4174298509385603E-2</v>
      </c>
      <c r="CD203" s="120">
        <v>7.5247703212026423E-2</v>
      </c>
      <c r="CE203" s="120">
        <v>7.2952348850621601E-2</v>
      </c>
      <c r="CF203" s="120">
        <v>7.4497891974401376E-2</v>
      </c>
      <c r="CG203" s="120">
        <v>7.4266215054937287E-2</v>
      </c>
      <c r="CH203" s="120">
        <v>7.2969757716952355E-2</v>
      </c>
      <c r="CI203" s="120">
        <v>7.5178804052990336E-2</v>
      </c>
      <c r="CJ203" s="120">
        <v>7.3361267642401293E-2</v>
      </c>
      <c r="CK203" s="120">
        <v>7.2435021319789225E-2</v>
      </c>
      <c r="CL203" s="120">
        <v>7.3173184805223654E-2</v>
      </c>
      <c r="CM203" s="118"/>
      <c r="CN203" s="118"/>
      <c r="CO203" s="119">
        <v>7.365246801872187E-2</v>
      </c>
      <c r="CP203" s="120">
        <v>7.584792103449578E-2</v>
      </c>
      <c r="CQ203" s="120">
        <v>7.4174298509385603E-2</v>
      </c>
      <c r="CR203" s="120">
        <v>7.5247703212026423E-2</v>
      </c>
      <c r="CS203" s="118"/>
      <c r="CT203" s="118"/>
      <c r="CU203" s="119">
        <v>7.365246801872187E-2</v>
      </c>
      <c r="CV203" s="120">
        <v>7.584792103449578E-2</v>
      </c>
      <c r="CW203" s="120">
        <v>7.4174298509385603E-2</v>
      </c>
      <c r="CX203" s="120">
        <v>7.5247703212026423E-2</v>
      </c>
      <c r="CY203" s="118"/>
      <c r="CZ203" s="118"/>
      <c r="DA203" s="119">
        <v>7.365246801872187E-2</v>
      </c>
      <c r="DB203" s="119">
        <v>7.365246801872187E-2</v>
      </c>
      <c r="DC203" s="119">
        <v>7.365246801872187E-2</v>
      </c>
      <c r="DD203" s="119">
        <v>7.365246801872187E-2</v>
      </c>
      <c r="DE203" s="119">
        <v>7.365246801872187E-2</v>
      </c>
      <c r="DF203" s="119">
        <v>7.365246801872187E-2</v>
      </c>
      <c r="DG203" s="119">
        <v>7.365246801872187E-2</v>
      </c>
      <c r="DH203" s="119">
        <v>7.365246801872187E-2</v>
      </c>
      <c r="DI203" s="119">
        <v>7.365246801872187E-2</v>
      </c>
      <c r="DJ203" s="119">
        <v>7.365246801872187E-2</v>
      </c>
      <c r="DK203" s="119">
        <v>7.365246801872187E-2</v>
      </c>
      <c r="DL203" s="119">
        <v>7.365246801872187E-2</v>
      </c>
      <c r="DM203" s="119">
        <v>7.365246801872187E-2</v>
      </c>
      <c r="DN203" s="119">
        <v>7.365246801872187E-2</v>
      </c>
      <c r="DO203" s="119">
        <v>7.365246801872187E-2</v>
      </c>
      <c r="DP203" s="119">
        <v>7.365246801872187E-2</v>
      </c>
      <c r="DQ203" s="119">
        <v>7.365246801872187E-2</v>
      </c>
      <c r="DR203" s="119">
        <v>7.365246801872187E-2</v>
      </c>
      <c r="DS203" s="119">
        <v>7.365246801872187E-2</v>
      </c>
      <c r="DT203" s="118"/>
      <c r="DU203" s="118"/>
      <c r="DV203" s="118"/>
      <c r="DW203" s="118"/>
      <c r="DX203" s="118"/>
    </row>
    <row r="204" spans="1:128" hidden="1" x14ac:dyDescent="0.3">
      <c r="B204" s="15"/>
      <c r="C204" s="15"/>
      <c r="D204" s="15"/>
      <c r="E204" s="15"/>
      <c r="N204" s="101"/>
    </row>
    <row r="205" spans="1:128" hidden="1" x14ac:dyDescent="0.3">
      <c r="B205" s="15"/>
      <c r="C205" s="15"/>
      <c r="D205" s="15"/>
      <c r="E205" s="15"/>
      <c r="N205" s="101"/>
    </row>
    <row r="206" spans="1:128" x14ac:dyDescent="0.3">
      <c r="B206" s="15"/>
      <c r="C206" s="15"/>
      <c r="D206" s="15"/>
      <c r="E206" s="15"/>
      <c r="N206" s="101"/>
    </row>
    <row r="207" spans="1:128" x14ac:dyDescent="0.3"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21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  <c r="DK207" s="121"/>
      <c r="DL207" s="121"/>
      <c r="DM207" s="121"/>
      <c r="DN207" s="121"/>
      <c r="DO207" s="121"/>
      <c r="DP207" s="121"/>
      <c r="DQ207" s="121"/>
      <c r="DR207" s="121"/>
      <c r="DS207" s="121"/>
      <c r="DT207" s="121"/>
      <c r="DU207" s="121"/>
      <c r="DV207" s="121"/>
      <c r="DW207" s="121"/>
      <c r="DX207" s="121"/>
    </row>
    <row r="210" spans="37:123" x14ac:dyDescent="0.3">
      <c r="AN210" s="15"/>
      <c r="AO210" s="15"/>
      <c r="AP210" s="15"/>
      <c r="BB210" s="15"/>
      <c r="BC210" s="15"/>
      <c r="BD210" s="15"/>
      <c r="BP210" s="15"/>
      <c r="BQ210" s="15"/>
      <c r="BR210" s="15"/>
      <c r="CD210" s="15"/>
      <c r="CE210" s="15"/>
      <c r="CF210" s="15"/>
      <c r="CR210" s="15"/>
      <c r="CX210" s="15"/>
    </row>
    <row r="211" spans="37:123" x14ac:dyDescent="0.3">
      <c r="AN211" s="15"/>
      <c r="AO211" s="24"/>
      <c r="AP211" s="155"/>
      <c r="BB211" s="15"/>
      <c r="BC211" s="24"/>
      <c r="BD211" s="155"/>
      <c r="BP211" s="15"/>
      <c r="BQ211" s="24"/>
      <c r="BR211" s="155"/>
      <c r="CD211" s="15"/>
      <c r="CE211" s="24"/>
      <c r="CF211" s="155"/>
      <c r="CR211" s="15"/>
      <c r="CX211" s="15"/>
    </row>
    <row r="212" spans="37:123" x14ac:dyDescent="0.3">
      <c r="AN212" s="15"/>
      <c r="AO212" s="24"/>
      <c r="AP212" s="155"/>
      <c r="BB212" s="15"/>
      <c r="BC212" s="24"/>
      <c r="BD212" s="155"/>
      <c r="BP212" s="15"/>
      <c r="BQ212" s="24"/>
      <c r="BR212" s="155"/>
      <c r="CD212" s="15"/>
      <c r="CE212" s="24"/>
      <c r="CF212" s="155"/>
      <c r="CR212" s="15"/>
      <c r="CX212" s="15"/>
    </row>
    <row r="213" spans="37:123" x14ac:dyDescent="0.3">
      <c r="AN213" s="15"/>
      <c r="AO213" s="24"/>
      <c r="AP213" s="155"/>
      <c r="BB213" s="15"/>
      <c r="BC213" s="24"/>
      <c r="BD213" s="155"/>
      <c r="BP213" s="15"/>
      <c r="BQ213" s="24"/>
      <c r="BR213" s="155"/>
      <c r="CD213" s="15"/>
      <c r="CE213" s="24"/>
      <c r="CF213" s="155"/>
      <c r="CR213" s="15"/>
      <c r="CX213" s="15"/>
    </row>
    <row r="214" spans="37:123" x14ac:dyDescent="0.3">
      <c r="AN214" s="15"/>
      <c r="AO214" s="24"/>
      <c r="AP214" s="15"/>
      <c r="BB214" s="15"/>
      <c r="BC214" s="24"/>
      <c r="BD214" s="15"/>
      <c r="BP214" s="15"/>
      <c r="BQ214" s="24"/>
      <c r="BR214" s="15"/>
      <c r="CD214" s="15"/>
      <c r="CE214" s="24"/>
      <c r="CF214" s="15"/>
      <c r="CR214" s="15"/>
      <c r="CX214" s="15"/>
    </row>
    <row r="215" spans="37:123" x14ac:dyDescent="0.3">
      <c r="AN215" s="15"/>
      <c r="AO215" s="9"/>
      <c r="AP215" s="15"/>
      <c r="BB215" s="15"/>
      <c r="BC215" s="9"/>
      <c r="BD215" s="15"/>
      <c r="BP215" s="15"/>
      <c r="BQ215" s="9"/>
      <c r="BR215" s="15"/>
      <c r="CD215" s="15"/>
      <c r="CE215" s="9"/>
      <c r="CF215" s="15"/>
      <c r="CR215" s="15"/>
      <c r="CX215" s="15"/>
    </row>
    <row r="216" spans="37:123" x14ac:dyDescent="0.3">
      <c r="AN216" s="15"/>
      <c r="AO216" s="118"/>
      <c r="AP216" s="15"/>
      <c r="BB216" s="15"/>
      <c r="BC216" s="118"/>
      <c r="BD216" s="15"/>
      <c r="BP216" s="15"/>
      <c r="BQ216" s="118"/>
      <c r="BR216" s="15"/>
      <c r="CD216" s="15"/>
      <c r="CE216" s="118"/>
      <c r="CF216" s="15"/>
      <c r="CR216" s="15"/>
      <c r="CX216" s="15"/>
    </row>
    <row r="217" spans="37:123" x14ac:dyDescent="0.3">
      <c r="AP217" s="15"/>
      <c r="BD217" s="15"/>
      <c r="BR217" s="15"/>
      <c r="CF217" s="15"/>
    </row>
    <row r="218" spans="37:123" x14ac:dyDescent="0.3">
      <c r="AK218" s="156"/>
      <c r="AL218" s="156"/>
      <c r="AM218" s="156"/>
      <c r="AN218" s="157"/>
      <c r="AO218" s="158"/>
      <c r="AP218" s="157"/>
      <c r="AY218" s="156"/>
      <c r="AZ218" s="156"/>
      <c r="BA218" s="156"/>
      <c r="BB218" s="157"/>
      <c r="BC218" s="158"/>
      <c r="BD218" s="157"/>
      <c r="BM218" s="156"/>
      <c r="BN218" s="156"/>
      <c r="BO218" s="156"/>
      <c r="BP218" s="157"/>
      <c r="BQ218" s="158"/>
      <c r="BR218" s="157"/>
      <c r="CA218" s="156"/>
      <c r="CB218" s="156"/>
      <c r="CC218" s="156"/>
      <c r="CD218" s="157"/>
      <c r="CE218" s="158"/>
      <c r="CF218" s="157"/>
      <c r="CO218" s="156"/>
      <c r="CP218" s="156"/>
      <c r="CQ218" s="156"/>
      <c r="CR218" s="157"/>
      <c r="CU218" s="156"/>
      <c r="CV218" s="156"/>
      <c r="CW218" s="156"/>
      <c r="CX218" s="157"/>
      <c r="DA218" s="156"/>
      <c r="DB218" s="156"/>
      <c r="DC218" s="156"/>
      <c r="DD218" s="156"/>
      <c r="DE218" s="156"/>
      <c r="DF218" s="156"/>
      <c r="DG218" s="156"/>
      <c r="DH218" s="156"/>
      <c r="DI218" s="156"/>
      <c r="DJ218" s="156"/>
      <c r="DK218" s="156"/>
      <c r="DL218" s="156"/>
      <c r="DM218" s="156"/>
      <c r="DN218" s="156"/>
      <c r="DO218" s="156"/>
      <c r="DP218" s="156"/>
      <c r="DQ218" s="156"/>
      <c r="DR218" s="156"/>
      <c r="DS218" s="156"/>
    </row>
  </sheetData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3" id="{2303DC82-290E-41B0-A578-A1FC640FC95D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DU5:DU18</xm:sqref>
        </x14:conditionalFormatting>
        <x14:conditionalFormatting xmlns:xm="http://schemas.microsoft.com/office/excel/2006/main">
          <x14:cfRule type="iconSet" priority="32" id="{7991CF6A-C792-47A8-9821-11D47EA7C233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DU25:DU32</xm:sqref>
        </x14:conditionalFormatting>
        <x14:conditionalFormatting xmlns:xm="http://schemas.microsoft.com/office/excel/2006/main">
          <x14:cfRule type="iconSet" priority="31" id="{9F703900-E2AB-4103-BBA8-32F50E62824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DU35:DU37</xm:sqref>
        </x14:conditionalFormatting>
        <x14:conditionalFormatting xmlns:xm="http://schemas.microsoft.com/office/excel/2006/main">
          <x14:cfRule type="iconSet" priority="30" id="{56B41571-17FD-466F-A008-D6DF903D2A95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DU40:DU41</xm:sqref>
        </x14:conditionalFormatting>
        <x14:conditionalFormatting xmlns:xm="http://schemas.microsoft.com/office/excel/2006/main">
          <x14:cfRule type="iconSet" priority="29" id="{907B0EB5-B719-48AF-AC21-B8267D202F1B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DU45:DU52</xm:sqref>
        </x14:conditionalFormatting>
        <x14:conditionalFormatting xmlns:xm="http://schemas.microsoft.com/office/excel/2006/main">
          <x14:cfRule type="iconSet" priority="28" id="{AEF3E881-58ED-4544-BA9E-92E6C9F08AF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DU55:DU56</xm:sqref>
        </x14:conditionalFormatting>
        <x14:conditionalFormatting xmlns:xm="http://schemas.microsoft.com/office/excel/2006/main">
          <x14:cfRule type="iconSet" priority="27" id="{8E3E223E-5AA6-4E68-A894-BC0C53F930CD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DU59:DU70</xm:sqref>
        </x14:conditionalFormatting>
        <x14:conditionalFormatting xmlns:xm="http://schemas.microsoft.com/office/excel/2006/main">
          <x14:cfRule type="iconSet" priority="26" id="{AECA276D-96D7-40A7-B9AC-69C77F84D22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DU74:DU75</xm:sqref>
        </x14:conditionalFormatting>
        <x14:conditionalFormatting xmlns:xm="http://schemas.microsoft.com/office/excel/2006/main">
          <x14:cfRule type="iconSet" priority="25" id="{F11866BF-B810-41CC-BA82-D00F686B1CEB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DU88:DU95</xm:sqref>
        </x14:conditionalFormatting>
        <x14:conditionalFormatting xmlns:xm="http://schemas.microsoft.com/office/excel/2006/main">
          <x14:cfRule type="iconSet" priority="24" id="{C4C5FABC-706A-4FF8-BA67-31C8C2B30CE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DU98:DU100</xm:sqref>
        </x14:conditionalFormatting>
        <x14:conditionalFormatting xmlns:xm="http://schemas.microsoft.com/office/excel/2006/main">
          <x14:cfRule type="iconSet" priority="23" id="{646D44D1-C90B-4C7B-AA42-E90E0A9AA3D1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DU103:DU104</xm:sqref>
        </x14:conditionalFormatting>
        <x14:conditionalFormatting xmlns:xm="http://schemas.microsoft.com/office/excel/2006/main">
          <x14:cfRule type="iconSet" priority="22" id="{0A0F9A9B-CB55-4FF4-AD88-111E8F548600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DU108:DU115</xm:sqref>
        </x14:conditionalFormatting>
        <x14:conditionalFormatting xmlns:xm="http://schemas.microsoft.com/office/excel/2006/main">
          <x14:cfRule type="iconSet" priority="21" id="{8AA82D8A-B511-431C-A2B3-754AFC59649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DU118:DU119</xm:sqref>
        </x14:conditionalFormatting>
        <x14:conditionalFormatting xmlns:xm="http://schemas.microsoft.com/office/excel/2006/main">
          <x14:cfRule type="iconSet" priority="18" id="{A26D9238-9368-4B05-8700-B0DC104F84A8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DU122</xm:sqref>
        </x14:conditionalFormatting>
        <x14:conditionalFormatting xmlns:xm="http://schemas.microsoft.com/office/excel/2006/main">
          <x14:cfRule type="iconSet" priority="20" id="{10D09302-8CDC-4587-950C-8256BE4BFB6B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DU123:DU132</xm:sqref>
        </x14:conditionalFormatting>
        <x14:conditionalFormatting xmlns:xm="http://schemas.microsoft.com/office/excel/2006/main">
          <x14:cfRule type="iconSet" priority="19" id="{DA49606F-0A77-4AB1-B58A-3A6DFB1FEE85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DU133</xm:sqref>
        </x14:conditionalFormatting>
        <x14:conditionalFormatting xmlns:xm="http://schemas.microsoft.com/office/excel/2006/main">
          <x14:cfRule type="iconSet" priority="17" id="{19177E8F-E9ED-4C61-83A4-68FF9EAA6F2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DU137</xm:sqref>
        </x14:conditionalFormatting>
        <x14:conditionalFormatting xmlns:xm="http://schemas.microsoft.com/office/excel/2006/main">
          <x14:cfRule type="iconSet" priority="34" id="{76320211-F1DF-4973-AF00-80D8A83039A0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DW5:DW18</xm:sqref>
        </x14:conditionalFormatting>
        <x14:conditionalFormatting xmlns:xm="http://schemas.microsoft.com/office/excel/2006/main">
          <x14:cfRule type="iconSet" priority="16" id="{95A3E146-006F-4E31-939E-2189BC7A0CFB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DW25:DW32</xm:sqref>
        </x14:conditionalFormatting>
        <x14:conditionalFormatting xmlns:xm="http://schemas.microsoft.com/office/excel/2006/main">
          <x14:cfRule type="iconSet" priority="15" id="{BD170B81-81E5-43A6-A0F0-7219BCA2BB73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DW35:DW37</xm:sqref>
        </x14:conditionalFormatting>
        <x14:conditionalFormatting xmlns:xm="http://schemas.microsoft.com/office/excel/2006/main">
          <x14:cfRule type="iconSet" priority="14" id="{B698442C-906C-4938-A7E8-AD59BEB64178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DW40:DW41</xm:sqref>
        </x14:conditionalFormatting>
        <x14:conditionalFormatting xmlns:xm="http://schemas.microsoft.com/office/excel/2006/main">
          <x14:cfRule type="iconSet" priority="13" id="{70BC1CBA-2B15-49DD-805A-E46B2C791F4D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DW45:DW52</xm:sqref>
        </x14:conditionalFormatting>
        <x14:conditionalFormatting xmlns:xm="http://schemas.microsoft.com/office/excel/2006/main">
          <x14:cfRule type="iconSet" priority="12" id="{9112B7E0-A2AF-471B-8142-22B194110155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DW55:DW56</xm:sqref>
        </x14:conditionalFormatting>
        <x14:conditionalFormatting xmlns:xm="http://schemas.microsoft.com/office/excel/2006/main">
          <x14:cfRule type="iconSet" priority="11" id="{373B7D38-AB1B-4FD0-9626-1B79C6C3321D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DW59:DW70</xm:sqref>
        </x14:conditionalFormatting>
        <x14:conditionalFormatting xmlns:xm="http://schemas.microsoft.com/office/excel/2006/main">
          <x14:cfRule type="iconSet" priority="10" id="{B7EF7C78-AB7B-4FDC-A65C-6A852C49748D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DW74:DW75</xm:sqref>
        </x14:conditionalFormatting>
        <x14:conditionalFormatting xmlns:xm="http://schemas.microsoft.com/office/excel/2006/main">
          <x14:cfRule type="iconSet" priority="9" id="{13F41095-AC00-4D2B-816B-954B6C0B998B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DW88:DW95</xm:sqref>
        </x14:conditionalFormatting>
        <x14:conditionalFormatting xmlns:xm="http://schemas.microsoft.com/office/excel/2006/main">
          <x14:cfRule type="iconSet" priority="8" id="{CC5FFA50-A2D0-4A3F-87FC-F65705D8D1BF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DW98:DW100</xm:sqref>
        </x14:conditionalFormatting>
        <x14:conditionalFormatting xmlns:xm="http://schemas.microsoft.com/office/excel/2006/main">
          <x14:cfRule type="iconSet" priority="7" id="{B5512614-C174-4590-8ED9-4B158DEA4BE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DW103:DW104</xm:sqref>
        </x14:conditionalFormatting>
        <x14:conditionalFormatting xmlns:xm="http://schemas.microsoft.com/office/excel/2006/main">
          <x14:cfRule type="iconSet" priority="6" id="{DA0817CD-4C98-4104-8EC2-223B9C09F843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DW108:DW115</xm:sqref>
        </x14:conditionalFormatting>
        <x14:conditionalFormatting xmlns:xm="http://schemas.microsoft.com/office/excel/2006/main">
          <x14:cfRule type="iconSet" priority="5" id="{85480449-E4EB-4C35-90FF-32321F888E9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DW118:DW119</xm:sqref>
        </x14:conditionalFormatting>
        <x14:conditionalFormatting xmlns:xm="http://schemas.microsoft.com/office/excel/2006/main">
          <x14:cfRule type="iconSet" priority="2" id="{851C80D5-975F-43A8-BD8E-FE31F3D0F264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DW122</xm:sqref>
        </x14:conditionalFormatting>
        <x14:conditionalFormatting xmlns:xm="http://schemas.microsoft.com/office/excel/2006/main">
          <x14:cfRule type="iconSet" priority="4" id="{7BB3A8E8-0C4B-4462-997A-074AD91013F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DW123:DW132</xm:sqref>
        </x14:conditionalFormatting>
        <x14:conditionalFormatting xmlns:xm="http://schemas.microsoft.com/office/excel/2006/main">
          <x14:cfRule type="iconSet" priority="3" id="{190A4397-2706-4556-9502-EBC35B280BD1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DW133</xm:sqref>
        </x14:conditionalFormatting>
        <x14:conditionalFormatting xmlns:xm="http://schemas.microsoft.com/office/excel/2006/main">
          <x14:cfRule type="iconSet" priority="1" id="{11B88B53-F6B7-4E90-ADB4-1D88629F1B2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DW137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4B448-78BD-49AD-A844-A8299207C34F}">
  <sheetPr>
    <tabColor rgb="FFFFFF00"/>
  </sheetPr>
  <dimension ref="A1:DX218"/>
  <sheetViews>
    <sheetView showGridLines="0" zoomScale="70" zoomScaleNormal="70" workbookViewId="0">
      <pane xSplit="7" ySplit="2" topLeftCell="DC120" activePane="bottomRight" state="frozen"/>
      <selection pane="topRight" activeCell="C1" sqref="C1"/>
      <selection pane="bottomLeft" activeCell="A5" sqref="A5"/>
      <selection pane="bottomRight" activeCell="A210" sqref="A210:XFD220"/>
    </sheetView>
  </sheetViews>
  <sheetFormatPr baseColWidth="10" defaultColWidth="8.77734375" defaultRowHeight="16.8" outlineLevelRow="1" outlineLevelCol="2" x14ac:dyDescent="0.3"/>
  <cols>
    <col min="1" max="1" width="2.33203125" style="12" customWidth="1"/>
    <col min="2" max="2" width="9.5546875" style="12" customWidth="1"/>
    <col min="3" max="3" width="12.5546875" style="12" customWidth="1" outlineLevel="2"/>
    <col min="4" max="4" width="18.44140625" style="12" customWidth="1"/>
    <col min="5" max="5" width="30.5546875" style="12" hidden="1" customWidth="1" outlineLevel="2"/>
    <col min="6" max="6" width="32" style="12" customWidth="1" collapsed="1"/>
    <col min="7" max="7" width="12.77734375" style="15" customWidth="1" collapsed="1"/>
    <col min="8" max="8" width="0.77734375" style="12" customWidth="1"/>
    <col min="9" max="20" width="9.77734375" style="12" hidden="1" customWidth="1" outlineLevel="1"/>
    <col min="21" max="21" width="11.5546875" style="10" customWidth="1" collapsed="1"/>
    <col min="22" max="22" width="0.77734375" style="12" customWidth="1"/>
    <col min="23" max="34" width="8.77734375" style="12" hidden="1" customWidth="1" outlineLevel="1"/>
    <col min="35" max="35" width="11.21875" style="10" customWidth="1" collapsed="1"/>
    <col min="36" max="36" width="0.77734375" style="12" customWidth="1"/>
    <col min="37" max="45" width="10" style="12" hidden="1" customWidth="1" outlineLevel="1"/>
    <col min="46" max="48" width="10.5546875" style="12" hidden="1" customWidth="1" outlineLevel="1"/>
    <col min="49" max="49" width="12.33203125" style="10" customWidth="1" collapsed="1"/>
    <col min="50" max="50" width="0.77734375" style="12" customWidth="1"/>
    <col min="51" max="62" width="11.77734375" style="12" hidden="1" customWidth="1" outlineLevel="1"/>
    <col min="63" max="63" width="13.5546875" style="10" customWidth="1" collapsed="1"/>
    <col min="64" max="64" width="0.77734375" style="12" customWidth="1"/>
    <col min="65" max="76" width="11.21875" style="12" customWidth="1" outlineLevel="1"/>
    <col min="77" max="77" width="13.5546875" style="10" customWidth="1"/>
    <col min="78" max="78" width="0.77734375" style="12" customWidth="1"/>
    <col min="79" max="87" width="11.21875" style="12" customWidth="1" outlineLevel="1"/>
    <col min="88" max="90" width="13.109375" style="12" customWidth="1" outlineLevel="1"/>
    <col min="91" max="91" width="13.6640625" style="10" customWidth="1"/>
    <col min="92" max="92" width="0.77734375" style="12" customWidth="1"/>
    <col min="93" max="93" width="12.33203125" style="12" customWidth="1" outlineLevel="1"/>
    <col min="94" max="96" width="14.109375" style="12" bestFit="1" customWidth="1" outlineLevel="1"/>
    <col min="97" max="97" width="13.6640625" style="10" customWidth="1"/>
    <col min="98" max="98" width="0.77734375" style="12" customWidth="1"/>
    <col min="99" max="99" width="15" style="12" customWidth="1" outlineLevel="1"/>
    <col min="100" max="102" width="13.109375" style="12" customWidth="1" outlineLevel="1"/>
    <col min="103" max="103" width="13.6640625" style="10" customWidth="1"/>
    <col min="104" max="104" width="0.77734375" style="12" customWidth="1"/>
    <col min="105" max="120" width="13.44140625" style="12" customWidth="1" outlineLevel="1"/>
    <col min="121" max="123" width="11.21875" style="12" customWidth="1" outlineLevel="1"/>
    <col min="124" max="124" width="0.77734375" style="12" customWidth="1"/>
    <col min="125" max="125" width="12.44140625" style="10" hidden="1" customWidth="1"/>
    <col min="126" max="126" width="0.77734375" style="12" hidden="1" customWidth="1"/>
    <col min="127" max="127" width="12.44140625" style="10" hidden="1" customWidth="1" collapsed="1"/>
    <col min="128" max="128" width="13.6640625" style="10" customWidth="1"/>
    <col min="129" max="16384" width="8.77734375" style="12"/>
  </cols>
  <sheetData>
    <row r="1" spans="2:128" s="10" customFormat="1" ht="39" customHeight="1" x14ac:dyDescent="0.3">
      <c r="B1" s="11" t="s">
        <v>1</v>
      </c>
      <c r="C1" s="11" t="s">
        <v>2</v>
      </c>
      <c r="D1" s="11" t="s">
        <v>3</v>
      </c>
      <c r="E1" s="11" t="s">
        <v>4</v>
      </c>
      <c r="F1" s="11" t="s">
        <v>266</v>
      </c>
      <c r="G1" s="11" t="s">
        <v>5</v>
      </c>
      <c r="I1" s="122" t="s">
        <v>218</v>
      </c>
      <c r="J1" s="122" t="s">
        <v>219</v>
      </c>
      <c r="K1" s="122" t="s">
        <v>220</v>
      </c>
      <c r="L1" s="122" t="s">
        <v>221</v>
      </c>
      <c r="M1" s="122" t="s">
        <v>222</v>
      </c>
      <c r="N1" s="122" t="s">
        <v>223</v>
      </c>
      <c r="O1" s="122" t="s">
        <v>224</v>
      </c>
      <c r="P1" s="122" t="s">
        <v>225</v>
      </c>
      <c r="Q1" s="122" t="s">
        <v>226</v>
      </c>
      <c r="R1" s="122" t="s">
        <v>227</v>
      </c>
      <c r="S1" s="122" t="s">
        <v>228</v>
      </c>
      <c r="T1" s="122" t="s">
        <v>229</v>
      </c>
      <c r="U1" s="122">
        <v>2023</v>
      </c>
      <c r="W1" s="122" t="s">
        <v>230</v>
      </c>
      <c r="X1" s="122" t="s">
        <v>231</v>
      </c>
      <c r="Y1" s="122" t="s">
        <v>232</v>
      </c>
      <c r="Z1" s="122" t="s">
        <v>233</v>
      </c>
      <c r="AA1" s="122" t="s">
        <v>234</v>
      </c>
      <c r="AB1" s="122" t="s">
        <v>235</v>
      </c>
      <c r="AC1" s="122" t="s">
        <v>236</v>
      </c>
      <c r="AD1" s="122" t="s">
        <v>237</v>
      </c>
      <c r="AE1" s="122" t="s">
        <v>238</v>
      </c>
      <c r="AF1" s="122" t="s">
        <v>239</v>
      </c>
      <c r="AG1" s="122" t="s">
        <v>240</v>
      </c>
      <c r="AH1" s="122" t="s">
        <v>241</v>
      </c>
      <c r="AI1" s="122">
        <v>2024</v>
      </c>
      <c r="AK1" s="122" t="s">
        <v>242</v>
      </c>
      <c r="AL1" s="122" t="s">
        <v>243</v>
      </c>
      <c r="AM1" s="122" t="s">
        <v>244</v>
      </c>
      <c r="AN1" s="122" t="s">
        <v>245</v>
      </c>
      <c r="AO1" s="122" t="s">
        <v>246</v>
      </c>
      <c r="AP1" s="122" t="s">
        <v>247</v>
      </c>
      <c r="AQ1" s="122" t="s">
        <v>248</v>
      </c>
      <c r="AR1" s="122" t="s">
        <v>249</v>
      </c>
      <c r="AS1" s="122" t="s">
        <v>250</v>
      </c>
      <c r="AT1" s="122" t="s">
        <v>251</v>
      </c>
      <c r="AU1" s="122" t="s">
        <v>252</v>
      </c>
      <c r="AV1" s="122" t="s">
        <v>253</v>
      </c>
      <c r="AW1" s="122">
        <v>2025</v>
      </c>
      <c r="AY1" s="123" t="s">
        <v>254</v>
      </c>
      <c r="AZ1" s="123" t="s">
        <v>255</v>
      </c>
      <c r="BA1" s="123" t="s">
        <v>256</v>
      </c>
      <c r="BB1" s="123" t="s">
        <v>257</v>
      </c>
      <c r="BC1" s="123" t="s">
        <v>258</v>
      </c>
      <c r="BD1" s="123" t="s">
        <v>259</v>
      </c>
      <c r="BE1" s="123" t="s">
        <v>260</v>
      </c>
      <c r="BF1" s="123" t="s">
        <v>261</v>
      </c>
      <c r="BG1" s="123" t="s">
        <v>262</v>
      </c>
      <c r="BH1" s="123" t="s">
        <v>263</v>
      </c>
      <c r="BI1" s="123" t="s">
        <v>264</v>
      </c>
      <c r="BJ1" s="123" t="s">
        <v>265</v>
      </c>
      <c r="BK1" s="11">
        <v>2026</v>
      </c>
      <c r="BM1" s="124" t="s">
        <v>254</v>
      </c>
      <c r="BN1" s="124" t="s">
        <v>255</v>
      </c>
      <c r="BO1" s="124" t="s">
        <v>256</v>
      </c>
      <c r="BP1" s="125" t="s">
        <v>257</v>
      </c>
      <c r="BQ1" s="125" t="s">
        <v>258</v>
      </c>
      <c r="BR1" s="125" t="s">
        <v>259</v>
      </c>
      <c r="BS1" s="125" t="s">
        <v>260</v>
      </c>
      <c r="BT1" s="125" t="s">
        <v>261</v>
      </c>
      <c r="BU1" s="125" t="s">
        <v>262</v>
      </c>
      <c r="BV1" s="125" t="s">
        <v>263</v>
      </c>
      <c r="BW1" s="125" t="s">
        <v>264</v>
      </c>
      <c r="BX1" s="125" t="s">
        <v>265</v>
      </c>
      <c r="BY1" s="126">
        <v>2026</v>
      </c>
      <c r="CA1" s="160" t="s">
        <v>269</v>
      </c>
      <c r="CB1" s="160" t="s">
        <v>270</v>
      </c>
      <c r="CC1" s="160" t="s">
        <v>271</v>
      </c>
      <c r="CD1" s="160" t="s">
        <v>272</v>
      </c>
      <c r="CE1" s="160" t="s">
        <v>273</v>
      </c>
      <c r="CF1" s="160" t="s">
        <v>274</v>
      </c>
      <c r="CG1" s="160" t="s">
        <v>275</v>
      </c>
      <c r="CH1" s="160" t="s">
        <v>276</v>
      </c>
      <c r="CI1" s="160" t="s">
        <v>277</v>
      </c>
      <c r="CJ1" s="160" t="s">
        <v>278</v>
      </c>
      <c r="CK1" s="160" t="s">
        <v>279</v>
      </c>
      <c r="CL1" s="160" t="s">
        <v>280</v>
      </c>
      <c r="CM1" s="164">
        <v>2027</v>
      </c>
      <c r="CO1" s="166" t="s">
        <v>284</v>
      </c>
      <c r="CP1" s="166" t="s">
        <v>285</v>
      </c>
      <c r="CQ1" s="166" t="s">
        <v>286</v>
      </c>
      <c r="CR1" s="166" t="s">
        <v>287</v>
      </c>
      <c r="CS1" s="164">
        <v>2028</v>
      </c>
      <c r="CU1" s="166" t="s">
        <v>288</v>
      </c>
      <c r="CV1" s="166" t="s">
        <v>289</v>
      </c>
      <c r="CW1" s="166" t="s">
        <v>290</v>
      </c>
      <c r="CX1" s="166" t="s">
        <v>291</v>
      </c>
      <c r="CY1" s="164">
        <v>2029</v>
      </c>
      <c r="DA1" s="166">
        <v>2030</v>
      </c>
      <c r="DB1" s="166">
        <v>2031</v>
      </c>
      <c r="DC1" s="166">
        <v>2032</v>
      </c>
      <c r="DD1" s="166">
        <v>2033</v>
      </c>
      <c r="DE1" s="166">
        <v>2034</v>
      </c>
      <c r="DF1" s="166">
        <v>2035</v>
      </c>
      <c r="DG1" s="166">
        <v>2036</v>
      </c>
      <c r="DH1" s="166">
        <v>2037</v>
      </c>
      <c r="DI1" s="166">
        <v>2038</v>
      </c>
      <c r="DJ1" s="166">
        <v>2039</v>
      </c>
      <c r="DK1" s="166">
        <v>2040</v>
      </c>
      <c r="DL1" s="166">
        <v>2041</v>
      </c>
      <c r="DM1" s="166">
        <v>2042</v>
      </c>
      <c r="DN1" s="166">
        <v>2043</v>
      </c>
      <c r="DO1" s="166">
        <v>2044</v>
      </c>
      <c r="DP1" s="166">
        <v>2045</v>
      </c>
      <c r="DQ1" s="166">
        <v>2046</v>
      </c>
      <c r="DR1" s="166">
        <v>2047</v>
      </c>
      <c r="DS1" s="166">
        <v>2048</v>
      </c>
      <c r="DU1" s="122" t="s">
        <v>216</v>
      </c>
      <c r="DW1" s="122" t="s">
        <v>217</v>
      </c>
      <c r="DX1" s="164" t="s">
        <v>301</v>
      </c>
    </row>
    <row r="2" spans="2:128" s="13" customFormat="1" x14ac:dyDescent="0.3"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 t="s">
        <v>205</v>
      </c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 t="s">
        <v>205</v>
      </c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 t="s">
        <v>205</v>
      </c>
      <c r="AY2" s="14" t="s">
        <v>297</v>
      </c>
      <c r="AZ2" s="14" t="s">
        <v>297</v>
      </c>
      <c r="BA2" s="14" t="s">
        <v>297</v>
      </c>
      <c r="BB2" s="14" t="s">
        <v>297</v>
      </c>
      <c r="BC2" s="14" t="s">
        <v>297</v>
      </c>
      <c r="BD2" s="14" t="s">
        <v>297</v>
      </c>
      <c r="BE2" s="14" t="s">
        <v>297</v>
      </c>
      <c r="BF2" s="14" t="s">
        <v>297</v>
      </c>
      <c r="BG2" s="14" t="s">
        <v>297</v>
      </c>
      <c r="BH2" s="14" t="s">
        <v>297</v>
      </c>
      <c r="BI2" s="14" t="s">
        <v>297</v>
      </c>
      <c r="BJ2" s="14" t="s">
        <v>297</v>
      </c>
      <c r="BK2" s="14" t="s">
        <v>207</v>
      </c>
      <c r="BM2" s="14" t="s">
        <v>205</v>
      </c>
      <c r="BN2" s="14" t="s">
        <v>205</v>
      </c>
      <c r="BO2" s="14" t="s">
        <v>205</v>
      </c>
      <c r="BP2" s="14" t="s">
        <v>296</v>
      </c>
      <c r="BQ2" s="14" t="s">
        <v>296</v>
      </c>
      <c r="BR2" s="14" t="s">
        <v>296</v>
      </c>
      <c r="BS2" s="14" t="s">
        <v>296</v>
      </c>
      <c r="BT2" s="14" t="s">
        <v>296</v>
      </c>
      <c r="BU2" s="14" t="s">
        <v>296</v>
      </c>
      <c r="BV2" s="14" t="s">
        <v>296</v>
      </c>
      <c r="BW2" s="14" t="s">
        <v>296</v>
      </c>
      <c r="BX2" s="14" t="s">
        <v>296</v>
      </c>
      <c r="BY2" s="14" t="s">
        <v>296</v>
      </c>
      <c r="CA2" s="14" t="s">
        <v>301</v>
      </c>
      <c r="CB2" s="14" t="s">
        <v>301</v>
      </c>
      <c r="CC2" s="14" t="s">
        <v>301</v>
      </c>
      <c r="CD2" s="14" t="s">
        <v>301</v>
      </c>
      <c r="CE2" s="14" t="s">
        <v>301</v>
      </c>
      <c r="CF2" s="14" t="s">
        <v>301</v>
      </c>
      <c r="CG2" s="14" t="s">
        <v>301</v>
      </c>
      <c r="CH2" s="14" t="s">
        <v>301</v>
      </c>
      <c r="CI2" s="14" t="s">
        <v>301</v>
      </c>
      <c r="CJ2" s="14" t="s">
        <v>301</v>
      </c>
      <c r="CK2" s="14" t="s">
        <v>301</v>
      </c>
      <c r="CL2" s="14" t="s">
        <v>301</v>
      </c>
      <c r="CM2" s="14" t="s">
        <v>301</v>
      </c>
      <c r="CN2" s="14" t="s">
        <v>301</v>
      </c>
      <c r="CO2" s="14" t="s">
        <v>301</v>
      </c>
      <c r="CP2" s="14" t="s">
        <v>301</v>
      </c>
      <c r="CQ2" s="14" t="s">
        <v>301</v>
      </c>
      <c r="CR2" s="14" t="s">
        <v>301</v>
      </c>
      <c r="CS2" s="14" t="s">
        <v>301</v>
      </c>
      <c r="CT2" s="14" t="s">
        <v>301</v>
      </c>
      <c r="CU2" s="14" t="s">
        <v>301</v>
      </c>
      <c r="CV2" s="14" t="s">
        <v>301</v>
      </c>
      <c r="CW2" s="14" t="s">
        <v>301</v>
      </c>
      <c r="CX2" s="14" t="s">
        <v>301</v>
      </c>
      <c r="CY2" s="14" t="s">
        <v>301</v>
      </c>
      <c r="CZ2" s="14" t="s">
        <v>301</v>
      </c>
      <c r="DA2" s="14" t="s">
        <v>301</v>
      </c>
      <c r="DB2" s="14" t="s">
        <v>301</v>
      </c>
      <c r="DC2" s="14" t="s">
        <v>301</v>
      </c>
      <c r="DD2" s="14" t="s">
        <v>301</v>
      </c>
      <c r="DE2" s="14" t="s">
        <v>301</v>
      </c>
      <c r="DF2" s="14" t="s">
        <v>301</v>
      </c>
      <c r="DG2" s="14" t="s">
        <v>301</v>
      </c>
      <c r="DH2" s="14" t="s">
        <v>301</v>
      </c>
      <c r="DI2" s="14" t="s">
        <v>301</v>
      </c>
      <c r="DJ2" s="14" t="s">
        <v>301</v>
      </c>
      <c r="DK2" s="14" t="s">
        <v>301</v>
      </c>
      <c r="DL2" s="14" t="s">
        <v>301</v>
      </c>
      <c r="DM2" s="14" t="s">
        <v>301</v>
      </c>
      <c r="DN2" s="14" t="s">
        <v>301</v>
      </c>
      <c r="DO2" s="14" t="s">
        <v>301</v>
      </c>
      <c r="DP2" s="14" t="s">
        <v>301</v>
      </c>
      <c r="DQ2" s="14" t="s">
        <v>301</v>
      </c>
      <c r="DR2" s="14" t="s">
        <v>301</v>
      </c>
      <c r="DS2" s="14" t="s">
        <v>301</v>
      </c>
      <c r="DU2" s="14"/>
      <c r="DW2" s="14"/>
      <c r="DX2" s="165" t="s">
        <v>283</v>
      </c>
    </row>
    <row r="3" spans="2:128" x14ac:dyDescent="0.3">
      <c r="B3" s="15"/>
      <c r="C3" s="16"/>
      <c r="D3" s="15"/>
      <c r="E3" s="16"/>
      <c r="F3" s="12" t="s">
        <v>6</v>
      </c>
      <c r="G3" s="15" t="s">
        <v>6</v>
      </c>
      <c r="I3" s="17">
        <v>31</v>
      </c>
      <c r="J3" s="17">
        <v>28</v>
      </c>
      <c r="K3" s="17">
        <v>31</v>
      </c>
      <c r="L3" s="17">
        <v>30</v>
      </c>
      <c r="M3" s="17">
        <v>31</v>
      </c>
      <c r="N3" s="17">
        <v>30</v>
      </c>
      <c r="O3" s="17">
        <v>31</v>
      </c>
      <c r="P3" s="17">
        <v>31</v>
      </c>
      <c r="Q3" s="17">
        <v>30</v>
      </c>
      <c r="R3" s="17">
        <v>31</v>
      </c>
      <c r="S3" s="17">
        <v>30</v>
      </c>
      <c r="T3" s="17">
        <v>31</v>
      </c>
      <c r="U3" s="18">
        <f>SUM(I3:T3)</f>
        <v>365</v>
      </c>
      <c r="W3" s="17">
        <v>31</v>
      </c>
      <c r="X3" s="17">
        <v>29</v>
      </c>
      <c r="Y3" s="17">
        <v>31</v>
      </c>
      <c r="Z3" s="17">
        <v>30</v>
      </c>
      <c r="AA3" s="17">
        <v>31</v>
      </c>
      <c r="AB3" s="17">
        <v>30</v>
      </c>
      <c r="AC3" s="17">
        <v>31</v>
      </c>
      <c r="AD3" s="17">
        <v>31</v>
      </c>
      <c r="AE3" s="17">
        <v>30</v>
      </c>
      <c r="AF3" s="17">
        <v>31</v>
      </c>
      <c r="AG3" s="17">
        <v>30</v>
      </c>
      <c r="AH3" s="17">
        <v>31</v>
      </c>
      <c r="AI3" s="18">
        <f>SUM(W3:AH3)</f>
        <v>366</v>
      </c>
      <c r="AK3" s="17">
        <v>31</v>
      </c>
      <c r="AL3" s="17">
        <v>28</v>
      </c>
      <c r="AM3" s="17">
        <v>31</v>
      </c>
      <c r="AN3" s="17">
        <v>30</v>
      </c>
      <c r="AO3" s="17">
        <v>31</v>
      </c>
      <c r="AP3" s="17">
        <v>30</v>
      </c>
      <c r="AQ3" s="17">
        <v>31</v>
      </c>
      <c r="AR3" s="17">
        <v>31</v>
      </c>
      <c r="AS3" s="17">
        <v>30</v>
      </c>
      <c r="AT3" s="17">
        <v>31</v>
      </c>
      <c r="AU3" s="17">
        <v>30</v>
      </c>
      <c r="AV3" s="17">
        <v>31</v>
      </c>
      <c r="AW3" s="18">
        <f>+SUM(AK3:AV3)</f>
        <v>365</v>
      </c>
      <c r="AY3" s="20">
        <v>31</v>
      </c>
      <c r="AZ3" s="20">
        <v>28</v>
      </c>
      <c r="BA3" s="20">
        <v>31</v>
      </c>
      <c r="BB3" s="20">
        <v>30</v>
      </c>
      <c r="BC3" s="20">
        <v>31</v>
      </c>
      <c r="BD3" s="20">
        <v>30</v>
      </c>
      <c r="BE3" s="20">
        <v>31</v>
      </c>
      <c r="BF3" s="20">
        <v>31</v>
      </c>
      <c r="BG3" s="20">
        <v>30</v>
      </c>
      <c r="BH3" s="20">
        <v>31</v>
      </c>
      <c r="BI3" s="20">
        <v>30</v>
      </c>
      <c r="BJ3" s="20">
        <v>31</v>
      </c>
      <c r="BK3" s="19">
        <v>365</v>
      </c>
      <c r="BM3" s="17">
        <v>31</v>
      </c>
      <c r="BN3" s="17">
        <v>28</v>
      </c>
      <c r="BO3" s="17">
        <v>31</v>
      </c>
      <c r="BP3" s="17">
        <v>30</v>
      </c>
      <c r="BQ3" s="17">
        <v>31</v>
      </c>
      <c r="BR3" s="17">
        <v>30</v>
      </c>
      <c r="BS3" s="17">
        <v>31</v>
      </c>
      <c r="BT3" s="17">
        <v>31</v>
      </c>
      <c r="BU3" s="17">
        <v>30</v>
      </c>
      <c r="BV3" s="17">
        <v>31</v>
      </c>
      <c r="BW3" s="17">
        <v>30</v>
      </c>
      <c r="BX3" s="17">
        <v>31</v>
      </c>
      <c r="BY3" s="17">
        <v>365</v>
      </c>
      <c r="CA3" s="167">
        <v>31</v>
      </c>
      <c r="CB3" s="167">
        <v>28</v>
      </c>
      <c r="CC3" s="167">
        <v>31</v>
      </c>
      <c r="CD3" s="167">
        <v>30</v>
      </c>
      <c r="CE3" s="167">
        <v>31</v>
      </c>
      <c r="CF3" s="167">
        <v>30</v>
      </c>
      <c r="CG3" s="167">
        <v>31</v>
      </c>
      <c r="CH3" s="167">
        <v>31</v>
      </c>
      <c r="CI3" s="167">
        <v>30</v>
      </c>
      <c r="CJ3" s="167">
        <v>31</v>
      </c>
      <c r="CK3" s="167">
        <v>30</v>
      </c>
      <c r="CL3" s="167">
        <v>31</v>
      </c>
      <c r="CM3" s="17">
        <f>+SUM(CA3:CL3)</f>
        <v>365</v>
      </c>
      <c r="CO3" s="167">
        <v>91</v>
      </c>
      <c r="CP3" s="167">
        <v>91</v>
      </c>
      <c r="CQ3" s="167">
        <v>92</v>
      </c>
      <c r="CR3" s="167">
        <v>92</v>
      </c>
      <c r="CS3" s="17">
        <f>+SUM(CO3:CR3)</f>
        <v>366</v>
      </c>
      <c r="CU3" s="167">
        <v>90</v>
      </c>
      <c r="CV3" s="167">
        <v>91</v>
      </c>
      <c r="CW3" s="167">
        <v>92</v>
      </c>
      <c r="CX3" s="167">
        <v>92</v>
      </c>
      <c r="CY3" s="17">
        <f>+SUM(CU3:CX3)</f>
        <v>365</v>
      </c>
      <c r="DA3" s="167">
        <v>365</v>
      </c>
      <c r="DB3" s="167">
        <v>365</v>
      </c>
      <c r="DC3" s="167">
        <v>366</v>
      </c>
      <c r="DD3" s="167">
        <v>365</v>
      </c>
      <c r="DE3" s="167">
        <v>365</v>
      </c>
      <c r="DF3" s="167">
        <v>365</v>
      </c>
      <c r="DG3" s="167">
        <v>366</v>
      </c>
      <c r="DH3" s="167">
        <v>365</v>
      </c>
      <c r="DI3" s="167">
        <v>365</v>
      </c>
      <c r="DJ3" s="167">
        <v>365</v>
      </c>
      <c r="DK3" s="167">
        <v>366</v>
      </c>
      <c r="DL3" s="167">
        <v>365</v>
      </c>
      <c r="DM3" s="167">
        <v>365</v>
      </c>
      <c r="DN3" s="167">
        <v>365</v>
      </c>
      <c r="DO3" s="167">
        <v>366</v>
      </c>
      <c r="DP3" s="167">
        <v>365</v>
      </c>
      <c r="DQ3" s="167">
        <v>365</v>
      </c>
      <c r="DR3" s="167">
        <v>365</v>
      </c>
      <c r="DS3" s="167">
        <v>366</v>
      </c>
      <c r="DU3" s="17">
        <f>+BY3-BK3</f>
        <v>0</v>
      </c>
      <c r="DW3" s="17"/>
      <c r="DX3" s="17">
        <f>+SUM(BY3,CM3,CS2:CS3,CY3,DA3:DS3)</f>
        <v>8401</v>
      </c>
    </row>
    <row r="4" spans="2:128" x14ac:dyDescent="0.3">
      <c r="B4" s="15"/>
      <c r="C4" s="16"/>
      <c r="D4" s="15"/>
      <c r="E4" s="16"/>
      <c r="CC4" s="17">
        <f>+SUM(CA3:CC3)</f>
        <v>90</v>
      </c>
      <c r="CF4" s="17">
        <f>+SUM(CD3:CF3)</f>
        <v>91</v>
      </c>
      <c r="CI4" s="17">
        <f>+SUM(CG3:CI3)</f>
        <v>92</v>
      </c>
      <c r="CL4" s="17">
        <f>+SUM(CJ3:CL3)</f>
        <v>92</v>
      </c>
    </row>
    <row r="5" spans="2:128" ht="15.6" customHeight="1" x14ac:dyDescent="0.3">
      <c r="B5" s="21" t="s">
        <v>209</v>
      </c>
      <c r="C5" s="16"/>
      <c r="D5" s="15"/>
      <c r="E5" s="16"/>
      <c r="F5" s="12" t="s">
        <v>7</v>
      </c>
      <c r="G5" s="15" t="s">
        <v>8</v>
      </c>
      <c r="I5" s="17">
        <v>1396.4499968852779</v>
      </c>
      <c r="J5" s="17">
        <v>1645.2153469483335</v>
      </c>
      <c r="K5" s="17">
        <v>1844.3724156372223</v>
      </c>
      <c r="L5" s="17">
        <v>1813.4211741605554</v>
      </c>
      <c r="M5" s="17">
        <v>1922.0730896211112</v>
      </c>
      <c r="N5" s="17">
        <v>1835.6902536297221</v>
      </c>
      <c r="O5" s="17">
        <v>1943.4398613819444</v>
      </c>
      <c r="P5" s="17">
        <v>1953.3787498411111</v>
      </c>
      <c r="Q5" s="17">
        <v>1905.3749685541668</v>
      </c>
      <c r="R5" s="17">
        <v>1989.2246439388896</v>
      </c>
      <c r="S5" s="17">
        <v>2028.6795738308342</v>
      </c>
      <c r="T5" s="17">
        <v>1843.41441332611</v>
      </c>
      <c r="U5" s="17">
        <f t="shared" ref="U5:U10" si="0">SUM(I5:T5)</f>
        <v>22120.734487755282</v>
      </c>
      <c r="W5" s="22">
        <v>1858.882485660833</v>
      </c>
      <c r="X5" s="22">
        <v>1809.4373216158326</v>
      </c>
      <c r="Y5" s="22">
        <v>2039.365473557501</v>
      </c>
      <c r="Z5" s="22">
        <v>1773.7686775713883</v>
      </c>
      <c r="AA5" s="22">
        <v>1802.5766750791665</v>
      </c>
      <c r="AB5" s="22">
        <v>1848.9603939786111</v>
      </c>
      <c r="AC5" s="22">
        <v>1845.2597436727781</v>
      </c>
      <c r="AD5" s="22">
        <v>1917.4059257113893</v>
      </c>
      <c r="AE5" s="22">
        <v>1851.2105983025001</v>
      </c>
      <c r="AF5" s="22">
        <v>1811.5458434250004</v>
      </c>
      <c r="AG5" s="22">
        <v>1672.7808331505557</v>
      </c>
      <c r="AH5" s="22">
        <v>1756.9989590666687</v>
      </c>
      <c r="AI5" s="17">
        <f t="shared" ref="AI5:AI10" si="1">SUM(W5:AH5)</f>
        <v>21988.192930792226</v>
      </c>
      <c r="AK5" s="23">
        <v>1788.2797924827773</v>
      </c>
      <c r="AL5" s="23">
        <v>1639.5098799144444</v>
      </c>
      <c r="AM5" s="23">
        <v>1960.8214528633334</v>
      </c>
      <c r="AN5" s="23">
        <v>1926.8991967383331</v>
      </c>
      <c r="AO5" s="23">
        <v>2032.3633692013891</v>
      </c>
      <c r="AP5" s="23">
        <v>1848.8127926544439</v>
      </c>
      <c r="AQ5" s="23">
        <v>1777.4393654111113</v>
      </c>
      <c r="AR5" s="23">
        <v>1901.3287800430537</v>
      </c>
      <c r="AS5" s="24">
        <v>1878.0875880605413</v>
      </c>
      <c r="AT5" s="24">
        <v>1962.4000000000087</v>
      </c>
      <c r="AU5" s="24">
        <v>1710.0999999999985</v>
      </c>
      <c r="AV5" s="24">
        <v>1522.7999999999956</v>
      </c>
      <c r="AW5" s="17">
        <f t="shared" ref="AW5:AW9" si="2">SUM(AK5:AV5)</f>
        <v>21948.842217369431</v>
      </c>
      <c r="AY5" s="25">
        <f>+[1]Planeamiento!AX$38</f>
        <v>1779.9082298914691</v>
      </c>
      <c r="AZ5" s="25">
        <f>+[1]Planeamiento!AY$38</f>
        <v>1128.2762785243547</v>
      </c>
      <c r="BA5" s="25">
        <f>+[1]Planeamiento!AZ$38</f>
        <v>1843.6211388748713</v>
      </c>
      <c r="BB5" s="25">
        <f>+[1]Planeamiento!BA$38</f>
        <v>1726.0923781482829</v>
      </c>
      <c r="BC5" s="25">
        <f>+[1]Planeamiento!BB$38</f>
        <v>1304.9931050706714</v>
      </c>
      <c r="BD5" s="25">
        <f>+[1]Planeamiento!BC$38</f>
        <v>1807.1005761790464</v>
      </c>
      <c r="BE5" s="25">
        <f>+[1]Planeamiento!BD$38</f>
        <v>1948.6470211672558</v>
      </c>
      <c r="BF5" s="25">
        <f>+[1]Planeamiento!BE$38</f>
        <v>2012.3877658066924</v>
      </c>
      <c r="BG5" s="25">
        <f>+[1]Planeamiento!BF$38</f>
        <v>1889.3359472532745</v>
      </c>
      <c r="BH5" s="25">
        <f>+[1]Planeamiento!BG$38</f>
        <v>2003.8884619307698</v>
      </c>
      <c r="BI5" s="25">
        <f>+[1]Planeamiento!BH$38</f>
        <v>1844.9152009837205</v>
      </c>
      <c r="BJ5" s="25">
        <f>+[1]Planeamiento!BI$38</f>
        <v>1995.1084503010643</v>
      </c>
      <c r="BK5" s="17">
        <f t="shared" ref="BK5:BK9" si="3">SUM(AY5:BJ5)</f>
        <v>21284.274554131473</v>
      </c>
      <c r="BM5" s="26">
        <f>+[5]Act26!E596</f>
        <v>1954.0999999999985</v>
      </c>
      <c r="BN5" s="26">
        <f>+[5]Act26!F596</f>
        <v>1721</v>
      </c>
      <c r="BO5" s="26">
        <f>+[5]Act26!G596</f>
        <v>1798.4000000000015</v>
      </c>
      <c r="BP5" s="25">
        <f>+[6]Planeamiento!BA$38</f>
        <v>1741.0000000000002</v>
      </c>
      <c r="BQ5" s="25">
        <f>+[6]Planeamiento!BB$38</f>
        <v>1761.08</v>
      </c>
      <c r="BR5" s="25">
        <f>+[6]Planeamiento!BC$38</f>
        <v>1457.8</v>
      </c>
      <c r="BS5" s="25">
        <f>+[6]Planeamiento!BD$38</f>
        <v>1945.68</v>
      </c>
      <c r="BT5" s="25">
        <f>+[6]Planeamiento!BE$38</f>
        <v>1957.8799999999999</v>
      </c>
      <c r="BU5" s="25">
        <f>+[6]Planeamiento!BF$38</f>
        <v>1898.8000000000002</v>
      </c>
      <c r="BV5" s="25">
        <f>+[6]Planeamiento!BG$38</f>
        <v>1956.88</v>
      </c>
      <c r="BW5" s="25">
        <f>+[6]Planeamiento!BH$38</f>
        <v>1896.3999999999996</v>
      </c>
      <c r="BX5" s="25">
        <f>+[6]Planeamiento!BI$38</f>
        <v>1979.8000000000002</v>
      </c>
      <c r="BY5" s="17">
        <f t="shared" ref="BY5:BY9" si="4">SUM(BM5:BX5)</f>
        <v>22068.819999999996</v>
      </c>
      <c r="CA5" s="26">
        <v>3617.0034953169552</v>
      </c>
      <c r="CB5" s="26">
        <v>3617.0034953169552</v>
      </c>
      <c r="CC5" s="26">
        <v>3617.0034953169552</v>
      </c>
      <c r="CD5" s="25">
        <v>3812.812370591379</v>
      </c>
      <c r="CE5" s="25">
        <v>3812.812370591379</v>
      </c>
      <c r="CF5" s="25">
        <v>3812.812370591379</v>
      </c>
      <c r="CG5" s="25">
        <v>3884.134801719023</v>
      </c>
      <c r="CH5" s="25">
        <v>3884.134801719023</v>
      </c>
      <c r="CI5" s="25">
        <v>3884.134801719023</v>
      </c>
      <c r="CJ5" s="25">
        <v>3889.5712760853812</v>
      </c>
      <c r="CK5" s="25">
        <v>3889.5712760853812</v>
      </c>
      <c r="CL5" s="25">
        <v>3889.5712760853812</v>
      </c>
      <c r="CM5" s="17">
        <f t="shared" ref="CM5:CM13" si="5">SUM(CA5:CL5)</f>
        <v>45610.565831138207</v>
      </c>
      <c r="CO5" s="26">
        <v>12297.15039210314</v>
      </c>
      <c r="CP5" s="26">
        <v>12302.856759149179</v>
      </c>
      <c r="CQ5" s="26">
        <v>12739.00188643084</v>
      </c>
      <c r="CR5" s="25">
        <v>12492.37299888682</v>
      </c>
      <c r="CS5" s="17">
        <f t="shared" ref="CS5:CS10" si="6">SUM(CO5:CR5)</f>
        <v>49831.382036569987</v>
      </c>
      <c r="CU5" s="26">
        <v>13065.239575528991</v>
      </c>
      <c r="CV5" s="26">
        <v>13065.239575528991</v>
      </c>
      <c r="CW5" s="26">
        <v>13065.239575528991</v>
      </c>
      <c r="CX5" s="25">
        <v>13065.239575528991</v>
      </c>
      <c r="CY5" s="17">
        <f t="shared" ref="CY5:CY10" si="7">SUM(CU5:CX5)</f>
        <v>52260.958302115963</v>
      </c>
      <c r="DA5" s="26">
        <v>38185.962339236408</v>
      </c>
      <c r="DB5" s="26">
        <v>28050.055128705419</v>
      </c>
      <c r="DC5" s="26">
        <v>29138.482382403719</v>
      </c>
      <c r="DD5" s="26">
        <v>32051.932179965152</v>
      </c>
      <c r="DE5" s="26">
        <v>24523.719923720852</v>
      </c>
      <c r="DF5" s="26">
        <v>16507.43282525165</v>
      </c>
      <c r="DG5" s="26">
        <v>0</v>
      </c>
      <c r="DH5" s="26">
        <v>0</v>
      </c>
      <c r="DI5" s="26">
        <v>0</v>
      </c>
      <c r="DJ5" s="26">
        <v>0</v>
      </c>
      <c r="DK5" s="26">
        <v>0</v>
      </c>
      <c r="DL5" s="26">
        <v>0</v>
      </c>
      <c r="DM5" s="26">
        <v>0</v>
      </c>
      <c r="DN5" s="26">
        <v>0</v>
      </c>
      <c r="DO5" s="26">
        <v>0</v>
      </c>
      <c r="DP5" s="26">
        <v>0</v>
      </c>
      <c r="DQ5" s="26">
        <v>0</v>
      </c>
      <c r="DR5" s="26">
        <v>0</v>
      </c>
      <c r="DS5" s="26">
        <v>0</v>
      </c>
      <c r="DU5" s="17">
        <f t="shared" ref="DU5:DU69" si="8">+BY5-BK5</f>
        <v>784.54544586852353</v>
      </c>
      <c r="DW5" s="27"/>
      <c r="DX5" s="17">
        <f t="shared" ref="DX5:DX13" si="9">+SUM(BY5,CM5,CS4:CS5,CY5,DA5:DS5)</f>
        <v>338229.3109491074</v>
      </c>
    </row>
    <row r="6" spans="2:128" ht="15.6" customHeight="1" x14ac:dyDescent="0.4">
      <c r="B6" s="28" t="s">
        <v>210</v>
      </c>
      <c r="C6" s="16"/>
      <c r="D6" s="15"/>
      <c r="E6" s="16"/>
      <c r="F6" s="12" t="s">
        <v>9</v>
      </c>
      <c r="G6" s="15" t="s">
        <v>8</v>
      </c>
      <c r="I6" s="17">
        <v>1624.053600027778</v>
      </c>
      <c r="J6" s="17">
        <v>1144.2762412563889</v>
      </c>
      <c r="K6" s="17">
        <v>1649.3925857011113</v>
      </c>
      <c r="L6" s="17">
        <v>1582.1109894094438</v>
      </c>
      <c r="M6" s="17">
        <v>1773.9052599422228</v>
      </c>
      <c r="N6" s="17">
        <v>1218.708244251111</v>
      </c>
      <c r="O6" s="17">
        <v>1526.3717856424998</v>
      </c>
      <c r="P6" s="17">
        <v>1425.2892978141663</v>
      </c>
      <c r="Q6" s="17">
        <v>1497.3823579047225</v>
      </c>
      <c r="R6" s="17">
        <v>1345.215378968611</v>
      </c>
      <c r="S6" s="17">
        <v>1347.8281001066666</v>
      </c>
      <c r="T6" s="17">
        <v>1444.2044951052801</v>
      </c>
      <c r="U6" s="17">
        <f t="shared" si="0"/>
        <v>17578.738336130002</v>
      </c>
      <c r="W6" s="22">
        <v>1467.9604878922221</v>
      </c>
      <c r="X6" s="22">
        <v>1430.6439702441676</v>
      </c>
      <c r="Y6" s="22">
        <v>1216.9146936702775</v>
      </c>
      <c r="Z6" s="22">
        <v>1396.8172187044443</v>
      </c>
      <c r="AA6" s="22">
        <v>1352.2195644997223</v>
      </c>
      <c r="AB6" s="22">
        <v>1249.060247866111</v>
      </c>
      <c r="AC6" s="22">
        <v>1327.6395341266671</v>
      </c>
      <c r="AD6" s="22">
        <v>1537.0611029030556</v>
      </c>
      <c r="AE6" s="22">
        <v>1258.2130597930554</v>
      </c>
      <c r="AF6" s="22">
        <v>1382.3458478163889</v>
      </c>
      <c r="AG6" s="22">
        <v>1281.7562504902776</v>
      </c>
      <c r="AH6" s="22">
        <v>1199.6795269491663</v>
      </c>
      <c r="AI6" s="17">
        <f t="shared" si="1"/>
        <v>16100.311504955556</v>
      </c>
      <c r="AK6" s="23">
        <v>1312.0781143238894</v>
      </c>
      <c r="AL6" s="23">
        <v>1139.285708245</v>
      </c>
      <c r="AM6" s="23">
        <v>1569.8574579244446</v>
      </c>
      <c r="AN6" s="23">
        <v>1585.7260496455558</v>
      </c>
      <c r="AO6" s="23">
        <v>1652.3945737877775</v>
      </c>
      <c r="AP6" s="23">
        <v>1456.1461146088891</v>
      </c>
      <c r="AQ6" s="23">
        <v>1597.3666038947219</v>
      </c>
      <c r="AR6" s="23">
        <v>1656.6147986769447</v>
      </c>
      <c r="AS6" s="24">
        <v>1132.7044609767086</v>
      </c>
      <c r="AT6" s="24">
        <v>1565</v>
      </c>
      <c r="AU6" s="24">
        <v>1033</v>
      </c>
      <c r="AV6" s="24">
        <v>1306</v>
      </c>
      <c r="AW6" s="17">
        <f t="shared" si="2"/>
        <v>17006.173882083931</v>
      </c>
      <c r="AY6" s="25">
        <f>+[1]Planeamiento!AX$47</f>
        <v>1346.6343030547835</v>
      </c>
      <c r="AZ6" s="25">
        <f>+[1]Planeamiento!AY$47</f>
        <v>893.47390812841104</v>
      </c>
      <c r="BA6" s="25">
        <f>+[1]Planeamiento!AZ$47</f>
        <v>1341.4933429294792</v>
      </c>
      <c r="BB6" s="25">
        <f>+[1]Planeamiento!BA$47</f>
        <v>1250.7675151818753</v>
      </c>
      <c r="BC6" s="25">
        <f>+[1]Planeamiento!BB$47</f>
        <v>1128.5251281101971</v>
      </c>
      <c r="BD6" s="25">
        <f>+[1]Planeamiento!BC$47</f>
        <v>1374.562106996445</v>
      </c>
      <c r="BE6" s="25">
        <f>+[1]Planeamiento!BD$47</f>
        <v>1374.8523302109268</v>
      </c>
      <c r="BF6" s="25">
        <f>+[1]Planeamiento!BE$47</f>
        <v>1460.5803072519182</v>
      </c>
      <c r="BG6" s="25">
        <f>+[1]Planeamiento!BF$47</f>
        <v>1406.6598967716079</v>
      </c>
      <c r="BH6" s="25">
        <f>+[1]Planeamiento!BG$47</f>
        <v>1461.9049904171777</v>
      </c>
      <c r="BI6" s="25">
        <f>+[1]Planeamiento!BH$47</f>
        <v>1236.7517135871619</v>
      </c>
      <c r="BJ6" s="25">
        <f>+[1]Planeamiento!BI$47</f>
        <v>1322.5553731315031</v>
      </c>
      <c r="BK6" s="17">
        <f t="shared" si="3"/>
        <v>15598.760915771485</v>
      </c>
      <c r="BM6" s="26">
        <f>+[5]Act26!E593</f>
        <v>1292</v>
      </c>
      <c r="BN6" s="26">
        <f>+[5]Act26!F593</f>
        <v>1180</v>
      </c>
      <c r="BO6" s="26">
        <f>+[5]Act26!G593</f>
        <v>1350</v>
      </c>
      <c r="BP6" s="25">
        <f>+[7]Planeamiento!BA$47</f>
        <v>1164.3797653468548</v>
      </c>
      <c r="BQ6" s="25">
        <f>+[7]Planeamiento!BB$47</f>
        <v>1187.0602540611601</v>
      </c>
      <c r="BR6" s="25">
        <f>+[7]Planeamiento!BC$47</f>
        <v>1206.3578099589017</v>
      </c>
      <c r="BS6" s="25">
        <f>+[7]Planeamiento!BD$47</f>
        <v>1368.1016745843322</v>
      </c>
      <c r="BT6" s="25">
        <f>+[7]Planeamiento!BE$47</f>
        <v>1388.8854563441373</v>
      </c>
      <c r="BU6" s="25">
        <f>+[7]Planeamiento!BF$47</f>
        <v>1306.5116023119549</v>
      </c>
      <c r="BV6" s="25">
        <f>+[7]Planeamiento!BG$47</f>
        <v>1362.9912929349405</v>
      </c>
      <c r="BW6" s="25">
        <f>+[7]Planeamiento!BH$47</f>
        <v>1212.5238490640254</v>
      </c>
      <c r="BX6" s="25">
        <f>+[7]Planeamiento!BI$47</f>
        <v>1240.7781221109501</v>
      </c>
      <c r="BY6" s="17">
        <f t="shared" si="4"/>
        <v>15259.58982671726</v>
      </c>
      <c r="CA6" s="26">
        <v>3827.666666503334</v>
      </c>
      <c r="CB6" s="26">
        <v>3827.666666503334</v>
      </c>
      <c r="CC6" s="26">
        <v>3827.666666503334</v>
      </c>
      <c r="CD6" s="25">
        <v>4286.0000001800008</v>
      </c>
      <c r="CE6" s="25">
        <v>4286.0000001800008</v>
      </c>
      <c r="CF6" s="25">
        <v>4286.0000001800008</v>
      </c>
      <c r="CG6" s="25">
        <v>3941.0000000259988</v>
      </c>
      <c r="CH6" s="25">
        <v>3941.0000000259988</v>
      </c>
      <c r="CI6" s="25">
        <v>3941.0000000259988</v>
      </c>
      <c r="CJ6" s="25">
        <v>3919.6685368670001</v>
      </c>
      <c r="CK6" s="25">
        <v>3919.6685368670001</v>
      </c>
      <c r="CL6" s="25">
        <v>3919.6685368670001</v>
      </c>
      <c r="CM6" s="17">
        <f t="shared" si="5"/>
        <v>47923.005610729</v>
      </c>
      <c r="CO6" s="26">
        <v>12882.000000139</v>
      </c>
      <c r="CP6" s="26">
        <v>13350.000000124001</v>
      </c>
      <c r="CQ6" s="26">
        <v>12958.999999604001</v>
      </c>
      <c r="CR6" s="25">
        <v>13761.787642616278</v>
      </c>
      <c r="CS6" s="17">
        <f t="shared" si="6"/>
        <v>52952.787642483279</v>
      </c>
      <c r="CU6" s="26">
        <v>15849.352073914924</v>
      </c>
      <c r="CV6" s="26">
        <v>15849.352073914924</v>
      </c>
      <c r="CW6" s="26">
        <v>15849.352073914924</v>
      </c>
      <c r="CX6" s="25">
        <v>15849.352073914924</v>
      </c>
      <c r="CY6" s="17">
        <f t="shared" si="7"/>
        <v>63397.408295659698</v>
      </c>
      <c r="DA6" s="26">
        <v>63424.124286930622</v>
      </c>
      <c r="DB6" s="26">
        <v>68606.06182979935</v>
      </c>
      <c r="DC6" s="26">
        <v>100422.28755979821</v>
      </c>
      <c r="DD6" s="26">
        <v>90550.658520686819</v>
      </c>
      <c r="DE6" s="26">
        <v>74709.065824887279</v>
      </c>
      <c r="DF6" s="26">
        <v>59301.840650400511</v>
      </c>
      <c r="DG6" s="26">
        <v>53620.451345208217</v>
      </c>
      <c r="DH6" s="26">
        <v>50099.361466347662</v>
      </c>
      <c r="DI6" s="26">
        <v>47393.193678134252</v>
      </c>
      <c r="DJ6" s="26">
        <v>39391.944673592538</v>
      </c>
      <c r="DK6" s="26">
        <v>47324.622968700525</v>
      </c>
      <c r="DL6" s="26">
        <v>44194.258776512739</v>
      </c>
      <c r="DM6" s="26">
        <v>37514.885479625336</v>
      </c>
      <c r="DN6" s="26">
        <v>44794.593477770803</v>
      </c>
      <c r="DO6" s="26">
        <v>40364.965484582863</v>
      </c>
      <c r="DP6" s="26">
        <v>13390.494577511001</v>
      </c>
      <c r="DQ6" s="26">
        <v>16219.345179254</v>
      </c>
      <c r="DR6" s="26">
        <v>14544.377259307001</v>
      </c>
      <c r="DS6" s="26">
        <v>5071.3323173610006</v>
      </c>
      <c r="DU6" s="17">
        <f t="shared" si="8"/>
        <v>-339.17108905422538</v>
      </c>
      <c r="DW6" s="17"/>
      <c r="DX6" s="17">
        <f t="shared" si="9"/>
        <v>1140302.0387685697</v>
      </c>
    </row>
    <row r="7" spans="2:128" s="10" customFormat="1" ht="15.6" customHeight="1" x14ac:dyDescent="0.4">
      <c r="B7" s="29" t="s">
        <v>211</v>
      </c>
      <c r="C7" s="30"/>
      <c r="D7" s="31"/>
      <c r="E7" s="30"/>
      <c r="F7" s="10" t="s">
        <v>201</v>
      </c>
      <c r="G7" s="32" t="s">
        <v>11</v>
      </c>
      <c r="I7" s="33">
        <v>7472628.8521451186</v>
      </c>
      <c r="J7" s="33">
        <v>7916769.2312339107</v>
      </c>
      <c r="K7" s="33">
        <v>8954137.7701768335</v>
      </c>
      <c r="L7" s="33">
        <v>8706519.7520000003</v>
      </c>
      <c r="M7" s="33">
        <v>9401305.5674056113</v>
      </c>
      <c r="N7" s="33">
        <v>9457004.2218440007</v>
      </c>
      <c r="O7" s="33">
        <v>9660431.286650233</v>
      </c>
      <c r="P7" s="33">
        <v>9826895.2152384352</v>
      </c>
      <c r="Q7" s="33">
        <v>9675723.9279999994</v>
      </c>
      <c r="R7" s="33">
        <v>10454143.51352109</v>
      </c>
      <c r="S7" s="33">
        <v>10253677.916046817</v>
      </c>
      <c r="T7" s="33">
        <v>10099998.793359119</v>
      </c>
      <c r="U7" s="33">
        <f t="shared" si="0"/>
        <v>111879236.04762116</v>
      </c>
      <c r="W7" s="35">
        <v>8484438.7039454654</v>
      </c>
      <c r="X7" s="35">
        <v>8085958.9605714036</v>
      </c>
      <c r="Y7" s="35">
        <v>8880920.2216603681</v>
      </c>
      <c r="Z7" s="35">
        <v>7019362.5142625803</v>
      </c>
      <c r="AA7" s="35">
        <v>8658214.0887071248</v>
      </c>
      <c r="AB7" s="35">
        <v>8259566.6598118814</v>
      </c>
      <c r="AC7" s="35">
        <v>7044017.1167004034</v>
      </c>
      <c r="AD7" s="35">
        <v>8207420.8192291996</v>
      </c>
      <c r="AE7" s="35">
        <v>8268617.1137664448</v>
      </c>
      <c r="AF7" s="35">
        <v>8662658.3719778135</v>
      </c>
      <c r="AG7" s="35">
        <v>8227208.8168396503</v>
      </c>
      <c r="AH7" s="35">
        <v>8502967.0907617025</v>
      </c>
      <c r="AI7" s="33">
        <f t="shared" si="1"/>
        <v>98301350.478234053</v>
      </c>
      <c r="AK7" s="33">
        <v>8161304.0249999994</v>
      </c>
      <c r="AL7" s="33">
        <v>7607185.8489999976</v>
      </c>
      <c r="AM7" s="33">
        <v>8809877.8270955384</v>
      </c>
      <c r="AN7" s="33">
        <v>8595069.7586507611</v>
      </c>
      <c r="AO7" s="33">
        <v>9097592.4595806114</v>
      </c>
      <c r="AP7" s="33">
        <v>8088001.3024780471</v>
      </c>
      <c r="AQ7" s="33">
        <v>8556746.5679199994</v>
      </c>
      <c r="AR7" s="33">
        <v>9262784.0590571649</v>
      </c>
      <c r="AS7" s="33">
        <v>8566100.3657370917</v>
      </c>
      <c r="AT7" s="33">
        <v>8555512.8834016677</v>
      </c>
      <c r="AU7" s="33">
        <v>7928131.0129759274</v>
      </c>
      <c r="AV7" s="33">
        <v>8590965.7733853664</v>
      </c>
      <c r="AW7" s="33">
        <f t="shared" si="2"/>
        <v>101819271.88428217</v>
      </c>
      <c r="AY7" s="36">
        <v>10366645.337454733</v>
      </c>
      <c r="AZ7" s="36">
        <v>7519595.9837883599</v>
      </c>
      <c r="BA7" s="36">
        <v>10087242.453133781</v>
      </c>
      <c r="BB7" s="36">
        <v>10745914.87840746</v>
      </c>
      <c r="BC7" s="36">
        <v>9319558.1013743151</v>
      </c>
      <c r="BD7" s="36">
        <v>10926612.630843267</v>
      </c>
      <c r="BE7" s="36">
        <v>11240733.938106852</v>
      </c>
      <c r="BF7" s="36">
        <v>11779883.21972095</v>
      </c>
      <c r="BG7" s="36">
        <v>10953428.106219634</v>
      </c>
      <c r="BH7" s="36">
        <v>11755650.71773852</v>
      </c>
      <c r="BI7" s="36">
        <v>11061508.259647962</v>
      </c>
      <c r="BJ7" s="36">
        <v>11592213.59857833</v>
      </c>
      <c r="BK7" s="33">
        <f t="shared" si="3"/>
        <v>127348987.22501417</v>
      </c>
      <c r="BM7" s="37">
        <f>+[5]Act26!$E$21</f>
        <v>9059781.7558322437</v>
      </c>
      <c r="BN7" s="37">
        <f>+[5]Act26!$F$21</f>
        <v>7729169.860201709</v>
      </c>
      <c r="BO7" s="37">
        <f>+[5]Act26!$F$21</f>
        <v>7729169.860201709</v>
      </c>
      <c r="BP7" s="36">
        <f>+[8]RESUMEN!DB$109*1000</f>
        <v>8387587.4073898811</v>
      </c>
      <c r="BQ7" s="36">
        <f>+[8]RESUMEN!DC$109*1000</f>
        <v>8617610.0836109519</v>
      </c>
      <c r="BR7" s="36">
        <f>+[8]RESUMEN!DD$109*1000</f>
        <v>8987979.9202130716</v>
      </c>
      <c r="BS7" s="36">
        <f>+[8]RESUMEN!DE$109*1000</f>
        <v>10143599.430405155</v>
      </c>
      <c r="BT7" s="36">
        <f>+[8]RESUMEN!DF$109*1000</f>
        <v>10513913.453089315</v>
      </c>
      <c r="BU7" s="36">
        <f>+[8]RESUMEN!DG$109*1000</f>
        <v>9840551.7894982025</v>
      </c>
      <c r="BV7" s="36">
        <f>+[8]RESUMEN!DH$109*1000</f>
        <v>10253156.268175943</v>
      </c>
      <c r="BW7" s="36">
        <f>+[8]RESUMEN!DI$109*1000</f>
        <v>9744330.310242394</v>
      </c>
      <c r="BX7" s="36">
        <f>+[8]RESUMEN!DJ$109*1000</f>
        <v>10036597.503223984</v>
      </c>
      <c r="BY7" s="33">
        <f t="shared" si="4"/>
        <v>111043447.64208457</v>
      </c>
      <c r="CA7" s="26">
        <v>10453358.758360974</v>
      </c>
      <c r="CB7" s="26">
        <v>10453358.758360974</v>
      </c>
      <c r="CC7" s="26">
        <v>10453358.758360974</v>
      </c>
      <c r="CD7" s="25">
        <v>10715989.790443657</v>
      </c>
      <c r="CE7" s="25">
        <v>10715989.790443657</v>
      </c>
      <c r="CF7" s="25">
        <v>10715989.790443657</v>
      </c>
      <c r="CG7" s="25">
        <v>10641702.699484816</v>
      </c>
      <c r="CH7" s="25">
        <v>10641702.699484816</v>
      </c>
      <c r="CI7" s="25">
        <v>10641702.699484816</v>
      </c>
      <c r="CJ7" s="25">
        <v>10554455.343222603</v>
      </c>
      <c r="CK7" s="25">
        <v>10554455.343222603</v>
      </c>
      <c r="CL7" s="25">
        <v>10554455.343222603</v>
      </c>
      <c r="CM7" s="33">
        <f t="shared" si="5"/>
        <v>127096519.77453615</v>
      </c>
      <c r="CO7" s="37">
        <v>30490290.055074628</v>
      </c>
      <c r="CP7" s="37">
        <v>29461996.640190355</v>
      </c>
      <c r="CQ7" s="37">
        <v>30401498.519442067</v>
      </c>
      <c r="CR7" s="36">
        <v>30224332.794261061</v>
      </c>
      <c r="CS7" s="33">
        <f t="shared" si="6"/>
        <v>120578118.00896811</v>
      </c>
      <c r="CU7" s="37">
        <v>30580273.543472882</v>
      </c>
      <c r="CV7" s="37">
        <v>30580273.543472882</v>
      </c>
      <c r="CW7" s="37">
        <v>30580273.543472882</v>
      </c>
      <c r="CX7" s="36">
        <v>30580273.543472882</v>
      </c>
      <c r="CY7" s="33">
        <f t="shared" si="7"/>
        <v>122321094.17389153</v>
      </c>
      <c r="DA7" s="37">
        <v>122633574.70070329</v>
      </c>
      <c r="DB7" s="37">
        <v>122600717.76758744</v>
      </c>
      <c r="DC7" s="37">
        <v>119771862.54570279</v>
      </c>
      <c r="DD7" s="37">
        <v>65489522.600853518</v>
      </c>
      <c r="DE7" s="37">
        <v>20792889.169253647</v>
      </c>
      <c r="DF7" s="37">
        <v>16010426.868240928</v>
      </c>
      <c r="DG7" s="37">
        <v>7887966.5869307425</v>
      </c>
      <c r="DH7" s="37">
        <v>6882192.0026777703</v>
      </c>
      <c r="DI7" s="37">
        <v>7019989.0040032212</v>
      </c>
      <c r="DJ7" s="37">
        <v>7124781.9939793414</v>
      </c>
      <c r="DK7" s="37">
        <v>7258570.0044168588</v>
      </c>
      <c r="DL7" s="37">
        <v>7231807.9980273303</v>
      </c>
      <c r="DM7" s="37">
        <v>7164438.0003901739</v>
      </c>
      <c r="DN7" s="37">
        <v>7147635.0043099131</v>
      </c>
      <c r="DO7" s="37">
        <v>7147635.0004409514</v>
      </c>
      <c r="DP7" s="37">
        <v>7147634.9997097794</v>
      </c>
      <c r="DQ7" s="37">
        <v>7147635</v>
      </c>
      <c r="DR7" s="37">
        <v>7147635.0002015596</v>
      </c>
      <c r="DS7" s="37">
        <v>3442261.232389451</v>
      </c>
      <c r="DU7" s="33">
        <f t="shared" si="8"/>
        <v>-16305539.582929596</v>
      </c>
      <c r="DW7" s="33"/>
      <c r="DX7" s="33">
        <f t="shared" si="9"/>
        <v>1038141307.8669416</v>
      </c>
    </row>
    <row r="8" spans="2:128" ht="15.6" customHeight="1" x14ac:dyDescent="0.3">
      <c r="B8" s="38" t="s">
        <v>212</v>
      </c>
      <c r="C8" s="16"/>
      <c r="D8" s="15"/>
      <c r="E8" s="16"/>
      <c r="F8" s="12" t="s">
        <v>10</v>
      </c>
      <c r="G8" s="39" t="s">
        <v>11</v>
      </c>
      <c r="I8" s="40">
        <v>827688.87730251136</v>
      </c>
      <c r="J8" s="40">
        <v>648670.78367514815</v>
      </c>
      <c r="K8" s="40">
        <v>839037.1576846384</v>
      </c>
      <c r="L8" s="40">
        <v>738551.30408066406</v>
      </c>
      <c r="M8" s="40">
        <v>740302.66211147478</v>
      </c>
      <c r="N8" s="40">
        <v>620320.84274888306</v>
      </c>
      <c r="O8" s="40">
        <v>852820.61490878894</v>
      </c>
      <c r="P8" s="40">
        <v>809430.65996232978</v>
      </c>
      <c r="Q8" s="40">
        <v>919664.73061013606</v>
      </c>
      <c r="R8" s="40">
        <v>813777.45499884849</v>
      </c>
      <c r="S8" s="40">
        <v>866416.63214974804</v>
      </c>
      <c r="T8" s="40">
        <v>897267.67363837606</v>
      </c>
      <c r="U8" s="40">
        <f t="shared" si="0"/>
        <v>9573949.3938715477</v>
      </c>
      <c r="W8" s="42">
        <v>793568.56497971003</v>
      </c>
      <c r="X8" s="42">
        <v>924858.6753324673</v>
      </c>
      <c r="Y8" s="42">
        <v>676899.06582167756</v>
      </c>
      <c r="Z8" s="42">
        <v>897400.62796081114</v>
      </c>
      <c r="AA8" s="42">
        <v>760174.30610019341</v>
      </c>
      <c r="AB8" s="42">
        <v>824457.5046501623</v>
      </c>
      <c r="AC8" s="42">
        <v>847186.12351181649</v>
      </c>
      <c r="AD8" s="42">
        <v>774458.9075617675</v>
      </c>
      <c r="AE8" s="42">
        <v>819719.06850805413</v>
      </c>
      <c r="AF8" s="42">
        <v>791594.7201964847</v>
      </c>
      <c r="AG8" s="42">
        <v>880338.47866118199</v>
      </c>
      <c r="AH8" s="42">
        <v>933881.29805378313</v>
      </c>
      <c r="AI8" s="40">
        <f t="shared" si="1"/>
        <v>9924537.3413381092</v>
      </c>
      <c r="AK8" s="40">
        <v>988691.333005753</v>
      </c>
      <c r="AL8" s="40">
        <v>664249.48054041516</v>
      </c>
      <c r="AM8" s="40">
        <v>957821.70657978556</v>
      </c>
      <c r="AN8" s="40">
        <v>984466.89254724316</v>
      </c>
      <c r="AO8" s="40">
        <v>862971.85127819504</v>
      </c>
      <c r="AP8" s="40">
        <v>971584.5864361322</v>
      </c>
      <c r="AQ8" s="40">
        <v>1038706.9069435585</v>
      </c>
      <c r="AR8" s="40">
        <v>1018096.3332373099</v>
      </c>
      <c r="AS8" s="40">
        <v>1013029.6037022684</v>
      </c>
      <c r="AT8" s="40">
        <v>860233.64132826112</v>
      </c>
      <c r="AU8" s="40">
        <v>985624.43174406257</v>
      </c>
      <c r="AV8" s="40">
        <v>1002663.7969504575</v>
      </c>
      <c r="AW8" s="40">
        <f t="shared" si="2"/>
        <v>11348140.564293442</v>
      </c>
      <c r="AY8" s="43">
        <f>+[2]Plan!E13*1000</f>
        <v>993522.28002380999</v>
      </c>
      <c r="AZ8" s="43">
        <f>+[2]Plan!F13*1000</f>
        <v>742975.20004360005</v>
      </c>
      <c r="BA8" s="43">
        <f>+[2]Plan!G13*1000</f>
        <v>1007042.40005067</v>
      </c>
      <c r="BB8" s="43">
        <f>+[2]Plan!H13*1000</f>
        <v>982445.10001070017</v>
      </c>
      <c r="BC8" s="43">
        <f>+[2]Plan!I13*1000</f>
        <v>835322.40006017976</v>
      </c>
      <c r="BD8" s="43">
        <f>+[2]Plan!J13*1000</f>
        <v>979551.30003099318</v>
      </c>
      <c r="BE8" s="43">
        <f>+[2]Plan!K13*1000</f>
        <v>1018617.59994666</v>
      </c>
      <c r="BF8" s="43">
        <f>+[2]Plan!L13*1000</f>
        <v>1007042.4000262998</v>
      </c>
      <c r="BG8" s="43">
        <f>+[2]Plan!M13*1000</f>
        <v>789148.79996260989</v>
      </c>
      <c r="BH8" s="43">
        <f>+[2]Plan!N13*1000</f>
        <v>1014276.9000612</v>
      </c>
      <c r="BI8" s="43">
        <f>+[2]Plan!O13*1000</f>
        <v>976657.50005419995</v>
      </c>
      <c r="BJ8" s="43">
        <f>+[2]Plan!P13*1000</f>
        <v>1029696.0999817741</v>
      </c>
      <c r="BK8" s="40">
        <f t="shared" si="3"/>
        <v>11376297.980252696</v>
      </c>
      <c r="BM8" s="44">
        <f>+[5]Act26!E$23</f>
        <v>1035464.1452678681</v>
      </c>
      <c r="BN8" s="44">
        <f>+[5]Act26!F$23</f>
        <v>922942.97318428755</v>
      </c>
      <c r="BO8" s="43">
        <f>+[5]Act26!G$23</f>
        <v>842373.67135703703</v>
      </c>
      <c r="BP8" s="43">
        <f>+[8]RESUMEN!DB$144</f>
        <v>975687.60001400008</v>
      </c>
      <c r="BQ8" s="43">
        <f>+[8]RESUMEN!DC$144</f>
        <v>966974.40001199988</v>
      </c>
      <c r="BR8" s="43">
        <f>+[8]RESUMEN!DD$144</f>
        <v>980302.95230499888</v>
      </c>
      <c r="BS8" s="43">
        <f>+[8]RESUMEN!DE$144</f>
        <v>839008.02001100068</v>
      </c>
      <c r="BT8" s="43">
        <f>+[8]RESUMEN!DF$144</f>
        <v>1015686.1100020004</v>
      </c>
      <c r="BU8" s="43">
        <f>+[8]RESUMEN!DG$144</f>
        <v>888651.00000300002</v>
      </c>
      <c r="BV8" s="43">
        <f>+[8]RESUMEN!DH$144</f>
        <v>1015686.110007</v>
      </c>
      <c r="BW8" s="43">
        <f>+[8]RESUMEN!DI$144</f>
        <v>988630.39600300102</v>
      </c>
      <c r="BX8" s="43">
        <f>+[8]RESUMEN!DJ$144</f>
        <v>969171.35750399891</v>
      </c>
      <c r="BY8" s="40">
        <f t="shared" si="4"/>
        <v>11440578.73567019</v>
      </c>
      <c r="CA8" s="26">
        <v>935765.99999813654</v>
      </c>
      <c r="CB8" s="26">
        <v>935765.99999813654</v>
      </c>
      <c r="CC8" s="26">
        <v>935765.99999813654</v>
      </c>
      <c r="CD8" s="25">
        <v>962847.60008338373</v>
      </c>
      <c r="CE8" s="25">
        <v>962847.60008338373</v>
      </c>
      <c r="CF8" s="25">
        <v>962847.60008338373</v>
      </c>
      <c r="CG8" s="25">
        <v>974453.99982434872</v>
      </c>
      <c r="CH8" s="25">
        <v>974453.99982434872</v>
      </c>
      <c r="CI8" s="25">
        <v>974453.99982434872</v>
      </c>
      <c r="CJ8" s="25">
        <v>960821.99997806433</v>
      </c>
      <c r="CK8" s="25">
        <v>960821.99997806433</v>
      </c>
      <c r="CL8" s="25">
        <v>960821.99997806433</v>
      </c>
      <c r="CM8" s="40">
        <f t="shared" si="5"/>
        <v>11501668.799651798</v>
      </c>
      <c r="CO8" s="44">
        <v>2941028.99996618</v>
      </c>
      <c r="CP8" s="44">
        <v>2893854.6000358998</v>
      </c>
      <c r="CQ8" s="43">
        <v>2976983.1000290979</v>
      </c>
      <c r="CR8" s="43">
        <v>2923338.5999304401</v>
      </c>
      <c r="CS8" s="40">
        <f t="shared" si="6"/>
        <v>11735205.299961619</v>
      </c>
      <c r="CU8" s="44">
        <v>3021851.549997787</v>
      </c>
      <c r="CV8" s="44">
        <v>3021851.549997787</v>
      </c>
      <c r="CW8" s="43">
        <v>3021851.549997787</v>
      </c>
      <c r="CX8" s="43">
        <v>3021851.549997787</v>
      </c>
      <c r="CY8" s="40">
        <f t="shared" si="7"/>
        <v>12087406.199991148</v>
      </c>
      <c r="DA8" s="44">
        <v>12069179.400152041</v>
      </c>
      <c r="DB8" s="44">
        <v>12057028.200025789</v>
      </c>
      <c r="DC8" s="44">
        <v>12102595.1999682</v>
      </c>
      <c r="DD8" s="44">
        <v>12063103.80031864</v>
      </c>
      <c r="DE8" s="44">
        <v>12063103.800000001</v>
      </c>
      <c r="DF8" s="44">
        <v>8120029.9400000004</v>
      </c>
      <c r="DG8" s="44">
        <v>0</v>
      </c>
      <c r="DH8" s="44">
        <v>0</v>
      </c>
      <c r="DI8" s="44">
        <v>0</v>
      </c>
      <c r="DJ8" s="44">
        <v>0</v>
      </c>
      <c r="DK8" s="44">
        <v>0</v>
      </c>
      <c r="DL8" s="44">
        <v>0</v>
      </c>
      <c r="DM8" s="44">
        <v>0</v>
      </c>
      <c r="DN8" s="44">
        <v>0</v>
      </c>
      <c r="DO8" s="44">
        <v>0</v>
      </c>
      <c r="DP8" s="44">
        <v>0</v>
      </c>
      <c r="DQ8" s="44">
        <v>0</v>
      </c>
      <c r="DR8" s="44">
        <v>0</v>
      </c>
      <c r="DS8" s="44">
        <v>0</v>
      </c>
      <c r="DU8" s="40">
        <f t="shared" si="8"/>
        <v>64280.755417494103</v>
      </c>
      <c r="DW8" s="40"/>
      <c r="DX8" s="40">
        <f t="shared" si="9"/>
        <v>235818017.38470751</v>
      </c>
    </row>
    <row r="9" spans="2:128" ht="15.6" customHeight="1" x14ac:dyDescent="0.3">
      <c r="B9" s="45" t="s">
        <v>213</v>
      </c>
      <c r="C9" s="16"/>
      <c r="D9" s="15"/>
      <c r="E9" s="16"/>
      <c r="F9" s="12" t="s">
        <v>12</v>
      </c>
      <c r="G9" s="39" t="s">
        <v>11</v>
      </c>
      <c r="I9" s="40">
        <v>489444.73888725822</v>
      </c>
      <c r="J9" s="40">
        <v>516379.82322553365</v>
      </c>
      <c r="K9" s="40">
        <v>579827.46434272465</v>
      </c>
      <c r="L9" s="40">
        <v>501361.46024599375</v>
      </c>
      <c r="M9" s="40">
        <v>585501.83418680669</v>
      </c>
      <c r="N9" s="40">
        <v>498567.4835890528</v>
      </c>
      <c r="O9" s="40">
        <v>520949.11891905271</v>
      </c>
      <c r="P9" s="40">
        <v>459259.7628857735</v>
      </c>
      <c r="Q9" s="40">
        <v>545318.73697864555</v>
      </c>
      <c r="R9" s="40">
        <v>535252.74036012508</v>
      </c>
      <c r="S9" s="40">
        <v>465383.48503137898</v>
      </c>
      <c r="T9" s="40">
        <v>607933.05193813273</v>
      </c>
      <c r="U9" s="40">
        <f t="shared" si="0"/>
        <v>6305179.7005904783</v>
      </c>
      <c r="W9" s="42">
        <v>574259.66529365105</v>
      </c>
      <c r="X9" s="42">
        <v>574881.54305932857</v>
      </c>
      <c r="Y9" s="42">
        <v>628160.58350960677</v>
      </c>
      <c r="Z9" s="42">
        <v>274973.21752570895</v>
      </c>
      <c r="AA9" s="42">
        <v>609678.54399104312</v>
      </c>
      <c r="AB9" s="42">
        <v>559706.13140274899</v>
      </c>
      <c r="AC9" s="42">
        <v>472766.95238681114</v>
      </c>
      <c r="AD9" s="42">
        <v>615180.72055712889</v>
      </c>
      <c r="AE9" s="42">
        <v>548123.47768249502</v>
      </c>
      <c r="AF9" s="42">
        <v>631533.31946191401</v>
      </c>
      <c r="AG9" s="42">
        <v>574230.60769018566</v>
      </c>
      <c r="AH9" s="42">
        <v>604403.5686909178</v>
      </c>
      <c r="AI9" s="40">
        <f t="shared" si="1"/>
        <v>6667898.3312515402</v>
      </c>
      <c r="AK9" s="40">
        <v>507093.02326184092</v>
      </c>
      <c r="AL9" s="40">
        <v>568358.73151611327</v>
      </c>
      <c r="AM9" s="40">
        <v>610832.54644348135</v>
      </c>
      <c r="AN9" s="40">
        <v>502612.95995183301</v>
      </c>
      <c r="AO9" s="40">
        <v>604081.57935693348</v>
      </c>
      <c r="AP9" s="40">
        <v>578635.47252587893</v>
      </c>
      <c r="AQ9" s="40">
        <v>611788.94331420888</v>
      </c>
      <c r="AR9" s="40">
        <v>555536.96054364019</v>
      </c>
      <c r="AS9" s="40">
        <v>625359.67803027353</v>
      </c>
      <c r="AT9" s="40">
        <v>527828.98755419918</v>
      </c>
      <c r="AU9" s="40">
        <v>593390.38822363282</v>
      </c>
      <c r="AV9" s="40">
        <v>608728.0227067871</v>
      </c>
      <c r="AW9" s="40">
        <f t="shared" si="2"/>
        <v>6894247.2934288224</v>
      </c>
      <c r="AY9" s="43">
        <f>+[2]Plan!E41*1000</f>
        <v>486914.68997850007</v>
      </c>
      <c r="AZ9" s="43">
        <f>+[2]Plan!F41*1000</f>
        <v>543117.11000430025</v>
      </c>
      <c r="BA9" s="43">
        <f>+[2]Plan!G41*1000</f>
        <v>608927.14002560009</v>
      </c>
      <c r="BB9" s="43">
        <f>+[2]Plan!H41*1000</f>
        <v>580451.99000930996</v>
      </c>
      <c r="BC9" s="43">
        <f>+[2]Plan!I41*1000</f>
        <v>578641.07999809994</v>
      </c>
      <c r="BD9" s="43">
        <f>+[2]Plan!J41*1000</f>
        <v>603413.19998770009</v>
      </c>
      <c r="BE9" s="43">
        <f>+[2]Plan!K41*1000</f>
        <v>620825.73001152987</v>
      </c>
      <c r="BF9" s="43">
        <f>+[2]Plan!L41*1000</f>
        <v>634151.02007327008</v>
      </c>
      <c r="BG9" s="43">
        <f>+[2]Plan!M41*1000</f>
        <v>512897.63003058702</v>
      </c>
      <c r="BH9" s="43">
        <f>+[2]Plan!N41*1000</f>
        <v>590668.19998243998</v>
      </c>
      <c r="BI9" s="43">
        <f>+[2]Plan!O41*1000</f>
        <v>588214.80001166987</v>
      </c>
      <c r="BJ9" s="43">
        <f>+[2]Plan!P41*1000</f>
        <v>614052.17997920001</v>
      </c>
      <c r="BK9" s="40">
        <f t="shared" si="3"/>
        <v>6962274.7700922079</v>
      </c>
      <c r="BM9" s="44">
        <f>+[5]Act26!E$26</f>
        <v>524166.01176574244</v>
      </c>
      <c r="BN9" s="44">
        <f>+[5]Act26!F$26</f>
        <v>542560.65879956062</v>
      </c>
      <c r="BO9" s="43">
        <f>+[5]Act26!G$26</f>
        <v>619541.43607128912</v>
      </c>
      <c r="BP9" s="43">
        <f>+[8]RESUMEN!DB$148</f>
        <v>590600.02001499943</v>
      </c>
      <c r="BQ9" s="43">
        <f>+[8]RESUMEN!DC$148</f>
        <v>624824.01000700006</v>
      </c>
      <c r="BR9" s="43">
        <f>+[8]RESUMEN!DD$148</f>
        <v>601222.77001500013</v>
      </c>
      <c r="BS9" s="43">
        <f>+[8]RESUMEN!DE$148</f>
        <v>619122.87</v>
      </c>
      <c r="BT9" s="43">
        <f>+[8]RESUMEN!DF$148</f>
        <v>621587.34000399977</v>
      </c>
      <c r="BU9" s="43">
        <f>+[8]RESUMEN!DG$148</f>
        <v>601457.90000199957</v>
      </c>
      <c r="BV9" s="43">
        <f>+[8]RESUMEN!DH$148</f>
        <v>533976.84001781559</v>
      </c>
      <c r="BW9" s="43">
        <f>+[8]RESUMEN!DI$148</f>
        <v>605375.73001015268</v>
      </c>
      <c r="BX9" s="43">
        <f>+[8]RESUMEN!DJ$148</f>
        <v>615503.85000700073</v>
      </c>
      <c r="BY9" s="40">
        <f t="shared" si="4"/>
        <v>7099939.4367145598</v>
      </c>
      <c r="CA9" s="37">
        <v>542702.10300705675</v>
      </c>
      <c r="CB9" s="37">
        <v>542702.10300705675</v>
      </c>
      <c r="CC9" s="37">
        <v>542702.10300705675</v>
      </c>
      <c r="CD9" s="36">
        <v>575463.10264663654</v>
      </c>
      <c r="CE9" s="36">
        <v>575463.10264663654</v>
      </c>
      <c r="CF9" s="36">
        <v>575463.10264663654</v>
      </c>
      <c r="CG9" s="36">
        <v>604234.82934691</v>
      </c>
      <c r="CH9" s="36">
        <v>604234.82934691</v>
      </c>
      <c r="CI9" s="36">
        <v>604234.82934691</v>
      </c>
      <c r="CJ9" s="36">
        <v>562141.13468916668</v>
      </c>
      <c r="CK9" s="36">
        <v>562141.13468916668</v>
      </c>
      <c r="CL9" s="36">
        <v>562141.13468916668</v>
      </c>
      <c r="CM9" s="40">
        <f t="shared" si="5"/>
        <v>6853623.5090693124</v>
      </c>
      <c r="CO9" s="44">
        <v>1766144.91394741</v>
      </c>
      <c r="CP9" s="44">
        <v>1755975.7639975999</v>
      </c>
      <c r="CQ9" s="43">
        <v>1709865.9340721299</v>
      </c>
      <c r="CR9" s="43">
        <v>1772919.0000580801</v>
      </c>
      <c r="CS9" s="40">
        <f t="shared" si="6"/>
        <v>7004905.6120752199</v>
      </c>
      <c r="CU9" s="44">
        <v>1751042.499936413</v>
      </c>
      <c r="CV9" s="44">
        <v>1751042.499936413</v>
      </c>
      <c r="CW9" s="43">
        <v>1751042.499936413</v>
      </c>
      <c r="CX9" s="43">
        <v>1751042.499936413</v>
      </c>
      <c r="CY9" s="40">
        <f t="shared" si="7"/>
        <v>7004169.9997456521</v>
      </c>
      <c r="DA9" s="44">
        <v>7162318.0000347402</v>
      </c>
      <c r="DB9" s="44">
        <v>7169930.0000095684</v>
      </c>
      <c r="DC9" s="44">
        <v>7235993.0000029411</v>
      </c>
      <c r="DD9" s="44">
        <v>7023528.0000451161</v>
      </c>
      <c r="DE9" s="44">
        <v>7205648.0000332082</v>
      </c>
      <c r="DF9" s="44">
        <v>7201724.0000260938</v>
      </c>
      <c r="DG9" s="44">
        <v>7238332.9999833871</v>
      </c>
      <c r="DH9" s="44">
        <v>6882192.0000064448</v>
      </c>
      <c r="DI9" s="44">
        <v>7019989.0000032205</v>
      </c>
      <c r="DJ9" s="44">
        <v>7124781.9999793423</v>
      </c>
      <c r="DK9" s="44">
        <v>7258570.0000168588</v>
      </c>
      <c r="DL9" s="44">
        <v>7231808.0000273306</v>
      </c>
      <c r="DM9" s="44">
        <v>7164437.9999901745</v>
      </c>
      <c r="DN9" s="44">
        <v>7147635.000009913</v>
      </c>
      <c r="DO9" s="44">
        <v>7147635.0004409496</v>
      </c>
      <c r="DP9" s="44">
        <v>7147634.9997097794</v>
      </c>
      <c r="DQ9" s="44">
        <v>7147635</v>
      </c>
      <c r="DR9" s="44">
        <v>7147635.0002015596</v>
      </c>
      <c r="DS9" s="44">
        <v>3442261.232389451</v>
      </c>
      <c r="DU9" s="40">
        <f t="shared" si="8"/>
        <v>137664.66662235186</v>
      </c>
      <c r="DW9" s="40"/>
      <c r="DX9" s="40">
        <f t="shared" si="9"/>
        <v>171797533.09047645</v>
      </c>
    </row>
    <row r="10" spans="2:128" s="10" customFormat="1" ht="15.6" customHeight="1" x14ac:dyDescent="0.4">
      <c r="B10" s="46" t="s">
        <v>214</v>
      </c>
      <c r="C10" s="30"/>
      <c r="D10" s="31"/>
      <c r="E10" s="30"/>
      <c r="F10" s="10" t="s">
        <v>13</v>
      </c>
      <c r="G10" s="32" t="s">
        <v>11</v>
      </c>
      <c r="I10" s="33">
        <f t="shared" ref="I10:T10" si="10">SUM(I8:I9)</f>
        <v>1317133.6161897695</v>
      </c>
      <c r="J10" s="33">
        <f t="shared" si="10"/>
        <v>1165050.6069006817</v>
      </c>
      <c r="K10" s="33">
        <f t="shared" si="10"/>
        <v>1418864.6220273632</v>
      </c>
      <c r="L10" s="33">
        <f t="shared" si="10"/>
        <v>1239912.7643266579</v>
      </c>
      <c r="M10" s="33">
        <f t="shared" si="10"/>
        <v>1325804.4962982815</v>
      </c>
      <c r="N10" s="33">
        <f t="shared" si="10"/>
        <v>1118888.3263379359</v>
      </c>
      <c r="O10" s="33">
        <f t="shared" si="10"/>
        <v>1373769.7338278417</v>
      </c>
      <c r="P10" s="33">
        <f t="shared" si="10"/>
        <v>1268690.4228481033</v>
      </c>
      <c r="Q10" s="33">
        <f t="shared" si="10"/>
        <v>1464983.4675887816</v>
      </c>
      <c r="R10" s="33">
        <f t="shared" si="10"/>
        <v>1349030.1953589735</v>
      </c>
      <c r="S10" s="33">
        <f t="shared" si="10"/>
        <v>1331800.117181127</v>
      </c>
      <c r="T10" s="33">
        <f t="shared" si="10"/>
        <v>1505200.7255765088</v>
      </c>
      <c r="U10" s="33">
        <f t="shared" si="0"/>
        <v>15879129.094462026</v>
      </c>
      <c r="W10" s="33">
        <f>SUM(W8:W9)</f>
        <v>1367828.2302733611</v>
      </c>
      <c r="X10" s="33">
        <f>SUM(X8:X9)</f>
        <v>1499740.2183917959</v>
      </c>
      <c r="Y10" s="33">
        <f>SUM(Y8:Y9)</f>
        <v>1305059.6493312842</v>
      </c>
      <c r="Z10" s="33">
        <f t="shared" ref="Z10:AH10" si="11">SUM(Z8:Z9)</f>
        <v>1172373.8454865201</v>
      </c>
      <c r="AA10" s="33">
        <f t="shared" si="11"/>
        <v>1369852.8500912366</v>
      </c>
      <c r="AB10" s="33">
        <f t="shared" si="11"/>
        <v>1384163.6360529112</v>
      </c>
      <c r="AC10" s="33">
        <f t="shared" si="11"/>
        <v>1319953.0758986278</v>
      </c>
      <c r="AD10" s="33">
        <f t="shared" si="11"/>
        <v>1389639.6281188964</v>
      </c>
      <c r="AE10" s="33">
        <f t="shared" si="11"/>
        <v>1367842.5461905492</v>
      </c>
      <c r="AF10" s="33">
        <f t="shared" si="11"/>
        <v>1423128.0396583988</v>
      </c>
      <c r="AG10" s="33">
        <f t="shared" si="11"/>
        <v>1454569.0863513676</v>
      </c>
      <c r="AH10" s="33">
        <f t="shared" si="11"/>
        <v>1538284.8667447008</v>
      </c>
      <c r="AI10" s="33">
        <f t="shared" si="1"/>
        <v>16592435.672589652</v>
      </c>
      <c r="AK10" s="33">
        <f t="shared" ref="AK10:AR10" si="12">SUM(AK8:AK9)</f>
        <v>1495784.3562675938</v>
      </c>
      <c r="AL10" s="33">
        <f t="shared" si="12"/>
        <v>1232608.2120565283</v>
      </c>
      <c r="AM10" s="33">
        <f t="shared" si="12"/>
        <v>1568654.2530232668</v>
      </c>
      <c r="AN10" s="33">
        <f t="shared" si="12"/>
        <v>1487079.8524990762</v>
      </c>
      <c r="AO10" s="33">
        <f t="shared" si="12"/>
        <v>1467053.4306351286</v>
      </c>
      <c r="AP10" s="33">
        <f t="shared" si="12"/>
        <v>1550220.0589620112</v>
      </c>
      <c r="AQ10" s="33">
        <f t="shared" si="12"/>
        <v>1650495.8502577674</v>
      </c>
      <c r="AR10" s="33">
        <f t="shared" si="12"/>
        <v>1573633.2937809501</v>
      </c>
      <c r="AS10" s="33">
        <v>1638389.281732542</v>
      </c>
      <c r="AT10" s="33">
        <f t="shared" ref="AT10:AV10" si="13">SUM(AT8:AT9)</f>
        <v>1388062.6288824603</v>
      </c>
      <c r="AU10" s="33">
        <f t="shared" si="13"/>
        <v>1579014.8199676955</v>
      </c>
      <c r="AV10" s="33">
        <f t="shared" si="13"/>
        <v>1611391.8196572447</v>
      </c>
      <c r="AW10" s="33">
        <f>SUM(AK10:AV10)</f>
        <v>18242387.857722268</v>
      </c>
      <c r="AY10" s="33">
        <f t="shared" ref="AY10:BJ10" si="14">SUM(AY8:AY9)</f>
        <v>1480436.9700023101</v>
      </c>
      <c r="AZ10" s="33">
        <f t="shared" si="14"/>
        <v>1286092.3100479003</v>
      </c>
      <c r="BA10" s="33">
        <f t="shared" si="14"/>
        <v>1615969.5400762702</v>
      </c>
      <c r="BB10" s="33">
        <f t="shared" si="14"/>
        <v>1562897.0900200102</v>
      </c>
      <c r="BC10" s="33">
        <f t="shared" si="14"/>
        <v>1413963.4800582798</v>
      </c>
      <c r="BD10" s="33">
        <f t="shared" si="14"/>
        <v>1582964.5000186933</v>
      </c>
      <c r="BE10" s="33">
        <f t="shared" si="14"/>
        <v>1639443.3299581897</v>
      </c>
      <c r="BF10" s="33">
        <f t="shared" si="14"/>
        <v>1641193.42009957</v>
      </c>
      <c r="BG10" s="33">
        <f t="shared" si="14"/>
        <v>1302046.4299931969</v>
      </c>
      <c r="BH10" s="33">
        <f t="shared" si="14"/>
        <v>1604945.10004364</v>
      </c>
      <c r="BI10" s="33">
        <f t="shared" si="14"/>
        <v>1564872.3000658699</v>
      </c>
      <c r="BJ10" s="33">
        <f t="shared" si="14"/>
        <v>1643748.2799609741</v>
      </c>
      <c r="BK10" s="33">
        <f>SUM(AY10:BJ10)</f>
        <v>18338572.750344902</v>
      </c>
      <c r="BM10" s="34">
        <f>SUM(BM8:BM9)</f>
        <v>1559630.1570336106</v>
      </c>
      <c r="BN10" s="34">
        <f t="shared" ref="BN10:BX10" si="15">SUM(BN8:BN9)</f>
        <v>1465503.6319838483</v>
      </c>
      <c r="BO10" s="33">
        <f t="shared" si="15"/>
        <v>1461915.1074283263</v>
      </c>
      <c r="BP10" s="33">
        <f t="shared" si="15"/>
        <v>1566287.6200289996</v>
      </c>
      <c r="BQ10" s="33">
        <f t="shared" si="15"/>
        <v>1591798.4100190001</v>
      </c>
      <c r="BR10" s="33">
        <f t="shared" si="15"/>
        <v>1581525.722319999</v>
      </c>
      <c r="BS10" s="33">
        <f t="shared" si="15"/>
        <v>1458130.8900110007</v>
      </c>
      <c r="BT10" s="33">
        <f t="shared" si="15"/>
        <v>1637273.4500060002</v>
      </c>
      <c r="BU10" s="33">
        <f t="shared" si="15"/>
        <v>1490108.9000049997</v>
      </c>
      <c r="BV10" s="33">
        <f t="shared" si="15"/>
        <v>1549662.9500248157</v>
      </c>
      <c r="BW10" s="33">
        <f t="shared" si="15"/>
        <v>1594006.1260131537</v>
      </c>
      <c r="BX10" s="33">
        <f t="shared" si="15"/>
        <v>1584675.2075109996</v>
      </c>
      <c r="BY10" s="33">
        <f>SUM(BM10:BX10)</f>
        <v>18540518.172384754</v>
      </c>
      <c r="CA10" s="34">
        <f>SUM(CA8:CA9)</f>
        <v>1478468.1030051932</v>
      </c>
      <c r="CB10" s="34">
        <f t="shared" ref="CB10:CL10" si="16">SUM(CB8:CB9)</f>
        <v>1478468.1030051932</v>
      </c>
      <c r="CC10" s="33">
        <f t="shared" si="16"/>
        <v>1478468.1030051932</v>
      </c>
      <c r="CD10" s="33">
        <f t="shared" si="16"/>
        <v>1538310.7027300203</v>
      </c>
      <c r="CE10" s="33">
        <f t="shared" si="16"/>
        <v>1538310.7027300203</v>
      </c>
      <c r="CF10" s="33">
        <f t="shared" si="16"/>
        <v>1538310.7027300203</v>
      </c>
      <c r="CG10" s="33">
        <f t="shared" si="16"/>
        <v>1578688.8291712587</v>
      </c>
      <c r="CH10" s="33">
        <f t="shared" si="16"/>
        <v>1578688.8291712587</v>
      </c>
      <c r="CI10" s="33">
        <f t="shared" si="16"/>
        <v>1578688.8291712587</v>
      </c>
      <c r="CJ10" s="33">
        <f t="shared" si="16"/>
        <v>1522963.134667231</v>
      </c>
      <c r="CK10" s="33">
        <f t="shared" si="16"/>
        <v>1522963.134667231</v>
      </c>
      <c r="CL10" s="33">
        <f t="shared" si="16"/>
        <v>1522963.134667231</v>
      </c>
      <c r="CM10" s="33">
        <f t="shared" si="5"/>
        <v>18355292.308721114</v>
      </c>
      <c r="CO10" s="34">
        <f>SUM(CO8:CO9)</f>
        <v>4707173.9139135899</v>
      </c>
      <c r="CP10" s="34">
        <f>SUM(CP8:CP9)</f>
        <v>4649830.3640334997</v>
      </c>
      <c r="CQ10" s="33">
        <f>SUM(CQ8:CQ9)</f>
        <v>4686849.0341012273</v>
      </c>
      <c r="CR10" s="33">
        <f>SUM(CR8:CR9)</f>
        <v>4696257.5999885201</v>
      </c>
      <c r="CS10" s="33">
        <f t="shared" si="6"/>
        <v>18740110.912036836</v>
      </c>
      <c r="CU10" s="34">
        <f>SUM(CU8:CU9)</f>
        <v>4772894.0499342</v>
      </c>
      <c r="CV10" s="34">
        <f t="shared" ref="CV10:CX10" si="17">SUM(CV8:CV9)</f>
        <v>4772894.0499342</v>
      </c>
      <c r="CW10" s="33">
        <f t="shared" si="17"/>
        <v>4772894.0499342</v>
      </c>
      <c r="CX10" s="33">
        <f t="shared" si="17"/>
        <v>4772894.0499342</v>
      </c>
      <c r="CY10" s="33">
        <f t="shared" si="7"/>
        <v>19091576.1997368</v>
      </c>
      <c r="DA10" s="34">
        <f t="shared" ref="DA10:DS10" si="18">SUM(DA8:DA9)</f>
        <v>19231497.400186781</v>
      </c>
      <c r="DB10" s="34">
        <f t="shared" si="18"/>
        <v>19226958.200035356</v>
      </c>
      <c r="DC10" s="34">
        <f t="shared" si="18"/>
        <v>19338588.199971139</v>
      </c>
      <c r="DD10" s="34">
        <f t="shared" si="18"/>
        <v>19086631.800363757</v>
      </c>
      <c r="DE10" s="34">
        <f t="shared" si="18"/>
        <v>19268751.800033208</v>
      </c>
      <c r="DF10" s="34">
        <f t="shared" si="18"/>
        <v>15321753.940026093</v>
      </c>
      <c r="DG10" s="34">
        <f t="shared" si="18"/>
        <v>7238332.9999833871</v>
      </c>
      <c r="DH10" s="34">
        <f t="shared" si="18"/>
        <v>6882192.0000064448</v>
      </c>
      <c r="DI10" s="34">
        <f t="shared" si="18"/>
        <v>7019989.0000032205</v>
      </c>
      <c r="DJ10" s="34">
        <f t="shared" si="18"/>
        <v>7124781.9999793423</v>
      </c>
      <c r="DK10" s="34">
        <f t="shared" si="18"/>
        <v>7258570.0000168588</v>
      </c>
      <c r="DL10" s="34">
        <f t="shared" si="18"/>
        <v>7231808.0000273306</v>
      </c>
      <c r="DM10" s="34">
        <f t="shared" si="18"/>
        <v>7164437.9999901745</v>
      </c>
      <c r="DN10" s="34">
        <f t="shared" si="18"/>
        <v>7147635.000009913</v>
      </c>
      <c r="DO10" s="34">
        <f t="shared" si="18"/>
        <v>7147635.0004409496</v>
      </c>
      <c r="DP10" s="34">
        <f t="shared" si="18"/>
        <v>7147634.9997097794</v>
      </c>
      <c r="DQ10" s="34">
        <f t="shared" si="18"/>
        <v>7147635</v>
      </c>
      <c r="DR10" s="34">
        <f t="shared" si="18"/>
        <v>7147635.0002015596</v>
      </c>
      <c r="DS10" s="34">
        <f t="shared" si="18"/>
        <v>3442261.232389451</v>
      </c>
      <c r="DU10" s="33">
        <f t="shared" si="8"/>
        <v>201945.42203985155</v>
      </c>
      <c r="DW10" s="33"/>
      <c r="DX10" s="33">
        <f t="shared" si="9"/>
        <v>282307132.77832949</v>
      </c>
    </row>
    <row r="11" spans="2:128" s="10" customFormat="1" ht="15.6" customHeight="1" x14ac:dyDescent="0.3">
      <c r="B11" s="106" t="s">
        <v>295</v>
      </c>
      <c r="C11" s="30"/>
      <c r="D11" s="31"/>
      <c r="E11" s="30"/>
      <c r="F11" s="10" t="s">
        <v>89</v>
      </c>
      <c r="G11" s="31" t="s">
        <v>293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W11" s="18"/>
      <c r="BK11" s="18"/>
      <c r="BM11" s="21"/>
      <c r="BN11" s="21"/>
      <c r="BY11" s="18"/>
      <c r="CA11" s="34"/>
      <c r="CB11" s="34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>
        <f t="shared" si="5"/>
        <v>0</v>
      </c>
      <c r="CO11" s="21"/>
      <c r="CP11" s="21"/>
      <c r="CS11" s="18"/>
      <c r="CU11" s="34">
        <f>6%*CU9</f>
        <v>105062.54999618478</v>
      </c>
      <c r="CV11" s="34">
        <f t="shared" ref="CV11:CX11" si="19">6%*CV9</f>
        <v>105062.54999618478</v>
      </c>
      <c r="CW11" s="34">
        <f t="shared" si="19"/>
        <v>105062.54999618478</v>
      </c>
      <c r="CX11" s="34">
        <f t="shared" si="19"/>
        <v>105062.54999618478</v>
      </c>
      <c r="CY11" s="18"/>
      <c r="DA11" s="34">
        <f t="shared" ref="DA11:DS11" si="20">6%*DA9</f>
        <v>429739.08000208437</v>
      </c>
      <c r="DB11" s="34">
        <f t="shared" si="20"/>
        <v>430195.80000057409</v>
      </c>
      <c r="DC11" s="34">
        <f t="shared" si="20"/>
        <v>434159.58000017644</v>
      </c>
      <c r="DD11" s="34">
        <f t="shared" si="20"/>
        <v>421411.68000270694</v>
      </c>
      <c r="DE11" s="34">
        <f t="shared" si="20"/>
        <v>432338.88000199245</v>
      </c>
      <c r="DF11" s="34">
        <f t="shared" si="20"/>
        <v>432103.44000156561</v>
      </c>
      <c r="DG11" s="34">
        <f t="shared" si="20"/>
        <v>434299.97999900323</v>
      </c>
      <c r="DH11" s="34">
        <f t="shared" si="20"/>
        <v>412931.52000038669</v>
      </c>
      <c r="DI11" s="34">
        <f t="shared" si="20"/>
        <v>421199.34000019322</v>
      </c>
      <c r="DJ11" s="34">
        <f t="shared" si="20"/>
        <v>427486.91999876051</v>
      </c>
      <c r="DK11" s="34">
        <f t="shared" si="20"/>
        <v>435514.20000101149</v>
      </c>
      <c r="DL11" s="34">
        <f t="shared" si="20"/>
        <v>433908.48000163981</v>
      </c>
      <c r="DM11" s="34">
        <f t="shared" si="20"/>
        <v>429866.27999941044</v>
      </c>
      <c r="DN11" s="34">
        <f t="shared" si="20"/>
        <v>428858.10000059474</v>
      </c>
      <c r="DO11" s="34">
        <f t="shared" si="20"/>
        <v>428858.10002645693</v>
      </c>
      <c r="DP11" s="34">
        <f t="shared" si="20"/>
        <v>428858.09998258675</v>
      </c>
      <c r="DQ11" s="34">
        <f t="shared" si="20"/>
        <v>428858.1</v>
      </c>
      <c r="DR11" s="34">
        <f t="shared" si="20"/>
        <v>428858.10001209355</v>
      </c>
      <c r="DS11" s="34">
        <f t="shared" si="20"/>
        <v>206535.67394336706</v>
      </c>
      <c r="DU11" s="18"/>
      <c r="DW11" s="18"/>
      <c r="DX11" s="33">
        <f t="shared" si="9"/>
        <v>26666092.266011443</v>
      </c>
    </row>
    <row r="12" spans="2:128" ht="15.6" customHeight="1" x14ac:dyDescent="0.3">
      <c r="B12" s="15"/>
      <c r="C12" s="16"/>
      <c r="D12" s="15"/>
      <c r="E12" s="16"/>
      <c r="F12" s="12" t="s">
        <v>14</v>
      </c>
      <c r="G12" s="15" t="s">
        <v>15</v>
      </c>
      <c r="I12" s="17">
        <v>3653.0839999999998</v>
      </c>
      <c r="J12" s="17">
        <v>2969.0420000000004</v>
      </c>
      <c r="K12" s="17">
        <v>3338.8070000000012</v>
      </c>
      <c r="L12" s="17">
        <v>3296.13</v>
      </c>
      <c r="M12" s="17">
        <v>3092.4029999999998</v>
      </c>
      <c r="N12" s="17">
        <v>2801.7379999999994</v>
      </c>
      <c r="O12" s="17">
        <v>3690.4660000000003</v>
      </c>
      <c r="P12" s="17">
        <v>3101.3259999999996</v>
      </c>
      <c r="Q12" s="17">
        <v>3699.6649999999995</v>
      </c>
      <c r="R12" s="17">
        <v>3117.2169999999996</v>
      </c>
      <c r="S12" s="17">
        <v>3105.0720000000006</v>
      </c>
      <c r="T12" s="17">
        <v>3449.299</v>
      </c>
      <c r="U12" s="17">
        <f>SUM(I12:T12)</f>
        <v>39314.249000000003</v>
      </c>
      <c r="W12" s="22">
        <v>2903.6949999999997</v>
      </c>
      <c r="X12" s="22">
        <v>3013.2169999999992</v>
      </c>
      <c r="Y12" s="22">
        <v>2257.029</v>
      </c>
      <c r="Z12" s="22">
        <v>2934.1469999999999</v>
      </c>
      <c r="AA12" s="22">
        <v>2577.3489999999997</v>
      </c>
      <c r="AB12" s="22">
        <v>2602.6390000000001</v>
      </c>
      <c r="AC12" s="22">
        <v>2969.9619999999995</v>
      </c>
      <c r="AD12" s="22">
        <v>2644.8389999999999</v>
      </c>
      <c r="AE12" s="22">
        <v>2804.7899999999991</v>
      </c>
      <c r="AF12" s="22">
        <v>2621.5590000000002</v>
      </c>
      <c r="AG12" s="22">
        <v>2938.9310000000005</v>
      </c>
      <c r="AH12" s="22">
        <v>3004.3139999999999</v>
      </c>
      <c r="AI12" s="17">
        <f>SUM(W12:AH12)</f>
        <v>33272.471000000005</v>
      </c>
      <c r="AK12" s="24">
        <v>3069.0509999999999</v>
      </c>
      <c r="AL12" s="24">
        <v>2052.0549999999998</v>
      </c>
      <c r="AM12" s="24">
        <v>3068.28</v>
      </c>
      <c r="AN12" s="24">
        <v>2985.7300000000005</v>
      </c>
      <c r="AO12" s="24">
        <v>3058.6070000000004</v>
      </c>
      <c r="AP12" s="24">
        <v>3194.3130000000001</v>
      </c>
      <c r="AQ12" s="24">
        <v>3503.2000000000003</v>
      </c>
      <c r="AR12" s="24">
        <v>3888.5129999999995</v>
      </c>
      <c r="AS12" s="24">
        <v>4017.4400000000005</v>
      </c>
      <c r="AT12" s="24">
        <v>3498.0730000000008</v>
      </c>
      <c r="AU12" s="24">
        <v>3981.2989999999991</v>
      </c>
      <c r="AV12" s="24">
        <v>3947.4339999999988</v>
      </c>
      <c r="AW12" s="17">
        <f t="shared" ref="AW12:AW13" si="21">SUM(AK12:AV12)</f>
        <v>40263.995000000003</v>
      </c>
      <c r="AY12" s="25">
        <f>+[2]Plan!E26</f>
        <v>3938.9163424509889</v>
      </c>
      <c r="AZ12" s="25">
        <f>+[2]Plan!F26</f>
        <v>2985.6158550426335</v>
      </c>
      <c r="BA12" s="25">
        <f>+[2]Plan!G26</f>
        <v>4060.7244608429182</v>
      </c>
      <c r="BB12" s="25">
        <f>+[2]Plan!H26</f>
        <v>3972.5745274256678</v>
      </c>
      <c r="BC12" s="25">
        <f>+[2]Plan!I26</f>
        <v>3411.3495820999769</v>
      </c>
      <c r="BD12" s="25">
        <f>+[2]Plan!J26</f>
        <v>3968.8467907272261</v>
      </c>
      <c r="BE12" s="25">
        <f>+[2]Plan!K26</f>
        <v>4104.9761865661003</v>
      </c>
      <c r="BF12" s="25">
        <f>+[2]Plan!L26</f>
        <v>4023.7366313054667</v>
      </c>
      <c r="BG12" s="25">
        <f>+[2]Plan!M26</f>
        <v>3120.7454953745496</v>
      </c>
      <c r="BH12" s="25">
        <f>+[2]Plan!N26</f>
        <v>4043.6727015543875</v>
      </c>
      <c r="BI12" s="25">
        <f>+[2]Plan!O26</f>
        <v>3879.4994433817265</v>
      </c>
      <c r="BJ12" s="25">
        <f>+[2]Plan!P26</f>
        <v>4176.4751631367026</v>
      </c>
      <c r="BK12" s="17">
        <f t="shared" ref="BK12:BK13" si="22">SUM(AY12:BJ12)</f>
        <v>45687.133179908342</v>
      </c>
      <c r="BM12" s="26">
        <f>+[5]Act26!E$24</f>
        <v>3802.902</v>
      </c>
      <c r="BN12" s="26">
        <f>+[5]Act26!F$24</f>
        <v>3452.8399999999997</v>
      </c>
      <c r="BO12" s="25">
        <f>+[5]Act26!G$24</f>
        <v>3268.6190000000006</v>
      </c>
      <c r="BP12" s="25">
        <f>+[8]RESUMEN!DB$145</f>
        <v>3915.7167733068977</v>
      </c>
      <c r="BQ12" s="25">
        <f>+[8]RESUMEN!DC$145</f>
        <v>3876.2891220800361</v>
      </c>
      <c r="BR12" s="25">
        <f>+[8]RESUMEN!DD$145</f>
        <v>3935.866599717041</v>
      </c>
      <c r="BS12" s="25">
        <f>+[8]RESUMEN!DE$145</f>
        <v>3332.3566814565183</v>
      </c>
      <c r="BT12" s="25">
        <f>+[8]RESUMEN!DF$145</f>
        <v>4051.4378048057197</v>
      </c>
      <c r="BU12" s="25">
        <f>+[8]RESUMEN!DG$145</f>
        <v>3562.8520125048362</v>
      </c>
      <c r="BV12" s="25">
        <f>+[8]RESUMEN!DH$145</f>
        <v>4033.0922389155076</v>
      </c>
      <c r="BW12" s="25">
        <f>+[8]RESUMEN!DI$145</f>
        <v>4025.6455031597661</v>
      </c>
      <c r="BX12" s="25">
        <f>+[8]RESUMEN!DJ$145</f>
        <v>3957.8564759714081</v>
      </c>
      <c r="BY12" s="17">
        <f t="shared" ref="BY12:BY13" si="23">SUM(BM12:BX12)</f>
        <v>45215.474211917732</v>
      </c>
      <c r="CA12" s="26">
        <v>1923.8944444444439</v>
      </c>
      <c r="CB12" s="26">
        <v>1737.711111111111</v>
      </c>
      <c r="CC12" s="25">
        <v>1923.8944444444439</v>
      </c>
      <c r="CD12" s="25">
        <v>1879.259340659341</v>
      </c>
      <c r="CE12" s="25">
        <v>1941.901318681319</v>
      </c>
      <c r="CF12" s="25">
        <v>1879.259340659341</v>
      </c>
      <c r="CG12" s="25">
        <v>1960.534347826087</v>
      </c>
      <c r="CH12" s="25">
        <v>1960.534347826087</v>
      </c>
      <c r="CI12" s="25">
        <v>1897.2913043478261</v>
      </c>
      <c r="CJ12" s="25">
        <v>1950.546956521739</v>
      </c>
      <c r="CK12" s="25">
        <v>1887.6260869565219</v>
      </c>
      <c r="CL12" s="25">
        <v>1950.546956521739</v>
      </c>
      <c r="CM12" s="17">
        <f t="shared" si="5"/>
        <v>22893.000000000004</v>
      </c>
      <c r="CO12" s="26">
        <v>5657.166666666667</v>
      </c>
      <c r="CP12" s="26">
        <v>5426.420000000001</v>
      </c>
      <c r="CQ12" s="25">
        <v>5646.8600000000006</v>
      </c>
      <c r="CR12" s="25">
        <v>5798.22</v>
      </c>
      <c r="CS12" s="17">
        <f>SUM(CO12:CR12)</f>
        <v>22528.666666666672</v>
      </c>
      <c r="CU12" s="26">
        <v>5582.2438356164384</v>
      </c>
      <c r="CV12" s="26">
        <v>5644.2687671232879</v>
      </c>
      <c r="CW12" s="25">
        <v>5706.2936986301374</v>
      </c>
      <c r="CX12" s="25">
        <v>5706.2936986301374</v>
      </c>
      <c r="CY12" s="17">
        <f>SUM(CU12:CX12)</f>
        <v>22639.1</v>
      </c>
      <c r="DA12" s="26">
        <v>22537.520326530601</v>
      </c>
      <c r="DB12" s="26">
        <v>22343.733563578251</v>
      </c>
      <c r="DC12" s="26">
        <v>22574.9815004222</v>
      </c>
      <c r="DD12" s="26">
        <v>11176.516</v>
      </c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>
        <v>0</v>
      </c>
      <c r="DR12" s="26">
        <v>0</v>
      </c>
      <c r="DS12" s="26">
        <v>0</v>
      </c>
      <c r="DU12" s="17">
        <f t="shared" si="8"/>
        <v>-471.65896799061011</v>
      </c>
      <c r="DW12" s="17"/>
      <c r="DX12" s="17">
        <f t="shared" si="9"/>
        <v>191908.99226911546</v>
      </c>
    </row>
    <row r="13" spans="2:128" x14ac:dyDescent="0.3">
      <c r="B13" s="15"/>
      <c r="C13" s="16"/>
      <c r="D13" s="15"/>
      <c r="E13" s="16"/>
      <c r="F13" s="12" t="s">
        <v>16</v>
      </c>
      <c r="G13" s="15" t="s">
        <v>15</v>
      </c>
      <c r="I13" s="17">
        <v>8944.3591679577439</v>
      </c>
      <c r="J13" s="17">
        <v>9555.7588014311132</v>
      </c>
      <c r="K13" s="17">
        <v>9448.5220481902998</v>
      </c>
      <c r="L13" s="17">
        <v>9458.8281651303841</v>
      </c>
      <c r="M13" s="17">
        <v>10259.561739252556</v>
      </c>
      <c r="N13" s="17">
        <v>8975.4504873400456</v>
      </c>
      <c r="O13" s="17">
        <v>9410.4910789389487</v>
      </c>
      <c r="P13" s="17">
        <v>9431.6374527893076</v>
      </c>
      <c r="Q13" s="17">
        <v>10269.43591507864</v>
      </c>
      <c r="R13" s="17">
        <v>6647.2610241665498</v>
      </c>
      <c r="S13" s="17">
        <v>6771.8934397096491</v>
      </c>
      <c r="T13" s="17">
        <v>8749.0736801599505</v>
      </c>
      <c r="U13" s="17">
        <f>SUM(I13:T13)</f>
        <v>107922.2730001452</v>
      </c>
      <c r="W13" s="22">
        <v>7125.8394343487225</v>
      </c>
      <c r="X13" s="22">
        <v>7178.7355266546856</v>
      </c>
      <c r="Y13" s="22">
        <v>7477.790054478387</v>
      </c>
      <c r="Z13" s="22">
        <v>3838.0602838298901</v>
      </c>
      <c r="AA13" s="22">
        <v>7994.5544244797302</v>
      </c>
      <c r="AB13" s="22">
        <v>6278.017887627303</v>
      </c>
      <c r="AC13" s="22">
        <v>6164.2904007524157</v>
      </c>
      <c r="AD13" s="22">
        <v>7685.1856495852498</v>
      </c>
      <c r="AE13" s="22">
        <v>7995.8107730127676</v>
      </c>
      <c r="AF13" s="22">
        <v>8695.6136235787053</v>
      </c>
      <c r="AG13" s="22">
        <v>9134.0192620698854</v>
      </c>
      <c r="AH13" s="22">
        <v>10924.297519358381</v>
      </c>
      <c r="AI13" s="17">
        <f>SUM(W13:AH13)</f>
        <v>90492.214839776119</v>
      </c>
      <c r="AK13" s="24">
        <v>8143.964048361423</v>
      </c>
      <c r="AL13" s="24">
        <v>8498.0515302070744</v>
      </c>
      <c r="AM13" s="24">
        <v>10124.556005343158</v>
      </c>
      <c r="AN13" s="24">
        <v>7189.1551760579559</v>
      </c>
      <c r="AO13" s="24">
        <v>8691.39872571653</v>
      </c>
      <c r="AP13" s="24">
        <v>8188.7268063070314</v>
      </c>
      <c r="AQ13" s="24">
        <v>7642.8492273337852</v>
      </c>
      <c r="AR13" s="24">
        <v>7910.6833739678323</v>
      </c>
      <c r="AS13" s="24">
        <v>6907.3823730451322</v>
      </c>
      <c r="AT13" s="24">
        <v>5759.5542224888932</v>
      </c>
      <c r="AU13" s="24">
        <v>5922.9240525004871</v>
      </c>
      <c r="AV13" s="24">
        <v>5720.4241961608641</v>
      </c>
      <c r="AW13" s="17">
        <f t="shared" si="21"/>
        <v>90699.669737490156</v>
      </c>
      <c r="AY13" s="25">
        <f>+[2]Plan!E50</f>
        <v>4250.2342877869996</v>
      </c>
      <c r="AZ13" s="25">
        <f>+[2]Plan!F50</f>
        <v>4766.5913685980004</v>
      </c>
      <c r="BA13" s="25">
        <f>+[2]Plan!G50</f>
        <v>5303.5173385409998</v>
      </c>
      <c r="BB13" s="25">
        <f>+[2]Plan!H50</f>
        <v>5640.8666584559996</v>
      </c>
      <c r="BC13" s="25">
        <f>+[2]Plan!I50</f>
        <v>5705.8869713979993</v>
      </c>
      <c r="BD13" s="25">
        <f>+[2]Plan!J50</f>
        <v>5647.1734491389998</v>
      </c>
      <c r="BE13" s="25">
        <f>+[2]Plan!K50</f>
        <v>5747.6374855850008</v>
      </c>
      <c r="BF13" s="25">
        <f>+[2]Plan!L50</f>
        <v>5714.1251669180001</v>
      </c>
      <c r="BG13" s="25">
        <f>+[2]Plan!M50</f>
        <v>3814.608152113</v>
      </c>
      <c r="BH13" s="25">
        <f>+[2]Plan!N50</f>
        <v>4036.6983630220002</v>
      </c>
      <c r="BI13" s="25">
        <f>+[2]Plan!O50</f>
        <v>3945.9135841909997</v>
      </c>
      <c r="BJ13" s="25">
        <f>+[2]Plan!P50</f>
        <v>4136.732104013</v>
      </c>
      <c r="BK13" s="17">
        <f t="shared" si="22"/>
        <v>58709.984929760991</v>
      </c>
      <c r="BM13" s="26">
        <f>+[5]Act26!E$27</f>
        <v>4308.8507683627586</v>
      </c>
      <c r="BN13" s="26">
        <f>+[5]Act26!F$27</f>
        <v>4802.394437604009</v>
      </c>
      <c r="BO13" s="25">
        <f>+[5]Act26!G$27</f>
        <v>5935.96100579209</v>
      </c>
      <c r="BP13" s="25">
        <f>+[8]RESUMEN!DB$149</f>
        <v>5529.0000001403678</v>
      </c>
      <c r="BQ13" s="25">
        <f>+[8]RESUMEN!DC$149</f>
        <v>5835.0000000701048</v>
      </c>
      <c r="BR13" s="25">
        <f>+[8]RESUMEN!DD$149</f>
        <v>5600.0000001613553</v>
      </c>
      <c r="BS13" s="25">
        <f>+[8]RESUMEN!DE$149</f>
        <v>5720.0000000000009</v>
      </c>
      <c r="BT13" s="25">
        <f>+[8]RESUMEN!DF$149</f>
        <v>5720.0000000350501</v>
      </c>
      <c r="BU13" s="25">
        <f>+[8]RESUMEN!DG$149</f>
        <v>4195.7337710370193</v>
      </c>
      <c r="BV13" s="25">
        <f>+[8]RESUMEN!DH$149</f>
        <v>3614.2762900082162</v>
      </c>
      <c r="BW13" s="25">
        <f>+[8]RESUMEN!DI$149</f>
        <v>4073.9171286105238</v>
      </c>
      <c r="BX13" s="25">
        <f>+[8]RESUMEN!DJ$149</f>
        <v>4112.0000000273758</v>
      </c>
      <c r="BY13" s="17">
        <f t="shared" si="23"/>
        <v>59447.133401848871</v>
      </c>
      <c r="CA13" s="26">
        <v>1398.644779237163</v>
      </c>
      <c r="CB13" s="26">
        <v>1263.292058665824</v>
      </c>
      <c r="CC13" s="25">
        <v>1398.644779237163</v>
      </c>
      <c r="CD13" s="25">
        <v>1388.325885908853</v>
      </c>
      <c r="CE13" s="25">
        <v>1434.603415439148</v>
      </c>
      <c r="CF13" s="25">
        <v>1388.325885908853</v>
      </c>
      <c r="CG13" s="25">
        <v>1397.490980060023</v>
      </c>
      <c r="CH13" s="25">
        <v>1397.490980060023</v>
      </c>
      <c r="CI13" s="25">
        <v>1352.4106258645379</v>
      </c>
      <c r="CJ13" s="25">
        <v>1469.783157112684</v>
      </c>
      <c r="CK13" s="25">
        <v>1422.370797205823</v>
      </c>
      <c r="CL13" s="25">
        <v>1469.783157112684</v>
      </c>
      <c r="CM13" s="17">
        <f t="shared" si="5"/>
        <v>16781.166501812779</v>
      </c>
      <c r="CO13" s="26">
        <v>4349.1806281461149</v>
      </c>
      <c r="CP13" s="26">
        <v>4084.2326642710832</v>
      </c>
      <c r="CQ13" s="25">
        <v>4152.9404842013937</v>
      </c>
      <c r="CR13" s="25">
        <v>4096.5729543043417</v>
      </c>
      <c r="CS13" s="17">
        <f>SUM(CO13:CR13)</f>
        <v>16682.926730922933</v>
      </c>
      <c r="CU13" s="26">
        <v>3939.0954982443918</v>
      </c>
      <c r="CV13" s="26">
        <v>3982.8632260026629</v>
      </c>
      <c r="CW13" s="25">
        <v>4026.6309537609341</v>
      </c>
      <c r="CX13" s="25">
        <v>4026.6309537609341</v>
      </c>
      <c r="CY13" s="17">
        <f>SUM(CU13:CX13)</f>
        <v>15975.220631768923</v>
      </c>
      <c r="DA13" s="26">
        <v>14491.066220457609</v>
      </c>
      <c r="DB13" s="26">
        <v>16064.87722109131</v>
      </c>
      <c r="DC13" s="26">
        <v>17028.958191524751</v>
      </c>
      <c r="DD13" s="26">
        <v>6061.0398956802901</v>
      </c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>
        <v>0</v>
      </c>
      <c r="DR13" s="26">
        <v>0</v>
      </c>
      <c r="DS13" s="26">
        <v>0</v>
      </c>
      <c r="DU13" s="17">
        <f t="shared" si="8"/>
        <v>737.14847208787978</v>
      </c>
      <c r="DW13" s="17"/>
      <c r="DX13" s="17">
        <f t="shared" si="9"/>
        <v>185061.05546177414</v>
      </c>
    </row>
    <row r="14" spans="2:128" x14ac:dyDescent="0.3">
      <c r="B14" s="15"/>
      <c r="C14" s="16"/>
      <c r="D14" s="15"/>
      <c r="E14" s="1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8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8"/>
      <c r="AW14" s="18"/>
      <c r="BK14" s="18"/>
      <c r="BM14" s="47"/>
      <c r="BN14" s="47"/>
      <c r="BY14" s="18"/>
      <c r="CA14" s="47"/>
      <c r="CB14" s="47"/>
      <c r="CM14" s="18"/>
      <c r="CO14" s="47"/>
      <c r="CP14" s="47"/>
      <c r="CS14" s="18"/>
      <c r="CU14" s="47"/>
      <c r="CV14" s="47"/>
      <c r="CY14" s="18"/>
      <c r="DA14" s="47"/>
      <c r="DB14" s="47"/>
      <c r="DC14" s="47"/>
      <c r="DD14" s="47"/>
      <c r="DE14" s="47"/>
      <c r="DF14" s="47"/>
      <c r="DG14" s="47"/>
      <c r="DH14" s="47"/>
      <c r="DI14" s="47"/>
      <c r="DJ14" s="47"/>
      <c r="DK14" s="47"/>
      <c r="DL14" s="47"/>
      <c r="DM14" s="47"/>
      <c r="DN14" s="47"/>
      <c r="DO14" s="47"/>
      <c r="DP14" s="47"/>
      <c r="DQ14" s="47"/>
      <c r="DR14" s="47"/>
      <c r="DS14" s="47"/>
      <c r="DU14" s="18"/>
      <c r="DW14" s="18"/>
      <c r="DX14" s="18"/>
    </row>
    <row r="15" spans="2:128" s="10" customFormat="1" x14ac:dyDescent="0.3">
      <c r="B15" s="106" t="s">
        <v>292</v>
      </c>
      <c r="C15" s="30"/>
      <c r="D15" s="31"/>
      <c r="E15" s="30"/>
      <c r="F15" s="10" t="s">
        <v>281</v>
      </c>
      <c r="G15" s="32" t="s">
        <v>17</v>
      </c>
      <c r="I15" s="33">
        <v>581764.546875</v>
      </c>
      <c r="J15" s="33">
        <v>563244.03125</v>
      </c>
      <c r="K15" s="33">
        <v>655102.78125</v>
      </c>
      <c r="L15" s="33">
        <v>599734.8125</v>
      </c>
      <c r="M15" s="33">
        <v>637574</v>
      </c>
      <c r="N15" s="33">
        <v>554904</v>
      </c>
      <c r="O15" s="33">
        <v>656514</v>
      </c>
      <c r="P15" s="33">
        <v>613502</v>
      </c>
      <c r="Q15" s="33">
        <v>673887</v>
      </c>
      <c r="R15" s="33">
        <v>618298</v>
      </c>
      <c r="S15" s="33">
        <v>566819</v>
      </c>
      <c r="T15" s="33">
        <v>636847</v>
      </c>
      <c r="U15" s="33">
        <f>SUM(I15:T15)</f>
        <v>7358191.171875</v>
      </c>
      <c r="W15" s="35">
        <v>622842.125</v>
      </c>
      <c r="X15" s="35">
        <v>621525.5</v>
      </c>
      <c r="Y15" s="35">
        <v>666733.625</v>
      </c>
      <c r="Z15" s="35">
        <v>454180</v>
      </c>
      <c r="AA15" s="35">
        <v>655900.5</v>
      </c>
      <c r="AB15" s="35">
        <v>621592.5</v>
      </c>
      <c r="AC15" s="35">
        <v>583394.25</v>
      </c>
      <c r="AD15" s="35">
        <v>637882.5</v>
      </c>
      <c r="AE15" s="35">
        <v>610450.75</v>
      </c>
      <c r="AF15" s="35">
        <v>632125.5</v>
      </c>
      <c r="AG15" s="35">
        <v>631873.5</v>
      </c>
      <c r="AH15" s="35">
        <v>641168.19999999995</v>
      </c>
      <c r="AI15" s="33">
        <f>SUM(W15:AH15)</f>
        <v>7379668.9500000002</v>
      </c>
      <c r="AK15" s="33">
        <v>595048.99999999988</v>
      </c>
      <c r="AL15" s="33">
        <v>572634</v>
      </c>
      <c r="AM15" s="33">
        <v>666954.68676757813</v>
      </c>
      <c r="AN15" s="33">
        <v>597426.59262084961</v>
      </c>
      <c r="AO15" s="33">
        <v>648073.9287109375</v>
      </c>
      <c r="AP15" s="33">
        <v>635417.05078125</v>
      </c>
      <c r="AQ15" s="33">
        <v>665980.671875</v>
      </c>
      <c r="AR15" s="33">
        <v>614815.28364257817</v>
      </c>
      <c r="AS15" s="33">
        <v>688806.90401237423</v>
      </c>
      <c r="AT15" s="33">
        <v>625644.0368347168</v>
      </c>
      <c r="AU15" s="33">
        <v>633543.9697265625</v>
      </c>
      <c r="AV15" s="33">
        <v>661077.57394042972</v>
      </c>
      <c r="AW15" s="33">
        <f t="shared" ref="AW15" si="24">SUM(AK15:AV15)</f>
        <v>7605423.6989122769</v>
      </c>
      <c r="AY15" s="48">
        <f>+'[3]Consumo V3 sUG'!BI32</f>
        <v>644806.84769070696</v>
      </c>
      <c r="AZ15" s="48">
        <f>+'[3]Consumo V3 sUG'!BJ32</f>
        <v>606988.40451625991</v>
      </c>
      <c r="BA15" s="48">
        <f>+'[3]Consumo V3 sUG'!BK32</f>
        <v>639901.76535996527</v>
      </c>
      <c r="BB15" s="48">
        <f>+'[3]Consumo V3 sUG'!BL32</f>
        <v>601597.33931318356</v>
      </c>
      <c r="BC15" s="48">
        <f>+'[3]Consumo V3 sUG'!BM32</f>
        <v>683863.00532908167</v>
      </c>
      <c r="BD15" s="48">
        <f>+'[3]Consumo V3 sUG'!BN32</f>
        <v>626028.62921231217</v>
      </c>
      <c r="BE15" s="48">
        <f>+'[3]Consumo V3 sUG'!BO32</f>
        <v>622026.19212898205</v>
      </c>
      <c r="BF15" s="48">
        <f>+'[3]Consumo V3 sUG'!BP32</f>
        <v>673716.0534769597</v>
      </c>
      <c r="BG15" s="48">
        <f>+'[3]Consumo V3 sUG'!BQ32</f>
        <v>608186.10043378943</v>
      </c>
      <c r="BH15" s="48">
        <f>+'[3]Consumo V3 sUG'!BR32</f>
        <v>648560.72804327402</v>
      </c>
      <c r="BI15" s="48">
        <f>+'[3]Consumo V3 sUG'!BS32</f>
        <v>647513.60772046703</v>
      </c>
      <c r="BJ15" s="48">
        <f>+'[3]Consumo V3 sUG'!BT32</f>
        <v>657919.33908635576</v>
      </c>
      <c r="BK15" s="33">
        <f t="shared" ref="BK15" si="25">SUM(AY15:BJ15)</f>
        <v>7661108.0123113375</v>
      </c>
      <c r="BM15" s="49">
        <f>+[4]Plan!BM$29</f>
        <v>637691.08386230469</v>
      </c>
      <c r="BN15" s="49">
        <f>+[4]Plan!BN$29</f>
        <v>608629.1652148437</v>
      </c>
      <c r="BO15" s="49">
        <f>+[4]Plan!BO$29</f>
        <v>681741.029296875</v>
      </c>
      <c r="BP15" s="49">
        <f>+[4]Plan!BP$29</f>
        <v>684008.12595668226</v>
      </c>
      <c r="BQ15" s="49">
        <f>+[4]Plan!BQ$29</f>
        <v>700592.80004914559</v>
      </c>
      <c r="BR15" s="49">
        <f>+[4]Plan!BR$29</f>
        <v>685129.71938533301</v>
      </c>
      <c r="BS15" s="49">
        <f>+[4]Plan!BS$29</f>
        <v>682279.31394144357</v>
      </c>
      <c r="BT15" s="49">
        <f>+[4]Plan!BT$29</f>
        <v>707374.32391719602</v>
      </c>
      <c r="BU15" s="49">
        <f>+[4]Plan!BU$29</f>
        <v>656173.12076998327</v>
      </c>
      <c r="BV15" s="49">
        <f>+[4]Plan!BV$29</f>
        <v>652335.3829161207</v>
      </c>
      <c r="BW15" s="49">
        <f>+[4]Plan!BW$29</f>
        <v>680724.82153969281</v>
      </c>
      <c r="BX15" s="49">
        <f>+[4]Plan!BX$29</f>
        <v>686559.23645462526</v>
      </c>
      <c r="BY15" s="33">
        <f t="shared" ref="BY15" si="26">SUM(BM15:BX15)</f>
        <v>8063238.123304246</v>
      </c>
      <c r="CA15" s="168">
        <v>663192.30295205675</v>
      </c>
      <c r="CB15" s="168">
        <v>599012.40266637388</v>
      </c>
      <c r="CC15" s="168">
        <v>663192.30295205675</v>
      </c>
      <c r="CD15" s="168">
        <v>671259.26147228945</v>
      </c>
      <c r="CE15" s="168">
        <v>693634.57018803235</v>
      </c>
      <c r="CF15" s="168">
        <v>671259.26147228945</v>
      </c>
      <c r="CG15" s="168">
        <v>701800.40688477992</v>
      </c>
      <c r="CH15" s="168">
        <v>701800.40688477992</v>
      </c>
      <c r="CI15" s="168">
        <v>679161.6840820451</v>
      </c>
      <c r="CJ15" s="168">
        <v>662273.78291820374</v>
      </c>
      <c r="CK15" s="168">
        <v>640910.11250148749</v>
      </c>
      <c r="CL15" s="168">
        <v>662273.78291820374</v>
      </c>
      <c r="CM15" s="33">
        <f>SUM(CA15:CL15)</f>
        <v>8009770.2778925989</v>
      </c>
      <c r="CO15" s="168">
        <v>1481894.2058563465</v>
      </c>
      <c r="CP15" s="168">
        <v>1482984.8729390125</v>
      </c>
      <c r="CQ15" s="168">
        <v>1476390.5648347936</v>
      </c>
      <c r="CR15" s="168">
        <v>1645312.7412320585</v>
      </c>
      <c r="CS15" s="33">
        <f>SUM(CO15:CR15)</f>
        <v>6086582.3848622106</v>
      </c>
      <c r="CU15" s="168">
        <v>1775818.6682920526</v>
      </c>
      <c r="CV15" s="168">
        <v>1795549.9868286308</v>
      </c>
      <c r="CW15" s="168">
        <v>1815281.3053652092</v>
      </c>
      <c r="CX15" s="168">
        <v>1815281.3053652092</v>
      </c>
      <c r="CY15" s="33">
        <f>SUM(CU15:CX15)</f>
        <v>7201931.2658511018</v>
      </c>
      <c r="DA15" s="168">
        <v>8835727.4168918245</v>
      </c>
      <c r="DB15" s="168">
        <v>8054328.3924117163</v>
      </c>
      <c r="DC15" s="168">
        <v>8047753.7358196015</v>
      </c>
      <c r="DD15" s="168">
        <v>7514000.5069305804</v>
      </c>
      <c r="DE15" s="168">
        <v>7613890.7203093003</v>
      </c>
      <c r="DF15" s="168">
        <v>6583734.4884850569</v>
      </c>
      <c r="DG15" s="168">
        <v>5572220.8235900672</v>
      </c>
      <c r="DH15" s="168">
        <v>5353884.7866758481</v>
      </c>
      <c r="DI15" s="168">
        <v>5437299.7219277639</v>
      </c>
      <c r="DJ15" s="168">
        <v>5530105.3327919645</v>
      </c>
      <c r="DK15" s="168">
        <v>5594668.8334453488</v>
      </c>
      <c r="DL15" s="168">
        <v>5604756.2392383451</v>
      </c>
      <c r="DM15" s="168">
        <v>5469721.4359702636</v>
      </c>
      <c r="DN15" s="168">
        <v>5255197.1161201466</v>
      </c>
      <c r="DO15" s="168">
        <v>5273459.5055767586</v>
      </c>
      <c r="DP15" s="168">
        <v>1946709.8667246008</v>
      </c>
      <c r="DQ15" s="49"/>
      <c r="DR15" s="49"/>
      <c r="DS15" s="49"/>
      <c r="DU15" s="33">
        <f t="shared" si="8"/>
        <v>402130.11099290848</v>
      </c>
      <c r="DW15" s="33"/>
      <c r="DX15" s="33">
        <f>+SUM(BY15,CM15,CS14:CS15,CY15,DA15:DS15)</f>
        <v>127048980.97481935</v>
      </c>
    </row>
    <row r="16" spans="2:128" x14ac:dyDescent="0.3">
      <c r="B16" s="15"/>
      <c r="C16" s="16"/>
      <c r="D16" s="15"/>
      <c r="E16" s="16"/>
      <c r="F16" s="12" t="s">
        <v>281</v>
      </c>
      <c r="G16" s="15" t="s">
        <v>18</v>
      </c>
      <c r="I16" s="17">
        <f t="shared" ref="I16:U16" si="27">IFERROR(I15/I$3/24,0)</f>
        <v>781.94159526209671</v>
      </c>
      <c r="J16" s="17">
        <f t="shared" si="27"/>
        <v>838.16076078869048</v>
      </c>
      <c r="K16" s="17">
        <f t="shared" si="27"/>
        <v>880.51449092741939</v>
      </c>
      <c r="L16" s="17">
        <f t="shared" si="27"/>
        <v>832.96501736111111</v>
      </c>
      <c r="M16" s="17">
        <f t="shared" si="27"/>
        <v>856.95430107526875</v>
      </c>
      <c r="N16" s="17">
        <f t="shared" si="27"/>
        <v>770.69999999999993</v>
      </c>
      <c r="O16" s="17">
        <f t="shared" si="27"/>
        <v>882.41129032258061</v>
      </c>
      <c r="P16" s="17">
        <f t="shared" si="27"/>
        <v>824.59946236559142</v>
      </c>
      <c r="Q16" s="17">
        <f t="shared" si="27"/>
        <v>935.95416666666677</v>
      </c>
      <c r="R16" s="17">
        <f t="shared" si="27"/>
        <v>831.04569892473125</v>
      </c>
      <c r="S16" s="17">
        <f t="shared" si="27"/>
        <v>787.24861111111113</v>
      </c>
      <c r="T16" s="17">
        <f t="shared" si="27"/>
        <v>855.97715053763443</v>
      </c>
      <c r="U16" s="17">
        <f t="shared" si="27"/>
        <v>839.97616117294513</v>
      </c>
      <c r="W16" s="17">
        <f>IFERROR(W15/W$3/24,0)</f>
        <v>837.15339381720423</v>
      </c>
      <c r="X16" s="17">
        <f>IFERROR(X15/X$3/24,0)</f>
        <v>892.99640804597709</v>
      </c>
      <c r="Y16" s="17">
        <f>IFERROR(Y15/Y$3/24,0)</f>
        <v>896.14734543010752</v>
      </c>
      <c r="Z16" s="17">
        <f t="shared" ref="Z16:AI16" si="28">IFERROR(Z15/Z$3/24,0)</f>
        <v>630.80555555555554</v>
      </c>
      <c r="AA16" s="17">
        <f t="shared" si="28"/>
        <v>881.58669354838719</v>
      </c>
      <c r="AB16" s="17">
        <f t="shared" si="28"/>
        <v>863.32291666666663</v>
      </c>
      <c r="AC16" s="17">
        <f t="shared" si="28"/>
        <v>784.13205645161281</v>
      </c>
      <c r="AD16" s="17">
        <f t="shared" si="28"/>
        <v>857.36895161290329</v>
      </c>
      <c r="AE16" s="17">
        <f t="shared" si="28"/>
        <v>847.84826388888894</v>
      </c>
      <c r="AF16" s="17">
        <f t="shared" si="28"/>
        <v>849.63104838709671</v>
      </c>
      <c r="AG16" s="17">
        <f t="shared" si="28"/>
        <v>877.60208333333333</v>
      </c>
      <c r="AH16" s="17">
        <f t="shared" si="28"/>
        <v>861.78521505376341</v>
      </c>
      <c r="AI16" s="17">
        <f t="shared" si="28"/>
        <v>840.1262465846994</v>
      </c>
      <c r="AK16" s="24">
        <f t="shared" ref="AK16:AW16" si="29">IFERROR(AK15/AK$3/24,0)</f>
        <v>799.79704301075253</v>
      </c>
      <c r="AL16" s="24">
        <f t="shared" si="29"/>
        <v>852.13392857142856</v>
      </c>
      <c r="AM16" s="24">
        <f t="shared" si="29"/>
        <v>896.44447146179857</v>
      </c>
      <c r="AN16" s="24">
        <f t="shared" si="29"/>
        <v>829.75915641784661</v>
      </c>
      <c r="AO16" s="24">
        <f t="shared" si="29"/>
        <v>871.0671084824429</v>
      </c>
      <c r="AP16" s="24">
        <f t="shared" si="29"/>
        <v>882.523681640625</v>
      </c>
      <c r="AQ16" s="24">
        <f t="shared" si="29"/>
        <v>895.13531165994618</v>
      </c>
      <c r="AR16" s="24">
        <f t="shared" si="29"/>
        <v>826.36462855185243</v>
      </c>
      <c r="AS16" s="24">
        <v>956.67625557274198</v>
      </c>
      <c r="AT16" s="24">
        <f t="shared" ref="AT16:AV16" si="30">IFERROR(AT15/AT$3/24,0)</f>
        <v>840.91940434773767</v>
      </c>
      <c r="AU16" s="24">
        <f t="shared" si="30"/>
        <v>879.92218017578125</v>
      </c>
      <c r="AV16" s="24">
        <f t="shared" si="30"/>
        <v>888.54512626401845</v>
      </c>
      <c r="AW16" s="17">
        <f t="shared" si="29"/>
        <v>868.1990523872463</v>
      </c>
      <c r="AY16" s="24">
        <f t="shared" ref="AY16:BY16" si="31">IFERROR(AY15/AY$3/24,0)</f>
        <v>866.67587055202546</v>
      </c>
      <c r="AZ16" s="24">
        <f t="shared" si="31"/>
        <v>903.25655433967256</v>
      </c>
      <c r="BA16" s="24">
        <f t="shared" si="31"/>
        <v>860.08301795694251</v>
      </c>
      <c r="BB16" s="24">
        <f t="shared" si="31"/>
        <v>835.55186015719937</v>
      </c>
      <c r="BC16" s="24">
        <f t="shared" si="31"/>
        <v>919.17070608747542</v>
      </c>
      <c r="BD16" s="24">
        <f t="shared" si="31"/>
        <v>869.48420723932247</v>
      </c>
      <c r="BE16" s="24">
        <f t="shared" si="31"/>
        <v>836.05670985078234</v>
      </c>
      <c r="BF16" s="24">
        <f t="shared" si="31"/>
        <v>905.53232994215011</v>
      </c>
      <c r="BG16" s="24">
        <f t="shared" si="31"/>
        <v>844.70291726915195</v>
      </c>
      <c r="BH16" s="24">
        <f t="shared" si="31"/>
        <v>871.72140866031452</v>
      </c>
      <c r="BI16" s="24">
        <f t="shared" si="31"/>
        <v>899.32445516731525</v>
      </c>
      <c r="BJ16" s="24">
        <f t="shared" si="31"/>
        <v>884.30018694402645</v>
      </c>
      <c r="BK16" s="17">
        <f t="shared" si="31"/>
        <v>874.5557091679608</v>
      </c>
      <c r="BM16" s="3">
        <f t="shared" si="31"/>
        <v>857.11167185793647</v>
      </c>
      <c r="BN16" s="3">
        <f t="shared" si="31"/>
        <v>905.69816252208886</v>
      </c>
      <c r="BO16" s="24">
        <f t="shared" si="31"/>
        <v>916.31858776461695</v>
      </c>
      <c r="BP16" s="24">
        <f t="shared" si="31"/>
        <v>950.01128605094755</v>
      </c>
      <c r="BQ16" s="24">
        <f t="shared" si="31"/>
        <v>941.65698931336772</v>
      </c>
      <c r="BR16" s="24">
        <f t="shared" si="31"/>
        <v>951.56905470185131</v>
      </c>
      <c r="BS16" s="24">
        <f t="shared" si="31"/>
        <v>917.04208863097256</v>
      </c>
      <c r="BT16" s="24">
        <f t="shared" si="31"/>
        <v>950.77194074891941</v>
      </c>
      <c r="BU16" s="24">
        <f t="shared" si="31"/>
        <v>911.35155662497675</v>
      </c>
      <c r="BV16" s="24">
        <f t="shared" si="31"/>
        <v>876.79486951091485</v>
      </c>
      <c r="BW16" s="24">
        <f t="shared" si="31"/>
        <v>945.45114102735113</v>
      </c>
      <c r="BX16" s="24">
        <f t="shared" si="31"/>
        <v>922.79467265406629</v>
      </c>
      <c r="BY16" s="17">
        <f t="shared" si="31"/>
        <v>920.46097297993674</v>
      </c>
      <c r="CA16" s="3">
        <f t="shared" ref="CA16:CM16" si="32">IFERROR(CA15/CA$3/24,0)</f>
        <v>891.38750396781825</v>
      </c>
      <c r="CB16" s="3">
        <f t="shared" si="32"/>
        <v>891.38750396781825</v>
      </c>
      <c r="CC16" s="24">
        <f t="shared" si="32"/>
        <v>891.38750396781825</v>
      </c>
      <c r="CD16" s="24">
        <f t="shared" si="32"/>
        <v>932.3045298226242</v>
      </c>
      <c r="CE16" s="24">
        <f t="shared" si="32"/>
        <v>932.3045298226242</v>
      </c>
      <c r="CF16" s="24">
        <f t="shared" si="32"/>
        <v>932.3045298226242</v>
      </c>
      <c r="CG16" s="24">
        <f t="shared" si="32"/>
        <v>943.28011678061819</v>
      </c>
      <c r="CH16" s="24">
        <f t="shared" si="32"/>
        <v>943.28011678061819</v>
      </c>
      <c r="CI16" s="24">
        <f t="shared" si="32"/>
        <v>943.28011678061819</v>
      </c>
      <c r="CJ16" s="24">
        <f t="shared" si="32"/>
        <v>890.15293402984378</v>
      </c>
      <c r="CK16" s="24">
        <f t="shared" si="32"/>
        <v>890.15293402984378</v>
      </c>
      <c r="CL16" s="24">
        <f t="shared" si="32"/>
        <v>890.15293402984378</v>
      </c>
      <c r="CM16" s="17">
        <f t="shared" si="32"/>
        <v>914.35733765897248</v>
      </c>
      <c r="CO16" s="3">
        <f t="shared" ref="CO16:CS16" si="33">IFERROR(CO15/CO$3/24,0)</f>
        <v>678.52298802946268</v>
      </c>
      <c r="CP16" s="3">
        <f t="shared" si="33"/>
        <v>679.02237771932812</v>
      </c>
      <c r="CQ16" s="24">
        <f t="shared" si="33"/>
        <v>668.65514711720721</v>
      </c>
      <c r="CR16" s="24">
        <f t="shared" si="33"/>
        <v>745.15975599278011</v>
      </c>
      <c r="CS16" s="17">
        <f t="shared" si="33"/>
        <v>692.9169381673737</v>
      </c>
      <c r="CU16" s="3">
        <f t="shared" ref="CU16:CY16" si="34">IFERROR(CU15/CU$3/24,0)</f>
        <v>822.13827235743167</v>
      </c>
      <c r="CV16" s="3">
        <f t="shared" si="34"/>
        <v>822.13827235743167</v>
      </c>
      <c r="CW16" s="24">
        <f t="shared" si="34"/>
        <v>822.13827235743167</v>
      </c>
      <c r="CX16" s="24">
        <f t="shared" si="34"/>
        <v>822.13827235743167</v>
      </c>
      <c r="CY16" s="17">
        <f t="shared" si="34"/>
        <v>822.13827235743167</v>
      </c>
      <c r="DA16" s="3">
        <f t="shared" ref="DA16:DS16" si="35">IFERROR(DA15/DA$3/24,0)</f>
        <v>1008.6446822935873</v>
      </c>
      <c r="DB16" s="3">
        <f t="shared" si="35"/>
        <v>919.44388041229638</v>
      </c>
      <c r="DC16" s="3">
        <f t="shared" si="35"/>
        <v>916.18325772081073</v>
      </c>
      <c r="DD16" s="3">
        <f t="shared" si="35"/>
        <v>857.76261494641324</v>
      </c>
      <c r="DE16" s="3">
        <f t="shared" si="35"/>
        <v>869.16560734124425</v>
      </c>
      <c r="DF16" s="3">
        <f t="shared" si="35"/>
        <v>751.56786398231236</v>
      </c>
      <c r="DG16" s="3">
        <f t="shared" si="35"/>
        <v>634.3602941245523</v>
      </c>
      <c r="DH16" s="3">
        <f t="shared" si="35"/>
        <v>611.17406240591879</v>
      </c>
      <c r="DI16" s="3">
        <f t="shared" si="35"/>
        <v>620.69631528855746</v>
      </c>
      <c r="DJ16" s="3">
        <f t="shared" si="35"/>
        <v>631.29056310410556</v>
      </c>
      <c r="DK16" s="3">
        <f t="shared" si="35"/>
        <v>636.91585080206607</v>
      </c>
      <c r="DL16" s="3">
        <f t="shared" si="35"/>
        <v>639.81235607743668</v>
      </c>
      <c r="DM16" s="3">
        <f t="shared" si="35"/>
        <v>624.39742419751872</v>
      </c>
      <c r="DN16" s="3">
        <f t="shared" si="35"/>
        <v>599.90834658905783</v>
      </c>
      <c r="DO16" s="3">
        <f t="shared" si="35"/>
        <v>600.34830436893878</v>
      </c>
      <c r="DP16" s="3">
        <f t="shared" si="35"/>
        <v>222.22715373568499</v>
      </c>
      <c r="DQ16" s="3">
        <f t="shared" si="35"/>
        <v>0</v>
      </c>
      <c r="DR16" s="3">
        <f t="shared" si="35"/>
        <v>0</v>
      </c>
      <c r="DS16" s="3">
        <f t="shared" si="35"/>
        <v>0</v>
      </c>
      <c r="DU16" s="17">
        <f t="shared" si="8"/>
        <v>45.905263811975942</v>
      </c>
      <c r="DW16" s="17"/>
      <c r="DX16" s="17">
        <f t="shared" ref="DX16" si="36">IFERROR(DX15/DX$3/24,0)</f>
        <v>630.12826337548779</v>
      </c>
    </row>
    <row r="17" spans="1:128" x14ac:dyDescent="0.3">
      <c r="B17" s="15"/>
      <c r="C17" s="16"/>
      <c r="D17" s="15"/>
      <c r="E17" s="16"/>
      <c r="F17" s="12" t="s">
        <v>282</v>
      </c>
      <c r="G17" s="39" t="s">
        <v>17</v>
      </c>
      <c r="I17" s="40">
        <v>539779</v>
      </c>
      <c r="J17" s="40">
        <v>507960</v>
      </c>
      <c r="K17" s="40">
        <v>614755</v>
      </c>
      <c r="L17" s="40">
        <v>554244.04</v>
      </c>
      <c r="M17" s="40">
        <v>602995</v>
      </c>
      <c r="N17" s="40">
        <v>551805</v>
      </c>
      <c r="O17" s="40">
        <v>630762.30000000005</v>
      </c>
      <c r="P17" s="40">
        <v>589508</v>
      </c>
      <c r="Q17" s="40">
        <v>641461</v>
      </c>
      <c r="R17" s="40">
        <v>602652</v>
      </c>
      <c r="S17" s="40">
        <v>550721.4</v>
      </c>
      <c r="T17" s="40">
        <v>621134</v>
      </c>
      <c r="U17" s="40">
        <f>SUM(I17:T17)</f>
        <v>7007776.7400000002</v>
      </c>
      <c r="W17" s="42">
        <v>609227.1</v>
      </c>
      <c r="X17" s="42">
        <v>611198</v>
      </c>
      <c r="Y17" s="42">
        <v>609097</v>
      </c>
      <c r="Z17" s="42">
        <v>414211</v>
      </c>
      <c r="AA17" s="42">
        <v>574859.9</v>
      </c>
      <c r="AB17" s="42">
        <v>567594</v>
      </c>
      <c r="AC17" s="42">
        <v>523931.5</v>
      </c>
      <c r="AD17" s="42">
        <v>636949.62</v>
      </c>
      <c r="AE17" s="42">
        <v>608829.62300254591</v>
      </c>
      <c r="AF17" s="42">
        <v>627336.85999999987</v>
      </c>
      <c r="AG17" s="42">
        <v>631101.47999999986</v>
      </c>
      <c r="AH17" s="42">
        <v>640719.59999999986</v>
      </c>
      <c r="AI17" s="40">
        <f>SUM(W17:AH17)</f>
        <v>7055055.6830025455</v>
      </c>
      <c r="AK17" s="40">
        <v>595040.00000000012</v>
      </c>
      <c r="AL17" s="40">
        <v>571519.8287175392</v>
      </c>
      <c r="AM17" s="40">
        <v>667512.08254601934</v>
      </c>
      <c r="AN17" s="40">
        <v>597455.52598530892</v>
      </c>
      <c r="AO17" s="40">
        <v>647991.69366107252</v>
      </c>
      <c r="AP17" s="40">
        <v>636318.18699368695</v>
      </c>
      <c r="AQ17" s="40">
        <v>667099.65191674128</v>
      </c>
      <c r="AR17" s="40">
        <v>614597.96284716146</v>
      </c>
      <c r="AS17" s="40">
        <v>688806.90401237423</v>
      </c>
      <c r="AT17" s="40">
        <f t="shared" ref="AT17:AV17" si="37">AT15</f>
        <v>625644.0368347168</v>
      </c>
      <c r="AU17" s="40">
        <f t="shared" si="37"/>
        <v>633543.9697265625</v>
      </c>
      <c r="AV17" s="40">
        <f t="shared" si="37"/>
        <v>661077.57394042972</v>
      </c>
      <c r="AW17" s="40">
        <f t="shared" ref="AW17" si="38">SUM(AK17:AV17)</f>
        <v>7606607.4171816129</v>
      </c>
      <c r="AY17" s="40">
        <f>AY15</f>
        <v>644806.84769070696</v>
      </c>
      <c r="AZ17" s="40">
        <f t="shared" ref="AZ17:BJ17" si="39">AZ15</f>
        <v>606988.40451625991</v>
      </c>
      <c r="BA17" s="40">
        <f t="shared" si="39"/>
        <v>639901.76535996527</v>
      </c>
      <c r="BB17" s="40">
        <f t="shared" si="39"/>
        <v>601597.33931318356</v>
      </c>
      <c r="BC17" s="40">
        <f t="shared" si="39"/>
        <v>683863.00532908167</v>
      </c>
      <c r="BD17" s="40">
        <f t="shared" si="39"/>
        <v>626028.62921231217</v>
      </c>
      <c r="BE17" s="40">
        <f t="shared" si="39"/>
        <v>622026.19212898205</v>
      </c>
      <c r="BF17" s="40">
        <f t="shared" si="39"/>
        <v>673716.0534769597</v>
      </c>
      <c r="BG17" s="40">
        <f t="shared" si="39"/>
        <v>608186.10043378943</v>
      </c>
      <c r="BH17" s="40">
        <f t="shared" si="39"/>
        <v>648560.72804327402</v>
      </c>
      <c r="BI17" s="40">
        <f t="shared" si="39"/>
        <v>647513.60772046703</v>
      </c>
      <c r="BJ17" s="40">
        <f t="shared" si="39"/>
        <v>657919.33908635576</v>
      </c>
      <c r="BK17" s="40">
        <f t="shared" ref="BK17" si="40">SUM(AY17:BJ17)</f>
        <v>7661108.0123113375</v>
      </c>
      <c r="BM17" s="50">
        <f>+[4]Plan!BM$31</f>
        <v>645768.13883238635</v>
      </c>
      <c r="BN17" s="50">
        <f>+[4]Plan!BN$31</f>
        <v>623686.21086427325</v>
      </c>
      <c r="BO17" s="51">
        <f>+[4]Plan!BO$31</f>
        <v>694105.95049407426</v>
      </c>
      <c r="BP17" s="51">
        <f>+[4]Plan!BP$31</f>
        <v>684008.12595668226</v>
      </c>
      <c r="BQ17" s="51">
        <f>+[4]Plan!BQ$31</f>
        <v>700592.80004914559</v>
      </c>
      <c r="BR17" s="51">
        <f>+[4]Plan!BR$31</f>
        <v>685129.71938533301</v>
      </c>
      <c r="BS17" s="51">
        <f>+[4]Plan!BS$31</f>
        <v>682279.31394144357</v>
      </c>
      <c r="BT17" s="51">
        <f>+[4]Plan!BT$31</f>
        <v>707374.32391719602</v>
      </c>
      <c r="BU17" s="51">
        <f>+[4]Plan!BU$31</f>
        <v>656173.12076998327</v>
      </c>
      <c r="BV17" s="51">
        <f>+[4]Plan!BV$31</f>
        <v>652335.3829161207</v>
      </c>
      <c r="BW17" s="51">
        <f>+[4]Plan!BW$31</f>
        <v>680724.82153969281</v>
      </c>
      <c r="BX17" s="51">
        <f>+[4]Plan!BX$31</f>
        <v>686559.23645462526</v>
      </c>
      <c r="BY17" s="40">
        <f t="shared" ref="BY17" si="41">SUM(BM17:BX17)</f>
        <v>8098737.1451209569</v>
      </c>
      <c r="CA17" s="41">
        <f>+CA15</f>
        <v>663192.30295205675</v>
      </c>
      <c r="CB17" s="41">
        <f t="shared" ref="CB17:CL17" si="42">+CB15</f>
        <v>599012.40266637388</v>
      </c>
      <c r="CC17" s="41">
        <f t="shared" si="42"/>
        <v>663192.30295205675</v>
      </c>
      <c r="CD17" s="41">
        <f t="shared" si="42"/>
        <v>671259.26147228945</v>
      </c>
      <c r="CE17" s="41">
        <f t="shared" si="42"/>
        <v>693634.57018803235</v>
      </c>
      <c r="CF17" s="41">
        <f t="shared" si="42"/>
        <v>671259.26147228945</v>
      </c>
      <c r="CG17" s="41">
        <f t="shared" si="42"/>
        <v>701800.40688477992</v>
      </c>
      <c r="CH17" s="41">
        <f t="shared" si="42"/>
        <v>701800.40688477992</v>
      </c>
      <c r="CI17" s="41">
        <f t="shared" si="42"/>
        <v>679161.6840820451</v>
      </c>
      <c r="CJ17" s="41">
        <f t="shared" si="42"/>
        <v>662273.78291820374</v>
      </c>
      <c r="CK17" s="41">
        <f t="shared" si="42"/>
        <v>640910.11250148749</v>
      </c>
      <c r="CL17" s="41">
        <f t="shared" si="42"/>
        <v>662273.78291820374</v>
      </c>
      <c r="CM17" s="40">
        <f>SUM(CA17:CL17)</f>
        <v>8009770.2778925989</v>
      </c>
      <c r="CO17" s="41">
        <f t="shared" ref="CO17:CR17" si="43">+CO15</f>
        <v>1481894.2058563465</v>
      </c>
      <c r="CP17" s="41">
        <f t="shared" si="43"/>
        <v>1482984.8729390125</v>
      </c>
      <c r="CQ17" s="41">
        <f t="shared" si="43"/>
        <v>1476390.5648347936</v>
      </c>
      <c r="CR17" s="41">
        <f t="shared" si="43"/>
        <v>1645312.7412320585</v>
      </c>
      <c r="CS17" s="40">
        <f>SUM(CO17:CR17)</f>
        <v>6086582.3848622106</v>
      </c>
      <c r="CU17" s="41">
        <f t="shared" ref="CU17:CX17" si="44">+CU15</f>
        <v>1775818.6682920526</v>
      </c>
      <c r="CV17" s="41">
        <f t="shared" si="44"/>
        <v>1795549.9868286308</v>
      </c>
      <c r="CW17" s="41">
        <f t="shared" si="44"/>
        <v>1815281.3053652092</v>
      </c>
      <c r="CX17" s="41">
        <f t="shared" si="44"/>
        <v>1815281.3053652092</v>
      </c>
      <c r="CY17" s="40">
        <f>SUM(CU17:CX17)</f>
        <v>7201931.2658511018</v>
      </c>
      <c r="DA17" s="41">
        <f t="shared" ref="DA17:DS17" si="45">+DA15</f>
        <v>8835727.4168918245</v>
      </c>
      <c r="DB17" s="41">
        <f t="shared" si="45"/>
        <v>8054328.3924117163</v>
      </c>
      <c r="DC17" s="41">
        <f t="shared" si="45"/>
        <v>8047753.7358196015</v>
      </c>
      <c r="DD17" s="41">
        <f t="shared" si="45"/>
        <v>7514000.5069305804</v>
      </c>
      <c r="DE17" s="41">
        <f t="shared" si="45"/>
        <v>7613890.7203093003</v>
      </c>
      <c r="DF17" s="41">
        <f t="shared" si="45"/>
        <v>6583734.4884850569</v>
      </c>
      <c r="DG17" s="41">
        <f t="shared" si="45"/>
        <v>5572220.8235900672</v>
      </c>
      <c r="DH17" s="41">
        <f t="shared" si="45"/>
        <v>5353884.7866758481</v>
      </c>
      <c r="DI17" s="41">
        <f t="shared" si="45"/>
        <v>5437299.7219277639</v>
      </c>
      <c r="DJ17" s="41">
        <f t="shared" si="45"/>
        <v>5530105.3327919645</v>
      </c>
      <c r="DK17" s="41">
        <f t="shared" si="45"/>
        <v>5594668.8334453488</v>
      </c>
      <c r="DL17" s="41">
        <f t="shared" si="45"/>
        <v>5604756.2392383451</v>
      </c>
      <c r="DM17" s="41">
        <f t="shared" si="45"/>
        <v>5469721.4359702636</v>
      </c>
      <c r="DN17" s="41">
        <f t="shared" si="45"/>
        <v>5255197.1161201466</v>
      </c>
      <c r="DO17" s="41">
        <f t="shared" si="45"/>
        <v>5273459.5055767586</v>
      </c>
      <c r="DP17" s="41">
        <f t="shared" si="45"/>
        <v>1946709.8667246008</v>
      </c>
      <c r="DQ17" s="41">
        <f t="shared" si="45"/>
        <v>0</v>
      </c>
      <c r="DR17" s="41">
        <f t="shared" si="45"/>
        <v>0</v>
      </c>
      <c r="DS17" s="41">
        <f t="shared" si="45"/>
        <v>0</v>
      </c>
      <c r="DU17" s="40">
        <f t="shared" si="8"/>
        <v>437629.13280961942</v>
      </c>
      <c r="DW17" s="40"/>
      <c r="DX17" s="40">
        <f>+SUM(BY17,CM17,CS16:CS17,CY17,DA17:DS17)</f>
        <v>127085172.91357423</v>
      </c>
    </row>
    <row r="18" spans="1:128" x14ac:dyDescent="0.3">
      <c r="B18" s="15"/>
      <c r="C18" s="16"/>
      <c r="D18" s="15"/>
      <c r="E18" s="16"/>
      <c r="G18" s="39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M18" s="50"/>
      <c r="BN18" s="50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40"/>
      <c r="CA18" s="50"/>
      <c r="CB18" s="50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40"/>
      <c r="CO18" s="50"/>
      <c r="CP18" s="50"/>
      <c r="CQ18" s="51"/>
      <c r="CR18" s="51"/>
      <c r="CS18" s="40"/>
      <c r="CU18" s="50"/>
      <c r="CV18" s="50"/>
      <c r="CW18" s="51"/>
      <c r="CX18" s="51"/>
      <c r="CY18" s="4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U18" s="40"/>
      <c r="DW18" s="40"/>
      <c r="DX18" s="40"/>
    </row>
    <row r="19" spans="1:128" x14ac:dyDescent="0.3">
      <c r="B19" s="15"/>
      <c r="C19" s="16"/>
      <c r="D19" s="15"/>
      <c r="E19" s="16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8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8"/>
      <c r="AW19" s="18"/>
      <c r="BK19" s="18"/>
      <c r="BY19" s="18"/>
      <c r="CM19" s="18"/>
      <c r="CS19" s="18"/>
      <c r="CY19" s="18"/>
      <c r="DU19" s="18"/>
      <c r="DW19" s="18"/>
      <c r="DX19" s="18"/>
    </row>
    <row r="20" spans="1:128" x14ac:dyDescent="0.3">
      <c r="A20" s="47"/>
      <c r="B20" s="52"/>
      <c r="C20" s="53"/>
      <c r="D20" s="52"/>
      <c r="E20" s="53"/>
      <c r="F20" s="54" t="s">
        <v>268</v>
      </c>
      <c r="G20" s="55"/>
      <c r="H20" s="159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8"/>
      <c r="V20" s="159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8"/>
      <c r="AJ20" s="159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159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159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159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159"/>
      <c r="CO20" s="58"/>
      <c r="CP20" s="58"/>
      <c r="CQ20" s="58"/>
      <c r="CR20" s="58"/>
      <c r="CS20" s="58"/>
      <c r="CT20" s="159"/>
      <c r="CU20" s="58"/>
      <c r="CV20" s="58"/>
      <c r="CW20" s="58"/>
      <c r="CX20" s="58"/>
      <c r="CY20" s="58"/>
      <c r="CZ20" s="159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159"/>
      <c r="DU20" s="58"/>
      <c r="DV20" s="159"/>
      <c r="DW20" s="58"/>
      <c r="DX20" s="58"/>
    </row>
    <row r="21" spans="1:128" x14ac:dyDescent="0.3">
      <c r="A21" s="47"/>
      <c r="B21" s="52"/>
      <c r="C21" s="53"/>
      <c r="D21" s="52"/>
      <c r="E21" s="53"/>
      <c r="F21" s="47"/>
      <c r="G21" s="52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19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19"/>
      <c r="AW21" s="12"/>
      <c r="BK21" s="12"/>
      <c r="BY21" s="12"/>
      <c r="CM21" s="12"/>
      <c r="CS21" s="12"/>
      <c r="CY21" s="12"/>
      <c r="DU21" s="12"/>
      <c r="DW21" s="12"/>
      <c r="DX21" s="12"/>
    </row>
    <row r="22" spans="1:128" s="10" customFormat="1" x14ac:dyDescent="0.3">
      <c r="A22" s="21"/>
      <c r="B22" s="127"/>
      <c r="C22" s="128"/>
      <c r="D22" s="127"/>
      <c r="E22" s="128"/>
      <c r="F22" s="129" t="s">
        <v>19</v>
      </c>
      <c r="G22" s="127" t="s">
        <v>20</v>
      </c>
      <c r="I22" s="130">
        <f t="shared" ref="I22:AI22" si="46">IFERROR(I85/I$10,0)</f>
        <v>22.991979588675971</v>
      </c>
      <c r="J22" s="130">
        <f t="shared" si="46"/>
        <v>24.119462024704568</v>
      </c>
      <c r="K22" s="130">
        <f t="shared" si="46"/>
        <v>23.099369781584901</v>
      </c>
      <c r="L22" s="130">
        <f t="shared" si="46"/>
        <v>23.7984421718769</v>
      </c>
      <c r="M22" s="130">
        <f t="shared" si="46"/>
        <v>23.763110588493376</v>
      </c>
      <c r="N22" s="130">
        <f t="shared" si="46"/>
        <v>25.243534650836505</v>
      </c>
      <c r="O22" s="130">
        <f t="shared" si="46"/>
        <v>24.389423485978266</v>
      </c>
      <c r="P22" s="130">
        <f t="shared" si="46"/>
        <v>24.269886503026441</v>
      </c>
      <c r="Q22" s="130">
        <f t="shared" si="46"/>
        <v>23.076926796753217</v>
      </c>
      <c r="R22" s="130">
        <f t="shared" si="46"/>
        <v>23.136440783443419</v>
      </c>
      <c r="S22" s="130">
        <f t="shared" si="46"/>
        <v>22.052077568638456</v>
      </c>
      <c r="T22" s="130">
        <f t="shared" si="46"/>
        <v>21.749373497983996</v>
      </c>
      <c r="U22" s="130">
        <f t="shared" si="46"/>
        <v>23.416796782893307</v>
      </c>
      <c r="W22" s="130">
        <f t="shared" si="46"/>
        <v>22.047546433497036</v>
      </c>
      <c r="X22" s="130">
        <f t="shared" si="46"/>
        <v>20.849112659635903</v>
      </c>
      <c r="Y22" s="130">
        <f t="shared" si="46"/>
        <v>23.454121607149638</v>
      </c>
      <c r="Z22" s="130">
        <f t="shared" si="46"/>
        <v>20.521740479992086</v>
      </c>
      <c r="AA22" s="130">
        <f t="shared" si="46"/>
        <v>22.852468634068991</v>
      </c>
      <c r="AB22" s="130">
        <f t="shared" si="46"/>
        <v>21.900371611005987</v>
      </c>
      <c r="AC22" s="130">
        <f t="shared" si="46"/>
        <v>22.056748875922562</v>
      </c>
      <c r="AD22" s="130">
        <f t="shared" si="46"/>
        <v>22.593091399232573</v>
      </c>
      <c r="AE22" s="130">
        <f t="shared" si="46"/>
        <v>22.327115406501139</v>
      </c>
      <c r="AF22" s="130">
        <f t="shared" si="46"/>
        <v>22.06875518349079</v>
      </c>
      <c r="AG22" s="130">
        <f t="shared" si="46"/>
        <v>21.603269824732774</v>
      </c>
      <c r="AH22" s="130">
        <f t="shared" si="46"/>
        <v>21.167432313951526</v>
      </c>
      <c r="AI22" s="130">
        <f t="shared" si="46"/>
        <v>21.946968714006157</v>
      </c>
      <c r="AK22" s="130">
        <f t="shared" ref="AK22:AW22" si="47">IFERROR(AK85/AK$10,0)</f>
        <v>20.319309292573639</v>
      </c>
      <c r="AL22" s="130">
        <f t="shared" si="47"/>
        <v>22.439391354913948</v>
      </c>
      <c r="AM22" s="130">
        <f t="shared" si="47"/>
        <v>20.839136736982987</v>
      </c>
      <c r="AN22" s="130">
        <f t="shared" si="47"/>
        <v>20.524073558911539</v>
      </c>
      <c r="AO22" s="130">
        <f t="shared" si="47"/>
        <v>22.609674903227059</v>
      </c>
      <c r="AP22" s="130">
        <f t="shared" si="47"/>
        <v>21.17658417392218</v>
      </c>
      <c r="AQ22" s="130">
        <f t="shared" si="47"/>
        <v>20.943576927802962</v>
      </c>
      <c r="AR22" s="130">
        <f t="shared" si="47"/>
        <v>21.491494634545802</v>
      </c>
      <c r="AS22" s="130">
        <v>21.714963150091361</v>
      </c>
      <c r="AT22" s="130">
        <f t="shared" ref="AT22:AV22" si="48">IFERROR(AT85/AT$10,0)</f>
        <v>22.984758243756819</v>
      </c>
      <c r="AU22" s="130">
        <f t="shared" si="48"/>
        <v>21.976953715422034</v>
      </c>
      <c r="AV22" s="130">
        <f t="shared" si="48"/>
        <v>21.275395559477989</v>
      </c>
      <c r="AW22" s="130">
        <f t="shared" si="47"/>
        <v>21.494685270675845</v>
      </c>
      <c r="AY22" s="130">
        <f t="shared" ref="AY22:BK22" si="49">IFERROR(AY85/AY$10,0)</f>
        <v>20.949972498328869</v>
      </c>
      <c r="AZ22" s="130">
        <f t="shared" si="49"/>
        <v>21.709625636828648</v>
      </c>
      <c r="BA22" s="130">
        <f t="shared" si="49"/>
        <v>21.139426541919068</v>
      </c>
      <c r="BB22" s="130">
        <f t="shared" si="49"/>
        <v>20.894437832253232</v>
      </c>
      <c r="BC22" s="130">
        <f t="shared" si="49"/>
        <v>21.762566694391921</v>
      </c>
      <c r="BD22" s="130">
        <f t="shared" si="49"/>
        <v>21.151394669485196</v>
      </c>
      <c r="BE22" s="130">
        <f t="shared" si="49"/>
        <v>21.047890261250739</v>
      </c>
      <c r="BF22" s="130">
        <f t="shared" si="49"/>
        <v>21.364168687154066</v>
      </c>
      <c r="BG22" s="130">
        <f t="shared" si="49"/>
        <v>22.167878125909333</v>
      </c>
      <c r="BH22" s="130">
        <f t="shared" si="49"/>
        <v>21.240398147893693</v>
      </c>
      <c r="BI22" s="130">
        <f t="shared" si="49"/>
        <v>21.251466031174512</v>
      </c>
      <c r="BJ22" s="130">
        <f t="shared" si="49"/>
        <v>21.254495359450956</v>
      </c>
      <c r="BK22" s="130">
        <f t="shared" si="49"/>
        <v>21.305982488645835</v>
      </c>
      <c r="BM22" s="130">
        <f t="shared" ref="BM22:BY22" si="50">IFERROR(BM85/BM$10,0)</f>
        <v>21.393618008361486</v>
      </c>
      <c r="BN22" s="130">
        <f t="shared" si="50"/>
        <v>21.793706867830746</v>
      </c>
      <c r="BO22" s="130">
        <f t="shared" si="50"/>
        <v>23.026794270468624</v>
      </c>
      <c r="BP22" s="130">
        <f t="shared" si="50"/>
        <v>21.709410721194292</v>
      </c>
      <c r="BQ22" s="130">
        <f t="shared" si="50"/>
        <v>21.870344556415457</v>
      </c>
      <c r="BR22" s="130">
        <f t="shared" si="50"/>
        <v>21.460842339554908</v>
      </c>
      <c r="BS22" s="130">
        <f t="shared" si="50"/>
        <v>22.457463184191226</v>
      </c>
      <c r="BT22" s="130">
        <f t="shared" si="50"/>
        <v>21.598725588216297</v>
      </c>
      <c r="BU22" s="130">
        <f t="shared" si="50"/>
        <v>21.944877605248642</v>
      </c>
      <c r="BV22" s="130">
        <f t="shared" si="50"/>
        <v>21.315526865909238</v>
      </c>
      <c r="BW22" s="130">
        <f t="shared" si="50"/>
        <v>21.708740520619575</v>
      </c>
      <c r="BX22" s="130">
        <f t="shared" si="50"/>
        <v>21.916513065329848</v>
      </c>
      <c r="BY22" s="130">
        <f t="shared" si="50"/>
        <v>21.838701531625038</v>
      </c>
      <c r="CA22" s="130">
        <f t="shared" ref="CA22:CM22" si="51">IFERROR(CA85/CA$10,0)</f>
        <v>0</v>
      </c>
      <c r="CB22" s="130">
        <f t="shared" si="51"/>
        <v>0</v>
      </c>
      <c r="CC22" s="130">
        <f t="shared" si="51"/>
        <v>0</v>
      </c>
      <c r="CD22" s="130">
        <f t="shared" si="51"/>
        <v>0</v>
      </c>
      <c r="CE22" s="130">
        <f t="shared" si="51"/>
        <v>0</v>
      </c>
      <c r="CF22" s="130">
        <f t="shared" si="51"/>
        <v>0</v>
      </c>
      <c r="CG22" s="130">
        <f t="shared" si="51"/>
        <v>0</v>
      </c>
      <c r="CH22" s="130">
        <f t="shared" si="51"/>
        <v>0</v>
      </c>
      <c r="CI22" s="130">
        <f t="shared" si="51"/>
        <v>0</v>
      </c>
      <c r="CJ22" s="130">
        <f t="shared" si="51"/>
        <v>0</v>
      </c>
      <c r="CK22" s="130">
        <f t="shared" si="51"/>
        <v>0</v>
      </c>
      <c r="CL22" s="130">
        <f t="shared" si="51"/>
        <v>0</v>
      </c>
      <c r="CM22" s="130">
        <f t="shared" si="51"/>
        <v>0</v>
      </c>
      <c r="CO22" s="130">
        <f t="shared" ref="CO22:CS22" si="52">IFERROR(CO85/CO$10,0)</f>
        <v>0</v>
      </c>
      <c r="CP22" s="130">
        <f t="shared" si="52"/>
        <v>0</v>
      </c>
      <c r="CQ22" s="130">
        <f t="shared" si="52"/>
        <v>0</v>
      </c>
      <c r="CR22" s="130">
        <f t="shared" si="52"/>
        <v>0</v>
      </c>
      <c r="CS22" s="130">
        <f t="shared" si="52"/>
        <v>0</v>
      </c>
      <c r="CU22" s="130">
        <f t="shared" ref="CU22:CY22" si="53">IFERROR(CU85/CU$10,0)</f>
        <v>0</v>
      </c>
      <c r="CV22" s="130">
        <f t="shared" si="53"/>
        <v>0</v>
      </c>
      <c r="CW22" s="130">
        <f t="shared" si="53"/>
        <v>0</v>
      </c>
      <c r="CX22" s="130">
        <f t="shared" si="53"/>
        <v>0</v>
      </c>
      <c r="CY22" s="130">
        <f t="shared" si="53"/>
        <v>0</v>
      </c>
      <c r="DA22" s="130">
        <f t="shared" ref="DA22:DS22" si="54">IFERROR(DA85/DA$10,0)</f>
        <v>0</v>
      </c>
      <c r="DB22" s="130">
        <f t="shared" si="54"/>
        <v>0</v>
      </c>
      <c r="DC22" s="130">
        <f t="shared" si="54"/>
        <v>0</v>
      </c>
      <c r="DD22" s="130">
        <f t="shared" si="54"/>
        <v>0</v>
      </c>
      <c r="DE22" s="130">
        <f t="shared" si="54"/>
        <v>0</v>
      </c>
      <c r="DF22" s="130">
        <f t="shared" si="54"/>
        <v>0</v>
      </c>
      <c r="DG22" s="130">
        <f t="shared" si="54"/>
        <v>0</v>
      </c>
      <c r="DH22" s="130">
        <f t="shared" si="54"/>
        <v>0</v>
      </c>
      <c r="DI22" s="130">
        <f t="shared" si="54"/>
        <v>0</v>
      </c>
      <c r="DJ22" s="130">
        <f t="shared" si="54"/>
        <v>0</v>
      </c>
      <c r="DK22" s="130">
        <f t="shared" si="54"/>
        <v>0</v>
      </c>
      <c r="DL22" s="130">
        <f t="shared" si="54"/>
        <v>0</v>
      </c>
      <c r="DM22" s="130">
        <f t="shared" si="54"/>
        <v>0</v>
      </c>
      <c r="DN22" s="130">
        <f t="shared" si="54"/>
        <v>0</v>
      </c>
      <c r="DO22" s="130">
        <f t="shared" si="54"/>
        <v>0</v>
      </c>
      <c r="DP22" s="130">
        <f t="shared" si="54"/>
        <v>0</v>
      </c>
      <c r="DQ22" s="130">
        <f t="shared" si="54"/>
        <v>0</v>
      </c>
      <c r="DR22" s="130">
        <f t="shared" si="54"/>
        <v>0</v>
      </c>
      <c r="DS22" s="130">
        <f t="shared" si="54"/>
        <v>0</v>
      </c>
      <c r="DU22" s="130">
        <f t="shared" si="8"/>
        <v>0.53271904297920258</v>
      </c>
      <c r="DW22" s="130">
        <f>+BY22/AW22</f>
        <v>1.0160047126355702</v>
      </c>
      <c r="DX22" s="130">
        <f t="shared" ref="DX22" si="55">IFERROR(DX85/DX$10,0)</f>
        <v>1.4342565085888679</v>
      </c>
    </row>
    <row r="23" spans="1:128" x14ac:dyDescent="0.3">
      <c r="A23" s="47"/>
      <c r="B23" s="52"/>
      <c r="C23" s="53"/>
      <c r="D23" s="52"/>
      <c r="E23" s="53"/>
      <c r="F23" s="47"/>
      <c r="G23" s="52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19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1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1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19"/>
      <c r="BM23" s="59"/>
      <c r="BN23" s="59"/>
      <c r="BO23" s="59"/>
      <c r="BP23" s="59"/>
      <c r="BQ23" s="59"/>
      <c r="BR23" s="59"/>
      <c r="BS23" s="59"/>
      <c r="BT23" s="59"/>
      <c r="BU23" s="59"/>
      <c r="BV23" s="59"/>
      <c r="BW23" s="59"/>
      <c r="BX23" s="59"/>
      <c r="BY23" s="1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19"/>
      <c r="CO23" s="59"/>
      <c r="CP23" s="59"/>
      <c r="CQ23" s="59"/>
      <c r="CR23" s="59"/>
      <c r="CS23" s="19"/>
      <c r="CU23" s="59"/>
      <c r="CV23" s="59"/>
      <c r="CW23" s="59"/>
      <c r="CX23" s="59"/>
      <c r="CY23" s="19"/>
      <c r="DA23" s="59"/>
      <c r="DB23" s="59"/>
      <c r="DC23" s="59"/>
      <c r="DD23" s="59"/>
      <c r="DE23" s="59"/>
      <c r="DF23" s="59"/>
      <c r="DG23" s="59"/>
      <c r="DH23" s="59"/>
      <c r="DI23" s="59"/>
      <c r="DJ23" s="59"/>
      <c r="DK23" s="59"/>
      <c r="DL23" s="59"/>
      <c r="DM23" s="59"/>
      <c r="DN23" s="59"/>
      <c r="DO23" s="59"/>
      <c r="DP23" s="59"/>
      <c r="DQ23" s="59"/>
      <c r="DR23" s="59"/>
      <c r="DS23" s="59"/>
      <c r="DU23" s="19"/>
      <c r="DW23" s="19"/>
      <c r="DX23" s="19"/>
    </row>
    <row r="24" spans="1:128" s="10" customFormat="1" x14ac:dyDescent="0.3">
      <c r="A24" s="21"/>
      <c r="B24" s="131"/>
      <c r="C24" s="132"/>
      <c r="D24" s="131"/>
      <c r="E24" s="132"/>
      <c r="F24" s="133" t="s">
        <v>21</v>
      </c>
      <c r="G24" s="131" t="s">
        <v>20</v>
      </c>
      <c r="I24" s="134">
        <f t="shared" ref="I24:AI31" si="56">IFERROR(I87/I$10,0)</f>
        <v>0.43782944123178213</v>
      </c>
      <c r="J24" s="134">
        <f t="shared" si="56"/>
        <v>0.46929905737324251</v>
      </c>
      <c r="K24" s="134">
        <f t="shared" si="56"/>
        <v>0.43790803467449546</v>
      </c>
      <c r="L24" s="134">
        <f t="shared" si="56"/>
        <v>0.46902806127317875</v>
      </c>
      <c r="M24" s="134">
        <f t="shared" si="56"/>
        <v>0.43992974602025436</v>
      </c>
      <c r="N24" s="134">
        <f t="shared" si="56"/>
        <v>0.48298015210285949</v>
      </c>
      <c r="O24" s="134">
        <f t="shared" si="56"/>
        <v>0.41432257555737384</v>
      </c>
      <c r="P24" s="134">
        <f t="shared" si="56"/>
        <v>0.46518159495995876</v>
      </c>
      <c r="Q24" s="134">
        <f t="shared" si="56"/>
        <v>0.38437647417742921</v>
      </c>
      <c r="R24" s="134">
        <f t="shared" si="56"/>
        <v>0.43241573243271564</v>
      </c>
      <c r="S24" s="134">
        <f t="shared" si="56"/>
        <v>0.42273892511111011</v>
      </c>
      <c r="T24" s="134">
        <f t="shared" si="56"/>
        <v>0.39739021502989308</v>
      </c>
      <c r="U24" s="134">
        <f t="shared" si="56"/>
        <v>0.43559963974668731</v>
      </c>
      <c r="W24" s="134">
        <f t="shared" si="56"/>
        <v>0.42627378723092541</v>
      </c>
      <c r="X24" s="134">
        <f t="shared" si="56"/>
        <v>0.39106168349268583</v>
      </c>
      <c r="Y24" s="134">
        <f t="shared" si="56"/>
        <v>0.49015970291302596</v>
      </c>
      <c r="Z24" s="134">
        <f t="shared" si="56"/>
        <v>0.50518104720520962</v>
      </c>
      <c r="AA24" s="134">
        <f t="shared" si="56"/>
        <v>0.40856228460065919</v>
      </c>
      <c r="AB24" s="134">
        <f t="shared" si="56"/>
        <v>0.36230667887653561</v>
      </c>
      <c r="AC24" s="134">
        <f t="shared" si="56"/>
        <v>0.37743063083442896</v>
      </c>
      <c r="AD24" s="134">
        <f t="shared" si="56"/>
        <v>0.37127954823252662</v>
      </c>
      <c r="AE24" s="134">
        <f t="shared" si="56"/>
        <v>0.36840746474028374</v>
      </c>
      <c r="AF24" s="134">
        <f t="shared" si="56"/>
        <v>0.38077521132130404</v>
      </c>
      <c r="AG24" s="134">
        <f t="shared" si="56"/>
        <v>0.36051883081524894</v>
      </c>
      <c r="AH24" s="134">
        <f t="shared" si="56"/>
        <v>0.36454669139650864</v>
      </c>
      <c r="AI24" s="134">
        <f t="shared" si="56"/>
        <v>0.39824158472018195</v>
      </c>
      <c r="AK24" s="134">
        <f t="shared" ref="AK24:AW32" si="57">IFERROR(AK87/AK$10,0)</f>
        <v>0.37403853358278444</v>
      </c>
      <c r="AL24" s="134">
        <f t="shared" si="57"/>
        <v>0.42265698274677915</v>
      </c>
      <c r="AM24" s="134">
        <f t="shared" si="57"/>
        <v>0.37402022154367315</v>
      </c>
      <c r="AN24" s="134">
        <f t="shared" si="57"/>
        <v>0.35703719961768116</v>
      </c>
      <c r="AO24" s="134">
        <f t="shared" si="57"/>
        <v>0.35070205276215916</v>
      </c>
      <c r="AP24" s="134">
        <f t="shared" si="57"/>
        <v>0.31915572691717076</v>
      </c>
      <c r="AQ24" s="134">
        <f t="shared" si="57"/>
        <v>0.31289816980299889</v>
      </c>
      <c r="AR24" s="134">
        <f t="shared" si="57"/>
        <v>0.33416327851175875</v>
      </c>
      <c r="AS24" s="134">
        <v>0.3173822120048429</v>
      </c>
      <c r="AT24" s="134">
        <f t="shared" ref="AT24:AV24" si="58">IFERROR(AT87/AT$10,0)</f>
        <v>0.40217876142731623</v>
      </c>
      <c r="AU24" s="134">
        <f t="shared" si="58"/>
        <v>0.34069903429146159</v>
      </c>
      <c r="AV24" s="134">
        <f t="shared" si="58"/>
        <v>0.34793813628019887</v>
      </c>
      <c r="AW24" s="134">
        <f t="shared" si="57"/>
        <v>0.35228551258993784</v>
      </c>
      <c r="AY24" s="134">
        <f t="shared" ref="AY24:BK24" si="59">IFERROR(AY87/AY$10,0)</f>
        <v>0.33979159619317179</v>
      </c>
      <c r="AZ24" s="134">
        <f t="shared" si="59"/>
        <v>0.33979159619317184</v>
      </c>
      <c r="BA24" s="134">
        <f t="shared" si="59"/>
        <v>0.33979159619317184</v>
      </c>
      <c r="BB24" s="134">
        <f t="shared" si="59"/>
        <v>0.3397915961931719</v>
      </c>
      <c r="BC24" s="134">
        <f t="shared" si="59"/>
        <v>0.33979159619317184</v>
      </c>
      <c r="BD24" s="134">
        <f t="shared" si="59"/>
        <v>0.33979159619317184</v>
      </c>
      <c r="BE24" s="134">
        <f t="shared" si="59"/>
        <v>0.33979159619317179</v>
      </c>
      <c r="BF24" s="134">
        <f t="shared" si="59"/>
        <v>0.38436026647563043</v>
      </c>
      <c r="BG24" s="134">
        <f t="shared" si="59"/>
        <v>0.34739273700196033</v>
      </c>
      <c r="BH24" s="134">
        <f t="shared" si="59"/>
        <v>0.33980988057302325</v>
      </c>
      <c r="BI24" s="134">
        <f t="shared" si="59"/>
        <v>0.36653359628674648</v>
      </c>
      <c r="BJ24" s="134">
        <f t="shared" si="59"/>
        <v>0.34595342163086212</v>
      </c>
      <c r="BK24" s="134">
        <f t="shared" si="59"/>
        <v>0.34715577327979069</v>
      </c>
      <c r="BM24" s="134">
        <f>IFERROR(BM87/BM$10,0)</f>
        <v>0.36800439587327827</v>
      </c>
      <c r="BN24" s="134">
        <f>IFERROR(BN87/BN$10,0)</f>
        <v>0.3669971770184105</v>
      </c>
      <c r="BO24" s="134">
        <f t="shared" ref="BO24:BY32" si="60">IFERROR(BO87/BO$10,0)</f>
        <v>0.40432187507548495</v>
      </c>
      <c r="BP24" s="134">
        <f t="shared" si="60"/>
        <v>0.33979159619317184</v>
      </c>
      <c r="BQ24" s="134">
        <f t="shared" si="60"/>
        <v>0.33979159619317179</v>
      </c>
      <c r="BR24" s="134">
        <f t="shared" si="60"/>
        <v>0.33979159619317179</v>
      </c>
      <c r="BS24" s="134">
        <f t="shared" si="60"/>
        <v>0.33979159619317179</v>
      </c>
      <c r="BT24" s="134">
        <f t="shared" si="60"/>
        <v>0.38436026647563043</v>
      </c>
      <c r="BU24" s="134">
        <f t="shared" si="60"/>
        <v>0.34739273700196033</v>
      </c>
      <c r="BV24" s="134">
        <f t="shared" si="60"/>
        <v>0.3398098805730233</v>
      </c>
      <c r="BW24" s="134">
        <f t="shared" si="60"/>
        <v>0.36653359628674642</v>
      </c>
      <c r="BX24" s="134">
        <f t="shared" si="60"/>
        <v>0.34595342163086207</v>
      </c>
      <c r="BY24" s="134">
        <f t="shared" si="60"/>
        <v>0.35677745193288857</v>
      </c>
      <c r="CA24" s="134">
        <f t="shared" ref="CA24:CM32" si="61">IFERROR(CA87/CA$10,0)</f>
        <v>0</v>
      </c>
      <c r="CB24" s="134">
        <f t="shared" si="61"/>
        <v>0</v>
      </c>
      <c r="CC24" s="134">
        <f t="shared" si="61"/>
        <v>0</v>
      </c>
      <c r="CD24" s="134">
        <f t="shared" si="61"/>
        <v>0</v>
      </c>
      <c r="CE24" s="134">
        <f t="shared" si="61"/>
        <v>0</v>
      </c>
      <c r="CF24" s="134">
        <f t="shared" si="61"/>
        <v>0</v>
      </c>
      <c r="CG24" s="134">
        <f t="shared" si="61"/>
        <v>0</v>
      </c>
      <c r="CH24" s="134">
        <f t="shared" si="61"/>
        <v>0</v>
      </c>
      <c r="CI24" s="134">
        <f t="shared" si="61"/>
        <v>0</v>
      </c>
      <c r="CJ24" s="134">
        <f t="shared" si="61"/>
        <v>0</v>
      </c>
      <c r="CK24" s="134">
        <f t="shared" si="61"/>
        <v>0</v>
      </c>
      <c r="CL24" s="134">
        <f t="shared" si="61"/>
        <v>0</v>
      </c>
      <c r="CM24" s="134">
        <f t="shared" si="61"/>
        <v>0</v>
      </c>
      <c r="CO24" s="134">
        <f t="shared" ref="CO24:CS32" si="62">IFERROR(CO87/CO$10,0)</f>
        <v>0</v>
      </c>
      <c r="CP24" s="134">
        <f t="shared" si="62"/>
        <v>0</v>
      </c>
      <c r="CQ24" s="134">
        <f t="shared" si="62"/>
        <v>0</v>
      </c>
      <c r="CR24" s="134">
        <f t="shared" si="62"/>
        <v>0</v>
      </c>
      <c r="CS24" s="134">
        <f t="shared" si="62"/>
        <v>0</v>
      </c>
      <c r="CU24" s="134">
        <f t="shared" ref="CU24:CY32" si="63">IFERROR(CU87/CU$10,0)</f>
        <v>0</v>
      </c>
      <c r="CV24" s="134">
        <f t="shared" si="63"/>
        <v>0</v>
      </c>
      <c r="CW24" s="134">
        <f t="shared" si="63"/>
        <v>0</v>
      </c>
      <c r="CX24" s="134">
        <f t="shared" si="63"/>
        <v>0</v>
      </c>
      <c r="CY24" s="134">
        <f t="shared" si="63"/>
        <v>0</v>
      </c>
      <c r="DA24" s="134">
        <f t="shared" ref="DA24:DS24" si="64">IFERROR(DA87/DA$10,0)</f>
        <v>0</v>
      </c>
      <c r="DB24" s="134">
        <f t="shared" si="64"/>
        <v>0</v>
      </c>
      <c r="DC24" s="134">
        <f t="shared" si="64"/>
        <v>0</v>
      </c>
      <c r="DD24" s="134">
        <f t="shared" si="64"/>
        <v>0</v>
      </c>
      <c r="DE24" s="134">
        <f t="shared" si="64"/>
        <v>0</v>
      </c>
      <c r="DF24" s="134">
        <f t="shared" si="64"/>
        <v>0</v>
      </c>
      <c r="DG24" s="134">
        <f t="shared" si="64"/>
        <v>0</v>
      </c>
      <c r="DH24" s="134">
        <f t="shared" si="64"/>
        <v>0</v>
      </c>
      <c r="DI24" s="134">
        <f t="shared" si="64"/>
        <v>0</v>
      </c>
      <c r="DJ24" s="134">
        <f t="shared" si="64"/>
        <v>0</v>
      </c>
      <c r="DK24" s="134">
        <f t="shared" si="64"/>
        <v>0</v>
      </c>
      <c r="DL24" s="134">
        <f t="shared" si="64"/>
        <v>0</v>
      </c>
      <c r="DM24" s="134">
        <f t="shared" si="64"/>
        <v>0</v>
      </c>
      <c r="DN24" s="134">
        <f t="shared" si="64"/>
        <v>0</v>
      </c>
      <c r="DO24" s="134">
        <f t="shared" si="64"/>
        <v>0</v>
      </c>
      <c r="DP24" s="134">
        <f t="shared" si="64"/>
        <v>0</v>
      </c>
      <c r="DQ24" s="134">
        <f t="shared" si="64"/>
        <v>0</v>
      </c>
      <c r="DR24" s="134">
        <f t="shared" si="64"/>
        <v>0</v>
      </c>
      <c r="DS24" s="134">
        <f t="shared" si="64"/>
        <v>0</v>
      </c>
      <c r="DU24" s="134">
        <f t="shared" si="8"/>
        <v>9.621678653097876E-3</v>
      </c>
      <c r="DW24" s="134">
        <f>+BY24/AW24</f>
        <v>1.0127508489064079</v>
      </c>
      <c r="DX24" s="134">
        <f t="shared" ref="DX24:DX32" si="65">IFERROR(DX87/DX$10,0)</f>
        <v>2.3431355651409944E-2</v>
      </c>
    </row>
    <row r="25" spans="1:128" x14ac:dyDescent="0.3">
      <c r="B25" s="15" t="s">
        <v>22</v>
      </c>
      <c r="C25" s="16" t="s">
        <v>23</v>
      </c>
      <c r="D25" s="15" t="s">
        <v>24</v>
      </c>
      <c r="E25" s="16" t="s">
        <v>25</v>
      </c>
      <c r="F25" s="60" t="s">
        <v>26</v>
      </c>
      <c r="G25" s="15" t="s">
        <v>20</v>
      </c>
      <c r="I25" s="59">
        <f t="shared" si="56"/>
        <v>3.3233645865393069E-2</v>
      </c>
      <c r="J25" s="59">
        <f t="shared" si="56"/>
        <v>3.6089010745500985E-2</v>
      </c>
      <c r="K25" s="59">
        <f t="shared" si="56"/>
        <v>3.4234203889408364E-2</v>
      </c>
      <c r="L25" s="59">
        <f t="shared" si="56"/>
        <v>3.6185768136974869E-2</v>
      </c>
      <c r="M25" s="59">
        <f t="shared" si="56"/>
        <v>3.320450555251845E-2</v>
      </c>
      <c r="N25" s="59">
        <f t="shared" si="56"/>
        <v>3.7072602451586896E-2</v>
      </c>
      <c r="O25" s="59">
        <f t="shared" si="56"/>
        <v>3.104219310852372E-2</v>
      </c>
      <c r="P25" s="59">
        <f t="shared" si="56"/>
        <v>3.5007228443578668E-2</v>
      </c>
      <c r="Q25" s="59">
        <f t="shared" si="56"/>
        <v>2.9391183417836489E-2</v>
      </c>
      <c r="R25" s="59">
        <f t="shared" si="56"/>
        <v>3.3661569886444524E-2</v>
      </c>
      <c r="S25" s="59">
        <f t="shared" si="56"/>
        <v>3.2800647361753414E-2</v>
      </c>
      <c r="T25" s="59">
        <f t="shared" si="56"/>
        <v>3.1709419208337974E-2</v>
      </c>
      <c r="U25" s="59">
        <f t="shared" si="56"/>
        <v>3.3484300928482646E-2</v>
      </c>
      <c r="W25" s="59">
        <f t="shared" si="56"/>
        <v>3.5955006126881371E-2</v>
      </c>
      <c r="X25" s="59">
        <f t="shared" si="56"/>
        <v>3.2007191174084786E-2</v>
      </c>
      <c r="Y25" s="59">
        <f t="shared" si="56"/>
        <v>3.891298932276524E-2</v>
      </c>
      <c r="Z25" s="59">
        <f t="shared" si="56"/>
        <v>3.8812078519435626E-2</v>
      </c>
      <c r="AA25" s="59">
        <f t="shared" si="56"/>
        <v>3.147222272606038E-2</v>
      </c>
      <c r="AB25" s="59">
        <f t="shared" si="56"/>
        <v>2.9450207575343175E-2</v>
      </c>
      <c r="AC25" s="59">
        <f t="shared" si="56"/>
        <v>3.2273920033280605E-2</v>
      </c>
      <c r="AD25" s="59">
        <f t="shared" si="56"/>
        <v>3.0533271170192704E-2</v>
      </c>
      <c r="AE25" s="59">
        <f t="shared" si="56"/>
        <v>3.043993229739466E-2</v>
      </c>
      <c r="AF25" s="59">
        <f t="shared" si="56"/>
        <v>3.2200818660561167E-2</v>
      </c>
      <c r="AG25" s="59">
        <f t="shared" si="56"/>
        <v>3.0152683466562639E-2</v>
      </c>
      <c r="AH25" s="59">
        <f t="shared" si="56"/>
        <v>3.0420208360644459E-2</v>
      </c>
      <c r="AI25" s="59">
        <f t="shared" si="56"/>
        <v>3.2574622963507306E-2</v>
      </c>
      <c r="AK25" s="61">
        <f t="shared" si="57"/>
        <v>3.1545250624053653E-2</v>
      </c>
      <c r="AL25" s="61">
        <f t="shared" si="57"/>
        <v>3.626212379033357E-2</v>
      </c>
      <c r="AM25" s="61">
        <f t="shared" si="57"/>
        <v>3.208408917942375E-2</v>
      </c>
      <c r="AN25" s="61">
        <f t="shared" si="57"/>
        <v>3.0793273209844697E-2</v>
      </c>
      <c r="AO25" s="61">
        <f t="shared" si="57"/>
        <v>3.114395622256283E-2</v>
      </c>
      <c r="AP25" s="61">
        <f t="shared" si="57"/>
        <v>2.8012140794047197E-2</v>
      </c>
      <c r="AQ25" s="61">
        <f t="shared" si="57"/>
        <v>2.7212903978513728E-2</v>
      </c>
      <c r="AR25" s="61">
        <f t="shared" si="57"/>
        <v>2.9209528073189293E-2</v>
      </c>
      <c r="AS25" s="61">
        <v>2.8153718410405548E-2</v>
      </c>
      <c r="AT25" s="61">
        <v>2.8190674599709552E-2</v>
      </c>
      <c r="AU25" s="61">
        <v>2.8190674599709552E-2</v>
      </c>
      <c r="AV25" s="61">
        <v>2.8190674599709552E-2</v>
      </c>
      <c r="AW25" s="59">
        <f t="shared" si="57"/>
        <v>3.0524184114489254E-2</v>
      </c>
      <c r="AY25" s="62">
        <v>2.7496948131645271E-2</v>
      </c>
      <c r="AZ25" s="62">
        <v>2.7496948131645271E-2</v>
      </c>
      <c r="BA25" s="62">
        <v>2.7496948131645271E-2</v>
      </c>
      <c r="BB25" s="62">
        <v>2.7496948131645271E-2</v>
      </c>
      <c r="BC25" s="62">
        <v>2.7496948131645271E-2</v>
      </c>
      <c r="BD25" s="62">
        <v>2.7496948131645271E-2</v>
      </c>
      <c r="BE25" s="62">
        <v>2.7496948131645271E-2</v>
      </c>
      <c r="BF25" s="62">
        <v>3.112664714783004E-2</v>
      </c>
      <c r="BG25" s="62">
        <v>2.8153718410405548E-2</v>
      </c>
      <c r="BH25" s="62">
        <v>2.755950298407402E-2</v>
      </c>
      <c r="BI25" s="62">
        <v>2.9748748418467811E-2</v>
      </c>
      <c r="BJ25" s="62">
        <v>2.8099025530683917E-2</v>
      </c>
      <c r="BK25" s="59">
        <v>2.8099025530683917E-2</v>
      </c>
      <c r="BM25" s="1">
        <f t="shared" ref="BM25:BO32" si="66">IFERROR(BM88/BM$10,0)</f>
        <v>3.1105515244377598E-2</v>
      </c>
      <c r="BN25" s="1">
        <f t="shared" si="66"/>
        <v>3.1915019643237216E-2</v>
      </c>
      <c r="BO25" s="1">
        <f t="shared" si="66"/>
        <v>3.4910629405683305E-2</v>
      </c>
      <c r="BP25" s="63">
        <v>2.7496948131645271E-2</v>
      </c>
      <c r="BQ25" s="63">
        <v>2.7496948131645271E-2</v>
      </c>
      <c r="BR25" s="63">
        <v>2.7496948131645271E-2</v>
      </c>
      <c r="BS25" s="63">
        <v>2.7496948131645271E-2</v>
      </c>
      <c r="BT25" s="63">
        <v>3.112664714783004E-2</v>
      </c>
      <c r="BU25" s="63">
        <v>2.8153718410405548E-2</v>
      </c>
      <c r="BV25" s="63">
        <v>2.755950298407402E-2</v>
      </c>
      <c r="BW25" s="63">
        <v>2.9748748418467811E-2</v>
      </c>
      <c r="BX25" s="63">
        <v>2.8099025530683917E-2</v>
      </c>
      <c r="BY25" s="1">
        <f t="shared" si="60"/>
        <v>2.9357888093473405E-2</v>
      </c>
      <c r="CA25" s="163"/>
      <c r="CB25" s="163"/>
      <c r="CC25" s="163"/>
      <c r="CD25" s="163"/>
      <c r="CE25" s="163"/>
      <c r="CF25" s="163"/>
      <c r="CG25" s="163"/>
      <c r="CH25" s="163"/>
      <c r="CI25" s="163"/>
      <c r="CJ25" s="163"/>
      <c r="CK25" s="163"/>
      <c r="CL25" s="163"/>
      <c r="CM25" s="1">
        <f t="shared" si="61"/>
        <v>0</v>
      </c>
      <c r="CO25" s="163"/>
      <c r="CP25" s="163"/>
      <c r="CQ25" s="163"/>
      <c r="CR25" s="163"/>
      <c r="CS25" s="1">
        <f t="shared" si="62"/>
        <v>0</v>
      </c>
      <c r="CU25" s="163"/>
      <c r="CV25" s="163"/>
      <c r="CW25" s="163"/>
      <c r="CX25" s="163"/>
      <c r="CY25" s="1">
        <f t="shared" si="63"/>
        <v>0</v>
      </c>
      <c r="DA25" s="163"/>
      <c r="DB25" s="163"/>
      <c r="DC25" s="163"/>
      <c r="DD25" s="163"/>
      <c r="DE25" s="163"/>
      <c r="DF25" s="163"/>
      <c r="DG25" s="163"/>
      <c r="DH25" s="163"/>
      <c r="DI25" s="163"/>
      <c r="DJ25" s="163"/>
      <c r="DK25" s="163"/>
      <c r="DL25" s="163"/>
      <c r="DM25" s="163"/>
      <c r="DN25" s="163"/>
      <c r="DO25" s="163"/>
      <c r="DP25" s="163"/>
      <c r="DQ25" s="163"/>
      <c r="DR25" s="163"/>
      <c r="DS25" s="163"/>
      <c r="DU25" s="59">
        <f>+BY25-BK25</f>
        <v>1.2588625627894881E-3</v>
      </c>
      <c r="DW25" s="59">
        <f t="shared" ref="DW25:DW32" si="67">+BY25/AW25</f>
        <v>0.9617910828790267</v>
      </c>
      <c r="DX25" s="1">
        <f t="shared" si="65"/>
        <v>1.9280790121845059E-3</v>
      </c>
    </row>
    <row r="26" spans="1:128" x14ac:dyDescent="0.3">
      <c r="B26" s="15" t="s">
        <v>22</v>
      </c>
      <c r="C26" s="16" t="s">
        <v>23</v>
      </c>
      <c r="D26" s="15" t="s">
        <v>24</v>
      </c>
      <c r="E26" s="16" t="s">
        <v>25</v>
      </c>
      <c r="F26" s="60" t="s">
        <v>27</v>
      </c>
      <c r="G26" s="15" t="s">
        <v>20</v>
      </c>
      <c r="I26" s="59">
        <f t="shared" si="56"/>
        <v>0.17566355671707762</v>
      </c>
      <c r="J26" s="59">
        <f t="shared" si="56"/>
        <v>0.19075619965479088</v>
      </c>
      <c r="K26" s="59">
        <f t="shared" si="56"/>
        <v>0.18095222055830132</v>
      </c>
      <c r="L26" s="59">
        <f t="shared" si="56"/>
        <v>0.19126763158115287</v>
      </c>
      <c r="M26" s="59">
        <f t="shared" si="56"/>
        <v>0.17550952934902608</v>
      </c>
      <c r="N26" s="59">
        <f t="shared" si="56"/>
        <v>0.1959551843869593</v>
      </c>
      <c r="O26" s="59">
        <f t="shared" si="56"/>
        <v>0.16408016357362537</v>
      </c>
      <c r="P26" s="59">
        <f t="shared" si="56"/>
        <v>0.18503820748748723</v>
      </c>
      <c r="Q26" s="59">
        <f t="shared" si="56"/>
        <v>0.15535339806570714</v>
      </c>
      <c r="R26" s="59">
        <f t="shared" si="56"/>
        <v>0.17792544082834963</v>
      </c>
      <c r="S26" s="59">
        <f t="shared" si="56"/>
        <v>0.17337485034069658</v>
      </c>
      <c r="T26" s="59">
        <f t="shared" si="56"/>
        <v>0.16760693010121497</v>
      </c>
      <c r="U26" s="59">
        <f t="shared" si="56"/>
        <v>0.17698844776483685</v>
      </c>
      <c r="W26" s="59">
        <f t="shared" si="56"/>
        <v>0.19004788952780152</v>
      </c>
      <c r="X26" s="59">
        <f t="shared" si="56"/>
        <v>0.16918086763444812</v>
      </c>
      <c r="Y26" s="59">
        <f t="shared" si="56"/>
        <v>0.20568294356318767</v>
      </c>
      <c r="Z26" s="59">
        <f t="shared" si="56"/>
        <v>0.20514955788844544</v>
      </c>
      <c r="AA26" s="59">
        <f t="shared" si="56"/>
        <v>0.16635317726631912</v>
      </c>
      <c r="AB26" s="59">
        <f t="shared" si="56"/>
        <v>0.15566538289824247</v>
      </c>
      <c r="AC26" s="59">
        <f t="shared" si="56"/>
        <v>0.17059072017591173</v>
      </c>
      <c r="AD26" s="59">
        <f t="shared" si="56"/>
        <v>0.16139014761387568</v>
      </c>
      <c r="AE26" s="59">
        <f t="shared" si="56"/>
        <v>0.1608967850005146</v>
      </c>
      <c r="AF26" s="59">
        <f t="shared" si="56"/>
        <v>0.17020432720582332</v>
      </c>
      <c r="AG26" s="59">
        <f t="shared" si="56"/>
        <v>0.15937846975183109</v>
      </c>
      <c r="AH26" s="59">
        <f t="shared" si="56"/>
        <v>0.16079252990626355</v>
      </c>
      <c r="AI26" s="59">
        <f t="shared" si="56"/>
        <v>0.17218014994996714</v>
      </c>
      <c r="AK26" s="61">
        <f t="shared" si="57"/>
        <v>0.16673918186999787</v>
      </c>
      <c r="AL26" s="61">
        <f t="shared" si="57"/>
        <v>0.19167122574890602</v>
      </c>
      <c r="AM26" s="61">
        <f t="shared" si="57"/>
        <v>0.16958732851981126</v>
      </c>
      <c r="AN26" s="61">
        <f t="shared" si="57"/>
        <v>0.16276444410917906</v>
      </c>
      <c r="AO26" s="61">
        <f t="shared" si="57"/>
        <v>0.16461805431926066</v>
      </c>
      <c r="AP26" s="61">
        <f t="shared" si="57"/>
        <v>0.14806417276853517</v>
      </c>
      <c r="AQ26" s="61">
        <f t="shared" si="57"/>
        <v>0.14383963531500113</v>
      </c>
      <c r="AR26" s="61">
        <f t="shared" si="57"/>
        <v>0.15439321981542911</v>
      </c>
      <c r="AS26" s="61">
        <v>0.14958067973955094</v>
      </c>
      <c r="AT26" s="61">
        <v>0.14913147006466168</v>
      </c>
      <c r="AU26" s="61">
        <v>0.14913147006466168</v>
      </c>
      <c r="AV26" s="61">
        <v>0.14913147006466168</v>
      </c>
      <c r="AW26" s="59">
        <f t="shared" si="57"/>
        <v>0.16134211603372892</v>
      </c>
      <c r="AY26" s="62">
        <v>0.14577746594195456</v>
      </c>
      <c r="AZ26" s="62">
        <v>0.14577746594195456</v>
      </c>
      <c r="BA26" s="62">
        <v>0.14577746594195456</v>
      </c>
      <c r="BB26" s="62">
        <v>0.14577746594195456</v>
      </c>
      <c r="BC26" s="62">
        <v>0.14577746594195456</v>
      </c>
      <c r="BD26" s="62">
        <v>0.14577746594195456</v>
      </c>
      <c r="BE26" s="62">
        <v>0.14577746594195456</v>
      </c>
      <c r="BF26" s="62">
        <v>0.16519853283266944</v>
      </c>
      <c r="BG26" s="62">
        <v>0.14958067973955094</v>
      </c>
      <c r="BH26" s="62">
        <v>0.14658009082956142</v>
      </c>
      <c r="BI26" s="62">
        <v>0.1583923317138623</v>
      </c>
      <c r="BJ26" s="62">
        <v>0.1497671466912967</v>
      </c>
      <c r="BK26" s="59">
        <v>0.1497671466912967</v>
      </c>
      <c r="BM26" s="1">
        <f t="shared" si="66"/>
        <v>0.16441486629171015</v>
      </c>
      <c r="BN26" s="1">
        <f t="shared" si="66"/>
        <v>0.16869367525711099</v>
      </c>
      <c r="BO26" s="1">
        <f t="shared" si="66"/>
        <v>0.18452761257289746</v>
      </c>
      <c r="BP26" s="63">
        <v>0.14577746594195456</v>
      </c>
      <c r="BQ26" s="63">
        <v>0.14577746594195456</v>
      </c>
      <c r="BR26" s="63">
        <v>0.14577746594195456</v>
      </c>
      <c r="BS26" s="63">
        <v>0.14577746594195456</v>
      </c>
      <c r="BT26" s="63">
        <v>0.16519853283266944</v>
      </c>
      <c r="BU26" s="63">
        <v>0.14958067973955094</v>
      </c>
      <c r="BV26" s="63">
        <v>0.14658009082956142</v>
      </c>
      <c r="BW26" s="63">
        <v>0.1583923317138623</v>
      </c>
      <c r="BX26" s="63">
        <v>0.1497671466912967</v>
      </c>
      <c r="BY26" s="1">
        <f t="shared" si="60"/>
        <v>0.15572539631455307</v>
      </c>
      <c r="CA26" s="163"/>
      <c r="CB26" s="163"/>
      <c r="CC26" s="163"/>
      <c r="CD26" s="163"/>
      <c r="CE26" s="163"/>
      <c r="CF26" s="163"/>
      <c r="CG26" s="163"/>
      <c r="CH26" s="163"/>
      <c r="CI26" s="163"/>
      <c r="CJ26" s="163"/>
      <c r="CK26" s="163"/>
      <c r="CL26" s="163"/>
      <c r="CM26" s="1">
        <f t="shared" si="61"/>
        <v>0</v>
      </c>
      <c r="CO26" s="163"/>
      <c r="CP26" s="163"/>
      <c r="CQ26" s="163"/>
      <c r="CR26" s="163"/>
      <c r="CS26" s="1">
        <f t="shared" si="62"/>
        <v>0</v>
      </c>
      <c r="CU26" s="163"/>
      <c r="CV26" s="163"/>
      <c r="CW26" s="163"/>
      <c r="CX26" s="163"/>
      <c r="CY26" s="1">
        <f t="shared" si="63"/>
        <v>0</v>
      </c>
      <c r="DA26" s="163"/>
      <c r="DB26" s="163"/>
      <c r="DC26" s="163"/>
      <c r="DD26" s="163"/>
      <c r="DE26" s="163"/>
      <c r="DF26" s="163"/>
      <c r="DG26" s="163"/>
      <c r="DH26" s="163"/>
      <c r="DI26" s="163"/>
      <c r="DJ26" s="163"/>
      <c r="DK26" s="163"/>
      <c r="DL26" s="163"/>
      <c r="DM26" s="163"/>
      <c r="DN26" s="163"/>
      <c r="DO26" s="163"/>
      <c r="DP26" s="163"/>
      <c r="DQ26" s="163"/>
      <c r="DR26" s="163"/>
      <c r="DS26" s="163"/>
      <c r="DU26" s="59">
        <f t="shared" si="8"/>
        <v>5.958249623256362E-3</v>
      </c>
      <c r="DW26" s="59">
        <f t="shared" si="67"/>
        <v>0.96518751670517533</v>
      </c>
      <c r="DX26" s="1">
        <f t="shared" si="65"/>
        <v>1.0227263873417153E-2</v>
      </c>
    </row>
    <row r="27" spans="1:128" x14ac:dyDescent="0.3">
      <c r="B27" s="15" t="s">
        <v>22</v>
      </c>
      <c r="C27" s="16" t="s">
        <v>23</v>
      </c>
      <c r="D27" s="15" t="s">
        <v>24</v>
      </c>
      <c r="E27" s="16" t="s">
        <v>25</v>
      </c>
      <c r="F27" s="60" t="s">
        <v>28</v>
      </c>
      <c r="G27" s="15" t="s">
        <v>20</v>
      </c>
      <c r="I27" s="59">
        <f t="shared" si="56"/>
        <v>2.8485982170336908E-2</v>
      </c>
      <c r="J27" s="59">
        <f t="shared" si="56"/>
        <v>3.0933437781857986E-2</v>
      </c>
      <c r="K27" s="59">
        <f t="shared" si="56"/>
        <v>2.9343603333778591E-2</v>
      </c>
      <c r="L27" s="59">
        <f t="shared" si="56"/>
        <v>3.10163726888356E-2</v>
      </c>
      <c r="M27" s="59">
        <f t="shared" si="56"/>
        <v>2.8461004759301526E-2</v>
      </c>
      <c r="N27" s="59">
        <f t="shared" si="56"/>
        <v>3.1776516387074481E-2</v>
      </c>
      <c r="O27" s="59">
        <f t="shared" si="56"/>
        <v>2.6607594093020326E-2</v>
      </c>
      <c r="P27" s="59">
        <f t="shared" si="56"/>
        <v>3.0006195808781711E-2</v>
      </c>
      <c r="Q27" s="59">
        <f t="shared" si="56"/>
        <v>2.5192442929574128E-2</v>
      </c>
      <c r="R27" s="59">
        <f t="shared" si="56"/>
        <v>2.8852774188381024E-2</v>
      </c>
      <c r="S27" s="59">
        <f t="shared" si="56"/>
        <v>2.8114840595788632E-2</v>
      </c>
      <c r="T27" s="59">
        <f t="shared" si="56"/>
        <v>2.7179502178575402E-2</v>
      </c>
      <c r="U27" s="59">
        <f t="shared" si="56"/>
        <v>2.8700829367270832E-2</v>
      </c>
      <c r="W27" s="59">
        <f t="shared" si="56"/>
        <v>3.0818576680184027E-2</v>
      </c>
      <c r="X27" s="59">
        <f t="shared" si="56"/>
        <v>2.743473529207267E-2</v>
      </c>
      <c r="Y27" s="59">
        <f t="shared" si="56"/>
        <v>3.3353990848084485E-2</v>
      </c>
      <c r="Z27" s="59">
        <f t="shared" si="56"/>
        <v>3.3267495873801962E-2</v>
      </c>
      <c r="AA27" s="59">
        <f t="shared" si="56"/>
        <v>2.6976190908051752E-2</v>
      </c>
      <c r="AB27" s="59">
        <f t="shared" si="56"/>
        <v>2.5243035064579859E-2</v>
      </c>
      <c r="AC27" s="59">
        <f t="shared" si="56"/>
        <v>2.7663360028526228E-2</v>
      </c>
      <c r="AD27" s="59">
        <f t="shared" si="56"/>
        <v>2.6171375288736597E-2</v>
      </c>
      <c r="AE27" s="59">
        <f t="shared" si="56"/>
        <v>2.6091370540623993E-2</v>
      </c>
      <c r="AF27" s="59">
        <f t="shared" si="56"/>
        <v>2.7600701709052426E-2</v>
      </c>
      <c r="AG27" s="59">
        <f t="shared" si="56"/>
        <v>2.5845157257053688E-2</v>
      </c>
      <c r="AH27" s="59">
        <f t="shared" si="56"/>
        <v>2.6074464309123822E-2</v>
      </c>
      <c r="AI27" s="59">
        <f t="shared" si="56"/>
        <v>2.7921105397291968E-2</v>
      </c>
      <c r="AK27" s="61">
        <f t="shared" si="57"/>
        <v>2.7038786249188838E-2</v>
      </c>
      <c r="AL27" s="61">
        <f t="shared" si="57"/>
        <v>3.108182039171449E-2</v>
      </c>
      <c r="AM27" s="61">
        <f t="shared" si="57"/>
        <v>2.7500647868077498E-2</v>
      </c>
      <c r="AN27" s="61">
        <f t="shared" si="57"/>
        <v>2.6394234179866874E-2</v>
      </c>
      <c r="AO27" s="61">
        <f t="shared" si="57"/>
        <v>2.6694819619339564E-2</v>
      </c>
      <c r="AP27" s="61">
        <f t="shared" si="57"/>
        <v>2.4010406394897595E-2</v>
      </c>
      <c r="AQ27" s="61">
        <f t="shared" si="57"/>
        <v>2.3325346267297476E-2</v>
      </c>
      <c r="AR27" s="61">
        <f t="shared" si="57"/>
        <v>2.5036738348447961E-2</v>
      </c>
      <c r="AS27" s="61">
        <v>2.4339732671746189E-2</v>
      </c>
      <c r="AT27" s="61">
        <v>2.4228881380185086E-2</v>
      </c>
      <c r="AU27" s="61">
        <v>2.4228881380185086E-2</v>
      </c>
      <c r="AV27" s="61">
        <v>2.4228881380185086E-2</v>
      </c>
      <c r="AW27" s="59">
        <f t="shared" si="57"/>
        <v>2.6163586383847925E-2</v>
      </c>
      <c r="AY27" s="62">
        <v>2.3702522122647798E-2</v>
      </c>
      <c r="AZ27" s="62">
        <v>2.3702522122647798E-2</v>
      </c>
      <c r="BA27" s="62">
        <v>2.3702522122647798E-2</v>
      </c>
      <c r="BB27" s="62">
        <v>2.3702522122647798E-2</v>
      </c>
      <c r="BC27" s="62">
        <v>2.3702522122647798E-2</v>
      </c>
      <c r="BD27" s="62">
        <v>2.3702522122647798E-2</v>
      </c>
      <c r="BE27" s="62">
        <v>2.3702522122647798E-2</v>
      </c>
      <c r="BF27" s="62">
        <v>2.6870695626345784E-2</v>
      </c>
      <c r="BG27" s="62">
        <v>2.4339732671746189E-2</v>
      </c>
      <c r="BH27" s="62">
        <v>2.3860629252968762E-2</v>
      </c>
      <c r="BI27" s="62">
        <v>2.5793287467824229E-2</v>
      </c>
      <c r="BJ27" s="62">
        <v>2.4397975213815745E-2</v>
      </c>
      <c r="BK27" s="59">
        <v>2.4397975213815745E-2</v>
      </c>
      <c r="BM27" s="1">
        <f t="shared" si="66"/>
        <v>2.6661870209466507E-2</v>
      </c>
      <c r="BN27" s="1">
        <f t="shared" si="66"/>
        <v>2.735573112277475E-2</v>
      </c>
      <c r="BO27" s="1">
        <f t="shared" si="66"/>
        <v>2.9923396633442827E-2</v>
      </c>
      <c r="BP27" s="63">
        <v>2.3702522122647798E-2</v>
      </c>
      <c r="BQ27" s="63">
        <v>2.3702522122647798E-2</v>
      </c>
      <c r="BR27" s="63">
        <v>2.3702522122647798E-2</v>
      </c>
      <c r="BS27" s="63">
        <v>2.3702522122647798E-2</v>
      </c>
      <c r="BT27" s="63">
        <v>2.6870695626345784E-2</v>
      </c>
      <c r="BU27" s="63">
        <v>2.4339732671746189E-2</v>
      </c>
      <c r="BV27" s="63">
        <v>2.3860629252968762E-2</v>
      </c>
      <c r="BW27" s="63">
        <v>2.5793287467824229E-2</v>
      </c>
      <c r="BX27" s="63">
        <v>2.4397975213815745E-2</v>
      </c>
      <c r="BY27" s="1">
        <f t="shared" si="60"/>
        <v>2.5314134160952274E-2</v>
      </c>
      <c r="CA27" s="163"/>
      <c r="CB27" s="163"/>
      <c r="CC27" s="163"/>
      <c r="CD27" s="163"/>
      <c r="CE27" s="163"/>
      <c r="CF27" s="163"/>
      <c r="CG27" s="163"/>
      <c r="CH27" s="163"/>
      <c r="CI27" s="163"/>
      <c r="CJ27" s="163"/>
      <c r="CK27" s="163"/>
      <c r="CL27" s="163"/>
      <c r="CM27" s="1">
        <f t="shared" si="61"/>
        <v>0</v>
      </c>
      <c r="CO27" s="163"/>
      <c r="CP27" s="163"/>
      <c r="CQ27" s="163"/>
      <c r="CR27" s="163"/>
      <c r="CS27" s="1">
        <f t="shared" si="62"/>
        <v>0</v>
      </c>
      <c r="CU27" s="163"/>
      <c r="CV27" s="163"/>
      <c r="CW27" s="163"/>
      <c r="CX27" s="163"/>
      <c r="CY27" s="1">
        <f t="shared" si="63"/>
        <v>0</v>
      </c>
      <c r="DA27" s="163"/>
      <c r="DB27" s="163"/>
      <c r="DC27" s="163"/>
      <c r="DD27" s="163"/>
      <c r="DE27" s="163"/>
      <c r="DF27" s="163"/>
      <c r="DG27" s="163"/>
      <c r="DH27" s="163"/>
      <c r="DI27" s="163"/>
      <c r="DJ27" s="163"/>
      <c r="DK27" s="163"/>
      <c r="DL27" s="163"/>
      <c r="DM27" s="163"/>
      <c r="DN27" s="163"/>
      <c r="DO27" s="163"/>
      <c r="DP27" s="163"/>
      <c r="DQ27" s="163"/>
      <c r="DR27" s="163"/>
      <c r="DS27" s="163"/>
      <c r="DU27" s="59">
        <f t="shared" si="8"/>
        <v>9.1615894713652918E-4</v>
      </c>
      <c r="DW27" s="59">
        <f t="shared" si="67"/>
        <v>0.96753303578365468</v>
      </c>
      <c r="DX27" s="1">
        <f t="shared" si="65"/>
        <v>1.6625055123840947E-3</v>
      </c>
    </row>
    <row r="28" spans="1:128" x14ac:dyDescent="0.3">
      <c r="B28" s="15" t="s">
        <v>22</v>
      </c>
      <c r="C28" s="16" t="s">
        <v>23</v>
      </c>
      <c r="D28" s="15" t="s">
        <v>24</v>
      </c>
      <c r="E28" s="16" t="s">
        <v>25</v>
      </c>
      <c r="F28" s="60" t="s">
        <v>29</v>
      </c>
      <c r="G28" s="15" t="s">
        <v>20</v>
      </c>
      <c r="I28" s="59">
        <f t="shared" si="56"/>
        <v>3.0933953253690912E-2</v>
      </c>
      <c r="J28" s="59">
        <f t="shared" si="56"/>
        <v>3.4042702542714354E-2</v>
      </c>
      <c r="K28" s="59">
        <f t="shared" si="56"/>
        <v>3.1631063267301286E-2</v>
      </c>
      <c r="L28" s="59">
        <f t="shared" si="56"/>
        <v>3.4841168865182244E-2</v>
      </c>
      <c r="M28" s="59">
        <f t="shared" si="56"/>
        <v>2.8973577659740572E-2</v>
      </c>
      <c r="N28" s="59">
        <f t="shared" si="56"/>
        <v>3.3828005160592728E-2</v>
      </c>
      <c r="O28" s="59">
        <f t="shared" si="56"/>
        <v>2.9087589663857761E-2</v>
      </c>
      <c r="P28" s="59">
        <f t="shared" si="56"/>
        <v>3.2459901452683598E-2</v>
      </c>
      <c r="Q28" s="59">
        <f t="shared" si="56"/>
        <v>2.7208081785117088E-2</v>
      </c>
      <c r="R28" s="59">
        <f t="shared" si="56"/>
        <v>3.2739808309662985E-2</v>
      </c>
      <c r="S28" s="59">
        <f t="shared" si="56"/>
        <v>3.170085319511811E-2</v>
      </c>
      <c r="T28" s="59">
        <f t="shared" si="56"/>
        <v>2.9338598666357969E-2</v>
      </c>
      <c r="U28" s="59">
        <f t="shared" si="56"/>
        <v>3.1254621123561539E-2</v>
      </c>
      <c r="W28" s="59">
        <f t="shared" si="56"/>
        <v>3.4253050904378926E-2</v>
      </c>
      <c r="X28" s="59">
        <f t="shared" si="56"/>
        <v>3.0868285594557076E-2</v>
      </c>
      <c r="Y28" s="59">
        <f t="shared" si="56"/>
        <v>3.7859962972050777E-2</v>
      </c>
      <c r="Z28" s="59">
        <f t="shared" si="56"/>
        <v>3.7423413016123272E-2</v>
      </c>
      <c r="AA28" s="59">
        <f t="shared" si="56"/>
        <v>3.0745528614401812E-2</v>
      </c>
      <c r="AB28" s="59">
        <f t="shared" si="56"/>
        <v>2.9193715936094218E-2</v>
      </c>
      <c r="AC28" s="59">
        <f t="shared" si="56"/>
        <v>3.191498386582281E-2</v>
      </c>
      <c r="AD28" s="59">
        <f t="shared" si="56"/>
        <v>3.0574164855613088E-2</v>
      </c>
      <c r="AE28" s="59">
        <f t="shared" si="56"/>
        <v>3.085828656722707E-2</v>
      </c>
      <c r="AF28" s="59">
        <f t="shared" si="56"/>
        <v>3.2341358653187553E-2</v>
      </c>
      <c r="AG28" s="59">
        <f t="shared" si="56"/>
        <v>3.1542233738162284E-2</v>
      </c>
      <c r="AH28" s="59">
        <f t="shared" si="56"/>
        <v>3.1765657789643811E-2</v>
      </c>
      <c r="AI28" s="59">
        <f t="shared" si="56"/>
        <v>3.2337005438834637E-2</v>
      </c>
      <c r="AK28" s="61">
        <f t="shared" si="57"/>
        <v>3.4154811444531773E-2</v>
      </c>
      <c r="AL28" s="61">
        <f t="shared" si="57"/>
        <v>3.8300194332483384E-2</v>
      </c>
      <c r="AM28" s="61">
        <f t="shared" si="57"/>
        <v>3.2936039770642432E-2</v>
      </c>
      <c r="AN28" s="61">
        <f t="shared" si="57"/>
        <v>3.1964760288676064E-2</v>
      </c>
      <c r="AO28" s="61">
        <f t="shared" si="57"/>
        <v>3.1438947654856594E-2</v>
      </c>
      <c r="AP28" s="61">
        <f t="shared" si="57"/>
        <v>2.7540501048984437E-2</v>
      </c>
      <c r="AQ28" s="61">
        <f t="shared" si="57"/>
        <v>2.6802127665508099E-2</v>
      </c>
      <c r="AR28" s="61">
        <f t="shared" si="57"/>
        <v>2.856846342007931E-2</v>
      </c>
      <c r="AS28" s="61">
        <v>2.5903173810209425E-2</v>
      </c>
      <c r="AT28" s="61">
        <v>2.5747843070859797E-2</v>
      </c>
      <c r="AU28" s="61">
        <v>2.5747843070859797E-2</v>
      </c>
      <c r="AV28" s="61">
        <v>2.5747843070859797E-2</v>
      </c>
      <c r="AW28" s="59">
        <f t="shared" si="57"/>
        <v>3.1119208634618326E-2</v>
      </c>
      <c r="AY28" s="62">
        <v>2.5206873071173055E-2</v>
      </c>
      <c r="AZ28" s="62">
        <v>2.5206873071173055E-2</v>
      </c>
      <c r="BA28" s="62">
        <v>2.5206873071173055E-2</v>
      </c>
      <c r="BB28" s="62">
        <v>2.5206873071173055E-2</v>
      </c>
      <c r="BC28" s="62">
        <v>2.5206873071173055E-2</v>
      </c>
      <c r="BD28" s="62">
        <v>2.5206873071173055E-2</v>
      </c>
      <c r="BE28" s="62">
        <v>2.5206873071173055E-2</v>
      </c>
      <c r="BF28" s="62">
        <v>2.8586449574550733E-2</v>
      </c>
      <c r="BG28" s="62">
        <v>2.5903173810209425E-2</v>
      </c>
      <c r="BH28" s="62">
        <v>2.5402351078336674E-2</v>
      </c>
      <c r="BI28" s="62">
        <v>2.7469613891630724E-2</v>
      </c>
      <c r="BJ28" s="62">
        <v>2.5992764831719608E-2</v>
      </c>
      <c r="BK28" s="59">
        <v>2.5992764831719608E-2</v>
      </c>
      <c r="BM28" s="1">
        <f t="shared" si="66"/>
        <v>3.4191292614798294E-2</v>
      </c>
      <c r="BN28" s="1">
        <f t="shared" si="66"/>
        <v>3.2789227929071144E-2</v>
      </c>
      <c r="BO28" s="1">
        <f t="shared" si="66"/>
        <v>3.6007513262927809E-2</v>
      </c>
      <c r="BP28" s="63">
        <v>2.5206873071173055E-2</v>
      </c>
      <c r="BQ28" s="63">
        <v>2.5206873071173055E-2</v>
      </c>
      <c r="BR28" s="63">
        <v>2.5206873071173055E-2</v>
      </c>
      <c r="BS28" s="63">
        <v>2.5206873071173055E-2</v>
      </c>
      <c r="BT28" s="63">
        <v>2.8586449574550733E-2</v>
      </c>
      <c r="BU28" s="63">
        <v>2.5903173810209425E-2</v>
      </c>
      <c r="BV28" s="63">
        <v>2.5402351078336674E-2</v>
      </c>
      <c r="BW28" s="63">
        <v>2.7469613891630724E-2</v>
      </c>
      <c r="BX28" s="63">
        <v>2.5992764831719608E-2</v>
      </c>
      <c r="BY28" s="1">
        <f t="shared" si="60"/>
        <v>2.8046057207055095E-2</v>
      </c>
      <c r="CA28" s="163"/>
      <c r="CB28" s="163"/>
      <c r="CC28" s="163"/>
      <c r="CD28" s="163"/>
      <c r="CE28" s="163"/>
      <c r="CF28" s="163"/>
      <c r="CG28" s="163"/>
      <c r="CH28" s="163"/>
      <c r="CI28" s="163"/>
      <c r="CJ28" s="163"/>
      <c r="CK28" s="163"/>
      <c r="CL28" s="163"/>
      <c r="CM28" s="1">
        <f t="shared" si="61"/>
        <v>0</v>
      </c>
      <c r="CO28" s="163"/>
      <c r="CP28" s="163"/>
      <c r="CQ28" s="163"/>
      <c r="CR28" s="163"/>
      <c r="CS28" s="1">
        <f t="shared" si="62"/>
        <v>0</v>
      </c>
      <c r="CU28" s="163"/>
      <c r="CV28" s="163"/>
      <c r="CW28" s="163"/>
      <c r="CX28" s="163"/>
      <c r="CY28" s="1">
        <f t="shared" si="63"/>
        <v>0</v>
      </c>
      <c r="DA28" s="163"/>
      <c r="DB28" s="163"/>
      <c r="DC28" s="163"/>
      <c r="DD28" s="163"/>
      <c r="DE28" s="163"/>
      <c r="DF28" s="163"/>
      <c r="DG28" s="163"/>
      <c r="DH28" s="163"/>
      <c r="DI28" s="163"/>
      <c r="DJ28" s="163"/>
      <c r="DK28" s="163"/>
      <c r="DL28" s="163"/>
      <c r="DM28" s="163"/>
      <c r="DN28" s="163"/>
      <c r="DO28" s="163"/>
      <c r="DP28" s="163"/>
      <c r="DQ28" s="163"/>
      <c r="DR28" s="163"/>
      <c r="DS28" s="163"/>
      <c r="DU28" s="59">
        <f t="shared" si="8"/>
        <v>2.0532923753354866E-3</v>
      </c>
      <c r="DW28" s="59">
        <f t="shared" si="67"/>
        <v>0.90124583617642107</v>
      </c>
      <c r="DX28" s="1">
        <f t="shared" si="65"/>
        <v>1.8419245316038393E-3</v>
      </c>
    </row>
    <row r="29" spans="1:128" x14ac:dyDescent="0.3">
      <c r="B29" s="15" t="s">
        <v>22</v>
      </c>
      <c r="C29" s="16" t="s">
        <v>23</v>
      </c>
      <c r="D29" s="15" t="s">
        <v>24</v>
      </c>
      <c r="E29" s="16" t="s">
        <v>25</v>
      </c>
      <c r="F29" s="60" t="s">
        <v>30</v>
      </c>
      <c r="G29" s="15" t="s">
        <v>20</v>
      </c>
      <c r="I29" s="59">
        <f t="shared" si="56"/>
        <v>2.1523510048780902E-2</v>
      </c>
      <c r="J29" s="59">
        <f t="shared" si="56"/>
        <v>2.2082502861372772E-2</v>
      </c>
      <c r="K29" s="59">
        <f t="shared" si="56"/>
        <v>1.9921244927946846E-2</v>
      </c>
      <c r="L29" s="59">
        <f t="shared" si="56"/>
        <v>2.2127403466887696E-2</v>
      </c>
      <c r="M29" s="59">
        <f t="shared" si="56"/>
        <v>2.1639550995822737E-2</v>
      </c>
      <c r="N29" s="59">
        <f t="shared" si="56"/>
        <v>2.4611287966318247E-2</v>
      </c>
      <c r="O29" s="59">
        <f t="shared" si="56"/>
        <v>2.0816101671726463E-2</v>
      </c>
      <c r="P29" s="59">
        <f t="shared" si="56"/>
        <v>2.2370664886188916E-2</v>
      </c>
      <c r="Q29" s="59">
        <f t="shared" si="56"/>
        <v>1.889902556072505E-2</v>
      </c>
      <c r="R29" s="59">
        <f t="shared" si="56"/>
        <v>2.1231429880914181E-2</v>
      </c>
      <c r="S29" s="59">
        <f t="shared" si="56"/>
        <v>2.0878913916042456E-2</v>
      </c>
      <c r="T29" s="59">
        <f t="shared" si="56"/>
        <v>1.8999233467049237E-2</v>
      </c>
      <c r="U29" s="59">
        <f t="shared" si="56"/>
        <v>2.1141968504608429E-2</v>
      </c>
      <c r="W29" s="59">
        <f t="shared" si="56"/>
        <v>2.092354095826807E-2</v>
      </c>
      <c r="X29" s="59">
        <f t="shared" si="56"/>
        <v>1.7868204769889876E-2</v>
      </c>
      <c r="Y29" s="59">
        <f t="shared" si="56"/>
        <v>2.1869621066458202E-2</v>
      </c>
      <c r="Z29" s="59">
        <f t="shared" si="56"/>
        <v>2.3598039983624079E-2</v>
      </c>
      <c r="AA29" s="59">
        <f t="shared" si="56"/>
        <v>2.0794518183542689E-2</v>
      </c>
      <c r="AB29" s="59">
        <f t="shared" si="56"/>
        <v>1.9922536094529996E-2</v>
      </c>
      <c r="AC29" s="59">
        <f t="shared" si="56"/>
        <v>3.6181785016099347E-3</v>
      </c>
      <c r="AD29" s="59">
        <f t="shared" si="56"/>
        <v>3.4245992721451284E-3</v>
      </c>
      <c r="AE29" s="59">
        <f t="shared" si="56"/>
        <v>3.3622564356436584E-3</v>
      </c>
      <c r="AF29" s="59">
        <f t="shared" si="56"/>
        <v>3.3370846892595498E-3</v>
      </c>
      <c r="AG29" s="59">
        <f t="shared" si="56"/>
        <v>3.1483521896420756E-3</v>
      </c>
      <c r="AH29" s="59">
        <f t="shared" si="56"/>
        <v>3.0914070207707718E-3</v>
      </c>
      <c r="AI29" s="59">
        <f t="shared" si="56"/>
        <v>1.1806809161313514E-2</v>
      </c>
      <c r="AK29" s="61">
        <f t="shared" si="57"/>
        <v>3.1876831128905031E-3</v>
      </c>
      <c r="AL29" s="61">
        <f t="shared" si="57"/>
        <v>3.4703643853619781E-3</v>
      </c>
      <c r="AM29" s="61">
        <f t="shared" si="57"/>
        <v>3.0213976342743499E-3</v>
      </c>
      <c r="AN29" s="61">
        <f t="shared" si="57"/>
        <v>0</v>
      </c>
      <c r="AO29" s="61">
        <f t="shared" si="57"/>
        <v>0</v>
      </c>
      <c r="AP29" s="61">
        <f t="shared" si="57"/>
        <v>0</v>
      </c>
      <c r="AQ29" s="61">
        <f t="shared" si="57"/>
        <v>2.8772801835632192E-3</v>
      </c>
      <c r="AR29" s="61">
        <f t="shared" si="57"/>
        <v>3.0269413794336325E-3</v>
      </c>
      <c r="AS29" s="61">
        <v>0</v>
      </c>
      <c r="AT29" s="61">
        <v>0</v>
      </c>
      <c r="AU29" s="61">
        <v>0</v>
      </c>
      <c r="AV29" s="61">
        <v>0</v>
      </c>
      <c r="AW29" s="59">
        <f t="shared" si="57"/>
        <v>2.0533491089442732E-3</v>
      </c>
      <c r="AY29" s="62">
        <v>0</v>
      </c>
      <c r="AZ29" s="62">
        <v>0</v>
      </c>
      <c r="BA29" s="62">
        <v>0</v>
      </c>
      <c r="BB29" s="62">
        <v>0</v>
      </c>
      <c r="BC29" s="62">
        <v>0</v>
      </c>
      <c r="BD29" s="62">
        <v>0</v>
      </c>
      <c r="BE29" s="62">
        <v>0</v>
      </c>
      <c r="BF29" s="62">
        <v>0</v>
      </c>
      <c r="BG29" s="62">
        <v>0</v>
      </c>
      <c r="BH29" s="62">
        <v>0</v>
      </c>
      <c r="BI29" s="62">
        <v>0</v>
      </c>
      <c r="BJ29" s="62">
        <v>0</v>
      </c>
      <c r="BK29" s="59">
        <v>0</v>
      </c>
      <c r="BM29" s="1">
        <f t="shared" si="66"/>
        <v>3.0561500311495201E-3</v>
      </c>
      <c r="BN29" s="1">
        <f t="shared" si="66"/>
        <v>2.9342151668221815E-3</v>
      </c>
      <c r="BO29" s="1">
        <f t="shared" si="66"/>
        <v>3.2453634406624443E-3</v>
      </c>
      <c r="BP29" s="63">
        <v>0</v>
      </c>
      <c r="BQ29" s="63">
        <v>0</v>
      </c>
      <c r="BR29" s="63">
        <v>0</v>
      </c>
      <c r="BS29" s="63">
        <v>0</v>
      </c>
      <c r="BT29" s="63">
        <v>0</v>
      </c>
      <c r="BU29" s="63">
        <v>0</v>
      </c>
      <c r="BV29" s="63">
        <v>0</v>
      </c>
      <c r="BW29" s="63">
        <v>0</v>
      </c>
      <c r="BX29" s="63">
        <v>0</v>
      </c>
      <c r="BY29" s="1">
        <f t="shared" si="60"/>
        <v>7.4490974047159407E-4</v>
      </c>
      <c r="CA29" s="163"/>
      <c r="CB29" s="163"/>
      <c r="CC29" s="163"/>
      <c r="CD29" s="163"/>
      <c r="CE29" s="163"/>
      <c r="CF29" s="163"/>
      <c r="CG29" s="163"/>
      <c r="CH29" s="163"/>
      <c r="CI29" s="163"/>
      <c r="CJ29" s="163"/>
      <c r="CK29" s="163"/>
      <c r="CL29" s="163"/>
      <c r="CM29" s="1">
        <f t="shared" si="61"/>
        <v>0</v>
      </c>
      <c r="CO29" s="163"/>
      <c r="CP29" s="163"/>
      <c r="CQ29" s="163"/>
      <c r="CR29" s="163"/>
      <c r="CS29" s="1">
        <f t="shared" si="62"/>
        <v>0</v>
      </c>
      <c r="CU29" s="163"/>
      <c r="CV29" s="163"/>
      <c r="CW29" s="163"/>
      <c r="CX29" s="163"/>
      <c r="CY29" s="1">
        <f t="shared" si="63"/>
        <v>0</v>
      </c>
      <c r="DA29" s="163"/>
      <c r="DB29" s="163"/>
      <c r="DC29" s="163"/>
      <c r="DD29" s="163"/>
      <c r="DE29" s="163"/>
      <c r="DF29" s="163"/>
      <c r="DG29" s="163"/>
      <c r="DH29" s="163"/>
      <c r="DI29" s="163"/>
      <c r="DJ29" s="163"/>
      <c r="DK29" s="163"/>
      <c r="DL29" s="163"/>
      <c r="DM29" s="163"/>
      <c r="DN29" s="163"/>
      <c r="DO29" s="163"/>
      <c r="DP29" s="163"/>
      <c r="DQ29" s="163"/>
      <c r="DR29" s="163"/>
      <c r="DS29" s="163"/>
      <c r="DU29" s="59">
        <f t="shared" si="8"/>
        <v>7.4490974047159407E-4</v>
      </c>
      <c r="DW29" s="59">
        <f t="shared" si="67"/>
        <v>0.36277793056563501</v>
      </c>
      <c r="DX29" s="1">
        <f t="shared" si="65"/>
        <v>4.8921939888938449E-5</v>
      </c>
    </row>
    <row r="30" spans="1:128" x14ac:dyDescent="0.3">
      <c r="B30" s="15" t="s">
        <v>31</v>
      </c>
      <c r="C30" s="16" t="s">
        <v>32</v>
      </c>
      <c r="D30" s="15" t="s">
        <v>33</v>
      </c>
      <c r="E30" s="16" t="s">
        <v>34</v>
      </c>
      <c r="F30" s="60" t="s">
        <v>35</v>
      </c>
      <c r="G30" s="15" t="s">
        <v>20</v>
      </c>
      <c r="I30" s="59">
        <f t="shared" si="56"/>
        <v>2.5307805818600548E-2</v>
      </c>
      <c r="J30" s="59">
        <f t="shared" si="56"/>
        <v>2.5958990429561592E-2</v>
      </c>
      <c r="K30" s="59">
        <f t="shared" si="56"/>
        <v>2.3420328315234617E-2</v>
      </c>
      <c r="L30" s="59">
        <f t="shared" si="56"/>
        <v>2.6016773863537242E-2</v>
      </c>
      <c r="M30" s="59">
        <f t="shared" si="56"/>
        <v>2.5444248137969069E-2</v>
      </c>
      <c r="N30" s="59">
        <f t="shared" si="56"/>
        <v>2.8934149995720335E-2</v>
      </c>
      <c r="O30" s="59">
        <f t="shared" si="56"/>
        <v>2.4522674366578956E-2</v>
      </c>
      <c r="P30" s="59">
        <f t="shared" si="56"/>
        <v>2.635404741095182E-2</v>
      </c>
      <c r="Q30" s="59">
        <f t="shared" si="56"/>
        <v>2.2264251250346173E-2</v>
      </c>
      <c r="R30" s="59">
        <f t="shared" si="56"/>
        <v>2.5011945704463176E-2</v>
      </c>
      <c r="S30" s="59">
        <f t="shared" si="56"/>
        <v>2.4596671510537849E-2</v>
      </c>
      <c r="T30" s="59">
        <f t="shared" si="56"/>
        <v>2.166530313590552E-2</v>
      </c>
      <c r="U30" s="59">
        <f t="shared" si="56"/>
        <v>2.4814020273328179E-2</v>
      </c>
      <c r="W30" s="59">
        <f t="shared" si="56"/>
        <v>1.9869994929530239E-2</v>
      </c>
      <c r="X30" s="59">
        <f t="shared" si="56"/>
        <v>1.8143286941641214E-2</v>
      </c>
      <c r="Y30" s="59">
        <f t="shared" si="56"/>
        <v>2.576383387320931E-2</v>
      </c>
      <c r="Z30" s="59">
        <f t="shared" si="56"/>
        <v>2.7799972316330822E-2</v>
      </c>
      <c r="AA30" s="59">
        <f t="shared" si="56"/>
        <v>2.4497229755564592E-2</v>
      </c>
      <c r="AB30" s="59">
        <f t="shared" si="56"/>
        <v>2.3469970712883387E-2</v>
      </c>
      <c r="AC30" s="59">
        <f t="shared" si="56"/>
        <v>1.9579383663775275E-3</v>
      </c>
      <c r="AD30" s="59">
        <f t="shared" si="56"/>
        <v>1.8531850496995633E-3</v>
      </c>
      <c r="AE30" s="59">
        <f t="shared" si="56"/>
        <v>1.8194488939717265E-3</v>
      </c>
      <c r="AF30" s="59">
        <f t="shared" si="56"/>
        <v>1.8058274734133357E-3</v>
      </c>
      <c r="AG30" s="59">
        <f t="shared" si="56"/>
        <v>1.7036969119948533E-3</v>
      </c>
      <c r="AH30" s="59">
        <f t="shared" si="56"/>
        <v>1.672881647172237E-3</v>
      </c>
      <c r="AI30" s="59">
        <f t="shared" si="56"/>
        <v>1.2169276675726128E-2</v>
      </c>
      <c r="AK30" s="61">
        <f t="shared" si="57"/>
        <v>1.7249804192619902E-3</v>
      </c>
      <c r="AL30" s="61">
        <f t="shared" si="57"/>
        <v>1.8779503477749937E-3</v>
      </c>
      <c r="AM30" s="61">
        <f t="shared" si="57"/>
        <v>1.6349968210788411E-3</v>
      </c>
      <c r="AN30" s="61">
        <f t="shared" si="57"/>
        <v>1.6737191406384273E-3</v>
      </c>
      <c r="AO30" s="61">
        <f t="shared" si="57"/>
        <v>1.7605437907563845E-3</v>
      </c>
      <c r="AP30" s="61">
        <f t="shared" si="57"/>
        <v>1.6109484997711527E-3</v>
      </c>
      <c r="AQ30" s="61">
        <f t="shared" si="57"/>
        <v>1.5570092127760596E-3</v>
      </c>
      <c r="AR30" s="61">
        <f t="shared" si="57"/>
        <v>1.637996759465362E-3</v>
      </c>
      <c r="AS30" s="61">
        <v>1.9663260930337986E-2</v>
      </c>
      <c r="AT30" s="61">
        <v>2.003284991940231E-2</v>
      </c>
      <c r="AU30" s="61">
        <v>2.003284991940231E-2</v>
      </c>
      <c r="AV30" s="61">
        <v>2.003284991940231E-2</v>
      </c>
      <c r="AW30" s="59">
        <f t="shared" si="57"/>
        <v>1.6623062795437095E-3</v>
      </c>
      <c r="AY30" s="62">
        <v>1.9371660298309241E-2</v>
      </c>
      <c r="AZ30" s="62">
        <v>1.9371660298309241E-2</v>
      </c>
      <c r="BA30" s="62">
        <v>1.9371660298309241E-2</v>
      </c>
      <c r="BB30" s="62">
        <v>1.9371660298309241E-2</v>
      </c>
      <c r="BC30" s="62">
        <v>1.9371660298309241E-2</v>
      </c>
      <c r="BD30" s="62">
        <v>1.9371660298309241E-2</v>
      </c>
      <c r="BE30" s="62">
        <v>1.9371660298309241E-2</v>
      </c>
      <c r="BF30" s="62">
        <v>2.1834053708911318E-2</v>
      </c>
      <c r="BG30" s="62">
        <v>1.9663260930337986E-2</v>
      </c>
      <c r="BH30" s="62">
        <v>1.9164917529181133E-2</v>
      </c>
      <c r="BI30" s="62">
        <v>2.0597669784207861E-2</v>
      </c>
      <c r="BJ30" s="62">
        <v>1.9371019320552324E-2</v>
      </c>
      <c r="BK30" s="59">
        <v>1.9371019320552324E-2</v>
      </c>
      <c r="BM30" s="1">
        <f t="shared" si="66"/>
        <v>1.6538027056400494E-3</v>
      </c>
      <c r="BN30" s="1">
        <f t="shared" si="66"/>
        <v>1.5878189673607347E-3</v>
      </c>
      <c r="BO30" s="1">
        <f t="shared" si="66"/>
        <v>1.7561935072388413E-3</v>
      </c>
      <c r="BP30" s="63">
        <v>1.9371660298309241E-2</v>
      </c>
      <c r="BQ30" s="63">
        <v>1.9371660298309241E-2</v>
      </c>
      <c r="BR30" s="63">
        <v>1.9371660298309241E-2</v>
      </c>
      <c r="BS30" s="63">
        <v>1.9371660298309241E-2</v>
      </c>
      <c r="BT30" s="63">
        <v>2.1834053708911318E-2</v>
      </c>
      <c r="BU30" s="63">
        <v>1.9663260930337986E-2</v>
      </c>
      <c r="BV30" s="63">
        <v>1.9164917529181133E-2</v>
      </c>
      <c r="BW30" s="63">
        <v>2.0597669784207861E-2</v>
      </c>
      <c r="BX30" s="63">
        <v>1.9371019320552324E-2</v>
      </c>
      <c r="BY30" s="1">
        <f t="shared" si="60"/>
        <v>1.5415519046307448E-2</v>
      </c>
      <c r="CA30" s="163"/>
      <c r="CB30" s="163"/>
      <c r="CC30" s="163"/>
      <c r="CD30" s="163"/>
      <c r="CE30" s="163"/>
      <c r="CF30" s="163"/>
      <c r="CG30" s="163"/>
      <c r="CH30" s="163"/>
      <c r="CI30" s="163"/>
      <c r="CJ30" s="163"/>
      <c r="CK30" s="163"/>
      <c r="CL30" s="163"/>
      <c r="CM30" s="1">
        <f t="shared" si="61"/>
        <v>0</v>
      </c>
      <c r="CO30" s="163"/>
      <c r="CP30" s="163"/>
      <c r="CQ30" s="163"/>
      <c r="CR30" s="163"/>
      <c r="CS30" s="1">
        <f t="shared" si="62"/>
        <v>0</v>
      </c>
      <c r="CU30" s="163"/>
      <c r="CV30" s="163"/>
      <c r="CW30" s="163"/>
      <c r="CX30" s="163"/>
      <c r="CY30" s="1">
        <f t="shared" si="63"/>
        <v>0</v>
      </c>
      <c r="DA30" s="163"/>
      <c r="DB30" s="163"/>
      <c r="DC30" s="163"/>
      <c r="DD30" s="163"/>
      <c r="DE30" s="163"/>
      <c r="DF30" s="163"/>
      <c r="DG30" s="163"/>
      <c r="DH30" s="163"/>
      <c r="DI30" s="163"/>
      <c r="DJ30" s="163"/>
      <c r="DK30" s="163"/>
      <c r="DL30" s="163"/>
      <c r="DM30" s="163"/>
      <c r="DN30" s="163"/>
      <c r="DO30" s="163"/>
      <c r="DP30" s="163"/>
      <c r="DQ30" s="163"/>
      <c r="DR30" s="163"/>
      <c r="DS30" s="163"/>
      <c r="DU30" s="59">
        <f t="shared" si="8"/>
        <v>-3.9555002742448758E-3</v>
      </c>
      <c r="DW30" s="59">
        <f t="shared" si="67"/>
        <v>9.2735732494127934</v>
      </c>
      <c r="DX30" s="1">
        <f t="shared" si="65"/>
        <v>1.0124140619543922E-3</v>
      </c>
    </row>
    <row r="31" spans="1:128" x14ac:dyDescent="0.3">
      <c r="B31" s="15" t="s">
        <v>31</v>
      </c>
      <c r="C31" s="16" t="s">
        <v>32</v>
      </c>
      <c r="D31" s="15" t="s">
        <v>33</v>
      </c>
      <c r="E31" s="16" t="s">
        <v>34</v>
      </c>
      <c r="F31" s="60" t="s">
        <v>36</v>
      </c>
      <c r="G31" s="15" t="s">
        <v>20</v>
      </c>
      <c r="I31" s="59">
        <f t="shared" si="56"/>
        <v>0.12268098735790212</v>
      </c>
      <c r="J31" s="59">
        <f t="shared" si="56"/>
        <v>0.12943621335744393</v>
      </c>
      <c r="K31" s="59">
        <f t="shared" si="56"/>
        <v>0.11840537038252436</v>
      </c>
      <c r="L31" s="59">
        <f t="shared" si="56"/>
        <v>0.12757294267060815</v>
      </c>
      <c r="M31" s="59">
        <f t="shared" si="56"/>
        <v>0.1266973295658759</v>
      </c>
      <c r="N31" s="59">
        <f t="shared" si="56"/>
        <v>0.13080240575460744</v>
      </c>
      <c r="O31" s="59">
        <f t="shared" si="56"/>
        <v>0.11816625908004118</v>
      </c>
      <c r="P31" s="59">
        <f t="shared" si="56"/>
        <v>0.13394534947028683</v>
      </c>
      <c r="Q31" s="59">
        <f t="shared" si="56"/>
        <v>0.10606809116812312</v>
      </c>
      <c r="R31" s="59">
        <f t="shared" si="56"/>
        <v>0.11299276363450012</v>
      </c>
      <c r="S31" s="59">
        <f t="shared" si="56"/>
        <v>0.11127214819117308</v>
      </c>
      <c r="T31" s="59">
        <f t="shared" si="56"/>
        <v>0.10089122827245205</v>
      </c>
      <c r="U31" s="59">
        <f t="shared" si="56"/>
        <v>0.11921545178459884</v>
      </c>
      <c r="W31" s="59">
        <f t="shared" si="56"/>
        <v>9.4405728103881245E-2</v>
      </c>
      <c r="X31" s="59">
        <f t="shared" si="56"/>
        <v>9.5559112085992062E-2</v>
      </c>
      <c r="Y31" s="59">
        <f t="shared" si="56"/>
        <v>0.12671636126727021</v>
      </c>
      <c r="Z31" s="59">
        <f t="shared" si="56"/>
        <v>0.13913048960744845</v>
      </c>
      <c r="AA31" s="59">
        <f t="shared" si="56"/>
        <v>0.10772341714671883</v>
      </c>
      <c r="AB31" s="59">
        <f t="shared" si="56"/>
        <v>7.9361830594862473E-2</v>
      </c>
      <c r="AC31" s="59">
        <f t="shared" si="56"/>
        <v>0.10913100652970568</v>
      </c>
      <c r="AD31" s="59">
        <f t="shared" si="56"/>
        <v>0.11706729016516011</v>
      </c>
      <c r="AE31" s="59">
        <f t="shared" si="56"/>
        <v>0.11467870373062551</v>
      </c>
      <c r="AF31" s="59">
        <f t="shared" si="56"/>
        <v>0.11302636326286564</v>
      </c>
      <c r="AG31" s="59">
        <f t="shared" si="56"/>
        <v>0.10850414057395633</v>
      </c>
      <c r="AH31" s="59">
        <f t="shared" si="56"/>
        <v>0.11048986048967481</v>
      </c>
      <c r="AI31" s="59">
        <f t="shared" si="56"/>
        <v>0.10912076114812035</v>
      </c>
      <c r="AK31" s="61">
        <f t="shared" si="57"/>
        <v>0.10940069354537697</v>
      </c>
      <c r="AL31" s="61">
        <f t="shared" si="57"/>
        <v>0.1197242406886814</v>
      </c>
      <c r="AM31" s="61">
        <f t="shared" si="57"/>
        <v>0.10702146781985954</v>
      </c>
      <c r="AN31" s="61">
        <f t="shared" si="57"/>
        <v>0.10011401215504688</v>
      </c>
      <c r="AO31" s="61">
        <f t="shared" si="57"/>
        <v>9.1540086940455928E-2</v>
      </c>
      <c r="AP31" s="61">
        <f t="shared" si="57"/>
        <v>8.670979153759871E-2</v>
      </c>
      <c r="AQ31" s="61">
        <f t="shared" si="57"/>
        <v>8.7060786912950175E-2</v>
      </c>
      <c r="AR31" s="61">
        <f t="shared" si="57"/>
        <v>9.2055706969659964E-2</v>
      </c>
      <c r="AS31" s="61">
        <v>9.9514450985371039E-2</v>
      </c>
      <c r="AT31" s="61">
        <v>0.10130848168692201</v>
      </c>
      <c r="AU31" s="61">
        <v>0.10130848168692201</v>
      </c>
      <c r="AV31" s="61">
        <v>0.10130848168692201</v>
      </c>
      <c r="AW31" s="59">
        <f t="shared" si="57"/>
        <v>9.8164080218725788E-2</v>
      </c>
      <c r="AY31" s="62">
        <v>9.8001526234071296E-2</v>
      </c>
      <c r="AZ31" s="62">
        <v>9.8001526234071296E-2</v>
      </c>
      <c r="BA31" s="62">
        <v>9.8001526234071296E-2</v>
      </c>
      <c r="BB31" s="62">
        <v>9.8001526234071296E-2</v>
      </c>
      <c r="BC31" s="62">
        <v>9.8001526234071296E-2</v>
      </c>
      <c r="BD31" s="62">
        <v>9.8001526234071296E-2</v>
      </c>
      <c r="BE31" s="62">
        <v>9.8001526234071296E-2</v>
      </c>
      <c r="BF31" s="62">
        <v>0.11047969416769068</v>
      </c>
      <c r="BG31" s="62">
        <v>9.9514450985371039E-2</v>
      </c>
      <c r="BH31" s="62">
        <v>9.7010895295164823E-2</v>
      </c>
      <c r="BI31" s="62">
        <v>0.10428336352298891</v>
      </c>
      <c r="BJ31" s="62">
        <v>9.8091918777993586E-2</v>
      </c>
      <c r="BK31" s="59">
        <v>9.8091918777993586E-2</v>
      </c>
      <c r="BM31" s="1">
        <f t="shared" si="66"/>
        <v>0.10668395043506092</v>
      </c>
      <c r="BN31" s="1">
        <f t="shared" si="66"/>
        <v>0.10149399440153642</v>
      </c>
      <c r="BO31" s="1">
        <f t="shared" si="66"/>
        <v>0.11369954788441727</v>
      </c>
      <c r="BP31" s="63">
        <v>9.8001526234071296E-2</v>
      </c>
      <c r="BQ31" s="63">
        <v>9.8001526234071296E-2</v>
      </c>
      <c r="BR31" s="63">
        <v>9.8001526234071296E-2</v>
      </c>
      <c r="BS31" s="63">
        <v>9.8001526234071296E-2</v>
      </c>
      <c r="BT31" s="63">
        <v>0.11047969416769068</v>
      </c>
      <c r="BU31" s="63">
        <v>9.9514450985371039E-2</v>
      </c>
      <c r="BV31" s="63">
        <v>9.7010895295164823E-2</v>
      </c>
      <c r="BW31" s="63">
        <v>0.10428336352298891</v>
      </c>
      <c r="BX31" s="63">
        <v>9.8091918777993586E-2</v>
      </c>
      <c r="BY31" s="1">
        <f t="shared" si="60"/>
        <v>0.10193425083832049</v>
      </c>
      <c r="CA31" s="163"/>
      <c r="CB31" s="163"/>
      <c r="CC31" s="163"/>
      <c r="CD31" s="163"/>
      <c r="CE31" s="163"/>
      <c r="CF31" s="163"/>
      <c r="CG31" s="163"/>
      <c r="CH31" s="163"/>
      <c r="CI31" s="163"/>
      <c r="CJ31" s="163"/>
      <c r="CK31" s="163"/>
      <c r="CL31" s="163"/>
      <c r="CM31" s="1">
        <f t="shared" si="61"/>
        <v>0</v>
      </c>
      <c r="CO31" s="163"/>
      <c r="CP31" s="163"/>
      <c r="CQ31" s="163"/>
      <c r="CR31" s="163"/>
      <c r="CS31" s="1">
        <f t="shared" si="62"/>
        <v>0</v>
      </c>
      <c r="CU31" s="163"/>
      <c r="CV31" s="163"/>
      <c r="CW31" s="163"/>
      <c r="CX31" s="163"/>
      <c r="CY31" s="1">
        <f t="shared" si="63"/>
        <v>0</v>
      </c>
      <c r="DA31" s="163"/>
      <c r="DB31" s="163"/>
      <c r="DC31" s="163"/>
      <c r="DD31" s="163"/>
      <c r="DE31" s="163"/>
      <c r="DF31" s="163"/>
      <c r="DG31" s="163"/>
      <c r="DH31" s="163"/>
      <c r="DI31" s="163"/>
      <c r="DJ31" s="163"/>
      <c r="DK31" s="163"/>
      <c r="DL31" s="163"/>
      <c r="DM31" s="163"/>
      <c r="DN31" s="163"/>
      <c r="DO31" s="163"/>
      <c r="DP31" s="163"/>
      <c r="DQ31" s="163"/>
      <c r="DR31" s="163"/>
      <c r="DS31" s="163"/>
      <c r="DU31" s="59">
        <f t="shared" si="8"/>
        <v>3.8423320603269001E-3</v>
      </c>
      <c r="DW31" s="59">
        <f t="shared" si="67"/>
        <v>1.0384068246877487</v>
      </c>
      <c r="DX31" s="1">
        <f t="shared" si="65"/>
        <v>6.6945309226043781E-3</v>
      </c>
    </row>
    <row r="32" spans="1:128" x14ac:dyDescent="0.3">
      <c r="B32" s="15"/>
      <c r="C32" s="16"/>
      <c r="D32" s="15"/>
      <c r="E32" s="16"/>
      <c r="F32" s="60" t="s">
        <v>181</v>
      </c>
      <c r="G32" s="15" t="s">
        <v>20</v>
      </c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64">
        <f>SUM(I32:T32)</f>
        <v>0</v>
      </c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>
        <f>SUM(W32:AH32)</f>
        <v>0</v>
      </c>
      <c r="AK32" s="65">
        <f t="shared" si="57"/>
        <v>2.4714631748285599E-4</v>
      </c>
      <c r="AL32" s="65">
        <f t="shared" si="57"/>
        <v>2.690630615233179E-4</v>
      </c>
      <c r="AM32" s="65">
        <f t="shared" si="57"/>
        <v>2.3425393050544805E-4</v>
      </c>
      <c r="AN32" s="65">
        <f t="shared" si="57"/>
        <v>3.3327565344291499E-3</v>
      </c>
      <c r="AO32" s="65">
        <f t="shared" si="57"/>
        <v>3.5056442149271855E-3</v>
      </c>
      <c r="AP32" s="65">
        <f t="shared" si="57"/>
        <v>3.2077658733364761E-3</v>
      </c>
      <c r="AQ32" s="65">
        <f t="shared" si="57"/>
        <v>2.2308026738903779E-4</v>
      </c>
      <c r="AR32" s="65">
        <f t="shared" si="57"/>
        <v>2.3468374605412201E-4</v>
      </c>
      <c r="AS32" s="65">
        <v>2.3772045433923615E-4</v>
      </c>
      <c r="AT32" s="65">
        <v>2.4302236937987794E-4</v>
      </c>
      <c r="AU32" s="65">
        <v>2.4302236937987794E-4</v>
      </c>
      <c r="AV32" s="65">
        <v>2.4302236937987794E-4</v>
      </c>
      <c r="AW32" s="64">
        <f>SUM(AK32:AV32)</f>
        <v>1.2221181508126466E-2</v>
      </c>
      <c r="AY32" s="62">
        <v>2.3460039337057988E-4</v>
      </c>
      <c r="AZ32" s="62">
        <v>2.3460039337057988E-4</v>
      </c>
      <c r="BA32" s="62">
        <v>2.3460039337057988E-4</v>
      </c>
      <c r="BB32" s="62">
        <v>2.3460039337057988E-4</v>
      </c>
      <c r="BC32" s="62">
        <v>2.3460039337057988E-4</v>
      </c>
      <c r="BD32" s="62">
        <v>2.3460039337057988E-4</v>
      </c>
      <c r="BE32" s="62">
        <v>2.3460039337057988E-4</v>
      </c>
      <c r="BF32" s="62">
        <v>2.6419341763243755E-4</v>
      </c>
      <c r="BG32" s="62">
        <v>2.3772045433923615E-4</v>
      </c>
      <c r="BH32" s="62">
        <v>2.3149360373640146E-4</v>
      </c>
      <c r="BI32" s="62">
        <v>2.4858148776458198E-4</v>
      </c>
      <c r="BJ32" s="62">
        <v>2.3357126480013407E-4</v>
      </c>
      <c r="BK32" s="64">
        <v>2.3357126480013407E-4</v>
      </c>
      <c r="BM32" s="1">
        <f t="shared" si="66"/>
        <v>2.3694834107522073E-4</v>
      </c>
      <c r="BN32" s="1">
        <f t="shared" si="66"/>
        <v>2.2749453049712706E-4</v>
      </c>
      <c r="BO32" s="1">
        <f t="shared" si="66"/>
        <v>2.5161836821501919E-4</v>
      </c>
      <c r="BP32" s="63">
        <v>2.3460039337057988E-4</v>
      </c>
      <c r="BQ32" s="63">
        <v>2.3460039337057988E-4</v>
      </c>
      <c r="BR32" s="63">
        <v>2.3460039337057988E-4</v>
      </c>
      <c r="BS32" s="63">
        <v>2.3460039337057988E-4</v>
      </c>
      <c r="BT32" s="63">
        <v>2.6419341763243755E-4</v>
      </c>
      <c r="BU32" s="63">
        <v>2.3772045433923615E-4</v>
      </c>
      <c r="BV32" s="63">
        <v>2.3149360373640146E-4</v>
      </c>
      <c r="BW32" s="63">
        <v>2.4858148776458198E-4</v>
      </c>
      <c r="BX32" s="63">
        <v>2.3357126480013407E-4</v>
      </c>
      <c r="BY32" s="1">
        <f t="shared" si="60"/>
        <v>2.392965317551924E-4</v>
      </c>
      <c r="CA32" s="163"/>
      <c r="CB32" s="163"/>
      <c r="CC32" s="163"/>
      <c r="CD32" s="163"/>
      <c r="CE32" s="163"/>
      <c r="CF32" s="163"/>
      <c r="CG32" s="163"/>
      <c r="CH32" s="163"/>
      <c r="CI32" s="163"/>
      <c r="CJ32" s="163"/>
      <c r="CK32" s="163"/>
      <c r="CL32" s="163"/>
      <c r="CM32" s="1">
        <f t="shared" si="61"/>
        <v>0</v>
      </c>
      <c r="CO32" s="163"/>
      <c r="CP32" s="163"/>
      <c r="CQ32" s="163"/>
      <c r="CR32" s="163"/>
      <c r="CS32" s="1">
        <f t="shared" si="62"/>
        <v>0</v>
      </c>
      <c r="CU32" s="163"/>
      <c r="CV32" s="163"/>
      <c r="CW32" s="163"/>
      <c r="CX32" s="163"/>
      <c r="CY32" s="1">
        <f t="shared" si="63"/>
        <v>0</v>
      </c>
      <c r="DA32" s="163"/>
      <c r="DB32" s="163"/>
      <c r="DC32" s="163"/>
      <c r="DD32" s="163"/>
      <c r="DE32" s="163"/>
      <c r="DF32" s="163"/>
      <c r="DG32" s="163"/>
      <c r="DH32" s="163"/>
      <c r="DI32" s="163"/>
      <c r="DJ32" s="163"/>
      <c r="DK32" s="163"/>
      <c r="DL32" s="163"/>
      <c r="DM32" s="163"/>
      <c r="DN32" s="163"/>
      <c r="DO32" s="163"/>
      <c r="DP32" s="163"/>
      <c r="DQ32" s="163"/>
      <c r="DR32" s="163"/>
      <c r="DS32" s="163"/>
      <c r="DU32" s="59">
        <f t="shared" si="8"/>
        <v>5.7252669550583366E-6</v>
      </c>
      <c r="DW32" s="59">
        <f t="shared" si="67"/>
        <v>1.9580474407983578E-2</v>
      </c>
      <c r="DX32" s="1">
        <f t="shared" si="65"/>
        <v>1.5715797372642084E-5</v>
      </c>
    </row>
    <row r="33" spans="1:128" x14ac:dyDescent="0.3">
      <c r="B33" s="15"/>
      <c r="C33" s="16"/>
      <c r="D33" s="15"/>
      <c r="E33" s="16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8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8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18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18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18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18"/>
      <c r="CO33" s="59"/>
      <c r="CP33" s="59"/>
      <c r="CQ33" s="59"/>
      <c r="CR33" s="59"/>
      <c r="CS33" s="18"/>
      <c r="CU33" s="59"/>
      <c r="CV33" s="59"/>
      <c r="CW33" s="59"/>
      <c r="CX33" s="59"/>
      <c r="CY33" s="18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U33" s="18"/>
      <c r="DW33" s="18"/>
      <c r="DX33" s="18"/>
    </row>
    <row r="34" spans="1:128" s="10" customFormat="1" x14ac:dyDescent="0.3">
      <c r="A34" s="21"/>
      <c r="B34" s="131"/>
      <c r="C34" s="132"/>
      <c r="D34" s="131"/>
      <c r="E34" s="132"/>
      <c r="F34" s="133" t="s">
        <v>37</v>
      </c>
      <c r="G34" s="131" t="s">
        <v>38</v>
      </c>
      <c r="I34" s="135">
        <f t="shared" ref="I34:U35" si="68">IFERROR(I97/(I$5+I$6),0)</f>
        <v>829.26101801150639</v>
      </c>
      <c r="J34" s="135">
        <f t="shared" si="68"/>
        <v>959.07499475468637</v>
      </c>
      <c r="K34" s="135">
        <f t="shared" si="68"/>
        <v>886.14508498957946</v>
      </c>
      <c r="L34" s="135">
        <f t="shared" si="68"/>
        <v>907.52326338153205</v>
      </c>
      <c r="M34" s="135">
        <f t="shared" si="68"/>
        <v>910.86448429538859</v>
      </c>
      <c r="N34" s="135">
        <f t="shared" si="68"/>
        <v>1047.1808067140755</v>
      </c>
      <c r="O34" s="135">
        <f t="shared" si="68"/>
        <v>986.00100373427642</v>
      </c>
      <c r="P34" s="135">
        <f t="shared" si="68"/>
        <v>1009.1887477255462</v>
      </c>
      <c r="Q34" s="135">
        <f t="shared" si="68"/>
        <v>987.89301954078508</v>
      </c>
      <c r="R34" s="135">
        <f t="shared" si="68"/>
        <v>1024.4629162714325</v>
      </c>
      <c r="S34" s="135">
        <f t="shared" si="68"/>
        <v>1020.9579994764167</v>
      </c>
      <c r="T34" s="135">
        <f t="shared" si="68"/>
        <v>1017.7217077743384</v>
      </c>
      <c r="U34" s="135">
        <f t="shared" si="68"/>
        <v>965.36151125169192</v>
      </c>
      <c r="W34" s="135">
        <f t="shared" ref="W34:AI34" si="69">IFERROR(W97/(W$5+W$6),0)</f>
        <v>986.11788896554674</v>
      </c>
      <c r="X34" s="135">
        <f t="shared" si="69"/>
        <v>996.32914348665861</v>
      </c>
      <c r="Y34" s="135">
        <f t="shared" si="69"/>
        <v>1041.5709907687292</v>
      </c>
      <c r="Z34" s="135">
        <f t="shared" si="69"/>
        <v>952.00967970672434</v>
      </c>
      <c r="AA34" s="135">
        <f t="shared" si="69"/>
        <v>991.52105950828081</v>
      </c>
      <c r="AB34" s="135">
        <f t="shared" si="69"/>
        <v>1046.6437686707061</v>
      </c>
      <c r="AC34" s="135">
        <f t="shared" si="69"/>
        <v>976.68092436096219</v>
      </c>
      <c r="AD34" s="135">
        <f t="shared" si="69"/>
        <v>965.41951178585214</v>
      </c>
      <c r="AE34" s="135">
        <f t="shared" si="69"/>
        <v>1028.7278040814358</v>
      </c>
      <c r="AF34" s="135">
        <f t="shared" si="69"/>
        <v>998.79555739365298</v>
      </c>
      <c r="AG34" s="135">
        <f t="shared" si="69"/>
        <v>968.37462406480608</v>
      </c>
      <c r="AH34" s="135">
        <f t="shared" si="69"/>
        <v>1015.6954252343133</v>
      </c>
      <c r="AI34" s="135">
        <f t="shared" si="69"/>
        <v>997.05653214468202</v>
      </c>
      <c r="AK34" s="135">
        <f t="shared" ref="AK34:AW34" si="70">IFERROR(AK97/(AK$5+AK$6),0)</f>
        <v>1001.7676424209933</v>
      </c>
      <c r="AL34" s="135">
        <f t="shared" si="70"/>
        <v>1051.2223454583395</v>
      </c>
      <c r="AM34" s="135">
        <f t="shared" si="70"/>
        <v>952.22790450419916</v>
      </c>
      <c r="AN34" s="135">
        <f t="shared" si="70"/>
        <v>963.76856893278443</v>
      </c>
      <c r="AO34" s="135">
        <f t="shared" si="70"/>
        <v>1012.4154450818253</v>
      </c>
      <c r="AP34" s="135">
        <f t="shared" si="70"/>
        <v>996.01906416071108</v>
      </c>
      <c r="AQ34" s="135">
        <f t="shared" si="70"/>
        <v>943.33662198328784</v>
      </c>
      <c r="AR34" s="135">
        <f t="shared" si="70"/>
        <v>976.07149021660507</v>
      </c>
      <c r="AS34" s="135">
        <v>1128.3910164140557</v>
      </c>
      <c r="AT34" s="135">
        <f t="shared" ref="AT34:AV34" si="71">IFERROR(AT97/(AT$5+AT$6),0)</f>
        <v>979.62186892262753</v>
      </c>
      <c r="AU34" s="135">
        <f t="shared" si="71"/>
        <v>1026.3147351542425</v>
      </c>
      <c r="AV34" s="135">
        <f t="shared" si="71"/>
        <v>986.50812203556416</v>
      </c>
      <c r="AW34" s="135">
        <f t="shared" si="70"/>
        <v>998.89111138158364</v>
      </c>
      <c r="AY34" s="135">
        <f t="shared" ref="AY34:BK34" si="72">IFERROR(AY97/(AY$5+AY$6),0)</f>
        <v>983.4046183972165</v>
      </c>
      <c r="AZ34" s="135">
        <f t="shared" si="72"/>
        <v>973.45323661297357</v>
      </c>
      <c r="BA34" s="135">
        <f t="shared" si="72"/>
        <v>992.1740704547874</v>
      </c>
      <c r="BB34" s="135">
        <f t="shared" si="72"/>
        <v>993.84498088798864</v>
      </c>
      <c r="BC34" s="135">
        <f t="shared" si="72"/>
        <v>953.02139805488525</v>
      </c>
      <c r="BD34" s="135">
        <f t="shared" si="72"/>
        <v>982.35235260532318</v>
      </c>
      <c r="BE34" s="135">
        <f t="shared" si="72"/>
        <v>999.6077555075866</v>
      </c>
      <c r="BF34" s="135">
        <f t="shared" si="72"/>
        <v>977.91333029580449</v>
      </c>
      <c r="BG34" s="135">
        <f t="shared" si="72"/>
        <v>972.15005001503187</v>
      </c>
      <c r="BH34" s="135">
        <f t="shared" si="72"/>
        <v>973.63660633209736</v>
      </c>
      <c r="BI34" s="135">
        <f t="shared" si="72"/>
        <v>994.83796140269897</v>
      </c>
      <c r="BJ34" s="135">
        <f t="shared" si="72"/>
        <v>994.73797300243962</v>
      </c>
      <c r="BK34" s="135">
        <f t="shared" si="72"/>
        <v>983.35774214784669</v>
      </c>
      <c r="BM34" s="135">
        <f t="shared" ref="BM34:BY34" si="73">IFERROR(BM97/(BM$5+BM$6),0)</f>
        <v>1009.4700573361886</v>
      </c>
      <c r="BN34" s="135">
        <f t="shared" si="73"/>
        <v>991.52541905446435</v>
      </c>
      <c r="BO34" s="135">
        <f t="shared" si="73"/>
        <v>954.89627151060824</v>
      </c>
      <c r="BP34" s="135">
        <f t="shared" si="73"/>
        <v>1011.0071117873491</v>
      </c>
      <c r="BQ34" s="135">
        <f t="shared" si="73"/>
        <v>1009.2886616247399</v>
      </c>
      <c r="BR34" s="135">
        <f t="shared" si="73"/>
        <v>962.61573980969729</v>
      </c>
      <c r="BS34" s="135">
        <f t="shared" si="73"/>
        <v>999.86841047168571</v>
      </c>
      <c r="BT34" s="135">
        <f t="shared" si="73"/>
        <v>982.57339846366642</v>
      </c>
      <c r="BU34" s="135">
        <f t="shared" si="73"/>
        <v>989.05157748114925</v>
      </c>
      <c r="BV34" s="135">
        <f t="shared" si="73"/>
        <v>983.26416383569858</v>
      </c>
      <c r="BW34" s="135">
        <f t="shared" si="73"/>
        <v>1004.367517453209</v>
      </c>
      <c r="BX34" s="135">
        <f t="shared" si="73"/>
        <v>1006.1575827795643</v>
      </c>
      <c r="BY34" s="135">
        <f t="shared" si="73"/>
        <v>992.1752488998743</v>
      </c>
      <c r="CA34" s="135">
        <f t="shared" ref="CA34:CM34" si="74">IFERROR(CA97/(CA$5+CA$6),0)</f>
        <v>0</v>
      </c>
      <c r="CB34" s="135">
        <f t="shared" si="74"/>
        <v>0</v>
      </c>
      <c r="CC34" s="135">
        <f t="shared" si="74"/>
        <v>0</v>
      </c>
      <c r="CD34" s="135">
        <f t="shared" si="74"/>
        <v>0</v>
      </c>
      <c r="CE34" s="135">
        <f t="shared" si="74"/>
        <v>0</v>
      </c>
      <c r="CF34" s="135">
        <f t="shared" si="74"/>
        <v>0</v>
      </c>
      <c r="CG34" s="135">
        <f t="shared" si="74"/>
        <v>0</v>
      </c>
      <c r="CH34" s="135">
        <f t="shared" si="74"/>
        <v>0</v>
      </c>
      <c r="CI34" s="135">
        <f t="shared" si="74"/>
        <v>0</v>
      </c>
      <c r="CJ34" s="135">
        <f t="shared" si="74"/>
        <v>0</v>
      </c>
      <c r="CK34" s="135">
        <f t="shared" si="74"/>
        <v>0</v>
      </c>
      <c r="CL34" s="135">
        <f t="shared" si="74"/>
        <v>0</v>
      </c>
      <c r="CM34" s="135">
        <f t="shared" si="74"/>
        <v>0</v>
      </c>
      <c r="CO34" s="135">
        <f>IFERROR(CO97/(CO$5+CO$6),0)</f>
        <v>0</v>
      </c>
      <c r="CP34" s="135">
        <f>IFERROR(CP97/(CP$5+CP$6),0)</f>
        <v>0</v>
      </c>
      <c r="CQ34" s="135">
        <f>IFERROR(CQ97/(CQ$5+CQ$6),0)</f>
        <v>0</v>
      </c>
      <c r="CR34" s="135">
        <f>IFERROR(CR97/(CR$5+CR$6),0)</f>
        <v>0</v>
      </c>
      <c r="CS34" s="135">
        <f t="shared" ref="CS34" si="75">IFERROR(CS97/(CS$5+CS$6),0)</f>
        <v>0</v>
      </c>
      <c r="CU34" s="135">
        <f t="shared" ref="CU34:CY34" si="76">IFERROR(CU97/(CU$5+CU$6),0)</f>
        <v>0</v>
      </c>
      <c r="CV34" s="135">
        <f t="shared" si="76"/>
        <v>0</v>
      </c>
      <c r="CW34" s="135">
        <f t="shared" si="76"/>
        <v>0</v>
      </c>
      <c r="CX34" s="135">
        <f t="shared" si="76"/>
        <v>0</v>
      </c>
      <c r="CY34" s="135">
        <f t="shared" si="76"/>
        <v>0</v>
      </c>
      <c r="DA34" s="135">
        <f t="shared" ref="DA34:DS34" si="77">IFERROR(DA97/(DA$5+DA$6),0)</f>
        <v>0</v>
      </c>
      <c r="DB34" s="135">
        <f t="shared" si="77"/>
        <v>0</v>
      </c>
      <c r="DC34" s="135">
        <f t="shared" si="77"/>
        <v>0</v>
      </c>
      <c r="DD34" s="135">
        <f t="shared" si="77"/>
        <v>0</v>
      </c>
      <c r="DE34" s="135">
        <f t="shared" si="77"/>
        <v>0</v>
      </c>
      <c r="DF34" s="135">
        <f t="shared" si="77"/>
        <v>0</v>
      </c>
      <c r="DG34" s="135">
        <f t="shared" si="77"/>
        <v>0</v>
      </c>
      <c r="DH34" s="135">
        <f t="shared" si="77"/>
        <v>0</v>
      </c>
      <c r="DI34" s="135">
        <f t="shared" si="77"/>
        <v>0</v>
      </c>
      <c r="DJ34" s="135">
        <f t="shared" si="77"/>
        <v>0</v>
      </c>
      <c r="DK34" s="135">
        <f t="shared" si="77"/>
        <v>0</v>
      </c>
      <c r="DL34" s="135">
        <f t="shared" si="77"/>
        <v>0</v>
      </c>
      <c r="DM34" s="135">
        <f t="shared" si="77"/>
        <v>0</v>
      </c>
      <c r="DN34" s="135">
        <f t="shared" si="77"/>
        <v>0</v>
      </c>
      <c r="DO34" s="135">
        <f t="shared" si="77"/>
        <v>0</v>
      </c>
      <c r="DP34" s="135">
        <f t="shared" si="77"/>
        <v>0</v>
      </c>
      <c r="DQ34" s="135">
        <f t="shared" si="77"/>
        <v>0</v>
      </c>
      <c r="DR34" s="135">
        <f t="shared" si="77"/>
        <v>0</v>
      </c>
      <c r="DS34" s="135">
        <f t="shared" si="77"/>
        <v>0</v>
      </c>
      <c r="DU34" s="135">
        <f t="shared" si="8"/>
        <v>8.8175067520276116</v>
      </c>
      <c r="DW34" s="135">
        <f>+BY34/AW34</f>
        <v>0.99327668210760178</v>
      </c>
      <c r="DX34" s="135">
        <f t="shared" ref="DX34" si="78">IFERROR(DX97/(DX$5+DX$6),0)</f>
        <v>25.049400756995595</v>
      </c>
    </row>
    <row r="35" spans="1:128" x14ac:dyDescent="0.3">
      <c r="B35" s="15" t="s">
        <v>39</v>
      </c>
      <c r="C35" s="16" t="s">
        <v>40</v>
      </c>
      <c r="D35" s="15" t="s">
        <v>41</v>
      </c>
      <c r="E35" s="16" t="s">
        <v>42</v>
      </c>
      <c r="F35" s="60" t="s">
        <v>43</v>
      </c>
      <c r="G35" s="15" t="s">
        <v>202</v>
      </c>
      <c r="I35" s="59">
        <f t="shared" si="68"/>
        <v>42.953550540361448</v>
      </c>
      <c r="J35" s="59">
        <f t="shared" si="68"/>
        <v>43.405709805075659</v>
      </c>
      <c r="K35" s="59">
        <f t="shared" si="68"/>
        <v>38.609128601848184</v>
      </c>
      <c r="L35" s="59">
        <f t="shared" si="68"/>
        <v>37.40358915241999</v>
      </c>
      <c r="M35" s="59">
        <f t="shared" si="68"/>
        <v>36.491259996401098</v>
      </c>
      <c r="N35" s="59">
        <f t="shared" si="68"/>
        <v>38.472296049168882</v>
      </c>
      <c r="O35" s="59">
        <f t="shared" si="68"/>
        <v>37.564088869825333</v>
      </c>
      <c r="P35" s="59">
        <f t="shared" si="68"/>
        <v>40.383978821244078</v>
      </c>
      <c r="Q35" s="59">
        <f t="shared" si="68"/>
        <v>36.665515060351552</v>
      </c>
      <c r="R35" s="59">
        <f t="shared" si="68"/>
        <v>36.704618814310322</v>
      </c>
      <c r="S35" s="59">
        <f t="shared" si="68"/>
        <v>35.239449007750856</v>
      </c>
      <c r="T35" s="59">
        <f t="shared" si="68"/>
        <v>37.08834977414616</v>
      </c>
      <c r="U35" s="59">
        <f t="shared" si="68"/>
        <v>38.286512452729227</v>
      </c>
      <c r="W35" s="59">
        <f>IFERROR(W98/(W$7),0)</f>
        <v>1.222019789615377E-2</v>
      </c>
      <c r="X35" s="59">
        <f t="shared" ref="X35:AI35" si="79">IFERROR(X98/(X$7),0)</f>
        <v>1.4230754941382947E-2</v>
      </c>
      <c r="Y35" s="59">
        <f t="shared" si="79"/>
        <v>1.4951211888622896E-2</v>
      </c>
      <c r="Z35" s="59">
        <f t="shared" si="79"/>
        <v>1.8657871236281862E-2</v>
      </c>
      <c r="AA35" s="59">
        <f t="shared" si="79"/>
        <v>1.368444217087871E-2</v>
      </c>
      <c r="AB35" s="59">
        <f t="shared" si="79"/>
        <v>1.0678571120341179E-2</v>
      </c>
      <c r="AC35" s="59">
        <f t="shared" si="79"/>
        <v>1.2314580798433881E-3</v>
      </c>
      <c r="AD35" s="59">
        <f t="shared" si="79"/>
        <v>1.1936154628562155E-3</v>
      </c>
      <c r="AE35" s="59">
        <f t="shared" si="79"/>
        <v>1.1424031277511416E-3</v>
      </c>
      <c r="AF35" s="59">
        <f t="shared" si="79"/>
        <v>1.1181650767082578E-3</v>
      </c>
      <c r="AG35" s="59">
        <f t="shared" si="79"/>
        <v>1.1552115607600284E-3</v>
      </c>
      <c r="AH35" s="59">
        <f t="shared" si="79"/>
        <v>1.2037111382120062E-3</v>
      </c>
      <c r="AI35" s="59">
        <f t="shared" si="79"/>
        <v>7.594234199183471E-3</v>
      </c>
      <c r="AK35" s="61">
        <v>1.306373458815241E-3</v>
      </c>
      <c r="AL35" s="61">
        <v>1.4050209418043822E-3</v>
      </c>
      <c r="AM35" s="61">
        <v>1.2792527565403113E-3</v>
      </c>
      <c r="AN35" s="61">
        <v>1.6185147370704135E-3</v>
      </c>
      <c r="AO35" s="61">
        <v>1.3121576294806167E-3</v>
      </c>
      <c r="AP35" s="61">
        <v>1.3754888291478929E-3</v>
      </c>
      <c r="AQ35" s="61">
        <v>1.6128498108328522E-3</v>
      </c>
      <c r="AR35" s="61">
        <v>1.3842279961514851E-3</v>
      </c>
      <c r="AS35" s="61">
        <v>1.3739832813468593E-3</v>
      </c>
      <c r="AT35" s="61">
        <v>1.306373458815241E-3</v>
      </c>
      <c r="AU35" s="61">
        <v>1.306373458815241E-3</v>
      </c>
      <c r="AV35" s="61">
        <v>1.306373458815241E-3</v>
      </c>
      <c r="AW35" s="59">
        <f t="shared" ref="AW35" si="80">IFERROR(AW98/(AW$7),0)</f>
        <v>1.0591113891359532E-3</v>
      </c>
      <c r="AY35" s="62">
        <v>1.6128498108328522E-3</v>
      </c>
      <c r="AZ35" s="62">
        <v>1.6128498108328522E-3</v>
      </c>
      <c r="BA35" s="62">
        <v>1.6128498108328522E-3</v>
      </c>
      <c r="BB35" s="62">
        <v>1.6128498108328522E-3</v>
      </c>
      <c r="BC35" s="62">
        <v>1.6128498108328522E-3</v>
      </c>
      <c r="BD35" s="62">
        <v>1.6128498108328522E-3</v>
      </c>
      <c r="BE35" s="62">
        <v>1.6128498108328522E-3</v>
      </c>
      <c r="BF35" s="62">
        <v>1.3842279961514851E-3</v>
      </c>
      <c r="BG35" s="62">
        <v>1.3739832813468593E-3</v>
      </c>
      <c r="BH35" s="62">
        <v>1.3114844411877397E-3</v>
      </c>
      <c r="BI35" s="62">
        <v>1.3808986652824181E-3</v>
      </c>
      <c r="BJ35" s="62">
        <v>1.3361149764435809E-3</v>
      </c>
      <c r="BK35" s="59">
        <f t="shared" ref="BK35" si="81">IFERROR(BK98/(BK$7),0)</f>
        <v>1.4980001304265992E-3</v>
      </c>
      <c r="BM35" s="59">
        <f>IFERROR(BM98/(BM$7),0)</f>
        <v>1.1059522060285635E-3</v>
      </c>
      <c r="BN35" s="59">
        <f t="shared" ref="BN35:BO35" si="82">IFERROR(BN98/(BN$7),0)</f>
        <v>1.158851465164494E-3</v>
      </c>
      <c r="BO35" s="59">
        <f t="shared" si="82"/>
        <v>1.2950347508262395E-3</v>
      </c>
      <c r="BP35" s="62">
        <v>1.6128498108328522E-3</v>
      </c>
      <c r="BQ35" s="62">
        <v>1.6128498108328522E-3</v>
      </c>
      <c r="BR35" s="62">
        <v>1.6128498108328522E-3</v>
      </c>
      <c r="BS35" s="62">
        <v>1.6128498108328522E-3</v>
      </c>
      <c r="BT35" s="62">
        <v>1.3842279961514851E-3</v>
      </c>
      <c r="BU35" s="62">
        <v>1.3739832813468593E-3</v>
      </c>
      <c r="BV35" s="62">
        <v>1.3114844411877397E-3</v>
      </c>
      <c r="BW35" s="62">
        <v>1.3808986652824181E-3</v>
      </c>
      <c r="BX35" s="62">
        <v>1.3361149764435809E-3</v>
      </c>
      <c r="BY35" s="59">
        <f t="shared" ref="BY35" si="83">IFERROR(BY98/(BY$7),0)</f>
        <v>1.4017632634981151E-3</v>
      </c>
      <c r="CA35" s="163"/>
      <c r="CB35" s="163"/>
      <c r="CC35" s="163"/>
      <c r="CD35" s="163"/>
      <c r="CE35" s="163"/>
      <c r="CF35" s="163"/>
      <c r="CG35" s="163"/>
      <c r="CH35" s="163"/>
      <c r="CI35" s="163"/>
      <c r="CJ35" s="163"/>
      <c r="CK35" s="163"/>
      <c r="CL35" s="163"/>
      <c r="CM35" s="59">
        <f t="shared" ref="CM35" si="84">IFERROR(CM98/(CM$7),0)</f>
        <v>0</v>
      </c>
      <c r="CO35" s="163"/>
      <c r="CP35" s="163"/>
      <c r="CQ35" s="163"/>
      <c r="CR35" s="163"/>
      <c r="CS35" s="59">
        <f t="shared" ref="CS35" si="85">IFERROR(CS98/(CS$7),0)</f>
        <v>0</v>
      </c>
      <c r="CU35" s="163"/>
      <c r="CV35" s="163"/>
      <c r="CW35" s="163"/>
      <c r="CX35" s="163"/>
      <c r="CY35" s="59">
        <f t="shared" ref="CY35" si="86">IFERROR(CY98/(CY$7),0)</f>
        <v>0</v>
      </c>
      <c r="DA35" s="163"/>
      <c r="DB35" s="163"/>
      <c r="DC35" s="163"/>
      <c r="DD35" s="163"/>
      <c r="DE35" s="163"/>
      <c r="DF35" s="163"/>
      <c r="DG35" s="163"/>
      <c r="DH35" s="163"/>
      <c r="DI35" s="163"/>
      <c r="DJ35" s="163"/>
      <c r="DK35" s="163"/>
      <c r="DL35" s="163"/>
      <c r="DM35" s="163"/>
      <c r="DN35" s="163"/>
      <c r="DO35" s="163"/>
      <c r="DP35" s="163"/>
      <c r="DQ35" s="163"/>
      <c r="DR35" s="163"/>
      <c r="DS35" s="163"/>
      <c r="DU35" s="59">
        <f t="shared" si="8"/>
        <v>-9.6236866928484056E-5</v>
      </c>
      <c r="DW35" s="59">
        <f t="shared" ref="DW35:DW37" si="87">+BY35/AW35</f>
        <v>1.3235277024465812</v>
      </c>
      <c r="DX35" s="59">
        <f t="shared" ref="DX35" si="88">IFERROR(DX98/(DX$7),0)</f>
        <v>1.4993780170126998E-4</v>
      </c>
    </row>
    <row r="36" spans="1:128" x14ac:dyDescent="0.3">
      <c r="B36" s="15" t="s">
        <v>44</v>
      </c>
      <c r="C36" s="16" t="s">
        <v>45</v>
      </c>
      <c r="D36" s="15" t="s">
        <v>46</v>
      </c>
      <c r="E36" s="16" t="s">
        <v>47</v>
      </c>
      <c r="F36" s="60" t="s">
        <v>48</v>
      </c>
      <c r="G36" s="15" t="s">
        <v>38</v>
      </c>
      <c r="I36" s="24">
        <f t="shared" ref="I36:U36" si="89">IFERROR(I99/I$5,0)</f>
        <v>1360.6184476772528</v>
      </c>
      <c r="J36" s="24">
        <f t="shared" si="89"/>
        <v>1242.0267159224773</v>
      </c>
      <c r="K36" s="24">
        <f t="shared" si="89"/>
        <v>1284.3789840698628</v>
      </c>
      <c r="L36" s="24">
        <f t="shared" si="89"/>
        <v>1303.4012758200715</v>
      </c>
      <c r="M36" s="24">
        <f t="shared" si="89"/>
        <v>1345.0745547179934</v>
      </c>
      <c r="N36" s="24">
        <f t="shared" si="89"/>
        <v>1342.7092086728364</v>
      </c>
      <c r="O36" s="24">
        <f t="shared" si="89"/>
        <v>1354.6691180140792</v>
      </c>
      <c r="P36" s="24">
        <f t="shared" si="89"/>
        <v>1340.5571110586802</v>
      </c>
      <c r="Q36" s="24">
        <f t="shared" si="89"/>
        <v>1359.0170600199037</v>
      </c>
      <c r="R36" s="24">
        <f t="shared" si="89"/>
        <v>1324.5847561905362</v>
      </c>
      <c r="S36" s="24">
        <f t="shared" si="89"/>
        <v>1312.4936211449374</v>
      </c>
      <c r="T36" s="24">
        <f t="shared" si="89"/>
        <v>1399.1205652701669</v>
      </c>
      <c r="U36" s="24">
        <f t="shared" si="89"/>
        <v>1331.0367697201234</v>
      </c>
      <c r="W36" s="24">
        <f t="shared" ref="W36:AI36" si="90">IFERROR(W99/W$5,0)</f>
        <v>1367.2635573283524</v>
      </c>
      <c r="X36" s="24">
        <f t="shared" si="90"/>
        <v>1376.3916907083692</v>
      </c>
      <c r="Y36" s="24">
        <f t="shared" si="90"/>
        <v>1278.3844709561281</v>
      </c>
      <c r="Z36" s="24">
        <f t="shared" si="90"/>
        <v>1302.2947752568405</v>
      </c>
      <c r="AA36" s="24">
        <f t="shared" si="90"/>
        <v>1335.6720395232339</v>
      </c>
      <c r="AB36" s="24">
        <f t="shared" si="90"/>
        <v>1364.7987875878707</v>
      </c>
      <c r="AC36" s="24">
        <f t="shared" si="90"/>
        <v>1339.7510234962222</v>
      </c>
      <c r="AD36" s="24">
        <f t="shared" si="90"/>
        <v>1387.3800318465467</v>
      </c>
      <c r="AE36" s="24">
        <f t="shared" si="90"/>
        <v>1378.256792878369</v>
      </c>
      <c r="AF36" s="24">
        <f t="shared" si="90"/>
        <v>1404.4838275502666</v>
      </c>
      <c r="AG36" s="24">
        <f t="shared" si="90"/>
        <v>1363.7624317095781</v>
      </c>
      <c r="AH36" s="24">
        <f t="shared" si="90"/>
        <v>1362.7098322379538</v>
      </c>
      <c r="AI36" s="24">
        <f t="shared" si="90"/>
        <v>1354.5403676177377</v>
      </c>
      <c r="AK36" s="66">
        <f t="shared" ref="AK36:AM37" si="91">+AK99/AK5</f>
        <v>1385.0109703880989</v>
      </c>
      <c r="AL36" s="66">
        <f t="shared" si="91"/>
        <v>1421.0320904322134</v>
      </c>
      <c r="AM36" s="66">
        <f t="shared" si="91"/>
        <v>1367.5498253900937</v>
      </c>
      <c r="AN36" s="66">
        <f>AN99/AN$5</f>
        <v>1401.7930990726672</v>
      </c>
      <c r="AO36" s="66">
        <f>AO99/AO$5</f>
        <v>1465.2571428996253</v>
      </c>
      <c r="AP36" s="66">
        <f t="shared" ref="AP36:AP37" si="92">AP99/AP$5</f>
        <v>1420.8934156429884</v>
      </c>
      <c r="AQ36" s="66">
        <v>1385.040360003934</v>
      </c>
      <c r="AR36" s="66">
        <v>1351.6848174012177</v>
      </c>
      <c r="AS36" s="66">
        <v>1351.6016545307721</v>
      </c>
      <c r="AT36" s="66">
        <f t="shared" ref="AT36:AV37" si="93">+AT99/AT5</f>
        <v>1416.9243062152163</v>
      </c>
      <c r="AU36" s="66">
        <f t="shared" si="93"/>
        <v>1312.7774238505833</v>
      </c>
      <c r="AV36" s="66">
        <f t="shared" si="93"/>
        <v>1461.1223652709259</v>
      </c>
      <c r="AW36" s="24">
        <f t="shared" ref="AW36" si="94">IFERROR(AW99/AW$5,0)</f>
        <v>1412.6773507228488</v>
      </c>
      <c r="AY36" s="67">
        <v>1385.040360003934</v>
      </c>
      <c r="AZ36" s="67">
        <v>1385.040360003934</v>
      </c>
      <c r="BA36" s="67">
        <v>1385.040360003934</v>
      </c>
      <c r="BB36" s="67">
        <v>1385.040360003934</v>
      </c>
      <c r="BC36" s="67">
        <v>1385.040360003934</v>
      </c>
      <c r="BD36" s="67">
        <v>1385.040360003934</v>
      </c>
      <c r="BE36" s="67">
        <v>1385.040360003934</v>
      </c>
      <c r="BF36" s="67">
        <v>1351.6848174012177</v>
      </c>
      <c r="BG36" s="67">
        <v>1351.6016545307721</v>
      </c>
      <c r="BH36" s="67">
        <v>1344.9504327835962</v>
      </c>
      <c r="BI36" s="67">
        <v>1350.2818959345668</v>
      </c>
      <c r="BJ36" s="67">
        <v>1345.4729125566143</v>
      </c>
      <c r="BK36" s="24">
        <f t="shared" ref="BK36" si="95">IFERROR(BK99/BK$5,0)</f>
        <v>1368.4222345744795</v>
      </c>
      <c r="BM36" s="24">
        <f>IFERROR(BM99/BM$5,0)</f>
        <v>1337.4222680517896</v>
      </c>
      <c r="BN36" s="24">
        <f t="shared" ref="BN36:BO36" si="96">IFERROR(BN99/BN$5,0)</f>
        <v>1332.9265686740271</v>
      </c>
      <c r="BO36" s="24">
        <f t="shared" si="96"/>
        <v>1332.9118672864759</v>
      </c>
      <c r="BP36" s="67">
        <v>1385.040360003934</v>
      </c>
      <c r="BQ36" s="67">
        <v>1385.040360003934</v>
      </c>
      <c r="BR36" s="67">
        <v>1385.040360003934</v>
      </c>
      <c r="BS36" s="67">
        <v>1385.040360003934</v>
      </c>
      <c r="BT36" s="67">
        <v>1351.6848174012177</v>
      </c>
      <c r="BU36" s="67">
        <v>1351.6016545307721</v>
      </c>
      <c r="BV36" s="67">
        <v>1344.9504327835962</v>
      </c>
      <c r="BW36" s="67">
        <v>1350.2818959345668</v>
      </c>
      <c r="BX36" s="67">
        <v>1345.4729125566143</v>
      </c>
      <c r="BY36" s="24">
        <f t="shared" ref="BY36" si="97">IFERROR(BY99/BY$5,0)</f>
        <v>1356.5844410256987</v>
      </c>
      <c r="CA36" s="162"/>
      <c r="CB36" s="162"/>
      <c r="CC36" s="162"/>
      <c r="CD36" s="162"/>
      <c r="CE36" s="162"/>
      <c r="CF36" s="162"/>
      <c r="CG36" s="162"/>
      <c r="CH36" s="162"/>
      <c r="CI36" s="162"/>
      <c r="CJ36" s="162"/>
      <c r="CK36" s="162"/>
      <c r="CL36" s="162"/>
      <c r="CM36" s="24">
        <f t="shared" ref="CM36" si="98">IFERROR(CM99/CM$5,0)</f>
        <v>0</v>
      </c>
      <c r="CO36" s="162"/>
      <c r="CP36" s="162"/>
      <c r="CQ36" s="162"/>
      <c r="CR36" s="162"/>
      <c r="CS36" s="24">
        <f t="shared" ref="CS36" si="99">IFERROR(CS99/CS$5,0)</f>
        <v>0</v>
      </c>
      <c r="CU36" s="162"/>
      <c r="CV36" s="162"/>
      <c r="CW36" s="162"/>
      <c r="CX36" s="162"/>
      <c r="CY36" s="24">
        <f t="shared" ref="CY36" si="100">IFERROR(CY99/CY$5,0)</f>
        <v>0</v>
      </c>
      <c r="DA36" s="162"/>
      <c r="DB36" s="162"/>
      <c r="DC36" s="162"/>
      <c r="DD36" s="162"/>
      <c r="DE36" s="162"/>
      <c r="DF36" s="162"/>
      <c r="DG36" s="162"/>
      <c r="DH36" s="162"/>
      <c r="DI36" s="162"/>
      <c r="DJ36" s="162"/>
      <c r="DK36" s="162"/>
      <c r="DL36" s="162"/>
      <c r="DM36" s="162"/>
      <c r="DN36" s="162"/>
      <c r="DO36" s="162"/>
      <c r="DP36" s="162"/>
      <c r="DQ36" s="162"/>
      <c r="DR36" s="162"/>
      <c r="DS36" s="162"/>
      <c r="DU36" s="59">
        <f t="shared" si="8"/>
        <v>-11.837793548780837</v>
      </c>
      <c r="DW36" s="59">
        <f t="shared" si="87"/>
        <v>0.96029319103300681</v>
      </c>
      <c r="DX36" s="24">
        <f t="shared" ref="DX36" si="101">IFERROR(DX99/DX$5,0)</f>
        <v>88.514557652578745</v>
      </c>
    </row>
    <row r="37" spans="1:128" x14ac:dyDescent="0.3">
      <c r="B37" s="15" t="s">
        <v>49</v>
      </c>
      <c r="C37" s="16" t="s">
        <v>50</v>
      </c>
      <c r="D37" s="15" t="s">
        <v>51</v>
      </c>
      <c r="E37" s="16" t="s">
        <v>47</v>
      </c>
      <c r="F37" s="60" t="s">
        <v>52</v>
      </c>
      <c r="G37" s="15" t="s">
        <v>38</v>
      </c>
      <c r="I37" s="24">
        <f t="shared" ref="I37:U37" si="102">IFERROR(I100/I$6,0)</f>
        <v>292.48351578243057</v>
      </c>
      <c r="J37" s="24">
        <f t="shared" si="102"/>
        <v>446.43971024686539</v>
      </c>
      <c r="K37" s="24">
        <f t="shared" si="102"/>
        <v>359.05235508799007</v>
      </c>
      <c r="L37" s="24">
        <f t="shared" si="102"/>
        <v>373.49078032797644</v>
      </c>
      <c r="M37" s="24">
        <f t="shared" si="102"/>
        <v>364.35593032202854</v>
      </c>
      <c r="N37" s="24">
        <f t="shared" si="102"/>
        <v>505.61695538012185</v>
      </c>
      <c r="O37" s="24">
        <f t="shared" si="102"/>
        <v>431.2052259639164</v>
      </c>
      <c r="P37" s="24">
        <f t="shared" si="102"/>
        <v>459.31302818774128</v>
      </c>
      <c r="Q37" s="24">
        <f t="shared" si="102"/>
        <v>432.32730009310768</v>
      </c>
      <c r="R37" s="24">
        <f t="shared" si="102"/>
        <v>489.67932592701243</v>
      </c>
      <c r="S37" s="24">
        <f t="shared" si="102"/>
        <v>493.87399620717218</v>
      </c>
      <c r="T37" s="24">
        <f t="shared" si="102"/>
        <v>446.46707317788537</v>
      </c>
      <c r="U37" s="24">
        <f t="shared" si="102"/>
        <v>418.73754551403681</v>
      </c>
      <c r="W37" s="24">
        <f t="shared" ref="W37:AI37" si="103">IFERROR(W100/W$6,0)</f>
        <v>432.84241997026493</v>
      </c>
      <c r="X37" s="24">
        <f t="shared" si="103"/>
        <v>435.2051499410764</v>
      </c>
      <c r="Y37" s="24">
        <f t="shared" si="103"/>
        <v>535.59488712739437</v>
      </c>
      <c r="Z37" s="24">
        <f t="shared" si="103"/>
        <v>413.43449421713956</v>
      </c>
      <c r="AA37" s="24">
        <f t="shared" si="103"/>
        <v>445.12949805062783</v>
      </c>
      <c r="AB37" s="24">
        <f t="shared" si="103"/>
        <v>505.07149441171197</v>
      </c>
      <c r="AC37" s="24">
        <f t="shared" si="103"/>
        <v>465.52331537569955</v>
      </c>
      <c r="AD37" s="24">
        <f t="shared" si="103"/>
        <v>432.67159146307614</v>
      </c>
      <c r="AE37" s="24">
        <f t="shared" si="103"/>
        <v>506.95777680500692</v>
      </c>
      <c r="AF37" s="24">
        <f t="shared" si="103"/>
        <v>460.13934283800648</v>
      </c>
      <c r="AG37" s="24">
        <f t="shared" si="103"/>
        <v>444.95114727585252</v>
      </c>
      <c r="AH37" s="24">
        <f t="shared" si="103"/>
        <v>498.94153041870072</v>
      </c>
      <c r="AI37" s="24">
        <f t="shared" si="103"/>
        <v>462.47389261005577</v>
      </c>
      <c r="AK37" s="66">
        <f t="shared" si="91"/>
        <v>471.92066990391839</v>
      </c>
      <c r="AL37" s="66">
        <f t="shared" si="91"/>
        <v>511.2405376189609</v>
      </c>
      <c r="AM37" s="66">
        <f t="shared" si="91"/>
        <v>427.03256622893019</v>
      </c>
      <c r="AN37" s="66">
        <f>AN100/AN$6</f>
        <v>425.84814653202847</v>
      </c>
      <c r="AO37" s="66">
        <f>+AO100/AO6</f>
        <v>450.54840274371867</v>
      </c>
      <c r="AP37" s="66">
        <f t="shared" si="92"/>
        <v>355.22335391074711</v>
      </c>
      <c r="AQ37" s="66">
        <v>440.12824246036882</v>
      </c>
      <c r="AR37" s="66">
        <v>451.76683346377894</v>
      </c>
      <c r="AS37" s="66">
        <v>451.79585108904485</v>
      </c>
      <c r="AT37" s="66">
        <f t="shared" si="93"/>
        <v>425.16395390164422</v>
      </c>
      <c r="AU37" s="66">
        <f t="shared" si="93"/>
        <v>543.31574843341741</v>
      </c>
      <c r="AV37" s="66">
        <f t="shared" si="93"/>
        <v>425.91828825316992</v>
      </c>
      <c r="AW37" s="24">
        <f t="shared" ref="AW37" si="104">IFERROR(AW100/AW$6,0)</f>
        <v>458.5010804888658</v>
      </c>
      <c r="AY37" s="67">
        <v>440.12824246036882</v>
      </c>
      <c r="AZ37" s="67">
        <v>440.12824246036882</v>
      </c>
      <c r="BA37" s="67">
        <v>440.12824246036882</v>
      </c>
      <c r="BB37" s="67">
        <v>440.12824246036882</v>
      </c>
      <c r="BC37" s="67">
        <v>440.12824246036882</v>
      </c>
      <c r="BD37" s="67">
        <v>440.12824246036882</v>
      </c>
      <c r="BE37" s="67">
        <v>440.12824246036882</v>
      </c>
      <c r="BF37" s="67">
        <v>451.76683346377894</v>
      </c>
      <c r="BG37" s="67">
        <v>451.79585108904485</v>
      </c>
      <c r="BH37" s="67">
        <v>454.11663029238071</v>
      </c>
      <c r="BI37" s="67">
        <v>452.25634818565675</v>
      </c>
      <c r="BJ37" s="67">
        <v>453.9343239075576</v>
      </c>
      <c r="BK37" s="24">
        <f t="shared" ref="BK37" si="105">IFERROR(BK100/BK$6,0)</f>
        <v>445.71329573229491</v>
      </c>
      <c r="BM37" s="24">
        <f>IFERROR(BM100/BM$6,0)</f>
        <v>505.69985565015486</v>
      </c>
      <c r="BN37" s="24">
        <f t="shared" ref="BN37:BO37" si="106">IFERROR(BN100/BN$6,0)</f>
        <v>486.00987811186451</v>
      </c>
      <c r="BO37" s="24">
        <f t="shared" si="106"/>
        <v>443.90901891259261</v>
      </c>
      <c r="BP37" s="67">
        <v>440.12824246036882</v>
      </c>
      <c r="BQ37" s="67">
        <v>440.12824246036882</v>
      </c>
      <c r="BR37" s="67">
        <v>440.12824246036882</v>
      </c>
      <c r="BS37" s="67">
        <v>440.12824246036882</v>
      </c>
      <c r="BT37" s="67">
        <v>451.76683346377894</v>
      </c>
      <c r="BU37" s="67">
        <v>451.79585108904485</v>
      </c>
      <c r="BV37" s="67">
        <v>454.11663029238071</v>
      </c>
      <c r="BW37" s="67">
        <v>452.25634818565675</v>
      </c>
      <c r="BX37" s="67">
        <v>453.9343239075576</v>
      </c>
      <c r="BY37" s="24">
        <f t="shared" ref="BY37" si="107">IFERROR(BY100/BY$6,0)</f>
        <v>454.95651720276965</v>
      </c>
      <c r="CA37" s="162"/>
      <c r="CB37" s="162"/>
      <c r="CC37" s="162"/>
      <c r="CD37" s="162"/>
      <c r="CE37" s="162"/>
      <c r="CF37" s="162"/>
      <c r="CG37" s="162"/>
      <c r="CH37" s="162"/>
      <c r="CI37" s="162"/>
      <c r="CJ37" s="162"/>
      <c r="CK37" s="162"/>
      <c r="CL37" s="162"/>
      <c r="CM37" s="24">
        <f t="shared" ref="CM37" si="108">IFERROR(CM100/CM$6,0)</f>
        <v>0</v>
      </c>
      <c r="CO37" s="162"/>
      <c r="CP37" s="162"/>
      <c r="CQ37" s="162"/>
      <c r="CR37" s="162"/>
      <c r="CS37" s="24">
        <f t="shared" ref="CS37" si="109">IFERROR(CS100/CS$6,0)</f>
        <v>0</v>
      </c>
      <c r="CU37" s="162"/>
      <c r="CV37" s="162"/>
      <c r="CW37" s="162"/>
      <c r="CX37" s="162"/>
      <c r="CY37" s="24">
        <f t="shared" ref="CY37" si="110">IFERROR(CY100/CY$6,0)</f>
        <v>0</v>
      </c>
      <c r="DA37" s="162"/>
      <c r="DB37" s="162"/>
      <c r="DC37" s="162"/>
      <c r="DD37" s="162"/>
      <c r="DE37" s="162"/>
      <c r="DF37" s="162"/>
      <c r="DG37" s="162"/>
      <c r="DH37" s="162"/>
      <c r="DI37" s="162"/>
      <c r="DJ37" s="162"/>
      <c r="DK37" s="162"/>
      <c r="DL37" s="162"/>
      <c r="DM37" s="162"/>
      <c r="DN37" s="162"/>
      <c r="DO37" s="162"/>
      <c r="DP37" s="162"/>
      <c r="DQ37" s="162"/>
      <c r="DR37" s="162"/>
      <c r="DS37" s="162"/>
      <c r="DU37" s="59">
        <f t="shared" si="8"/>
        <v>9.2432214704747366</v>
      </c>
      <c r="DW37" s="59">
        <f t="shared" si="87"/>
        <v>0.99226923678714818</v>
      </c>
      <c r="DX37" s="24">
        <f t="shared" ref="DX37" si="111">IFERROR(DX100/DX$6,0)</f>
        <v>6.0882552214002539</v>
      </c>
    </row>
    <row r="38" spans="1:128" x14ac:dyDescent="0.3">
      <c r="B38" s="15"/>
      <c r="C38" s="16"/>
      <c r="D38" s="15"/>
      <c r="E38" s="16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8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8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18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18"/>
      <c r="BM38" s="59"/>
      <c r="BN38" s="59"/>
      <c r="BO38" s="59"/>
      <c r="BP38" s="59"/>
      <c r="BQ38" s="59"/>
      <c r="BR38" s="59"/>
      <c r="BS38" s="59"/>
      <c r="BT38" s="59"/>
      <c r="BU38" s="59"/>
      <c r="BV38" s="59"/>
      <c r="BW38" s="59"/>
      <c r="BX38" s="59"/>
      <c r="BY38" s="18"/>
      <c r="CA38" s="59"/>
      <c r="CB38" s="59"/>
      <c r="CC38" s="59"/>
      <c r="CD38" s="59"/>
      <c r="CE38" s="59"/>
      <c r="CF38" s="59"/>
      <c r="CG38" s="59"/>
      <c r="CH38" s="59"/>
      <c r="CI38" s="59"/>
      <c r="CJ38" s="59"/>
      <c r="CK38" s="59"/>
      <c r="CL38" s="59"/>
      <c r="CM38" s="18"/>
      <c r="CO38" s="59"/>
      <c r="CP38" s="59"/>
      <c r="CQ38" s="59"/>
      <c r="CR38" s="59"/>
      <c r="CS38" s="18"/>
      <c r="CU38" s="59"/>
      <c r="CV38" s="59"/>
      <c r="CW38" s="59"/>
      <c r="CX38" s="59"/>
      <c r="CY38" s="18"/>
      <c r="DA38" s="59"/>
      <c r="DB38" s="59"/>
      <c r="DC38" s="59"/>
      <c r="DD38" s="59"/>
      <c r="DE38" s="59"/>
      <c r="DF38" s="59"/>
      <c r="DG38" s="59"/>
      <c r="DH38" s="59"/>
      <c r="DI38" s="59"/>
      <c r="DJ38" s="59"/>
      <c r="DK38" s="59"/>
      <c r="DL38" s="59"/>
      <c r="DM38" s="59"/>
      <c r="DN38" s="59"/>
      <c r="DO38" s="59"/>
      <c r="DP38" s="59"/>
      <c r="DQ38" s="59"/>
      <c r="DR38" s="59"/>
      <c r="DS38" s="59"/>
      <c r="DU38" s="18"/>
      <c r="DW38" s="18"/>
      <c r="DX38" s="18"/>
    </row>
    <row r="39" spans="1:128" s="10" customFormat="1" x14ac:dyDescent="0.3">
      <c r="A39" s="21"/>
      <c r="B39" s="131"/>
      <c r="C39" s="132"/>
      <c r="D39" s="131"/>
      <c r="E39" s="132"/>
      <c r="F39" s="133" t="s">
        <v>53</v>
      </c>
      <c r="G39" s="131" t="s">
        <v>202</v>
      </c>
      <c r="I39" s="134">
        <f t="shared" ref="I39:U41" si="112">IFERROR(I102/(I$7),0)</f>
        <v>1.0411377274392982E-2</v>
      </c>
      <c r="J39" s="134">
        <f t="shared" si="112"/>
        <v>9.1033104418755846E-3</v>
      </c>
      <c r="K39" s="134">
        <f t="shared" si="112"/>
        <v>9.5418484367765354E-3</v>
      </c>
      <c r="L39" s="134">
        <f t="shared" si="112"/>
        <v>9.747691662963796E-3</v>
      </c>
      <c r="M39" s="134">
        <f t="shared" si="112"/>
        <v>9.0297174449231639E-3</v>
      </c>
      <c r="N39" s="134">
        <f t="shared" si="112"/>
        <v>8.2482657446160818E-3</v>
      </c>
      <c r="O39" s="134">
        <f t="shared" si="112"/>
        <v>8.7439717291286773E-3</v>
      </c>
      <c r="P39" s="134">
        <f t="shared" si="112"/>
        <v>8.3063863828863847E-3</v>
      </c>
      <c r="Q39" s="134">
        <f t="shared" si="112"/>
        <v>8.0505955502288926E-3</v>
      </c>
      <c r="R39" s="134">
        <f t="shared" si="112"/>
        <v>7.649486531017163E-3</v>
      </c>
      <c r="S39" s="134">
        <f t="shared" si="112"/>
        <v>7.6926455702843481E-3</v>
      </c>
      <c r="T39" s="134">
        <f t="shared" si="112"/>
        <v>7.8808603474622048E-3</v>
      </c>
      <c r="U39" s="134">
        <f t="shared" si="112"/>
        <v>8.62990309313727E-3</v>
      </c>
      <c r="W39" s="134">
        <f t="shared" ref="W39:AI41" si="113">IFERROR(W102/(W$7),0)</f>
        <v>9.8611178558097555E-3</v>
      </c>
      <c r="X39" s="134">
        <f t="shared" si="113"/>
        <v>1.0160385581307297E-2</v>
      </c>
      <c r="Y39" s="134">
        <f t="shared" si="113"/>
        <v>9.8349977051894154E-3</v>
      </c>
      <c r="Z39" s="134">
        <f t="shared" si="113"/>
        <v>1.1800864285424355E-2</v>
      </c>
      <c r="AA39" s="134">
        <f t="shared" si="113"/>
        <v>9.4744665770039073E-3</v>
      </c>
      <c r="AB39" s="134">
        <f t="shared" si="113"/>
        <v>9.7458514853651385E-3</v>
      </c>
      <c r="AC39" s="134">
        <f t="shared" si="113"/>
        <v>1.1619077203033915E-2</v>
      </c>
      <c r="AD39" s="134">
        <f t="shared" si="113"/>
        <v>1.0739195393209748E-2</v>
      </c>
      <c r="AE39" s="134">
        <f t="shared" si="113"/>
        <v>1.0166713377057152E-2</v>
      </c>
      <c r="AF39" s="134">
        <f t="shared" si="113"/>
        <v>8.8439134175977412E-3</v>
      </c>
      <c r="AG39" s="134">
        <f t="shared" si="113"/>
        <v>9.5028733129971059E-3</v>
      </c>
      <c r="AH39" s="134">
        <f t="shared" si="113"/>
        <v>8.8988023580862489E-3</v>
      </c>
      <c r="AI39" s="134">
        <f t="shared" si="113"/>
        <v>1.0000271944742333E-2</v>
      </c>
      <c r="AK39" s="134">
        <f t="shared" ref="AK39:AW41" si="114">IFERROR(AK102/(AK$7),0)</f>
        <v>1.1156789039727022E-2</v>
      </c>
      <c r="AL39" s="134">
        <f t="shared" si="114"/>
        <v>1.0444537724291237E-2</v>
      </c>
      <c r="AM39" s="134">
        <f t="shared" si="114"/>
        <v>1.0311686760899637E-2</v>
      </c>
      <c r="AN39" s="134">
        <f t="shared" si="114"/>
        <v>1.029386254083898E-2</v>
      </c>
      <c r="AO39" s="134">
        <f t="shared" si="114"/>
        <v>9.1801156141501656E-3</v>
      </c>
      <c r="AP39" s="134">
        <f t="shared" si="114"/>
        <v>1.1209303358571765E-2</v>
      </c>
      <c r="AQ39" s="134">
        <f t="shared" si="114"/>
        <v>9.7701428413722331E-3</v>
      </c>
      <c r="AR39" s="134">
        <f t="shared" si="114"/>
        <v>8.9342134368426036E-3</v>
      </c>
      <c r="AS39" s="134">
        <v>8.9402158101389746E-3</v>
      </c>
      <c r="AT39" s="134">
        <f t="shared" ref="AT39:AV39" si="115">IFERROR(AT102/(AT$7),0)</f>
        <v>9.3661336538696689E-3</v>
      </c>
      <c r="AU39" s="134">
        <f t="shared" si="115"/>
        <v>9.9047656612228641E-3</v>
      </c>
      <c r="AV39" s="134">
        <f t="shared" si="115"/>
        <v>9.6858095530754276E-3</v>
      </c>
      <c r="AW39" s="134">
        <f t="shared" si="114"/>
        <v>9.9078924195911237E-3</v>
      </c>
      <c r="AY39" s="134">
        <f t="shared" ref="AY39:BK41" si="116">IFERROR(AY102/(AY$7),0)</f>
        <v>1.1284040162503707E-2</v>
      </c>
      <c r="AZ39" s="134">
        <f t="shared" si="116"/>
        <v>1.1284040162503707E-2</v>
      </c>
      <c r="BA39" s="134">
        <f t="shared" si="116"/>
        <v>1.1284040162503707E-2</v>
      </c>
      <c r="BB39" s="134">
        <f t="shared" si="116"/>
        <v>1.1284040162503709E-2</v>
      </c>
      <c r="BC39" s="134">
        <f t="shared" si="116"/>
        <v>1.1284040162503707E-2</v>
      </c>
      <c r="BD39" s="134">
        <f t="shared" si="116"/>
        <v>1.1284040162503709E-2</v>
      </c>
      <c r="BE39" s="134">
        <f t="shared" si="116"/>
        <v>1.1284040162503709E-2</v>
      </c>
      <c r="BF39" s="134">
        <f t="shared" si="116"/>
        <v>9.6929726577651403E-3</v>
      </c>
      <c r="BG39" s="134">
        <f t="shared" si="116"/>
        <v>9.6296198067202174E-3</v>
      </c>
      <c r="BH39" s="134">
        <f t="shared" si="116"/>
        <v>9.1995977738258804E-3</v>
      </c>
      <c r="BI39" s="134">
        <f t="shared" si="116"/>
        <v>9.6949412603156374E-3</v>
      </c>
      <c r="BJ39" s="134">
        <f t="shared" si="116"/>
        <v>9.3886803165093829E-3</v>
      </c>
      <c r="BK39" s="134">
        <f t="shared" si="116"/>
        <v>1.0491592656641941E-2</v>
      </c>
      <c r="BM39" s="134">
        <f t="shared" ref="BM39:BY41" si="117">IFERROR(BM102/(BM$7),0)</f>
        <v>9.9420456205819296E-3</v>
      </c>
      <c r="BN39" s="134">
        <f t="shared" si="117"/>
        <v>1.0784310571074021E-2</v>
      </c>
      <c r="BO39" s="134">
        <f t="shared" si="117"/>
        <v>1.1591163861375141E-2</v>
      </c>
      <c r="BP39" s="134">
        <f t="shared" si="117"/>
        <v>1.1284040162503709E-2</v>
      </c>
      <c r="BQ39" s="134">
        <f t="shared" si="117"/>
        <v>1.1284040162503709E-2</v>
      </c>
      <c r="BR39" s="134">
        <f t="shared" si="117"/>
        <v>1.1284040162503707E-2</v>
      </c>
      <c r="BS39" s="134">
        <f t="shared" si="117"/>
        <v>1.1284040162503707E-2</v>
      </c>
      <c r="BT39" s="134">
        <f t="shared" si="117"/>
        <v>9.6929726577651421E-3</v>
      </c>
      <c r="BU39" s="134">
        <f t="shared" si="117"/>
        <v>9.6296198067202174E-3</v>
      </c>
      <c r="BV39" s="134">
        <f t="shared" si="117"/>
        <v>9.1995977738258804E-3</v>
      </c>
      <c r="BW39" s="134">
        <f t="shared" si="117"/>
        <v>9.6949412603156374E-3</v>
      </c>
      <c r="BX39" s="134">
        <f t="shared" si="117"/>
        <v>9.3886803165093829E-3</v>
      </c>
      <c r="BY39" s="134">
        <f t="shared" si="117"/>
        <v>1.0360659262689453E-2</v>
      </c>
      <c r="CA39" s="134">
        <f t="shared" ref="CA39:CM41" si="118">IFERROR(CA102/(CA$7),0)</f>
        <v>0</v>
      </c>
      <c r="CB39" s="134">
        <f t="shared" si="118"/>
        <v>0</v>
      </c>
      <c r="CC39" s="134">
        <f t="shared" si="118"/>
        <v>0</v>
      </c>
      <c r="CD39" s="134">
        <f t="shared" si="118"/>
        <v>0</v>
      </c>
      <c r="CE39" s="134">
        <f t="shared" si="118"/>
        <v>0</v>
      </c>
      <c r="CF39" s="134">
        <f t="shared" si="118"/>
        <v>0</v>
      </c>
      <c r="CG39" s="134">
        <f t="shared" si="118"/>
        <v>0</v>
      </c>
      <c r="CH39" s="134">
        <f t="shared" si="118"/>
        <v>0</v>
      </c>
      <c r="CI39" s="134">
        <f t="shared" si="118"/>
        <v>0</v>
      </c>
      <c r="CJ39" s="134">
        <f t="shared" si="118"/>
        <v>0</v>
      </c>
      <c r="CK39" s="134">
        <f t="shared" si="118"/>
        <v>0</v>
      </c>
      <c r="CL39" s="134">
        <f t="shared" si="118"/>
        <v>0</v>
      </c>
      <c r="CM39" s="134">
        <f t="shared" si="118"/>
        <v>0</v>
      </c>
      <c r="CO39" s="134">
        <f>IFERROR(CO102/(CO$7),0)</f>
        <v>0</v>
      </c>
      <c r="CP39" s="134">
        <f>IFERROR(CP102/(CP$7),0)</f>
        <v>0</v>
      </c>
      <c r="CQ39" s="134">
        <f>IFERROR(CQ102/(CQ$7),0)</f>
        <v>0</v>
      </c>
      <c r="CR39" s="134">
        <f>IFERROR(CR102/(CR$7),0)</f>
        <v>0</v>
      </c>
      <c r="CS39" s="134">
        <f t="shared" ref="CS39:CS41" si="119">IFERROR(CS102/(CS$7),0)</f>
        <v>0</v>
      </c>
      <c r="CU39" s="134">
        <f t="shared" ref="CU39:CY41" si="120">IFERROR(CU102/(CU$7),0)</f>
        <v>0</v>
      </c>
      <c r="CV39" s="134">
        <f t="shared" si="120"/>
        <v>0</v>
      </c>
      <c r="CW39" s="134">
        <f t="shared" si="120"/>
        <v>0</v>
      </c>
      <c r="CX39" s="134">
        <f t="shared" si="120"/>
        <v>0</v>
      </c>
      <c r="CY39" s="134">
        <f t="shared" si="120"/>
        <v>0</v>
      </c>
      <c r="DA39" s="134">
        <f t="shared" ref="DA39:DS39" si="121">IFERROR(DA102/(DA$7),0)</f>
        <v>0</v>
      </c>
      <c r="DB39" s="134">
        <f t="shared" si="121"/>
        <v>0</v>
      </c>
      <c r="DC39" s="134">
        <f t="shared" si="121"/>
        <v>0</v>
      </c>
      <c r="DD39" s="134">
        <f t="shared" si="121"/>
        <v>0</v>
      </c>
      <c r="DE39" s="134">
        <f t="shared" si="121"/>
        <v>0</v>
      </c>
      <c r="DF39" s="134">
        <f t="shared" si="121"/>
        <v>0</v>
      </c>
      <c r="DG39" s="134">
        <f t="shared" si="121"/>
        <v>0</v>
      </c>
      <c r="DH39" s="134">
        <f t="shared" si="121"/>
        <v>0</v>
      </c>
      <c r="DI39" s="134">
        <f t="shared" si="121"/>
        <v>0</v>
      </c>
      <c r="DJ39" s="134">
        <f t="shared" si="121"/>
        <v>0</v>
      </c>
      <c r="DK39" s="134">
        <f t="shared" si="121"/>
        <v>0</v>
      </c>
      <c r="DL39" s="134">
        <f t="shared" si="121"/>
        <v>0</v>
      </c>
      <c r="DM39" s="134">
        <f t="shared" si="121"/>
        <v>0</v>
      </c>
      <c r="DN39" s="134">
        <f t="shared" si="121"/>
        <v>0</v>
      </c>
      <c r="DO39" s="134">
        <f t="shared" si="121"/>
        <v>0</v>
      </c>
      <c r="DP39" s="134">
        <f t="shared" si="121"/>
        <v>0</v>
      </c>
      <c r="DQ39" s="134">
        <f t="shared" si="121"/>
        <v>0</v>
      </c>
      <c r="DR39" s="134">
        <f t="shared" si="121"/>
        <v>0</v>
      </c>
      <c r="DS39" s="134">
        <f t="shared" si="121"/>
        <v>0</v>
      </c>
      <c r="DU39" s="134">
        <f t="shared" si="8"/>
        <v>-1.3093339395248843E-4</v>
      </c>
      <c r="DW39" s="134">
        <f>+BY39/AW39</f>
        <v>1.0456975937892767</v>
      </c>
      <c r="DX39" s="134">
        <f t="shared" ref="DX39:DX41" si="122">IFERROR(DX102/(DX$7),0)</f>
        <v>1.10821457123002E-3</v>
      </c>
    </row>
    <row r="40" spans="1:128" x14ac:dyDescent="0.3">
      <c r="B40" s="15" t="s">
        <v>54</v>
      </c>
      <c r="C40" s="16" t="s">
        <v>55</v>
      </c>
      <c r="D40" s="15" t="s">
        <v>56</v>
      </c>
      <c r="E40" s="16" t="s">
        <v>57</v>
      </c>
      <c r="F40" s="60" t="s">
        <v>58</v>
      </c>
      <c r="G40" s="15" t="s">
        <v>202</v>
      </c>
      <c r="I40" s="59">
        <f t="shared" si="112"/>
        <v>3.7123925566803963E-3</v>
      </c>
      <c r="J40" s="59">
        <f t="shared" si="112"/>
        <v>3.1749394182524785E-3</v>
      </c>
      <c r="K40" s="59">
        <f t="shared" si="112"/>
        <v>3.141159852527586E-3</v>
      </c>
      <c r="L40" s="59">
        <f t="shared" si="112"/>
        <v>3.185748242703808E-3</v>
      </c>
      <c r="M40" s="59">
        <f t="shared" si="112"/>
        <v>2.9925863670718367E-3</v>
      </c>
      <c r="N40" s="59">
        <f t="shared" si="112"/>
        <v>2.9293150878281935E-3</v>
      </c>
      <c r="O40" s="59">
        <f t="shared" si="112"/>
        <v>2.9807949418599326E-3</v>
      </c>
      <c r="P40" s="59">
        <f t="shared" si="112"/>
        <v>2.9605989867189588E-3</v>
      </c>
      <c r="Q40" s="59">
        <f t="shared" si="112"/>
        <v>2.9160836139970536E-3</v>
      </c>
      <c r="R40" s="59">
        <f t="shared" si="112"/>
        <v>2.7514076081697147E-3</v>
      </c>
      <c r="S40" s="59">
        <f t="shared" si="112"/>
        <v>2.7420902265711095E-3</v>
      </c>
      <c r="T40" s="59">
        <f t="shared" si="112"/>
        <v>2.8788587597770956E-3</v>
      </c>
      <c r="U40" s="59">
        <f t="shared" si="112"/>
        <v>3.008937128602136E-3</v>
      </c>
      <c r="W40" s="59">
        <f t="shared" si="113"/>
        <v>3.4966768026980953E-3</v>
      </c>
      <c r="X40" s="59">
        <f t="shared" si="113"/>
        <v>3.4972380477742461E-3</v>
      </c>
      <c r="Y40" s="59">
        <f t="shared" si="113"/>
        <v>3.4258206627952202E-3</v>
      </c>
      <c r="Z40" s="59">
        <f t="shared" si="113"/>
        <v>3.9051355687620385E-3</v>
      </c>
      <c r="AA40" s="59">
        <f t="shared" si="113"/>
        <v>3.1667720062226183E-3</v>
      </c>
      <c r="AB40" s="59">
        <f t="shared" si="113"/>
        <v>3.1481191533348813E-3</v>
      </c>
      <c r="AC40" s="59">
        <f t="shared" si="113"/>
        <v>3.6822581522273352E-3</v>
      </c>
      <c r="AD40" s="59">
        <f t="shared" si="113"/>
        <v>3.294736407160318E-3</v>
      </c>
      <c r="AE40" s="59">
        <f t="shared" si="113"/>
        <v>3.1304825617551792E-3</v>
      </c>
      <c r="AF40" s="59">
        <f t="shared" si="113"/>
        <v>3.0759877688581031E-3</v>
      </c>
      <c r="AG40" s="59">
        <f t="shared" si="113"/>
        <v>3.174100882494832E-3</v>
      </c>
      <c r="AH40" s="59">
        <f t="shared" si="113"/>
        <v>3.1570395041474013E-3</v>
      </c>
      <c r="AI40" s="59">
        <f t="shared" si="113"/>
        <v>3.3333308062493149E-3</v>
      </c>
      <c r="AK40" s="61">
        <v>3.2608800373052126E-3</v>
      </c>
      <c r="AL40" s="61">
        <v>3.4343083946977541E-3</v>
      </c>
      <c r="AM40" s="61">
        <v>3.1384829479188005E-3</v>
      </c>
      <c r="AN40" s="61">
        <v>3.9854839468258622E-3</v>
      </c>
      <c r="AO40" s="61">
        <v>3.2429894051942921E-3</v>
      </c>
      <c r="AP40" s="61">
        <v>3.4119751868749281E-3</v>
      </c>
      <c r="AQ40" s="61">
        <v>4.0153758812703048E-3</v>
      </c>
      <c r="AR40" s="61">
        <v>3.4587377695050854E-3</v>
      </c>
      <c r="AS40" s="61">
        <v>3.4455890175750566E-3</v>
      </c>
      <c r="AT40" s="61">
        <v>3.2429894051942921E-3</v>
      </c>
      <c r="AU40" s="61">
        <v>3.2429894051942921E-3</v>
      </c>
      <c r="AV40" s="61">
        <v>3.2429894051942921E-3</v>
      </c>
      <c r="AW40" s="59">
        <f t="shared" si="114"/>
        <v>3.2733148115952895E-3</v>
      </c>
      <c r="AY40" s="62">
        <v>4.0153758812703048E-3</v>
      </c>
      <c r="AZ40" s="62">
        <v>4.0153758812703048E-3</v>
      </c>
      <c r="BA40" s="62">
        <v>4.0153758812703048E-3</v>
      </c>
      <c r="BB40" s="62">
        <v>4.0153758812703048E-3</v>
      </c>
      <c r="BC40" s="62">
        <v>4.0153758812703048E-3</v>
      </c>
      <c r="BD40" s="62">
        <v>4.0153758812703048E-3</v>
      </c>
      <c r="BE40" s="62">
        <v>4.0153758812703048E-3</v>
      </c>
      <c r="BF40" s="62">
        <v>3.4587377695050854E-3</v>
      </c>
      <c r="BG40" s="62">
        <v>3.4455890175750566E-3</v>
      </c>
      <c r="BH40" s="62">
        <v>3.3007415310590152E-3</v>
      </c>
      <c r="BI40" s="62">
        <v>3.4879552514898745E-3</v>
      </c>
      <c r="BJ40" s="62">
        <v>3.3869443254844157E-3</v>
      </c>
      <c r="BK40" s="59">
        <f t="shared" si="116"/>
        <v>3.7458941646209124E-3</v>
      </c>
      <c r="BM40" s="59">
        <f t="shared" si="117"/>
        <v>3.6343433038884885E-3</v>
      </c>
      <c r="BN40" s="59">
        <f t="shared" si="117"/>
        <v>3.7143809268348482E-3</v>
      </c>
      <c r="BO40" s="59">
        <f t="shared" si="117"/>
        <v>3.9909048565268564E-3</v>
      </c>
      <c r="BP40" s="62">
        <v>4.0153758812703048E-3</v>
      </c>
      <c r="BQ40" s="62">
        <v>4.0153758812703048E-3</v>
      </c>
      <c r="BR40" s="62">
        <v>4.0153758812703048E-3</v>
      </c>
      <c r="BS40" s="62">
        <v>4.0153758812703048E-3</v>
      </c>
      <c r="BT40" s="62">
        <v>3.4587377695050854E-3</v>
      </c>
      <c r="BU40" s="62">
        <v>3.4455890175750566E-3</v>
      </c>
      <c r="BV40" s="62">
        <v>3.3007415310590152E-3</v>
      </c>
      <c r="BW40" s="62">
        <v>3.4879552514898745E-3</v>
      </c>
      <c r="BX40" s="62">
        <v>3.3869443254844157E-3</v>
      </c>
      <c r="BY40" s="59">
        <f t="shared" si="117"/>
        <v>3.6893679109534787E-3</v>
      </c>
      <c r="CA40" s="163"/>
      <c r="CB40" s="163"/>
      <c r="CC40" s="163"/>
      <c r="CD40" s="163"/>
      <c r="CE40" s="163"/>
      <c r="CF40" s="163"/>
      <c r="CG40" s="163"/>
      <c r="CH40" s="163"/>
      <c r="CI40" s="163"/>
      <c r="CJ40" s="163"/>
      <c r="CK40" s="163"/>
      <c r="CL40" s="163"/>
      <c r="CM40" s="59">
        <f t="shared" si="118"/>
        <v>0</v>
      </c>
      <c r="CO40" s="163"/>
      <c r="CP40" s="163"/>
      <c r="CQ40" s="163"/>
      <c r="CR40" s="163"/>
      <c r="CS40" s="59">
        <f t="shared" si="119"/>
        <v>0</v>
      </c>
      <c r="CU40" s="163"/>
      <c r="CV40" s="163"/>
      <c r="CW40" s="163"/>
      <c r="CX40" s="163"/>
      <c r="CY40" s="59">
        <f t="shared" si="120"/>
        <v>0</v>
      </c>
      <c r="DA40" s="163"/>
      <c r="DB40" s="163"/>
      <c r="DC40" s="163"/>
      <c r="DD40" s="163"/>
      <c r="DE40" s="163"/>
      <c r="DF40" s="163"/>
      <c r="DG40" s="163"/>
      <c r="DH40" s="163"/>
      <c r="DI40" s="163"/>
      <c r="DJ40" s="163"/>
      <c r="DK40" s="163"/>
      <c r="DL40" s="163"/>
      <c r="DM40" s="163"/>
      <c r="DN40" s="163"/>
      <c r="DO40" s="163"/>
      <c r="DP40" s="163"/>
      <c r="DQ40" s="163"/>
      <c r="DR40" s="163"/>
      <c r="DS40" s="163"/>
      <c r="DU40" s="59">
        <f t="shared" si="8"/>
        <v>-5.6526253667433732E-5</v>
      </c>
      <c r="DW40" s="59">
        <f t="shared" ref="DW40:DW41" si="123">+BY40/AW40</f>
        <v>1.127104517379256</v>
      </c>
      <c r="DX40" s="59">
        <f t="shared" si="122"/>
        <v>3.9462848587935986E-4</v>
      </c>
    </row>
    <row r="41" spans="1:128" x14ac:dyDescent="0.3">
      <c r="B41" s="15" t="s">
        <v>54</v>
      </c>
      <c r="C41" s="16" t="s">
        <v>55</v>
      </c>
      <c r="D41" s="15" t="s">
        <v>56</v>
      </c>
      <c r="E41" s="16" t="s">
        <v>57</v>
      </c>
      <c r="F41" s="60" t="s">
        <v>59</v>
      </c>
      <c r="G41" s="15" t="s">
        <v>202</v>
      </c>
      <c r="I41" s="59">
        <f t="shared" si="112"/>
        <v>6.6989847177125854E-3</v>
      </c>
      <c r="J41" s="59">
        <f t="shared" si="112"/>
        <v>5.9283710236231061E-3</v>
      </c>
      <c r="K41" s="59">
        <f t="shared" si="112"/>
        <v>6.4006885842489486E-3</v>
      </c>
      <c r="L41" s="59">
        <f t="shared" si="112"/>
        <v>6.5619434202599872E-3</v>
      </c>
      <c r="M41" s="59">
        <f t="shared" si="112"/>
        <v>6.0371310778513281E-3</v>
      </c>
      <c r="N41" s="59">
        <f t="shared" si="112"/>
        <v>5.3189506567878873E-3</v>
      </c>
      <c r="O41" s="59">
        <f t="shared" si="112"/>
        <v>5.763176787268745E-3</v>
      </c>
      <c r="P41" s="59">
        <f t="shared" si="112"/>
        <v>5.3457873961674247E-3</v>
      </c>
      <c r="Q41" s="59">
        <f t="shared" si="112"/>
        <v>5.1345119362318382E-3</v>
      </c>
      <c r="R41" s="59">
        <f t="shared" si="112"/>
        <v>4.8980789228474471E-3</v>
      </c>
      <c r="S41" s="59">
        <f t="shared" si="112"/>
        <v>4.950555343713239E-3</v>
      </c>
      <c r="T41" s="59">
        <f t="shared" si="112"/>
        <v>5.0020015876851096E-3</v>
      </c>
      <c r="U41" s="59">
        <f t="shared" si="112"/>
        <v>5.6209659645351327E-3</v>
      </c>
      <c r="W41" s="59">
        <f t="shared" si="113"/>
        <v>6.3644410531116594E-3</v>
      </c>
      <c r="X41" s="59">
        <f t="shared" si="113"/>
        <v>6.6631475335330514E-3</v>
      </c>
      <c r="Y41" s="59">
        <f t="shared" si="113"/>
        <v>6.4091770423941952E-3</v>
      </c>
      <c r="Z41" s="59">
        <f t="shared" si="113"/>
        <v>7.8957287166623175E-3</v>
      </c>
      <c r="AA41" s="59">
        <f t="shared" si="113"/>
        <v>6.3076945707812885E-3</v>
      </c>
      <c r="AB41" s="59">
        <f t="shared" si="113"/>
        <v>6.597732332030256E-3</v>
      </c>
      <c r="AC41" s="59">
        <f t="shared" si="113"/>
        <v>7.9368190508065789E-3</v>
      </c>
      <c r="AD41" s="59">
        <f t="shared" si="113"/>
        <v>7.4444589860494306E-3</v>
      </c>
      <c r="AE41" s="59">
        <f t="shared" si="113"/>
        <v>7.0362308153019727E-3</v>
      </c>
      <c r="AF41" s="59">
        <f t="shared" si="113"/>
        <v>5.7679256487396394E-3</v>
      </c>
      <c r="AG41" s="59">
        <f t="shared" si="113"/>
        <v>6.3287724305022743E-3</v>
      </c>
      <c r="AH41" s="59">
        <f t="shared" si="113"/>
        <v>5.7417628539388468E-3</v>
      </c>
      <c r="AI41" s="59">
        <f t="shared" si="113"/>
        <v>6.6669411384930174E-3</v>
      </c>
      <c r="AK41" s="61">
        <v>6.0584130309965624E-3</v>
      </c>
      <c r="AL41" s="61">
        <v>6.352818244128023E-3</v>
      </c>
      <c r="AM41" s="61">
        <v>5.7803718450366434E-3</v>
      </c>
      <c r="AN41" s="61">
        <v>7.308557537009517E-3</v>
      </c>
      <c r="AO41" s="61">
        <v>5.9212913754116987E-3</v>
      </c>
      <c r="AP41" s="61">
        <v>6.2030133203634851E-3</v>
      </c>
      <c r="AQ41" s="61">
        <v>7.2686642812334031E-3</v>
      </c>
      <c r="AR41" s="61">
        <v>6.2342348882600557E-3</v>
      </c>
      <c r="AS41" s="61">
        <v>6.1840307891451616E-3</v>
      </c>
      <c r="AT41" s="61">
        <v>5.9212913754116987E-3</v>
      </c>
      <c r="AU41" s="61">
        <v>5.9212913754116987E-3</v>
      </c>
      <c r="AV41" s="61">
        <v>5.9212913754116987E-3</v>
      </c>
      <c r="AW41" s="59">
        <f t="shared" si="114"/>
        <v>6.6345776079958342E-3</v>
      </c>
      <c r="AY41" s="62">
        <v>7.2686642812334031E-3</v>
      </c>
      <c r="AZ41" s="62">
        <v>7.2686642812334031E-3</v>
      </c>
      <c r="BA41" s="62">
        <v>7.2686642812334031E-3</v>
      </c>
      <c r="BB41" s="62">
        <v>7.2686642812334031E-3</v>
      </c>
      <c r="BC41" s="62">
        <v>7.2686642812334031E-3</v>
      </c>
      <c r="BD41" s="62">
        <v>7.2686642812334031E-3</v>
      </c>
      <c r="BE41" s="62">
        <v>7.2686642812334031E-3</v>
      </c>
      <c r="BF41" s="62">
        <v>6.2342348882600557E-3</v>
      </c>
      <c r="BG41" s="62">
        <v>6.1840307891451616E-3</v>
      </c>
      <c r="BH41" s="62">
        <v>5.8988562427668666E-3</v>
      </c>
      <c r="BI41" s="62">
        <v>6.2069860088257633E-3</v>
      </c>
      <c r="BJ41" s="62">
        <v>6.0017359910249672E-3</v>
      </c>
      <c r="BK41" s="59">
        <f t="shared" si="116"/>
        <v>6.7456984920210268E-3</v>
      </c>
      <c r="BM41" s="59">
        <f t="shared" si="117"/>
        <v>6.3077023166934398E-3</v>
      </c>
      <c r="BN41" s="59">
        <f t="shared" si="117"/>
        <v>7.0699296442391724E-3</v>
      </c>
      <c r="BO41" s="59">
        <f t="shared" si="117"/>
        <v>7.6002590048482848E-3</v>
      </c>
      <c r="BP41" s="62">
        <v>7.2686642812334031E-3</v>
      </c>
      <c r="BQ41" s="62">
        <v>7.2686642812334031E-3</v>
      </c>
      <c r="BR41" s="62">
        <v>7.2686642812334031E-3</v>
      </c>
      <c r="BS41" s="62">
        <v>7.2686642812334031E-3</v>
      </c>
      <c r="BT41" s="62">
        <v>6.2342348882600557E-3</v>
      </c>
      <c r="BU41" s="62">
        <v>6.1840307891451616E-3</v>
      </c>
      <c r="BV41" s="62">
        <v>5.8988562427668666E-3</v>
      </c>
      <c r="BW41" s="62">
        <v>6.2069860088257633E-3</v>
      </c>
      <c r="BX41" s="62">
        <v>6.0017359910249672E-3</v>
      </c>
      <c r="BY41" s="59">
        <f t="shared" si="117"/>
        <v>6.6712913517359756E-3</v>
      </c>
      <c r="CA41" s="163"/>
      <c r="CB41" s="163"/>
      <c r="CC41" s="163"/>
      <c r="CD41" s="163"/>
      <c r="CE41" s="163"/>
      <c r="CF41" s="163"/>
      <c r="CG41" s="163"/>
      <c r="CH41" s="163"/>
      <c r="CI41" s="163"/>
      <c r="CJ41" s="163"/>
      <c r="CK41" s="163"/>
      <c r="CL41" s="163"/>
      <c r="CM41" s="59">
        <f t="shared" si="118"/>
        <v>0</v>
      </c>
      <c r="CO41" s="163"/>
      <c r="CP41" s="163"/>
      <c r="CQ41" s="163"/>
      <c r="CR41" s="163"/>
      <c r="CS41" s="59">
        <f t="shared" si="119"/>
        <v>0</v>
      </c>
      <c r="CU41" s="163"/>
      <c r="CV41" s="163"/>
      <c r="CW41" s="163"/>
      <c r="CX41" s="163"/>
      <c r="CY41" s="59">
        <f t="shared" si="120"/>
        <v>0</v>
      </c>
      <c r="DA41" s="163"/>
      <c r="DB41" s="163"/>
      <c r="DC41" s="163"/>
      <c r="DD41" s="163"/>
      <c r="DE41" s="163"/>
      <c r="DF41" s="163"/>
      <c r="DG41" s="163"/>
      <c r="DH41" s="163"/>
      <c r="DI41" s="163"/>
      <c r="DJ41" s="163"/>
      <c r="DK41" s="163"/>
      <c r="DL41" s="163"/>
      <c r="DM41" s="163"/>
      <c r="DN41" s="163"/>
      <c r="DO41" s="163"/>
      <c r="DP41" s="163"/>
      <c r="DQ41" s="163"/>
      <c r="DR41" s="163"/>
      <c r="DS41" s="163"/>
      <c r="DU41" s="59">
        <f t="shared" si="8"/>
        <v>-7.4407140285051229E-5</v>
      </c>
      <c r="DW41" s="59">
        <f t="shared" si="123"/>
        <v>1.0055336972312894</v>
      </c>
      <c r="DX41" s="59">
        <f t="shared" si="122"/>
        <v>7.1358608535066013E-4</v>
      </c>
    </row>
    <row r="42" spans="1:128" x14ac:dyDescent="0.3">
      <c r="B42" s="15"/>
      <c r="C42" s="16"/>
      <c r="D42" s="15"/>
      <c r="E42" s="16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8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8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18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18"/>
      <c r="BM42" s="59"/>
      <c r="BN42" s="59"/>
      <c r="BO42" s="59"/>
      <c r="BP42" s="59"/>
      <c r="BQ42" s="59"/>
      <c r="BR42" s="59"/>
      <c r="BS42" s="59"/>
      <c r="BT42" s="59"/>
      <c r="BU42" s="59"/>
      <c r="BV42" s="59"/>
      <c r="BW42" s="59"/>
      <c r="BX42" s="59"/>
      <c r="BY42" s="18"/>
      <c r="CA42" s="59"/>
      <c r="CB42" s="59"/>
      <c r="CC42" s="59"/>
      <c r="CD42" s="59"/>
      <c r="CE42" s="59"/>
      <c r="CF42" s="59"/>
      <c r="CG42" s="59"/>
      <c r="CH42" s="59"/>
      <c r="CI42" s="59"/>
      <c r="CJ42" s="59"/>
      <c r="CK42" s="59"/>
      <c r="CL42" s="59"/>
      <c r="CM42" s="18"/>
      <c r="CO42" s="59"/>
      <c r="CP42" s="59"/>
      <c r="CQ42" s="59"/>
      <c r="CR42" s="59"/>
      <c r="CS42" s="18"/>
      <c r="CU42" s="59"/>
      <c r="CV42" s="59"/>
      <c r="CW42" s="59"/>
      <c r="CX42" s="59"/>
      <c r="CY42" s="18"/>
      <c r="DA42" s="59"/>
      <c r="DB42" s="59"/>
      <c r="DC42" s="59"/>
      <c r="DD42" s="59"/>
      <c r="DE42" s="59"/>
      <c r="DF42" s="59"/>
      <c r="DG42" s="59"/>
      <c r="DH42" s="59"/>
      <c r="DI42" s="59"/>
      <c r="DJ42" s="59"/>
      <c r="DK42" s="59"/>
      <c r="DL42" s="59"/>
      <c r="DM42" s="59"/>
      <c r="DN42" s="59"/>
      <c r="DO42" s="59"/>
      <c r="DP42" s="59"/>
      <c r="DQ42" s="59"/>
      <c r="DR42" s="59"/>
      <c r="DS42" s="59"/>
      <c r="DU42" s="18"/>
      <c r="DW42" s="18"/>
      <c r="DX42" s="18"/>
    </row>
    <row r="43" spans="1:128" s="10" customFormat="1" x14ac:dyDescent="0.3">
      <c r="A43" s="21"/>
      <c r="B43" s="131"/>
      <c r="C43" s="132"/>
      <c r="D43" s="131"/>
      <c r="E43" s="132"/>
      <c r="F43" s="133" t="s">
        <v>60</v>
      </c>
      <c r="G43" s="131" t="s">
        <v>20</v>
      </c>
      <c r="I43" s="134">
        <f t="shared" ref="I43:T43" si="124">IFERROR(I106/I$10,0)</f>
        <v>20.59338761420501</v>
      </c>
      <c r="J43" s="134">
        <f t="shared" si="124"/>
        <v>21.291981767251912</v>
      </c>
      <c r="K43" s="134">
        <f t="shared" si="124"/>
        <v>20.419231121000653</v>
      </c>
      <c r="L43" s="134">
        <f t="shared" si="124"/>
        <v>20.77569179150208</v>
      </c>
      <c r="M43" s="134">
        <f t="shared" si="124"/>
        <v>20.719911238345549</v>
      </c>
      <c r="N43" s="134">
        <f t="shared" si="124"/>
        <v>21.832191328004452</v>
      </c>
      <c r="O43" s="134">
        <f t="shared" si="124"/>
        <v>21.423211595587603</v>
      </c>
      <c r="P43" s="134">
        <f t="shared" si="124"/>
        <v>21.052780796621164</v>
      </c>
      <c r="Q43" s="134">
        <f t="shared" si="124"/>
        <v>20.344772599417585</v>
      </c>
      <c r="R43" s="134">
        <f t="shared" si="124"/>
        <v>20.112549343478651</v>
      </c>
      <c r="S43" s="134">
        <f t="shared" si="124"/>
        <v>18.98168124771377</v>
      </c>
      <c r="T43" s="134">
        <f t="shared" si="124"/>
        <v>19.076221816862592</v>
      </c>
      <c r="U43" s="134">
        <f>IFERROR(U106/U$10,0)</f>
        <v>20.506889527618181</v>
      </c>
      <c r="W43" s="134">
        <f t="shared" ref="W43:AI43" si="125">IFERROR(W106/W$10,0)</f>
        <v>19.161661603344704</v>
      </c>
      <c r="X43" s="134">
        <f t="shared" si="125"/>
        <v>18.250772783170699</v>
      </c>
      <c r="Y43" s="134">
        <f t="shared" si="125"/>
        <v>20.298190426448109</v>
      </c>
      <c r="Z43" s="134">
        <f t="shared" si="125"/>
        <v>17.371274381489751</v>
      </c>
      <c r="AA43" s="134">
        <f t="shared" si="125"/>
        <v>20.100531387853881</v>
      </c>
      <c r="AB43" s="134">
        <f t="shared" si="125"/>
        <v>19.137322401805552</v>
      </c>
      <c r="AC43" s="134">
        <f t="shared" si="125"/>
        <v>19.269569568167661</v>
      </c>
      <c r="AD43" s="134">
        <f t="shared" si="125"/>
        <v>19.758474667149674</v>
      </c>
      <c r="AE43" s="134">
        <f t="shared" si="125"/>
        <v>19.55871297076477</v>
      </c>
      <c r="AF43" s="134">
        <f t="shared" si="125"/>
        <v>19.392573978060543</v>
      </c>
      <c r="AG43" s="134">
        <f t="shared" si="125"/>
        <v>19.222028232556568</v>
      </c>
      <c r="AH43" s="134">
        <f t="shared" si="125"/>
        <v>18.801467613257287</v>
      </c>
      <c r="AI43" s="134">
        <f t="shared" si="125"/>
        <v>19.200703418158259</v>
      </c>
      <c r="AK43" s="134">
        <f t="shared" ref="AK43:AW43" si="126">IFERROR(AK106/AK$10,0)</f>
        <v>17.808002666258453</v>
      </c>
      <c r="AL43" s="134">
        <f t="shared" si="126"/>
        <v>19.582395929537821</v>
      </c>
      <c r="AM43" s="134">
        <f t="shared" si="126"/>
        <v>18.263958628290673</v>
      </c>
      <c r="AN43" s="134">
        <f t="shared" si="126"/>
        <v>17.831025776075226</v>
      </c>
      <c r="AO43" s="134">
        <f t="shared" si="126"/>
        <v>19.659188327410181</v>
      </c>
      <c r="AP43" s="134">
        <f t="shared" si="126"/>
        <v>18.675504068906815</v>
      </c>
      <c r="AQ43" s="134">
        <f t="shared" si="126"/>
        <v>18.651165329565867</v>
      </c>
      <c r="AR43" s="134">
        <f t="shared" si="126"/>
        <v>18.897870403572927</v>
      </c>
      <c r="AS43" s="134">
        <v>19.277246335633595</v>
      </c>
      <c r="AT43" s="134">
        <f t="shared" ref="AT43:AV43" si="127">IFERROR(AT106/AT$10,0)</f>
        <v>20.035395959041644</v>
      </c>
      <c r="AU43" s="134">
        <f t="shared" si="127"/>
        <v>19.803586492572467</v>
      </c>
      <c r="AV43" s="134">
        <f t="shared" si="127"/>
        <v>19.144002524820877</v>
      </c>
      <c r="AW43" s="134">
        <f t="shared" si="126"/>
        <v>18.954055006900166</v>
      </c>
      <c r="AY43" s="134">
        <f t="shared" ref="AY43:BK43" si="128">IFERROR(AY106/AY$10,0)</f>
        <v>18.454307958184582</v>
      </c>
      <c r="AZ43" s="134">
        <f t="shared" si="128"/>
        <v>19.773579502864056</v>
      </c>
      <c r="BA43" s="134">
        <f t="shared" si="128"/>
        <v>18.773598706768158</v>
      </c>
      <c r="BB43" s="134">
        <f t="shared" si="128"/>
        <v>18.584078488170597</v>
      </c>
      <c r="BC43" s="134">
        <f t="shared" si="128"/>
        <v>19.708192472209817</v>
      </c>
      <c r="BD43" s="134">
        <f t="shared" si="128"/>
        <v>18.759244882225708</v>
      </c>
      <c r="BE43" s="134">
        <f t="shared" si="128"/>
        <v>18.604313461110543</v>
      </c>
      <c r="BF43" s="134">
        <f t="shared" si="128"/>
        <v>18.840850381178623</v>
      </c>
      <c r="BG43" s="134">
        <f t="shared" si="128"/>
        <v>19.278579204441616</v>
      </c>
      <c r="BH43" s="134">
        <f t="shared" si="128"/>
        <v>18.73068810483527</v>
      </c>
      <c r="BI43" s="134">
        <f t="shared" si="128"/>
        <v>18.857291007719514</v>
      </c>
      <c r="BJ43" s="134">
        <f t="shared" si="128"/>
        <v>18.834598003689546</v>
      </c>
      <c r="BK43" s="134">
        <f t="shared" si="128"/>
        <v>18.908213906267466</v>
      </c>
      <c r="BM43" s="134">
        <f t="shared" ref="BM43:BY43" si="129">IFERROR(BM106/BM$10,0)</f>
        <v>18.866823913876704</v>
      </c>
      <c r="BN43" s="134">
        <f t="shared" si="129"/>
        <v>19.407083847306666</v>
      </c>
      <c r="BO43" s="134">
        <f t="shared" si="129"/>
        <v>20.504712287535583</v>
      </c>
      <c r="BP43" s="134">
        <f t="shared" si="129"/>
        <v>19.433828124926627</v>
      </c>
      <c r="BQ43" s="134">
        <f t="shared" si="129"/>
        <v>19.600179132574727</v>
      </c>
      <c r="BR43" s="134">
        <f t="shared" si="129"/>
        <v>19.435348810109581</v>
      </c>
      <c r="BS43" s="134">
        <f t="shared" si="129"/>
        <v>19.766849434469698</v>
      </c>
      <c r="BT43" s="134">
        <f t="shared" si="129"/>
        <v>19.143633774780479</v>
      </c>
      <c r="BU43" s="134">
        <f t="shared" si="129"/>
        <v>19.406383755438402</v>
      </c>
      <c r="BV43" s="134">
        <f t="shared" si="129"/>
        <v>18.808384156984452</v>
      </c>
      <c r="BW43" s="134">
        <f t="shared" si="129"/>
        <v>19.324038495921233</v>
      </c>
      <c r="BX43" s="134">
        <f t="shared" si="129"/>
        <v>19.466254933109891</v>
      </c>
      <c r="BY43" s="134">
        <f t="shared" si="129"/>
        <v>19.422283282159793</v>
      </c>
      <c r="CA43" s="134">
        <f t="shared" ref="CA43:CM43" si="130">IFERROR(CA106/CA$10,0)</f>
        <v>0</v>
      </c>
      <c r="CB43" s="134">
        <f t="shared" si="130"/>
        <v>0</v>
      </c>
      <c r="CC43" s="134">
        <f t="shared" si="130"/>
        <v>0</v>
      </c>
      <c r="CD43" s="134">
        <f t="shared" si="130"/>
        <v>0</v>
      </c>
      <c r="CE43" s="134">
        <f t="shared" si="130"/>
        <v>0</v>
      </c>
      <c r="CF43" s="134">
        <f t="shared" si="130"/>
        <v>0</v>
      </c>
      <c r="CG43" s="134">
        <f t="shared" si="130"/>
        <v>0</v>
      </c>
      <c r="CH43" s="134">
        <f t="shared" si="130"/>
        <v>0</v>
      </c>
      <c r="CI43" s="134">
        <f t="shared" si="130"/>
        <v>0</v>
      </c>
      <c r="CJ43" s="134">
        <f t="shared" si="130"/>
        <v>0</v>
      </c>
      <c r="CK43" s="134">
        <f t="shared" si="130"/>
        <v>0</v>
      </c>
      <c r="CL43" s="134">
        <f t="shared" si="130"/>
        <v>0</v>
      </c>
      <c r="CM43" s="134">
        <f t="shared" si="130"/>
        <v>0</v>
      </c>
      <c r="CO43" s="134">
        <f t="shared" ref="CO43:CS43" si="131">IFERROR(CO106/CO$10,0)</f>
        <v>0</v>
      </c>
      <c r="CP43" s="134">
        <f t="shared" si="131"/>
        <v>0</v>
      </c>
      <c r="CQ43" s="134">
        <f t="shared" si="131"/>
        <v>0</v>
      </c>
      <c r="CR43" s="134">
        <f t="shared" si="131"/>
        <v>0</v>
      </c>
      <c r="CS43" s="134">
        <f t="shared" si="131"/>
        <v>0</v>
      </c>
      <c r="CU43" s="134">
        <f t="shared" ref="CU43:CY43" si="132">IFERROR(CU106/CU$10,0)</f>
        <v>0</v>
      </c>
      <c r="CV43" s="134">
        <f t="shared" si="132"/>
        <v>0</v>
      </c>
      <c r="CW43" s="134">
        <f t="shared" si="132"/>
        <v>0</v>
      </c>
      <c r="CX43" s="134">
        <f t="shared" si="132"/>
        <v>0</v>
      </c>
      <c r="CY43" s="134">
        <f t="shared" si="132"/>
        <v>0</v>
      </c>
      <c r="DA43" s="134">
        <f t="shared" ref="DA43:DS43" si="133">IFERROR(DA106/DA$10,0)</f>
        <v>0</v>
      </c>
      <c r="DB43" s="134">
        <f t="shared" si="133"/>
        <v>0</v>
      </c>
      <c r="DC43" s="134">
        <f t="shared" si="133"/>
        <v>0</v>
      </c>
      <c r="DD43" s="134">
        <f t="shared" si="133"/>
        <v>0</v>
      </c>
      <c r="DE43" s="134">
        <f t="shared" si="133"/>
        <v>0</v>
      </c>
      <c r="DF43" s="134">
        <f t="shared" si="133"/>
        <v>0</v>
      </c>
      <c r="DG43" s="134">
        <f t="shared" si="133"/>
        <v>0</v>
      </c>
      <c r="DH43" s="134">
        <f t="shared" si="133"/>
        <v>0</v>
      </c>
      <c r="DI43" s="134">
        <f t="shared" si="133"/>
        <v>0</v>
      </c>
      <c r="DJ43" s="134">
        <f t="shared" si="133"/>
        <v>0</v>
      </c>
      <c r="DK43" s="134">
        <f t="shared" si="133"/>
        <v>0</v>
      </c>
      <c r="DL43" s="134">
        <f t="shared" si="133"/>
        <v>0</v>
      </c>
      <c r="DM43" s="134">
        <f t="shared" si="133"/>
        <v>0</v>
      </c>
      <c r="DN43" s="134">
        <f t="shared" si="133"/>
        <v>0</v>
      </c>
      <c r="DO43" s="134">
        <f t="shared" si="133"/>
        <v>0</v>
      </c>
      <c r="DP43" s="134">
        <f t="shared" si="133"/>
        <v>0</v>
      </c>
      <c r="DQ43" s="134">
        <f t="shared" si="133"/>
        <v>0</v>
      </c>
      <c r="DR43" s="134">
        <f t="shared" si="133"/>
        <v>0</v>
      </c>
      <c r="DS43" s="134">
        <f t="shared" si="133"/>
        <v>0</v>
      </c>
      <c r="DU43" s="134">
        <f t="shared" si="8"/>
        <v>0.51406937589232626</v>
      </c>
      <c r="DW43" s="134">
        <f t="shared" ref="DW43:DW52" si="134">+BY43/AW43</f>
        <v>1.0247033299781587</v>
      </c>
      <c r="DX43" s="134">
        <f t="shared" ref="DX43" si="135">IFERROR(DX106/DX$10,0)</f>
        <v>1.2755582637893952</v>
      </c>
    </row>
    <row r="44" spans="1:128" s="10" customFormat="1" x14ac:dyDescent="0.3">
      <c r="A44" s="21"/>
      <c r="B44" s="136"/>
      <c r="C44" s="137"/>
      <c r="D44" s="136"/>
      <c r="E44" s="137"/>
      <c r="F44" s="138" t="s">
        <v>61</v>
      </c>
      <c r="G44" s="136" t="s">
        <v>62</v>
      </c>
      <c r="I44" s="139">
        <f t="shared" ref="I44:U52" si="136">IFERROR(I107/I$9,0)</f>
        <v>22.505408841923472</v>
      </c>
      <c r="J44" s="139">
        <f t="shared" si="136"/>
        <v>22.086807619505432</v>
      </c>
      <c r="K44" s="139">
        <f t="shared" si="136"/>
        <v>22.478024525284926</v>
      </c>
      <c r="L44" s="139">
        <f t="shared" si="136"/>
        <v>22.132366831136711</v>
      </c>
      <c r="M44" s="139">
        <f t="shared" si="136"/>
        <v>21.666559455254252</v>
      </c>
      <c r="N44" s="139">
        <f t="shared" si="136"/>
        <v>22.498149390672747</v>
      </c>
      <c r="O44" s="139">
        <f t="shared" si="136"/>
        <v>23.897827538349389</v>
      </c>
      <c r="P44" s="139">
        <f t="shared" si="136"/>
        <v>23.759899803901511</v>
      </c>
      <c r="Q44" s="139">
        <f t="shared" si="136"/>
        <v>22.181558300456281</v>
      </c>
      <c r="R44" s="139">
        <f t="shared" si="136"/>
        <v>21.42271093144884</v>
      </c>
      <c r="S44" s="139">
        <f t="shared" si="136"/>
        <v>21.494003897575936</v>
      </c>
      <c r="T44" s="139">
        <f t="shared" si="136"/>
        <v>20.257894518584969</v>
      </c>
      <c r="U44" s="139">
        <f t="shared" si="136"/>
        <v>22.155622911373612</v>
      </c>
      <c r="W44" s="139">
        <f t="shared" ref="W44:AI52" si="137">IFERROR(W107/W$9,0)</f>
        <v>19.84033334364333</v>
      </c>
      <c r="X44" s="139">
        <f t="shared" si="137"/>
        <v>20.974390877713418</v>
      </c>
      <c r="Y44" s="139">
        <f t="shared" si="137"/>
        <v>20.906530905212623</v>
      </c>
      <c r="Z44" s="139">
        <f t="shared" si="137"/>
        <v>23.75489533692198</v>
      </c>
      <c r="AA44" s="139">
        <f t="shared" si="137"/>
        <v>21.848510038027776</v>
      </c>
      <c r="AB44" s="139">
        <f t="shared" si="137"/>
        <v>22.034878999067153</v>
      </c>
      <c r="AC44" s="139">
        <f t="shared" si="137"/>
        <v>22.597036142018794</v>
      </c>
      <c r="AD44" s="139">
        <f t="shared" si="137"/>
        <v>21.821995095484777</v>
      </c>
      <c r="AE44" s="139">
        <f t="shared" si="137"/>
        <v>22.371805785686455</v>
      </c>
      <c r="AF44" s="139">
        <f t="shared" si="137"/>
        <v>21.899616994914929</v>
      </c>
      <c r="AG44" s="139">
        <f t="shared" si="137"/>
        <v>23.137054998967578</v>
      </c>
      <c r="AH44" s="139">
        <f t="shared" si="137"/>
        <v>22.415540097243689</v>
      </c>
      <c r="AI44" s="139">
        <f t="shared" si="137"/>
        <v>21.866564158818033</v>
      </c>
      <c r="AK44" s="140">
        <f>IFERROR(AK107/AK$9,0)</f>
        <v>22.7125681866675</v>
      </c>
      <c r="AL44" s="140">
        <f t="shared" ref="AL44:AW52" si="138">IFERROR(AL107/AL$9,0)</f>
        <v>22.154996434214507</v>
      </c>
      <c r="AM44" s="140">
        <f t="shared" si="138"/>
        <v>21.722379078496111</v>
      </c>
      <c r="AN44" s="140">
        <f t="shared" si="138"/>
        <v>22.615991849484054</v>
      </c>
      <c r="AO44" s="140">
        <f t="shared" si="138"/>
        <v>23.028370725851499</v>
      </c>
      <c r="AP44" s="140">
        <f t="shared" si="138"/>
        <v>23.454988269793056</v>
      </c>
      <c r="AQ44" s="140">
        <f t="shared" si="138"/>
        <v>23.081868589849631</v>
      </c>
      <c r="AR44" s="140">
        <f t="shared" si="138"/>
        <v>23.184039397855376</v>
      </c>
      <c r="AS44" s="140">
        <v>22.451573097154203</v>
      </c>
      <c r="AT44" s="140">
        <f t="shared" ref="AT44:AV44" si="139">IFERROR(AT107/AT$9,0)</f>
        <v>23.395872437247011</v>
      </c>
      <c r="AU44" s="140">
        <f t="shared" si="139"/>
        <v>23.697554717541859</v>
      </c>
      <c r="AV44" s="140">
        <f t="shared" si="139"/>
        <v>22.09764432770988</v>
      </c>
      <c r="AW44" s="139">
        <f t="shared" si="138"/>
        <v>22.791698767549438</v>
      </c>
      <c r="AY44" s="140">
        <f>SUM(AY45:AY52)</f>
        <v>22.648068610538203</v>
      </c>
      <c r="AZ44" s="140">
        <f t="shared" ref="AZ44:BK52" si="140">IFERROR(AZ107/AZ$9,0)</f>
        <v>22.648068610538203</v>
      </c>
      <c r="BA44" s="140">
        <f t="shared" si="140"/>
        <v>22.648068610538196</v>
      </c>
      <c r="BB44" s="140">
        <f t="shared" si="140"/>
        <v>22.551445090898738</v>
      </c>
      <c r="BC44" s="140">
        <f t="shared" si="140"/>
        <v>22.551445090898735</v>
      </c>
      <c r="BD44" s="140">
        <f t="shared" si="140"/>
        <v>22.551445090898738</v>
      </c>
      <c r="BE44" s="140">
        <f t="shared" si="140"/>
        <v>22.578417198252932</v>
      </c>
      <c r="BF44" s="140">
        <f t="shared" si="140"/>
        <v>22.578417198252932</v>
      </c>
      <c r="BG44" s="140">
        <f t="shared" si="140"/>
        <v>22.578417198252932</v>
      </c>
      <c r="BH44" s="140">
        <f t="shared" si="140"/>
        <v>22.904806456348844</v>
      </c>
      <c r="BI44" s="140">
        <f t="shared" si="140"/>
        <v>22.904806456348844</v>
      </c>
      <c r="BJ44" s="140">
        <f t="shared" si="140"/>
        <v>22.90480645634884</v>
      </c>
      <c r="BK44" s="139">
        <f t="shared" si="140"/>
        <v>22.672037760677142</v>
      </c>
      <c r="BM44" s="140">
        <f>SUM(BM45:BM52)</f>
        <v>23.64989994681121</v>
      </c>
      <c r="BN44" s="140">
        <f t="shared" ref="BN44:BY52" si="141">IFERROR(BN107/BN$9,0)</f>
        <v>23.36403444018206</v>
      </c>
      <c r="BO44" s="140">
        <f t="shared" si="141"/>
        <v>22.95477899491895</v>
      </c>
      <c r="BP44" s="140">
        <f t="shared" si="141"/>
        <v>22.551445090898738</v>
      </c>
      <c r="BQ44" s="140">
        <f t="shared" si="141"/>
        <v>22.551445090898738</v>
      </c>
      <c r="BR44" s="140">
        <f t="shared" si="141"/>
        <v>22.551445090898742</v>
      </c>
      <c r="BS44" s="140">
        <f t="shared" si="141"/>
        <v>22.578417198252936</v>
      </c>
      <c r="BT44" s="140">
        <f t="shared" si="141"/>
        <v>22.578417198252929</v>
      </c>
      <c r="BU44" s="140">
        <f t="shared" si="141"/>
        <v>22.578417198252929</v>
      </c>
      <c r="BV44" s="140">
        <f t="shared" si="141"/>
        <v>22.904806456348844</v>
      </c>
      <c r="BW44" s="140">
        <f t="shared" si="141"/>
        <v>22.904806456348844</v>
      </c>
      <c r="BX44" s="140">
        <f t="shared" si="141"/>
        <v>22.90480645634884</v>
      </c>
      <c r="BY44" s="139">
        <f t="shared" si="141"/>
        <v>22.82416845900087</v>
      </c>
      <c r="CA44" s="140">
        <f t="shared" ref="CA44:CM52" si="142">IFERROR(CA107/CA$9,0)</f>
        <v>0</v>
      </c>
      <c r="CB44" s="140">
        <f t="shared" si="142"/>
        <v>0</v>
      </c>
      <c r="CC44" s="140">
        <f t="shared" si="142"/>
        <v>0</v>
      </c>
      <c r="CD44" s="140">
        <f t="shared" si="142"/>
        <v>0</v>
      </c>
      <c r="CE44" s="140">
        <f t="shared" si="142"/>
        <v>0</v>
      </c>
      <c r="CF44" s="140">
        <f t="shared" si="142"/>
        <v>0</v>
      </c>
      <c r="CG44" s="140">
        <f t="shared" si="142"/>
        <v>0</v>
      </c>
      <c r="CH44" s="140">
        <f t="shared" si="142"/>
        <v>0</v>
      </c>
      <c r="CI44" s="140">
        <f t="shared" si="142"/>
        <v>0</v>
      </c>
      <c r="CJ44" s="140">
        <f t="shared" si="142"/>
        <v>0</v>
      </c>
      <c r="CK44" s="140">
        <f t="shared" si="142"/>
        <v>0</v>
      </c>
      <c r="CL44" s="140">
        <f t="shared" si="142"/>
        <v>0</v>
      </c>
      <c r="CM44" s="139">
        <f t="shared" si="142"/>
        <v>0</v>
      </c>
      <c r="CO44" s="140">
        <f>IFERROR(CO107/CO$9,0)</f>
        <v>0</v>
      </c>
      <c r="CP44" s="140">
        <f>IFERROR(CP107/CP$9,0)</f>
        <v>0</v>
      </c>
      <c r="CQ44" s="140">
        <f>IFERROR(CQ107/CQ$9,0)</f>
        <v>0</v>
      </c>
      <c r="CR44" s="140">
        <f>IFERROR(CR107/CR$9,0)</f>
        <v>0</v>
      </c>
      <c r="CS44" s="139">
        <f t="shared" ref="CS44:CS52" si="143">IFERROR(CS107/CS$9,0)</f>
        <v>0</v>
      </c>
      <c r="CU44" s="140">
        <f t="shared" ref="CU44:CY52" si="144">IFERROR(CU107/CU$9,0)</f>
        <v>0</v>
      </c>
      <c r="CV44" s="140">
        <f t="shared" si="144"/>
        <v>0</v>
      </c>
      <c r="CW44" s="140">
        <f t="shared" si="144"/>
        <v>0</v>
      </c>
      <c r="CX44" s="140">
        <f t="shared" si="144"/>
        <v>0</v>
      </c>
      <c r="CY44" s="139">
        <f t="shared" si="144"/>
        <v>0</v>
      </c>
      <c r="DA44" s="140">
        <f t="shared" ref="DA44:DS44" si="145">IFERROR(DA107/DA$9,0)</f>
        <v>0</v>
      </c>
      <c r="DB44" s="140">
        <f t="shared" si="145"/>
        <v>0</v>
      </c>
      <c r="DC44" s="140">
        <f t="shared" si="145"/>
        <v>0</v>
      </c>
      <c r="DD44" s="140">
        <f t="shared" si="145"/>
        <v>0</v>
      </c>
      <c r="DE44" s="140">
        <f t="shared" si="145"/>
        <v>0</v>
      </c>
      <c r="DF44" s="140">
        <f t="shared" si="145"/>
        <v>0</v>
      </c>
      <c r="DG44" s="140">
        <f t="shared" si="145"/>
        <v>0</v>
      </c>
      <c r="DH44" s="140">
        <f t="shared" si="145"/>
        <v>0</v>
      </c>
      <c r="DI44" s="140">
        <f t="shared" si="145"/>
        <v>0</v>
      </c>
      <c r="DJ44" s="140">
        <f t="shared" si="145"/>
        <v>0</v>
      </c>
      <c r="DK44" s="140">
        <f t="shared" si="145"/>
        <v>0</v>
      </c>
      <c r="DL44" s="140">
        <f t="shared" si="145"/>
        <v>0</v>
      </c>
      <c r="DM44" s="140">
        <f t="shared" si="145"/>
        <v>0</v>
      </c>
      <c r="DN44" s="140">
        <f t="shared" si="145"/>
        <v>0</v>
      </c>
      <c r="DO44" s="140">
        <f t="shared" si="145"/>
        <v>0</v>
      </c>
      <c r="DP44" s="140">
        <f t="shared" si="145"/>
        <v>0</v>
      </c>
      <c r="DQ44" s="140">
        <f t="shared" si="145"/>
        <v>0</v>
      </c>
      <c r="DR44" s="140">
        <f t="shared" si="145"/>
        <v>0</v>
      </c>
      <c r="DS44" s="140">
        <f t="shared" si="145"/>
        <v>0</v>
      </c>
      <c r="DU44" s="139">
        <f t="shared" si="8"/>
        <v>0.15213069832372739</v>
      </c>
      <c r="DW44" s="139">
        <f t="shared" si="134"/>
        <v>1.0014246279657602</v>
      </c>
      <c r="DX44" s="139">
        <f t="shared" ref="DX44:DX52" si="146">IFERROR(DX107/DX$9,0)</f>
        <v>0.94326275143272165</v>
      </c>
    </row>
    <row r="45" spans="1:128" x14ac:dyDescent="0.3">
      <c r="B45" s="15" t="s">
        <v>63</v>
      </c>
      <c r="C45" s="16" t="s">
        <v>64</v>
      </c>
      <c r="D45" s="15" t="s">
        <v>65</v>
      </c>
      <c r="E45" s="16" t="s">
        <v>66</v>
      </c>
      <c r="F45" s="68" t="s">
        <v>67</v>
      </c>
      <c r="G45" s="15" t="s">
        <v>62</v>
      </c>
      <c r="I45" s="59">
        <f t="shared" si="136"/>
        <v>0.50504464246722369</v>
      </c>
      <c r="J45" s="59">
        <f t="shared" si="136"/>
        <v>0.456856556949437</v>
      </c>
      <c r="K45" s="59">
        <f t="shared" si="136"/>
        <v>0.48515993624185549</v>
      </c>
      <c r="L45" s="59">
        <f t="shared" si="136"/>
        <v>0.49098299864915662</v>
      </c>
      <c r="M45" s="59">
        <f t="shared" si="136"/>
        <v>0.46534923177098986</v>
      </c>
      <c r="N45" s="59">
        <f t="shared" si="136"/>
        <v>0.42006885037065184</v>
      </c>
      <c r="O45" s="59">
        <f t="shared" si="136"/>
        <v>0.54731268904070007</v>
      </c>
      <c r="P45" s="59">
        <f t="shared" si="136"/>
        <v>0.6153287161239186</v>
      </c>
      <c r="Q45" s="59">
        <f t="shared" si="136"/>
        <v>0.51733868193503385</v>
      </c>
      <c r="R45" s="59">
        <f t="shared" si="136"/>
        <v>0.43890437971927065</v>
      </c>
      <c r="S45" s="59">
        <f t="shared" si="136"/>
        <v>0.53927326431665079</v>
      </c>
      <c r="T45" s="59">
        <f t="shared" si="136"/>
        <v>0.44666674999562667</v>
      </c>
      <c r="U45" s="59">
        <f t="shared" si="136"/>
        <v>0.49161752548487286</v>
      </c>
      <c r="W45" s="59">
        <f t="shared" si="137"/>
        <v>0.4588546456598831</v>
      </c>
      <c r="X45" s="59">
        <f t="shared" si="137"/>
        <v>0.46868138442253565</v>
      </c>
      <c r="Y45" s="59">
        <f t="shared" si="137"/>
        <v>0.41229737964930563</v>
      </c>
      <c r="Z45" s="59">
        <f t="shared" si="137"/>
        <v>0.98943393749585373</v>
      </c>
      <c r="AA45" s="59">
        <f t="shared" si="137"/>
        <v>0.39657270333924594</v>
      </c>
      <c r="AB45" s="59">
        <f t="shared" si="137"/>
        <v>0.30422571943030624</v>
      </c>
      <c r="AC45" s="59">
        <f t="shared" si="137"/>
        <v>0.51677269757689381</v>
      </c>
      <c r="AD45" s="59">
        <f t="shared" si="137"/>
        <v>0.43982396406932112</v>
      </c>
      <c r="AE45" s="59">
        <f t="shared" si="137"/>
        <v>0.49995510505410279</v>
      </c>
      <c r="AF45" s="59">
        <f t="shared" si="137"/>
        <v>0.42464034023044878</v>
      </c>
      <c r="AG45" s="59">
        <f t="shared" si="137"/>
        <v>0.48146665035933156</v>
      </c>
      <c r="AH45" s="59">
        <f t="shared" si="137"/>
        <v>0.50300351430241008</v>
      </c>
      <c r="AI45" s="59">
        <f t="shared" si="137"/>
        <v>0.46695966856006843</v>
      </c>
      <c r="AK45" s="69">
        <f>AK108/AK$9</f>
        <v>0.55590216356097144</v>
      </c>
      <c r="AL45" s="69">
        <f>AL108/AL$9</f>
        <v>0.38840571123512296</v>
      </c>
      <c r="AM45" s="69">
        <f>AM108/AM$9</f>
        <v>0.49698550213664922</v>
      </c>
      <c r="AN45" s="69">
        <f>AN108/AN$9</f>
        <v>0.52422295049876833</v>
      </c>
      <c r="AO45" s="69">
        <f t="shared" ref="AO45:AR52" si="147">AO108/AO$9</f>
        <v>0.36731417011487888</v>
      </c>
      <c r="AP45" s="69">
        <f t="shared" si="147"/>
        <v>0.41811236567393834</v>
      </c>
      <c r="AQ45" s="69">
        <f t="shared" si="147"/>
        <v>0.42830465206193652</v>
      </c>
      <c r="AR45" s="69">
        <f t="shared" si="147"/>
        <v>0.45766574672147181</v>
      </c>
      <c r="AS45" s="69">
        <v>0.41600104859479953</v>
      </c>
      <c r="AT45" s="69">
        <f t="shared" ref="AT45:AV52" si="148">AT108/AT$9</f>
        <v>0.46948670842245699</v>
      </c>
      <c r="AU45" s="69">
        <f t="shared" si="148"/>
        <v>0.46032286250987109</v>
      </c>
      <c r="AV45" s="69">
        <f t="shared" si="148"/>
        <v>0.45131724612095614</v>
      </c>
      <c r="AW45" s="59">
        <f t="shared" si="138"/>
        <v>0.45046952538206703</v>
      </c>
      <c r="AY45" s="63">
        <v>0.42025510665879007</v>
      </c>
      <c r="AZ45" s="63">
        <v>0.42025510665879001</v>
      </c>
      <c r="BA45" s="63">
        <v>0.42025510665879001</v>
      </c>
      <c r="BB45" s="63">
        <v>0.41846217109990813</v>
      </c>
      <c r="BC45" s="63">
        <v>0.41846217109990819</v>
      </c>
      <c r="BD45" s="63">
        <v>0.41846217109990819</v>
      </c>
      <c r="BE45" s="63">
        <v>0.41896266260087767</v>
      </c>
      <c r="BF45" s="63">
        <v>0.41896266260087772</v>
      </c>
      <c r="BG45" s="63">
        <v>0.41896266260087767</v>
      </c>
      <c r="BH45" s="63">
        <v>0.42501910630175715</v>
      </c>
      <c r="BI45" s="63">
        <v>0.42501910630175715</v>
      </c>
      <c r="BJ45" s="63">
        <v>0.42501910630175715</v>
      </c>
      <c r="BK45" s="59">
        <f t="shared" si="140"/>
        <v>0.4206998756111181</v>
      </c>
      <c r="BM45" s="59">
        <f t="shared" ref="BM45:BN52" si="149">IFERROR(BM108/BM$9,0)</f>
        <v>0.57037012455605529</v>
      </c>
      <c r="BN45" s="59">
        <f t="shared" si="149"/>
        <v>0.50407466030787196</v>
      </c>
      <c r="BO45" s="59">
        <f t="shared" si="141"/>
        <v>0.4435890639597595</v>
      </c>
      <c r="BP45" s="63">
        <v>0.41846217109990813</v>
      </c>
      <c r="BQ45" s="63">
        <v>0.41846217109990819</v>
      </c>
      <c r="BR45" s="63">
        <v>0.41846217109990819</v>
      </c>
      <c r="BS45" s="63">
        <v>0.41896266260087767</v>
      </c>
      <c r="BT45" s="63">
        <v>0.41896266260087772</v>
      </c>
      <c r="BU45" s="63">
        <v>0.41896266260087767</v>
      </c>
      <c r="BV45" s="63">
        <v>0.42501910630175715</v>
      </c>
      <c r="BW45" s="63">
        <v>0.42501910630175715</v>
      </c>
      <c r="BX45" s="63">
        <v>0.42501910630175715</v>
      </c>
      <c r="BY45" s="59">
        <f t="shared" si="141"/>
        <v>0.44016243722775245</v>
      </c>
      <c r="CA45" s="163"/>
      <c r="CB45" s="163"/>
      <c r="CC45" s="163"/>
      <c r="CD45" s="163"/>
      <c r="CE45" s="163"/>
      <c r="CF45" s="163"/>
      <c r="CG45" s="163"/>
      <c r="CH45" s="163"/>
      <c r="CI45" s="163"/>
      <c r="CJ45" s="163"/>
      <c r="CK45" s="163"/>
      <c r="CL45" s="163"/>
      <c r="CM45" s="59">
        <f t="shared" si="142"/>
        <v>0</v>
      </c>
      <c r="CO45" s="163"/>
      <c r="CP45" s="163"/>
      <c r="CQ45" s="163"/>
      <c r="CR45" s="163"/>
      <c r="CS45" s="59">
        <f t="shared" si="143"/>
        <v>0</v>
      </c>
      <c r="CU45" s="163"/>
      <c r="CV45" s="163"/>
      <c r="CW45" s="163"/>
      <c r="CX45" s="163"/>
      <c r="CY45" s="59">
        <f t="shared" si="144"/>
        <v>0</v>
      </c>
      <c r="DA45" s="163"/>
      <c r="DB45" s="163"/>
      <c r="DC45" s="163"/>
      <c r="DD45" s="163"/>
      <c r="DE45" s="163"/>
      <c r="DF45" s="163"/>
      <c r="DG45" s="163"/>
      <c r="DH45" s="163"/>
      <c r="DI45" s="163"/>
      <c r="DJ45" s="163"/>
      <c r="DK45" s="163"/>
      <c r="DL45" s="163"/>
      <c r="DM45" s="163"/>
      <c r="DN45" s="163"/>
      <c r="DO45" s="163"/>
      <c r="DP45" s="163"/>
      <c r="DQ45" s="163"/>
      <c r="DR45" s="163"/>
      <c r="DS45" s="163"/>
      <c r="DU45" s="59">
        <f t="shared" si="8"/>
        <v>1.9462561616634344E-2</v>
      </c>
      <c r="DW45" s="59">
        <f t="shared" si="134"/>
        <v>0.9771192332143388</v>
      </c>
      <c r="DX45" s="59">
        <f t="shared" si="146"/>
        <v>1.8190753909067374E-2</v>
      </c>
    </row>
    <row r="46" spans="1:128" x14ac:dyDescent="0.3">
      <c r="B46" s="15" t="s">
        <v>68</v>
      </c>
      <c r="C46" s="16" t="s">
        <v>69</v>
      </c>
      <c r="D46" s="15" t="s">
        <v>70</v>
      </c>
      <c r="E46" s="16" t="s">
        <v>71</v>
      </c>
      <c r="F46" s="68" t="s">
        <v>72</v>
      </c>
      <c r="G46" s="15" t="s">
        <v>62</v>
      </c>
      <c r="I46" s="59">
        <f t="shared" si="136"/>
        <v>0.93668739273864132</v>
      </c>
      <c r="J46" s="59">
        <f t="shared" si="136"/>
        <v>0.92346108733994881</v>
      </c>
      <c r="K46" s="59">
        <f t="shared" si="136"/>
        <v>0.93690750254852095</v>
      </c>
      <c r="L46" s="59">
        <f t="shared" si="136"/>
        <v>0.89184803271597857</v>
      </c>
      <c r="M46" s="59">
        <f t="shared" si="136"/>
        <v>0.85421667975261339</v>
      </c>
      <c r="N46" s="59">
        <f t="shared" si="136"/>
        <v>0.84413428062598961</v>
      </c>
      <c r="O46" s="59">
        <f t="shared" si="136"/>
        <v>0.78328366748276601</v>
      </c>
      <c r="P46" s="59">
        <f t="shared" si="136"/>
        <v>0.8447042866608383</v>
      </c>
      <c r="Q46" s="59">
        <f t="shared" si="136"/>
        <v>0.81127540280598187</v>
      </c>
      <c r="R46" s="59">
        <f t="shared" si="136"/>
        <v>0.83268703622167073</v>
      </c>
      <c r="S46" s="59">
        <f t="shared" si="136"/>
        <v>0.81371303060843814</v>
      </c>
      <c r="T46" s="59">
        <f t="shared" si="136"/>
        <v>0.78829445852990021</v>
      </c>
      <c r="U46" s="59">
        <f t="shared" si="136"/>
        <v>0.85464809895050298</v>
      </c>
      <c r="W46" s="59">
        <f t="shared" si="137"/>
        <v>0.79660483862483378</v>
      </c>
      <c r="X46" s="59">
        <f t="shared" si="137"/>
        <v>0.81956903421259675</v>
      </c>
      <c r="Y46" s="59">
        <f t="shared" si="137"/>
        <v>0.79748944641054309</v>
      </c>
      <c r="Z46" s="59">
        <f t="shared" si="137"/>
        <v>0.81711269970153322</v>
      </c>
      <c r="AA46" s="59">
        <f t="shared" si="137"/>
        <v>0.79102685300843578</v>
      </c>
      <c r="AB46" s="59">
        <f t="shared" si="137"/>
        <v>0.76549964340429166</v>
      </c>
      <c r="AC46" s="59">
        <f t="shared" si="137"/>
        <v>0.76927189857099321</v>
      </c>
      <c r="AD46" s="59">
        <f t="shared" si="137"/>
        <v>0.77146647299056093</v>
      </c>
      <c r="AE46" s="59">
        <f t="shared" si="137"/>
        <v>0.79308542326385822</v>
      </c>
      <c r="AF46" s="59">
        <f t="shared" si="137"/>
        <v>0.76824609481156492</v>
      </c>
      <c r="AG46" s="59">
        <f t="shared" si="137"/>
        <v>0.77459844049271209</v>
      </c>
      <c r="AH46" s="59">
        <f t="shared" si="137"/>
        <v>0.74167269847679818</v>
      </c>
      <c r="AI46" s="59">
        <f t="shared" si="137"/>
        <v>0.78228588761845619</v>
      </c>
      <c r="AK46" s="69">
        <f t="shared" ref="AK46:AP52" si="150">AK109/AK$9</f>
        <v>0.75143713523986511</v>
      </c>
      <c r="AL46" s="69">
        <f t="shared" si="150"/>
        <v>0.7378915745318082</v>
      </c>
      <c r="AM46" s="69">
        <f t="shared" si="150"/>
        <v>0.73938804819769599</v>
      </c>
      <c r="AN46" s="69">
        <f t="shared" si="150"/>
        <v>0.78864963567377888</v>
      </c>
      <c r="AO46" s="69">
        <f t="shared" si="150"/>
        <v>0.79310361691628595</v>
      </c>
      <c r="AP46" s="69">
        <f t="shared" si="150"/>
        <v>0.79213187096734827</v>
      </c>
      <c r="AQ46" s="69">
        <f t="shared" si="147"/>
        <v>0.79272658007308638</v>
      </c>
      <c r="AR46" s="69">
        <f t="shared" si="147"/>
        <v>0.75839944227599865</v>
      </c>
      <c r="AS46" s="69">
        <v>0.74698911923992983</v>
      </c>
      <c r="AT46" s="69">
        <f t="shared" si="148"/>
        <v>0.75447592978430755</v>
      </c>
      <c r="AU46" s="69">
        <f t="shared" si="148"/>
        <v>0.74556083300302511</v>
      </c>
      <c r="AV46" s="69">
        <f t="shared" si="148"/>
        <v>0.72514269367326489</v>
      </c>
      <c r="AW46" s="59">
        <f t="shared" si="138"/>
        <v>0.76025893055607108</v>
      </c>
      <c r="AY46" s="63">
        <v>0.77782809935881059</v>
      </c>
      <c r="AZ46" s="63">
        <v>0.77782809935881048</v>
      </c>
      <c r="BA46" s="63">
        <v>0.77782809935881048</v>
      </c>
      <c r="BB46" s="63">
        <v>0.77450964912241582</v>
      </c>
      <c r="BC46" s="63">
        <v>0.77450964912241582</v>
      </c>
      <c r="BD46" s="63">
        <v>0.77450964912241593</v>
      </c>
      <c r="BE46" s="63">
        <v>0.77543598254888968</v>
      </c>
      <c r="BF46" s="63">
        <v>0.77543598254888979</v>
      </c>
      <c r="BG46" s="63">
        <v>0.77543598254888968</v>
      </c>
      <c r="BH46" s="63">
        <v>0.78664553602744758</v>
      </c>
      <c r="BI46" s="63">
        <v>0.78664553602744758</v>
      </c>
      <c r="BJ46" s="63">
        <v>0.78664553602744747</v>
      </c>
      <c r="BK46" s="59">
        <f t="shared" si="140"/>
        <v>0.77865129884731554</v>
      </c>
      <c r="BM46" s="59">
        <f t="shared" si="149"/>
        <v>0.75588186430727777</v>
      </c>
      <c r="BN46" s="59">
        <f t="shared" si="149"/>
        <v>0.81100157470605838</v>
      </c>
      <c r="BO46" s="59">
        <f t="shared" si="141"/>
        <v>0.81154382294156324</v>
      </c>
      <c r="BP46" s="63">
        <v>0.77450964912241582</v>
      </c>
      <c r="BQ46" s="63">
        <v>0.77450964912241582</v>
      </c>
      <c r="BR46" s="63">
        <v>0.77450964912241593</v>
      </c>
      <c r="BS46" s="63">
        <v>0.77543598254888968</v>
      </c>
      <c r="BT46" s="63">
        <v>0.77543598254888979</v>
      </c>
      <c r="BU46" s="63">
        <v>0.77543598254888968</v>
      </c>
      <c r="BV46" s="63">
        <v>0.78664553602744758</v>
      </c>
      <c r="BW46" s="63">
        <v>0.78664553602744758</v>
      </c>
      <c r="BX46" s="63">
        <v>0.78664553602744747</v>
      </c>
      <c r="BY46" s="59">
        <f t="shared" si="141"/>
        <v>0.78239456675969554</v>
      </c>
      <c r="CA46" s="163"/>
      <c r="CB46" s="163"/>
      <c r="CC46" s="163"/>
      <c r="CD46" s="163"/>
      <c r="CE46" s="163"/>
      <c r="CF46" s="163"/>
      <c r="CG46" s="163"/>
      <c r="CH46" s="163"/>
      <c r="CI46" s="163"/>
      <c r="CJ46" s="163"/>
      <c r="CK46" s="163"/>
      <c r="CL46" s="163"/>
      <c r="CM46" s="59">
        <f t="shared" si="142"/>
        <v>0</v>
      </c>
      <c r="CO46" s="163"/>
      <c r="CP46" s="163"/>
      <c r="CQ46" s="163"/>
      <c r="CR46" s="163"/>
      <c r="CS46" s="59">
        <f t="shared" si="143"/>
        <v>0</v>
      </c>
      <c r="CU46" s="163"/>
      <c r="CV46" s="163"/>
      <c r="CW46" s="163"/>
      <c r="CX46" s="163"/>
      <c r="CY46" s="59">
        <f t="shared" si="144"/>
        <v>0</v>
      </c>
      <c r="DA46" s="163"/>
      <c r="DB46" s="163"/>
      <c r="DC46" s="163"/>
      <c r="DD46" s="163"/>
      <c r="DE46" s="163"/>
      <c r="DF46" s="163"/>
      <c r="DG46" s="163"/>
      <c r="DH46" s="163"/>
      <c r="DI46" s="163"/>
      <c r="DJ46" s="163"/>
      <c r="DK46" s="163"/>
      <c r="DL46" s="163"/>
      <c r="DM46" s="163"/>
      <c r="DN46" s="163"/>
      <c r="DO46" s="163"/>
      <c r="DP46" s="163"/>
      <c r="DQ46" s="163"/>
      <c r="DR46" s="163"/>
      <c r="DS46" s="163"/>
      <c r="DU46" s="59">
        <f t="shared" si="8"/>
        <v>3.7432679123799995E-3</v>
      </c>
      <c r="DW46" s="59">
        <f t="shared" si="134"/>
        <v>1.029115917372301</v>
      </c>
      <c r="DX46" s="59">
        <f t="shared" si="146"/>
        <v>3.2334306201491678E-2</v>
      </c>
    </row>
    <row r="47" spans="1:128" x14ac:dyDescent="0.3">
      <c r="B47" s="15" t="s">
        <v>73</v>
      </c>
      <c r="C47" s="16" t="s">
        <v>74</v>
      </c>
      <c r="D47" s="15" t="s">
        <v>75</v>
      </c>
      <c r="E47" s="16" t="s">
        <v>76</v>
      </c>
      <c r="F47" s="68" t="s">
        <v>77</v>
      </c>
      <c r="G47" s="15" t="s">
        <v>62</v>
      </c>
      <c r="I47" s="59">
        <f t="shared" si="136"/>
        <v>3.7467495709545653</v>
      </c>
      <c r="J47" s="59">
        <f t="shared" si="136"/>
        <v>3.6938443493597952</v>
      </c>
      <c r="K47" s="59">
        <f t="shared" si="136"/>
        <v>3.7476300101940838</v>
      </c>
      <c r="L47" s="59">
        <f t="shared" si="136"/>
        <v>3.5673921308639143</v>
      </c>
      <c r="M47" s="59">
        <f t="shared" si="136"/>
        <v>3.4168667190104536</v>
      </c>
      <c r="N47" s="59">
        <f t="shared" si="136"/>
        <v>3.3765371225039584</v>
      </c>
      <c r="O47" s="59">
        <f t="shared" si="136"/>
        <v>3.133134669931064</v>
      </c>
      <c r="P47" s="59">
        <f t="shared" si="136"/>
        <v>3.3788171466433656</v>
      </c>
      <c r="Q47" s="59">
        <f t="shared" si="136"/>
        <v>3.2451016112239275</v>
      </c>
      <c r="R47" s="59">
        <f t="shared" si="136"/>
        <v>3.3307481448866829</v>
      </c>
      <c r="S47" s="59">
        <f t="shared" si="136"/>
        <v>3.2548521224337525</v>
      </c>
      <c r="T47" s="59">
        <f t="shared" si="136"/>
        <v>3.1531778341196008</v>
      </c>
      <c r="U47" s="59">
        <f t="shared" si="136"/>
        <v>3.4185923958020132</v>
      </c>
      <c r="W47" s="59">
        <f t="shared" si="137"/>
        <v>3.1864193544993351</v>
      </c>
      <c r="X47" s="59">
        <f t="shared" si="137"/>
        <v>3.278276136850387</v>
      </c>
      <c r="Y47" s="59">
        <f t="shared" si="137"/>
        <v>3.1899577856421724</v>
      </c>
      <c r="Z47" s="59">
        <f t="shared" si="137"/>
        <v>3.2684507988061329</v>
      </c>
      <c r="AA47" s="59">
        <f t="shared" si="137"/>
        <v>3.1641074120337431</v>
      </c>
      <c r="AB47" s="59">
        <f t="shared" si="137"/>
        <v>3.0619985736171667</v>
      </c>
      <c r="AC47" s="59">
        <f t="shared" si="137"/>
        <v>3.0770875942839728</v>
      </c>
      <c r="AD47" s="59">
        <f t="shared" si="137"/>
        <v>3.0858658919622437</v>
      </c>
      <c r="AE47" s="59">
        <f t="shared" si="137"/>
        <v>3.1723416930554329</v>
      </c>
      <c r="AF47" s="59">
        <f t="shared" si="137"/>
        <v>3.0729843792462597</v>
      </c>
      <c r="AG47" s="59">
        <f t="shared" si="137"/>
        <v>3.0983937619708484</v>
      </c>
      <c r="AH47" s="59">
        <f t="shared" si="137"/>
        <v>2.9666907939071927</v>
      </c>
      <c r="AI47" s="59">
        <f t="shared" si="137"/>
        <v>3.1291435504738248</v>
      </c>
      <c r="AK47" s="69">
        <f t="shared" si="150"/>
        <v>3.0057485409594604</v>
      </c>
      <c r="AL47" s="69">
        <f t="shared" si="150"/>
        <v>2.9515662981272328</v>
      </c>
      <c r="AM47" s="69">
        <f t="shared" si="150"/>
        <v>2.957552192790784</v>
      </c>
      <c r="AN47" s="69">
        <f t="shared" si="150"/>
        <v>3.1545985426951155</v>
      </c>
      <c r="AO47" s="69">
        <f t="shared" si="150"/>
        <v>3.1724144676651438</v>
      </c>
      <c r="AP47" s="69">
        <f t="shared" si="150"/>
        <v>3.1685274838693931</v>
      </c>
      <c r="AQ47" s="69">
        <f t="shared" si="147"/>
        <v>3.1709063202923455</v>
      </c>
      <c r="AR47" s="69">
        <f t="shared" si="147"/>
        <v>3.0335977691039946</v>
      </c>
      <c r="AS47" s="69">
        <v>2.9879564769597193</v>
      </c>
      <c r="AT47" s="69">
        <f t="shared" si="148"/>
        <v>3.0179037191372302</v>
      </c>
      <c r="AU47" s="69">
        <f t="shared" si="148"/>
        <v>2.9822433320121005</v>
      </c>
      <c r="AV47" s="69">
        <f t="shared" si="148"/>
        <v>2.9005707746930596</v>
      </c>
      <c r="AW47" s="59">
        <f t="shared" si="138"/>
        <v>3.0410357222242843</v>
      </c>
      <c r="AY47" s="63">
        <v>3.1113123974352423</v>
      </c>
      <c r="AZ47" s="63">
        <v>3.1113123974352419</v>
      </c>
      <c r="BA47" s="63">
        <v>3.1113123974352419</v>
      </c>
      <c r="BB47" s="63">
        <v>3.0980385964896633</v>
      </c>
      <c r="BC47" s="63">
        <v>3.0980385964896633</v>
      </c>
      <c r="BD47" s="63">
        <v>3.0980385964896637</v>
      </c>
      <c r="BE47" s="63">
        <v>3.1017439301955587</v>
      </c>
      <c r="BF47" s="63">
        <v>3.1017439301955592</v>
      </c>
      <c r="BG47" s="63">
        <v>3.1017439301955587</v>
      </c>
      <c r="BH47" s="63">
        <v>3.1465821441097903</v>
      </c>
      <c r="BI47" s="63">
        <v>3.1465821441097903</v>
      </c>
      <c r="BJ47" s="63">
        <v>3.1465821441097899</v>
      </c>
      <c r="BK47" s="59">
        <f t="shared" si="140"/>
        <v>3.1146051953892622</v>
      </c>
      <c r="BM47" s="59">
        <f t="shared" si="149"/>
        <v>3.0235274572291111</v>
      </c>
      <c r="BN47" s="59">
        <f t="shared" si="149"/>
        <v>3.2440062988242335</v>
      </c>
      <c r="BO47" s="59">
        <f t="shared" si="141"/>
        <v>3.246175291766253</v>
      </c>
      <c r="BP47" s="63">
        <v>3.0980385964896633</v>
      </c>
      <c r="BQ47" s="63">
        <v>3.0980385964896633</v>
      </c>
      <c r="BR47" s="63">
        <v>3.0980385964896637</v>
      </c>
      <c r="BS47" s="63">
        <v>3.1017439301955587</v>
      </c>
      <c r="BT47" s="63">
        <v>3.1017439301955592</v>
      </c>
      <c r="BU47" s="63">
        <v>3.1017439301955587</v>
      </c>
      <c r="BV47" s="63">
        <v>3.1465821441097903</v>
      </c>
      <c r="BW47" s="63">
        <v>3.1465821441097903</v>
      </c>
      <c r="BX47" s="63">
        <v>3.1465821441097899</v>
      </c>
      <c r="BY47" s="59">
        <f t="shared" si="141"/>
        <v>3.1295782670387822</v>
      </c>
      <c r="CA47" s="163"/>
      <c r="CB47" s="163"/>
      <c r="CC47" s="163"/>
      <c r="CD47" s="163"/>
      <c r="CE47" s="163"/>
      <c r="CF47" s="163"/>
      <c r="CG47" s="163"/>
      <c r="CH47" s="163"/>
      <c r="CI47" s="163"/>
      <c r="CJ47" s="163"/>
      <c r="CK47" s="163"/>
      <c r="CL47" s="163"/>
      <c r="CM47" s="59">
        <f t="shared" si="142"/>
        <v>0</v>
      </c>
      <c r="CO47" s="163"/>
      <c r="CP47" s="163"/>
      <c r="CQ47" s="163"/>
      <c r="CR47" s="163"/>
      <c r="CS47" s="59">
        <f t="shared" si="143"/>
        <v>0</v>
      </c>
      <c r="CU47" s="163"/>
      <c r="CV47" s="163"/>
      <c r="CW47" s="163"/>
      <c r="CX47" s="163"/>
      <c r="CY47" s="59">
        <f t="shared" si="144"/>
        <v>0</v>
      </c>
      <c r="DA47" s="163"/>
      <c r="DB47" s="163"/>
      <c r="DC47" s="163"/>
      <c r="DD47" s="163"/>
      <c r="DE47" s="163"/>
      <c r="DF47" s="163"/>
      <c r="DG47" s="163"/>
      <c r="DH47" s="163"/>
      <c r="DI47" s="163"/>
      <c r="DJ47" s="163"/>
      <c r="DK47" s="163"/>
      <c r="DL47" s="163"/>
      <c r="DM47" s="163"/>
      <c r="DN47" s="163"/>
      <c r="DO47" s="163"/>
      <c r="DP47" s="163"/>
      <c r="DQ47" s="163"/>
      <c r="DR47" s="163"/>
      <c r="DS47" s="163"/>
      <c r="DU47" s="59">
        <f t="shared" si="8"/>
        <v>1.4973071649519998E-2</v>
      </c>
      <c r="DW47" s="59">
        <f t="shared" si="134"/>
        <v>1.029115917372301</v>
      </c>
      <c r="DX47" s="59">
        <f t="shared" si="146"/>
        <v>0.12933722480596671</v>
      </c>
    </row>
    <row r="48" spans="1:128" x14ac:dyDescent="0.3">
      <c r="B48" s="15" t="s">
        <v>78</v>
      </c>
      <c r="C48" s="16" t="s">
        <v>79</v>
      </c>
      <c r="D48" s="15" t="s">
        <v>80</v>
      </c>
      <c r="E48" s="16" t="s">
        <v>81</v>
      </c>
      <c r="F48" s="68" t="s">
        <v>82</v>
      </c>
      <c r="G48" s="15" t="s">
        <v>62</v>
      </c>
      <c r="I48" s="59">
        <f t="shared" si="136"/>
        <v>14.126151590989432</v>
      </c>
      <c r="J48" s="59">
        <f t="shared" si="136"/>
        <v>13.983926090685367</v>
      </c>
      <c r="K48" s="59">
        <f t="shared" si="136"/>
        <v>14.217137658794229</v>
      </c>
      <c r="L48" s="59">
        <f t="shared" si="136"/>
        <v>14.085483169238934</v>
      </c>
      <c r="M48" s="59">
        <f t="shared" si="136"/>
        <v>13.802964403327362</v>
      </c>
      <c r="N48" s="59">
        <f t="shared" si="136"/>
        <v>14.603503323419833</v>
      </c>
      <c r="O48" s="59">
        <f t="shared" si="136"/>
        <v>16.044220660145111</v>
      </c>
      <c r="P48" s="59">
        <f t="shared" si="136"/>
        <v>15.520814350380071</v>
      </c>
      <c r="Q48" s="59">
        <f t="shared" si="136"/>
        <v>14.578995073685366</v>
      </c>
      <c r="R48" s="59">
        <f t="shared" si="136"/>
        <v>13.865393972587087</v>
      </c>
      <c r="S48" s="59">
        <f t="shared" si="136"/>
        <v>13.660766280890565</v>
      </c>
      <c r="T48" s="59">
        <f t="shared" si="136"/>
        <v>12.919352328287767</v>
      </c>
      <c r="U48" s="59">
        <f t="shared" si="136"/>
        <v>14.253753903958451</v>
      </c>
      <c r="W48" s="59">
        <f t="shared" si="137"/>
        <v>12.463278151949163</v>
      </c>
      <c r="X48" s="59">
        <f t="shared" si="137"/>
        <v>13.367745474641886</v>
      </c>
      <c r="Y48" s="59">
        <f t="shared" si="137"/>
        <v>13.499211209055932</v>
      </c>
      <c r="Z48" s="59">
        <f t="shared" si="137"/>
        <v>14.934075661807853</v>
      </c>
      <c r="AA48" s="59">
        <f t="shared" si="137"/>
        <v>14.508518525345961</v>
      </c>
      <c r="AB48" s="59">
        <f t="shared" si="137"/>
        <v>14.849540417164668</v>
      </c>
      <c r="AC48" s="59">
        <f t="shared" si="137"/>
        <v>14.911231161108418</v>
      </c>
      <c r="AD48" s="59">
        <f t="shared" si="137"/>
        <v>14.581555935426898</v>
      </c>
      <c r="AE48" s="59">
        <f t="shared" si="137"/>
        <v>14.853378986273601</v>
      </c>
      <c r="AF48" s="59">
        <f t="shared" si="137"/>
        <v>14.700237325102643</v>
      </c>
      <c r="AG48" s="59">
        <f t="shared" si="137"/>
        <v>15.727409015042575</v>
      </c>
      <c r="AH48" s="59">
        <f t="shared" si="137"/>
        <v>15.269330751618176</v>
      </c>
      <c r="AI48" s="59">
        <f t="shared" si="137"/>
        <v>14.440844813642757</v>
      </c>
      <c r="AK48" s="69">
        <f t="shared" si="150"/>
        <v>15.487300943094993</v>
      </c>
      <c r="AL48" s="69">
        <f t="shared" si="150"/>
        <v>15.15425319041522</v>
      </c>
      <c r="AM48" s="69">
        <f t="shared" si="150"/>
        <v>14.569083580218042</v>
      </c>
      <c r="AN48" s="69">
        <f t="shared" si="150"/>
        <v>15.131314795024062</v>
      </c>
      <c r="AO48" s="69">
        <f t="shared" si="150"/>
        <v>15.632455028053284</v>
      </c>
      <c r="AP48" s="69">
        <f t="shared" si="150"/>
        <v>15.898411180777662</v>
      </c>
      <c r="AQ48" s="69">
        <f t="shared" si="147"/>
        <v>15.606542373545784</v>
      </c>
      <c r="AR48" s="69">
        <f t="shared" si="147"/>
        <v>15.943321125065324</v>
      </c>
      <c r="AS48" s="69">
        <v>15.424280749090853</v>
      </c>
      <c r="AT48" s="69">
        <f t="shared" si="148"/>
        <v>16.073413854157955</v>
      </c>
      <c r="AU48" s="69">
        <f t="shared" si="148"/>
        <v>16.406704448726124</v>
      </c>
      <c r="AV48" s="69">
        <f t="shared" si="148"/>
        <v>15.088653338888902</v>
      </c>
      <c r="AW48" s="59">
        <f t="shared" si="138"/>
        <v>15.530179875228002</v>
      </c>
      <c r="AY48" s="63">
        <v>15.313233461729856</v>
      </c>
      <c r="AZ48" s="63">
        <v>15.313233461729855</v>
      </c>
      <c r="BA48" s="63">
        <v>15.313233461729853</v>
      </c>
      <c r="BB48" s="63">
        <v>15.247902570183337</v>
      </c>
      <c r="BC48" s="63">
        <v>15.247902570183337</v>
      </c>
      <c r="BD48" s="63">
        <v>15.247902570183339</v>
      </c>
      <c r="BE48" s="63">
        <v>15.266139453158756</v>
      </c>
      <c r="BF48" s="63">
        <v>15.266139453158754</v>
      </c>
      <c r="BG48" s="63">
        <v>15.266139453158754</v>
      </c>
      <c r="BH48" s="63">
        <v>15.48682383002866</v>
      </c>
      <c r="BI48" s="63">
        <v>15.486823830028662</v>
      </c>
      <c r="BJ48" s="63">
        <v>15.486823830028658</v>
      </c>
      <c r="BK48" s="59">
        <f t="shared" si="140"/>
        <v>15.329439929410109</v>
      </c>
      <c r="BM48" s="59">
        <f t="shared" si="149"/>
        <v>16.136628898575221</v>
      </c>
      <c r="BN48" s="59">
        <f t="shared" si="149"/>
        <v>15.776056366928989</v>
      </c>
      <c r="BO48" s="59">
        <f t="shared" si="141"/>
        <v>15.470137557994022</v>
      </c>
      <c r="BP48" s="63">
        <v>15.247902570183337</v>
      </c>
      <c r="BQ48" s="63">
        <v>15.247902570183337</v>
      </c>
      <c r="BR48" s="63">
        <v>15.247902570183339</v>
      </c>
      <c r="BS48" s="63">
        <v>15.266139453158756</v>
      </c>
      <c r="BT48" s="63">
        <v>15.266139453158754</v>
      </c>
      <c r="BU48" s="63">
        <v>15.266139453158754</v>
      </c>
      <c r="BV48" s="63">
        <v>15.48682383002866</v>
      </c>
      <c r="BW48" s="63">
        <v>15.486823830028662</v>
      </c>
      <c r="BX48" s="63">
        <v>15.486823830028658</v>
      </c>
      <c r="BY48" s="59">
        <f t="shared" si="141"/>
        <v>15.43705169088271</v>
      </c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59">
        <f t="shared" si="142"/>
        <v>0</v>
      </c>
      <c r="CO48" s="163"/>
      <c r="CP48" s="163"/>
      <c r="CQ48" s="163"/>
      <c r="CR48" s="163"/>
      <c r="CS48" s="59">
        <f t="shared" si="143"/>
        <v>0</v>
      </c>
      <c r="CU48" s="163"/>
      <c r="CV48" s="163"/>
      <c r="CW48" s="163"/>
      <c r="CX48" s="163"/>
      <c r="CY48" s="59">
        <f t="shared" si="144"/>
        <v>0</v>
      </c>
      <c r="DA48" s="163"/>
      <c r="DB48" s="163"/>
      <c r="DC48" s="163"/>
      <c r="DD48" s="163"/>
      <c r="DE48" s="163"/>
      <c r="DF48" s="163"/>
      <c r="DG48" s="163"/>
      <c r="DH48" s="163"/>
      <c r="DI48" s="163"/>
      <c r="DJ48" s="163"/>
      <c r="DK48" s="163"/>
      <c r="DL48" s="163"/>
      <c r="DM48" s="163"/>
      <c r="DN48" s="163"/>
      <c r="DO48" s="163"/>
      <c r="DP48" s="163"/>
      <c r="DQ48" s="163"/>
      <c r="DR48" s="163"/>
      <c r="DS48" s="163"/>
      <c r="DU48" s="59">
        <f t="shared" si="8"/>
        <v>0.10761176147260088</v>
      </c>
      <c r="DW48" s="59">
        <f t="shared" si="134"/>
        <v>0.99400340594291248</v>
      </c>
      <c r="DX48" s="59">
        <f t="shared" si="146"/>
        <v>0.63797267699401605</v>
      </c>
    </row>
    <row r="49" spans="1:128" x14ac:dyDescent="0.3">
      <c r="B49" s="15" t="s">
        <v>83</v>
      </c>
      <c r="C49" s="16" t="s">
        <v>84</v>
      </c>
      <c r="D49" s="15" t="s">
        <v>85</v>
      </c>
      <c r="E49" s="16" t="s">
        <v>86</v>
      </c>
      <c r="F49" s="68" t="s">
        <v>87</v>
      </c>
      <c r="G49" s="15" t="s">
        <v>62</v>
      </c>
      <c r="I49" s="59">
        <f t="shared" si="136"/>
        <v>1.5644861189863213</v>
      </c>
      <c r="J49" s="59">
        <f t="shared" si="136"/>
        <v>1.5199665801377722</v>
      </c>
      <c r="K49" s="59">
        <f t="shared" si="136"/>
        <v>1.5822173609596133</v>
      </c>
      <c r="L49" s="59">
        <f t="shared" si="136"/>
        <v>1.5475421258333548</v>
      </c>
      <c r="M49" s="59">
        <f t="shared" si="136"/>
        <v>1.5486105415183196</v>
      </c>
      <c r="N49" s="59">
        <f t="shared" si="136"/>
        <v>1.5873746304167866</v>
      </c>
      <c r="O49" s="59">
        <f t="shared" si="136"/>
        <v>1.6442666258412444</v>
      </c>
      <c r="P49" s="59">
        <f t="shared" si="136"/>
        <v>1.6589897741713495</v>
      </c>
      <c r="Q49" s="59">
        <f t="shared" si="136"/>
        <v>1.4792481814751737</v>
      </c>
      <c r="R49" s="59">
        <f t="shared" si="136"/>
        <v>1.43686974770563</v>
      </c>
      <c r="S49" s="59">
        <f t="shared" si="136"/>
        <v>1.6521216689676002</v>
      </c>
      <c r="T49" s="59">
        <f t="shared" si="136"/>
        <v>1.4741047507500855</v>
      </c>
      <c r="U49" s="59">
        <f t="shared" si="136"/>
        <v>1.5544826075777796</v>
      </c>
      <c r="W49" s="59">
        <f t="shared" si="137"/>
        <v>1.4073084857644362</v>
      </c>
      <c r="X49" s="59">
        <f t="shared" si="137"/>
        <v>1.4223982485999054</v>
      </c>
      <c r="Y49" s="59">
        <f t="shared" si="137"/>
        <v>1.405972983955134</v>
      </c>
      <c r="Z49" s="59">
        <f t="shared" si="137"/>
        <v>1.7815558907266966</v>
      </c>
      <c r="AA49" s="59">
        <f t="shared" si="137"/>
        <v>1.4498150848703406</v>
      </c>
      <c r="AB49" s="59">
        <f t="shared" si="137"/>
        <v>1.4908317832944535</v>
      </c>
      <c r="AC49" s="59">
        <f t="shared" si="137"/>
        <v>1.6478896125602662</v>
      </c>
      <c r="AD49" s="59">
        <f t="shared" si="137"/>
        <v>1.4938268858096624</v>
      </c>
      <c r="AE49" s="59">
        <f t="shared" si="137"/>
        <v>1.5054618778398534</v>
      </c>
      <c r="AF49" s="59">
        <f t="shared" si="137"/>
        <v>1.4501131890876091</v>
      </c>
      <c r="AG49" s="59">
        <f t="shared" si="137"/>
        <v>1.4833666878648313</v>
      </c>
      <c r="AH49" s="59">
        <f t="shared" si="137"/>
        <v>1.4165421455971383</v>
      </c>
      <c r="AI49" s="59">
        <f t="shared" si="137"/>
        <v>1.4793641180374022</v>
      </c>
      <c r="AK49" s="69">
        <f t="shared" si="150"/>
        <v>1.4817271497186881</v>
      </c>
      <c r="AL49" s="69">
        <f t="shared" si="150"/>
        <v>1.3912788810170358</v>
      </c>
      <c r="AM49" s="69">
        <f t="shared" si="150"/>
        <v>1.4117748064031679</v>
      </c>
      <c r="AN49" s="69">
        <f t="shared" si="150"/>
        <v>1.4911139418804926</v>
      </c>
      <c r="AO49" s="69">
        <f t="shared" si="150"/>
        <v>1.4915652550756069</v>
      </c>
      <c r="AP49" s="69">
        <f t="shared" si="150"/>
        <v>1.5126943759239597</v>
      </c>
      <c r="AQ49" s="69">
        <f t="shared" si="147"/>
        <v>1.507666590055188</v>
      </c>
      <c r="AR49" s="69">
        <f t="shared" si="147"/>
        <v>1.5360647636566493</v>
      </c>
      <c r="AS49" s="69">
        <v>1.4700755937697276</v>
      </c>
      <c r="AT49" s="69">
        <f t="shared" si="148"/>
        <v>1.5634853302207288</v>
      </c>
      <c r="AU49" s="69">
        <f t="shared" si="148"/>
        <v>1.5375474064068491</v>
      </c>
      <c r="AV49" s="69">
        <f t="shared" si="148"/>
        <v>1.4257423698695832</v>
      </c>
      <c r="AW49" s="59">
        <f t="shared" si="138"/>
        <v>1.4839625040302269</v>
      </c>
      <c r="AY49" s="63">
        <v>1.4793315472041912</v>
      </c>
      <c r="AZ49" s="63">
        <v>1.4793315472041908</v>
      </c>
      <c r="BA49" s="63">
        <v>1.4793315472041908</v>
      </c>
      <c r="BB49" s="63">
        <v>1.473020270809609</v>
      </c>
      <c r="BC49" s="63">
        <v>1.473020270809609</v>
      </c>
      <c r="BD49" s="63">
        <v>1.4730202708096092</v>
      </c>
      <c r="BE49" s="63">
        <v>1.4747820408744114</v>
      </c>
      <c r="BF49" s="63">
        <v>1.4747820408744117</v>
      </c>
      <c r="BG49" s="63">
        <v>1.4747820408744114</v>
      </c>
      <c r="BH49" s="63">
        <v>1.496101206515988</v>
      </c>
      <c r="BI49" s="63">
        <v>1.496101206515988</v>
      </c>
      <c r="BJ49" s="63">
        <v>1.4961012065159878</v>
      </c>
      <c r="BK49" s="59">
        <f t="shared" si="140"/>
        <v>1.480897169446421</v>
      </c>
      <c r="BM49" s="59">
        <f t="shared" si="149"/>
        <v>1.5471605975902805</v>
      </c>
      <c r="BN49" s="59">
        <f t="shared" si="149"/>
        <v>1.5357696611169678</v>
      </c>
      <c r="BO49" s="59">
        <f t="shared" si="141"/>
        <v>1.5082067393672782</v>
      </c>
      <c r="BP49" s="63">
        <v>1.473020270809609</v>
      </c>
      <c r="BQ49" s="63">
        <v>1.473020270809609</v>
      </c>
      <c r="BR49" s="63">
        <v>1.4730202708096092</v>
      </c>
      <c r="BS49" s="63">
        <v>1.4747820408744114</v>
      </c>
      <c r="BT49" s="63">
        <v>1.4747820408744117</v>
      </c>
      <c r="BU49" s="63">
        <v>1.4747820408744114</v>
      </c>
      <c r="BV49" s="63">
        <v>1.496101206515988</v>
      </c>
      <c r="BW49" s="63">
        <v>1.496101206515988</v>
      </c>
      <c r="BX49" s="63">
        <v>1.4961012065159878</v>
      </c>
      <c r="BY49" s="59">
        <f t="shared" si="141"/>
        <v>1.4925212639200416</v>
      </c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59">
        <f t="shared" si="142"/>
        <v>0</v>
      </c>
      <c r="CO49" s="163"/>
      <c r="CP49" s="163"/>
      <c r="CQ49" s="163"/>
      <c r="CR49" s="163"/>
      <c r="CS49" s="59">
        <f t="shared" si="143"/>
        <v>0</v>
      </c>
      <c r="CU49" s="163"/>
      <c r="CV49" s="163"/>
      <c r="CW49" s="163"/>
      <c r="CX49" s="163"/>
      <c r="CY49" s="59">
        <f t="shared" si="144"/>
        <v>0</v>
      </c>
      <c r="DA49" s="163"/>
      <c r="DB49" s="163"/>
      <c r="DC49" s="163"/>
      <c r="DD49" s="163"/>
      <c r="DE49" s="163"/>
      <c r="DF49" s="163"/>
      <c r="DG49" s="163"/>
      <c r="DH49" s="163"/>
      <c r="DI49" s="163"/>
      <c r="DJ49" s="163"/>
      <c r="DK49" s="163"/>
      <c r="DL49" s="163"/>
      <c r="DM49" s="163"/>
      <c r="DN49" s="163"/>
      <c r="DO49" s="163"/>
      <c r="DP49" s="163"/>
      <c r="DQ49" s="163"/>
      <c r="DR49" s="163"/>
      <c r="DS49" s="163"/>
      <c r="DU49" s="59">
        <f t="shared" si="8"/>
        <v>1.1624094473620561E-2</v>
      </c>
      <c r="DW49" s="59">
        <f t="shared" si="134"/>
        <v>1.0057675041428407</v>
      </c>
      <c r="DX49" s="59">
        <f t="shared" si="146"/>
        <v>6.1681971744380032E-2</v>
      </c>
    </row>
    <row r="50" spans="1:128" x14ac:dyDescent="0.3">
      <c r="B50" s="15" t="s">
        <v>88</v>
      </c>
      <c r="C50" s="16" t="s">
        <v>89</v>
      </c>
      <c r="D50" s="15"/>
      <c r="E50" s="16"/>
      <c r="F50" s="169" t="s">
        <v>90</v>
      </c>
      <c r="G50" s="105" t="s">
        <v>294</v>
      </c>
      <c r="I50" s="59">
        <f t="shared" si="136"/>
        <v>0</v>
      </c>
      <c r="J50" s="59">
        <f t="shared" si="136"/>
        <v>0</v>
      </c>
      <c r="K50" s="59">
        <f t="shared" si="136"/>
        <v>0</v>
      </c>
      <c r="L50" s="59">
        <f t="shared" si="136"/>
        <v>0</v>
      </c>
      <c r="M50" s="59">
        <f t="shared" si="136"/>
        <v>0</v>
      </c>
      <c r="N50" s="59">
        <f t="shared" si="136"/>
        <v>0</v>
      </c>
      <c r="O50" s="59">
        <f t="shared" si="136"/>
        <v>0</v>
      </c>
      <c r="P50" s="59">
        <f t="shared" si="136"/>
        <v>0</v>
      </c>
      <c r="Q50" s="59">
        <f t="shared" si="136"/>
        <v>0</v>
      </c>
      <c r="R50" s="59">
        <f t="shared" si="136"/>
        <v>0</v>
      </c>
      <c r="S50" s="59">
        <f t="shared" si="136"/>
        <v>0</v>
      </c>
      <c r="T50" s="59">
        <f t="shared" si="136"/>
        <v>0</v>
      </c>
      <c r="U50" s="59">
        <f t="shared" si="136"/>
        <v>0</v>
      </c>
      <c r="W50" s="59">
        <f t="shared" si="137"/>
        <v>0</v>
      </c>
      <c r="X50" s="59">
        <f t="shared" si="137"/>
        <v>0</v>
      </c>
      <c r="Y50" s="59">
        <f t="shared" si="137"/>
        <v>0</v>
      </c>
      <c r="Z50" s="59">
        <f t="shared" si="137"/>
        <v>0</v>
      </c>
      <c r="AA50" s="59">
        <f t="shared" si="137"/>
        <v>0</v>
      </c>
      <c r="AB50" s="59">
        <f t="shared" si="137"/>
        <v>0</v>
      </c>
      <c r="AC50" s="59">
        <f t="shared" si="137"/>
        <v>0</v>
      </c>
      <c r="AD50" s="59">
        <f t="shared" si="137"/>
        <v>0</v>
      </c>
      <c r="AE50" s="59">
        <f t="shared" si="137"/>
        <v>0</v>
      </c>
      <c r="AF50" s="59">
        <f t="shared" si="137"/>
        <v>0</v>
      </c>
      <c r="AG50" s="59">
        <f t="shared" si="137"/>
        <v>0</v>
      </c>
      <c r="AH50" s="59">
        <f t="shared" si="137"/>
        <v>0</v>
      </c>
      <c r="AI50" s="59">
        <f t="shared" si="137"/>
        <v>0</v>
      </c>
      <c r="AK50" s="69">
        <f t="shared" si="150"/>
        <v>0</v>
      </c>
      <c r="AL50" s="69">
        <f t="shared" si="150"/>
        <v>0</v>
      </c>
      <c r="AM50" s="69">
        <f t="shared" si="150"/>
        <v>0</v>
      </c>
      <c r="AN50" s="69">
        <f t="shared" si="150"/>
        <v>0</v>
      </c>
      <c r="AO50" s="69">
        <f t="shared" si="150"/>
        <v>0</v>
      </c>
      <c r="AP50" s="69">
        <f t="shared" si="150"/>
        <v>0</v>
      </c>
      <c r="AQ50" s="69">
        <f t="shared" si="147"/>
        <v>0</v>
      </c>
      <c r="AR50" s="69">
        <f t="shared" si="147"/>
        <v>0</v>
      </c>
      <c r="AS50" s="69">
        <v>0</v>
      </c>
      <c r="AT50" s="69">
        <f t="shared" si="148"/>
        <v>0</v>
      </c>
      <c r="AU50" s="69">
        <f t="shared" si="148"/>
        <v>0</v>
      </c>
      <c r="AV50" s="69">
        <f t="shared" si="148"/>
        <v>0</v>
      </c>
      <c r="AW50" s="59">
        <f t="shared" si="138"/>
        <v>0</v>
      </c>
      <c r="AY50" s="63">
        <v>0</v>
      </c>
      <c r="AZ50" s="63">
        <v>0</v>
      </c>
      <c r="BA50" s="63">
        <v>0</v>
      </c>
      <c r="BB50" s="63">
        <v>0</v>
      </c>
      <c r="BC50" s="63">
        <v>0</v>
      </c>
      <c r="BD50" s="63">
        <v>0</v>
      </c>
      <c r="BE50" s="63">
        <v>0</v>
      </c>
      <c r="BF50" s="63">
        <v>0</v>
      </c>
      <c r="BG50" s="63">
        <v>0</v>
      </c>
      <c r="BH50" s="63">
        <v>0</v>
      </c>
      <c r="BI50" s="63">
        <v>0</v>
      </c>
      <c r="BJ50" s="63">
        <v>0</v>
      </c>
      <c r="BK50" s="59">
        <f t="shared" si="140"/>
        <v>0</v>
      </c>
      <c r="BM50" s="59">
        <f t="shared" si="149"/>
        <v>0</v>
      </c>
      <c r="BN50" s="59">
        <f t="shared" si="149"/>
        <v>0</v>
      </c>
      <c r="BO50" s="59">
        <f t="shared" si="141"/>
        <v>0</v>
      </c>
      <c r="BP50" s="63">
        <v>0</v>
      </c>
      <c r="BQ50" s="63">
        <v>0</v>
      </c>
      <c r="BR50" s="63">
        <v>0</v>
      </c>
      <c r="BS50" s="63">
        <v>0</v>
      </c>
      <c r="BT50" s="63">
        <v>0</v>
      </c>
      <c r="BU50" s="63">
        <v>0</v>
      </c>
      <c r="BV50" s="63">
        <v>0</v>
      </c>
      <c r="BW50" s="63">
        <v>0</v>
      </c>
      <c r="BX50" s="63">
        <v>0</v>
      </c>
      <c r="BY50" s="59">
        <f t="shared" si="141"/>
        <v>0</v>
      </c>
      <c r="CA50" s="163"/>
      <c r="CB50" s="163"/>
      <c r="CC50" s="163"/>
      <c r="CD50" s="163"/>
      <c r="CE50" s="163"/>
      <c r="CF50" s="163"/>
      <c r="CG50" s="163"/>
      <c r="CH50" s="163"/>
      <c r="CI50" s="163"/>
      <c r="CJ50" s="163"/>
      <c r="CK50" s="163"/>
      <c r="CL50" s="163"/>
      <c r="CM50" s="59">
        <f t="shared" si="142"/>
        <v>0</v>
      </c>
      <c r="CO50" s="163"/>
      <c r="CP50" s="163"/>
      <c r="CQ50" s="163"/>
      <c r="CR50" s="163"/>
      <c r="CS50" s="59">
        <f t="shared" si="143"/>
        <v>0</v>
      </c>
      <c r="CU50" s="163"/>
      <c r="CV50" s="163"/>
      <c r="CW50" s="163"/>
      <c r="CX50" s="163"/>
      <c r="CY50" s="59">
        <f t="shared" si="144"/>
        <v>0</v>
      </c>
      <c r="DA50" s="163"/>
      <c r="DB50" s="163"/>
      <c r="DC50" s="163"/>
      <c r="DD50" s="163"/>
      <c r="DE50" s="163"/>
      <c r="DF50" s="163"/>
      <c r="DG50" s="163"/>
      <c r="DH50" s="163"/>
      <c r="DI50" s="163"/>
      <c r="DJ50" s="163"/>
      <c r="DK50" s="163"/>
      <c r="DL50" s="163"/>
      <c r="DM50" s="163"/>
      <c r="DN50" s="163"/>
      <c r="DO50" s="163"/>
      <c r="DP50" s="163"/>
      <c r="DQ50" s="163"/>
      <c r="DR50" s="163"/>
      <c r="DS50" s="163"/>
      <c r="DU50" s="59">
        <f t="shared" si="8"/>
        <v>0</v>
      </c>
      <c r="DW50" s="59" t="e">
        <f t="shared" si="134"/>
        <v>#DIV/0!</v>
      </c>
      <c r="DX50" s="59">
        <f t="shared" si="146"/>
        <v>0</v>
      </c>
    </row>
    <row r="51" spans="1:128" x14ac:dyDescent="0.3">
      <c r="B51" s="15" t="s">
        <v>91</v>
      </c>
      <c r="C51" s="16" t="s">
        <v>92</v>
      </c>
      <c r="D51" s="15" t="s">
        <v>93</v>
      </c>
      <c r="E51" s="16" t="s">
        <v>94</v>
      </c>
      <c r="F51" s="68" t="s">
        <v>95</v>
      </c>
      <c r="G51" s="15" t="s">
        <v>62</v>
      </c>
      <c r="I51" s="59">
        <f t="shared" si="136"/>
        <v>0.83014974001107145</v>
      </c>
      <c r="J51" s="59">
        <f t="shared" si="136"/>
        <v>0.80355396438127447</v>
      </c>
      <c r="K51" s="59">
        <f t="shared" si="136"/>
        <v>0.82769435792029811</v>
      </c>
      <c r="L51" s="59">
        <f t="shared" si="136"/>
        <v>0.88072381906528563</v>
      </c>
      <c r="M51" s="59">
        <f t="shared" si="136"/>
        <v>0.82722591477916207</v>
      </c>
      <c r="N51" s="59">
        <f t="shared" si="136"/>
        <v>0.89975516487559715</v>
      </c>
      <c r="O51" s="59">
        <f t="shared" si="136"/>
        <v>0.97131119880563477</v>
      </c>
      <c r="P51" s="59">
        <f t="shared" si="136"/>
        <v>0.99818082138971509</v>
      </c>
      <c r="Q51" s="59">
        <f t="shared" si="136"/>
        <v>0.90375367024900011</v>
      </c>
      <c r="R51" s="59">
        <f t="shared" si="136"/>
        <v>0.78153187916151723</v>
      </c>
      <c r="S51" s="59">
        <f t="shared" si="136"/>
        <v>0.87906174833947104</v>
      </c>
      <c r="T51" s="59">
        <f t="shared" si="136"/>
        <v>0.83435728388661301</v>
      </c>
      <c r="U51" s="59">
        <f t="shared" si="136"/>
        <v>0.86715631855171427</v>
      </c>
      <c r="W51" s="59">
        <f t="shared" si="137"/>
        <v>0.78591650654972356</v>
      </c>
      <c r="X51" s="59">
        <f t="shared" si="137"/>
        <v>0.78232004394656518</v>
      </c>
      <c r="Y51" s="59">
        <f t="shared" si="137"/>
        <v>0.78322443801104202</v>
      </c>
      <c r="Z51" s="59">
        <f t="shared" si="137"/>
        <v>1.0548112826305767</v>
      </c>
      <c r="AA51" s="59">
        <f t="shared" si="137"/>
        <v>0.85958498156972918</v>
      </c>
      <c r="AB51" s="59">
        <f t="shared" si="137"/>
        <v>0.80377959925595066</v>
      </c>
      <c r="AC51" s="59">
        <f t="shared" si="137"/>
        <v>0.9331306264099104</v>
      </c>
      <c r="AD51" s="59">
        <f t="shared" si="137"/>
        <v>0.6991365852793483</v>
      </c>
      <c r="AE51" s="59">
        <f t="shared" si="137"/>
        <v>0.89192930738658571</v>
      </c>
      <c r="AF51" s="59">
        <f t="shared" si="137"/>
        <v>0.83149137364187498</v>
      </c>
      <c r="AG51" s="59">
        <f t="shared" si="137"/>
        <v>1.008227645507819</v>
      </c>
      <c r="AH51" s="59">
        <f t="shared" si="137"/>
        <v>0.98363645459218751</v>
      </c>
      <c r="AI51" s="59">
        <f t="shared" si="137"/>
        <v>0.85720669560404761</v>
      </c>
      <c r="AK51" s="69">
        <f t="shared" si="150"/>
        <v>0.89490100490630919</v>
      </c>
      <c r="AL51" s="69">
        <f t="shared" si="150"/>
        <v>0.90070853104798809</v>
      </c>
      <c r="AM51" s="69">
        <f t="shared" si="150"/>
        <v>0.92726513540655098</v>
      </c>
      <c r="AN51" s="69">
        <f t="shared" si="150"/>
        <v>0.83036065444406182</v>
      </c>
      <c r="AO51" s="69">
        <f t="shared" si="150"/>
        <v>0.89030994613235814</v>
      </c>
      <c r="AP51" s="69">
        <f t="shared" si="150"/>
        <v>0.93738656227257378</v>
      </c>
      <c r="AQ51" s="69">
        <f t="shared" si="147"/>
        <v>0.87731860810099482</v>
      </c>
      <c r="AR51" s="69">
        <f t="shared" si="147"/>
        <v>0.79760694539277621</v>
      </c>
      <c r="AS51" s="69">
        <v>0.70964591065066496</v>
      </c>
      <c r="AT51" s="69">
        <f t="shared" si="148"/>
        <v>0.80851194678613736</v>
      </c>
      <c r="AU51" s="69">
        <f t="shared" si="148"/>
        <v>0.82376893155164832</v>
      </c>
      <c r="AV51" s="69">
        <f t="shared" si="148"/>
        <v>0.83735190575828378</v>
      </c>
      <c r="AW51" s="59">
        <f t="shared" si="138"/>
        <v>0.85268371555920952</v>
      </c>
      <c r="AY51" s="63">
        <v>0.8608303072269875</v>
      </c>
      <c r="AZ51" s="63">
        <v>0.86083030722698739</v>
      </c>
      <c r="BA51" s="63">
        <v>0.86083030722698739</v>
      </c>
      <c r="BB51" s="63">
        <v>0.85715774443468429</v>
      </c>
      <c r="BC51" s="63">
        <v>0.85715774443468429</v>
      </c>
      <c r="BD51" s="63">
        <v>0.85715774443468429</v>
      </c>
      <c r="BE51" s="63">
        <v>0.85818292710520416</v>
      </c>
      <c r="BF51" s="63">
        <v>0.85818292710520416</v>
      </c>
      <c r="BG51" s="63">
        <v>0.85818292710520405</v>
      </c>
      <c r="BH51" s="63">
        <v>0.87058865450535683</v>
      </c>
      <c r="BI51" s="63">
        <v>0.87058865450535694</v>
      </c>
      <c r="BJ51" s="63">
        <v>0.87058865450535694</v>
      </c>
      <c r="BK51" s="59">
        <f t="shared" si="140"/>
        <v>0.86174135051429335</v>
      </c>
      <c r="BM51" s="59">
        <f t="shared" si="149"/>
        <v>0.95884258187960492</v>
      </c>
      <c r="BN51" s="59">
        <f t="shared" si="149"/>
        <v>0.85838187024181822</v>
      </c>
      <c r="BO51" s="59">
        <f t="shared" si="141"/>
        <v>0.9327777792630213</v>
      </c>
      <c r="BP51" s="63">
        <v>0.85715774443468429</v>
      </c>
      <c r="BQ51" s="63">
        <v>0.85715774443468429</v>
      </c>
      <c r="BR51" s="63">
        <v>0.85715774443468429</v>
      </c>
      <c r="BS51" s="63">
        <v>0.85818292710520416</v>
      </c>
      <c r="BT51" s="63">
        <v>0.85818292710520416</v>
      </c>
      <c r="BU51" s="63">
        <v>0.85818292710520405</v>
      </c>
      <c r="BV51" s="63">
        <v>0.87058865450535683</v>
      </c>
      <c r="BW51" s="63">
        <v>0.87058865450535694</v>
      </c>
      <c r="BX51" s="63">
        <v>0.87058865450535694</v>
      </c>
      <c r="BY51" s="59">
        <f t="shared" si="141"/>
        <v>0.87494261737490453</v>
      </c>
      <c r="CA51" s="163"/>
      <c r="CB51" s="163"/>
      <c r="CC51" s="163"/>
      <c r="CD51" s="163"/>
      <c r="CE51" s="163"/>
      <c r="CF51" s="163"/>
      <c r="CG51" s="163"/>
      <c r="CH51" s="163"/>
      <c r="CI51" s="163"/>
      <c r="CJ51" s="163"/>
      <c r="CK51" s="163"/>
      <c r="CL51" s="163"/>
      <c r="CM51" s="59">
        <f t="shared" si="142"/>
        <v>0</v>
      </c>
      <c r="CO51" s="163"/>
      <c r="CP51" s="163"/>
      <c r="CQ51" s="163"/>
      <c r="CR51" s="163"/>
      <c r="CS51" s="59">
        <f t="shared" si="143"/>
        <v>0</v>
      </c>
      <c r="CU51" s="163"/>
      <c r="CV51" s="163"/>
      <c r="CW51" s="163"/>
      <c r="CX51" s="163"/>
      <c r="CY51" s="59">
        <f t="shared" si="144"/>
        <v>0</v>
      </c>
      <c r="DA51" s="163"/>
      <c r="DB51" s="163"/>
      <c r="DC51" s="163"/>
      <c r="DD51" s="163"/>
      <c r="DE51" s="163"/>
      <c r="DF51" s="163"/>
      <c r="DG51" s="163"/>
      <c r="DH51" s="163"/>
      <c r="DI51" s="163"/>
      <c r="DJ51" s="163"/>
      <c r="DK51" s="163"/>
      <c r="DL51" s="163"/>
      <c r="DM51" s="163"/>
      <c r="DN51" s="163"/>
      <c r="DO51" s="163"/>
      <c r="DP51" s="163"/>
      <c r="DQ51" s="163"/>
      <c r="DR51" s="163"/>
      <c r="DS51" s="163"/>
      <c r="DU51" s="59">
        <f t="shared" si="8"/>
        <v>1.3201266860611183E-2</v>
      </c>
      <c r="DW51" s="59">
        <f t="shared" si="134"/>
        <v>1.0261045231772687</v>
      </c>
      <c r="DX51" s="59">
        <f t="shared" si="146"/>
        <v>3.6159073312716297E-2</v>
      </c>
    </row>
    <row r="52" spans="1:128" x14ac:dyDescent="0.3">
      <c r="B52" s="15" t="s">
        <v>96</v>
      </c>
      <c r="C52" s="16" t="s">
        <v>97</v>
      </c>
      <c r="D52" s="15" t="s">
        <v>98</v>
      </c>
      <c r="E52" s="16" t="s">
        <v>99</v>
      </c>
      <c r="F52" s="68" t="s">
        <v>100</v>
      </c>
      <c r="G52" s="15" t="s">
        <v>62</v>
      </c>
      <c r="I52" s="59">
        <f t="shared" si="136"/>
        <v>0.79613978577622069</v>
      </c>
      <c r="J52" s="59">
        <f t="shared" si="136"/>
        <v>0.70519899065183878</v>
      </c>
      <c r="K52" s="59">
        <f t="shared" si="136"/>
        <v>0.6812776986263267</v>
      </c>
      <c r="L52" s="59">
        <f t="shared" si="136"/>
        <v>0.66839455477008369</v>
      </c>
      <c r="M52" s="59">
        <f t="shared" si="136"/>
        <v>0.75132596509534988</v>
      </c>
      <c r="N52" s="59">
        <f t="shared" si="136"/>
        <v>0.76677601845992926</v>
      </c>
      <c r="O52" s="59">
        <f t="shared" si="136"/>
        <v>0.77429802710286821</v>
      </c>
      <c r="P52" s="59">
        <f t="shared" si="136"/>
        <v>0.74306470853225925</v>
      </c>
      <c r="Q52" s="59">
        <f t="shared" si="136"/>
        <v>0.6458456790817948</v>
      </c>
      <c r="R52" s="59">
        <f t="shared" si="136"/>
        <v>0.7365757711669827</v>
      </c>
      <c r="S52" s="59">
        <f t="shared" si="136"/>
        <v>0.69421578201945899</v>
      </c>
      <c r="T52" s="59">
        <f t="shared" si="136"/>
        <v>0.64194111301537704</v>
      </c>
      <c r="U52" s="59">
        <f t="shared" si="136"/>
        <v>0.71537206104827922</v>
      </c>
      <c r="W52" s="59">
        <f t="shared" si="137"/>
        <v>0.74195136059595135</v>
      </c>
      <c r="X52" s="59">
        <f t="shared" si="137"/>
        <v>0.83540055503953936</v>
      </c>
      <c r="Y52" s="59">
        <f t="shared" si="137"/>
        <v>0.81837766248849342</v>
      </c>
      <c r="Z52" s="59">
        <f t="shared" si="137"/>
        <v>0.90945506575333623</v>
      </c>
      <c r="AA52" s="59">
        <f t="shared" si="137"/>
        <v>0.6788844778603208</v>
      </c>
      <c r="AB52" s="59">
        <f t="shared" si="137"/>
        <v>0.75900326290031683</v>
      </c>
      <c r="AC52" s="59">
        <f t="shared" si="137"/>
        <v>0.7416525515083392</v>
      </c>
      <c r="AD52" s="59">
        <f t="shared" si="137"/>
        <v>0.75031935994674104</v>
      </c>
      <c r="AE52" s="59">
        <f t="shared" si="137"/>
        <v>0.65565339281302082</v>
      </c>
      <c r="AF52" s="59">
        <f t="shared" si="137"/>
        <v>0.65190429279452822</v>
      </c>
      <c r="AG52" s="59">
        <f t="shared" si="137"/>
        <v>0.56359279772946058</v>
      </c>
      <c r="AH52" s="59">
        <f t="shared" si="137"/>
        <v>0.53466373874978712</v>
      </c>
      <c r="AI52" s="59">
        <f t="shared" si="137"/>
        <v>0.71075942488147614</v>
      </c>
      <c r="AK52" s="69">
        <f t="shared" si="150"/>
        <v>0.5355512491872142</v>
      </c>
      <c r="AL52" s="69">
        <f t="shared" si="150"/>
        <v>0.63089224784010234</v>
      </c>
      <c r="AM52" s="69">
        <f t="shared" si="150"/>
        <v>0.62032981334322224</v>
      </c>
      <c r="AN52" s="69">
        <f t="shared" si="150"/>
        <v>0.69573132926777548</v>
      </c>
      <c r="AO52" s="69">
        <f t="shared" si="150"/>
        <v>0.68120824189393803</v>
      </c>
      <c r="AP52" s="69">
        <f t="shared" si="150"/>
        <v>0.72772443030818035</v>
      </c>
      <c r="AQ52" s="69">
        <f t="shared" si="147"/>
        <v>0.69840346572029388</v>
      </c>
      <c r="AR52" s="69">
        <f t="shared" si="147"/>
        <v>0.65738360563916343</v>
      </c>
      <c r="AS52" s="69">
        <v>0.69662419884850768</v>
      </c>
      <c r="AT52" s="69">
        <f t="shared" si="148"/>
        <v>0.70859494873819284</v>
      </c>
      <c r="AU52" s="69">
        <f t="shared" si="148"/>
        <v>0.74140690333224113</v>
      </c>
      <c r="AV52" s="69">
        <f t="shared" si="148"/>
        <v>0.66886599870582963</v>
      </c>
      <c r="AW52" s="59">
        <f t="shared" si="138"/>
        <v>0.67310849456957611</v>
      </c>
      <c r="AY52" s="63">
        <v>0.685277690924326</v>
      </c>
      <c r="AZ52" s="63">
        <v>0.68527769092432589</v>
      </c>
      <c r="BA52" s="63">
        <v>0.68527769092432589</v>
      </c>
      <c r="BB52" s="63">
        <v>0.68235408875911951</v>
      </c>
      <c r="BC52" s="63">
        <v>0.68235408875911951</v>
      </c>
      <c r="BD52" s="63">
        <v>0.68235408875911951</v>
      </c>
      <c r="BE52" s="63">
        <v>0.68317020176923482</v>
      </c>
      <c r="BF52" s="63">
        <v>0.68317020176923482</v>
      </c>
      <c r="BG52" s="63">
        <v>0.68317020176923482</v>
      </c>
      <c r="BH52" s="63">
        <v>0.69304597885984276</v>
      </c>
      <c r="BI52" s="63">
        <v>0.69304597885984287</v>
      </c>
      <c r="BJ52" s="63">
        <v>0.69304597885984276</v>
      </c>
      <c r="BK52" s="59">
        <f t="shared" si="140"/>
        <v>0.68600294145862506</v>
      </c>
      <c r="BM52" s="59">
        <f t="shared" si="149"/>
        <v>0.65748842267365804</v>
      </c>
      <c r="BN52" s="59">
        <f t="shared" si="149"/>
        <v>0.63474400805611619</v>
      </c>
      <c r="BO52" s="59">
        <f t="shared" si="141"/>
        <v>0.54234873962705588</v>
      </c>
      <c r="BP52" s="63">
        <v>0.68235408875911951</v>
      </c>
      <c r="BQ52" s="63">
        <v>0.68235408875911951</v>
      </c>
      <c r="BR52" s="63">
        <v>0.68235408875911951</v>
      </c>
      <c r="BS52" s="63">
        <v>0.68317020176923482</v>
      </c>
      <c r="BT52" s="63">
        <v>0.68317020176923482</v>
      </c>
      <c r="BU52" s="63">
        <v>0.68317020176923482</v>
      </c>
      <c r="BV52" s="63">
        <v>0.69304597885984276</v>
      </c>
      <c r="BW52" s="63">
        <v>0.69304597885984287</v>
      </c>
      <c r="BX52" s="63">
        <v>0.69304597885984276</v>
      </c>
      <c r="BY52" s="59">
        <f t="shared" si="141"/>
        <v>0.66751761579698343</v>
      </c>
      <c r="CA52" s="163"/>
      <c r="CB52" s="163"/>
      <c r="CC52" s="163"/>
      <c r="CD52" s="163"/>
      <c r="CE52" s="163"/>
      <c r="CF52" s="163"/>
      <c r="CG52" s="163"/>
      <c r="CH52" s="163"/>
      <c r="CI52" s="163"/>
      <c r="CJ52" s="163"/>
      <c r="CK52" s="163"/>
      <c r="CL52" s="163"/>
      <c r="CM52" s="59">
        <f t="shared" si="142"/>
        <v>0</v>
      </c>
      <c r="CO52" s="163"/>
      <c r="CP52" s="163"/>
      <c r="CQ52" s="163"/>
      <c r="CR52" s="163"/>
      <c r="CS52" s="59">
        <f t="shared" si="143"/>
        <v>0</v>
      </c>
      <c r="CU52" s="163"/>
      <c r="CV52" s="163"/>
      <c r="CW52" s="163"/>
      <c r="CX52" s="163"/>
      <c r="CY52" s="59">
        <f t="shared" si="144"/>
        <v>0</v>
      </c>
      <c r="DA52" s="163"/>
      <c r="DB52" s="163"/>
      <c r="DC52" s="163"/>
      <c r="DD52" s="163"/>
      <c r="DE52" s="163"/>
      <c r="DF52" s="163"/>
      <c r="DG52" s="163"/>
      <c r="DH52" s="163"/>
      <c r="DI52" s="163"/>
      <c r="DJ52" s="163"/>
      <c r="DK52" s="163"/>
      <c r="DL52" s="163"/>
      <c r="DM52" s="163"/>
      <c r="DN52" s="163"/>
      <c r="DO52" s="163"/>
      <c r="DP52" s="163"/>
      <c r="DQ52" s="163"/>
      <c r="DR52" s="163"/>
      <c r="DS52" s="163"/>
      <c r="DU52" s="59">
        <f t="shared" si="8"/>
        <v>-1.8485325661641627E-2</v>
      </c>
      <c r="DW52" s="59">
        <f t="shared" si="134"/>
        <v>0.99169394114366693</v>
      </c>
      <c r="DX52" s="59">
        <f t="shared" si="146"/>
        <v>2.7586744465083381E-2</v>
      </c>
    </row>
    <row r="53" spans="1:128" x14ac:dyDescent="0.3">
      <c r="B53" s="15"/>
      <c r="C53" s="16"/>
      <c r="D53" s="15"/>
      <c r="E53" s="16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8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8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18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18"/>
      <c r="BM53" s="59"/>
      <c r="BN53" s="59"/>
      <c r="BO53" s="59"/>
      <c r="BP53" s="59"/>
      <c r="BQ53" s="59"/>
      <c r="BR53" s="59"/>
      <c r="BS53" s="59"/>
      <c r="BT53" s="59"/>
      <c r="BU53" s="59"/>
      <c r="BV53" s="59"/>
      <c r="BW53" s="59"/>
      <c r="BX53" s="59"/>
      <c r="BY53" s="18"/>
      <c r="CA53" s="59"/>
      <c r="CB53" s="59"/>
      <c r="CC53" s="59"/>
      <c r="CD53" s="59"/>
      <c r="CE53" s="59"/>
      <c r="CF53" s="59"/>
      <c r="CG53" s="59"/>
      <c r="CH53" s="59"/>
      <c r="CI53" s="59"/>
      <c r="CJ53" s="59"/>
      <c r="CK53" s="59"/>
      <c r="CL53" s="59"/>
      <c r="CM53" s="18"/>
      <c r="CO53" s="59"/>
      <c r="CP53" s="59"/>
      <c r="CQ53" s="59"/>
      <c r="CR53" s="59"/>
      <c r="CS53" s="18"/>
      <c r="CU53" s="59"/>
      <c r="CV53" s="59"/>
      <c r="CW53" s="59"/>
      <c r="CX53" s="59"/>
      <c r="CY53" s="18"/>
      <c r="DA53" s="59"/>
      <c r="DB53" s="59"/>
      <c r="DC53" s="59"/>
      <c r="DD53" s="59"/>
      <c r="DE53" s="59"/>
      <c r="DF53" s="59"/>
      <c r="DG53" s="59"/>
      <c r="DH53" s="59"/>
      <c r="DI53" s="59"/>
      <c r="DJ53" s="59"/>
      <c r="DK53" s="59"/>
      <c r="DL53" s="59"/>
      <c r="DM53" s="59"/>
      <c r="DN53" s="59"/>
      <c r="DO53" s="59"/>
      <c r="DP53" s="59"/>
      <c r="DQ53" s="59"/>
      <c r="DR53" s="59"/>
      <c r="DS53" s="59"/>
      <c r="DU53" s="18"/>
      <c r="DW53" s="18"/>
      <c r="DX53" s="18"/>
    </row>
    <row r="54" spans="1:128" s="10" customFormat="1" x14ac:dyDescent="0.3">
      <c r="A54" s="21"/>
      <c r="B54" s="136"/>
      <c r="C54" s="137"/>
      <c r="D54" s="136"/>
      <c r="E54" s="137"/>
      <c r="F54" s="138" t="s">
        <v>101</v>
      </c>
      <c r="G54" s="136" t="s">
        <v>102</v>
      </c>
      <c r="I54" s="139">
        <f t="shared" ref="I54:U56" si="151">IFERROR(I117/I$15,0)</f>
        <v>6.6227819057859758</v>
      </c>
      <c r="J54" s="139">
        <f t="shared" si="151"/>
        <v>6.5656965927960709</v>
      </c>
      <c r="K54" s="139">
        <f t="shared" si="151"/>
        <v>6.8342736549845844</v>
      </c>
      <c r="L54" s="139">
        <f t="shared" si="151"/>
        <v>6.7074886035567607</v>
      </c>
      <c r="M54" s="139">
        <f t="shared" si="151"/>
        <v>6.5041251062197478</v>
      </c>
      <c r="N54" s="139">
        <f t="shared" si="151"/>
        <v>6.9396463044281083</v>
      </c>
      <c r="O54" s="139">
        <f t="shared" si="151"/>
        <v>6.7997369581171059</v>
      </c>
      <c r="P54" s="139">
        <f t="shared" si="151"/>
        <v>7.1922686352997545</v>
      </c>
      <c r="Q54" s="139">
        <f t="shared" si="151"/>
        <v>7.2216406608229562</v>
      </c>
      <c r="R54" s="139">
        <f t="shared" si="151"/>
        <v>7.3126470730942046</v>
      </c>
      <c r="S54" s="139">
        <f t="shared" si="151"/>
        <v>7.1633305693704665</v>
      </c>
      <c r="T54" s="139">
        <f t="shared" si="151"/>
        <v>7.0197734777740957</v>
      </c>
      <c r="U54" s="139">
        <f t="shared" si="151"/>
        <v>6.9098430127646058</v>
      </c>
      <c r="W54" s="139">
        <f t="shared" ref="W54:AI56" si="152">IFERROR(W117/W$15,0)</f>
        <v>7.1689258814984633</v>
      </c>
      <c r="X54" s="139">
        <f t="shared" si="152"/>
        <v>7.0315579279950962</v>
      </c>
      <c r="Y54" s="139">
        <f t="shared" si="152"/>
        <v>7.1481071169914356</v>
      </c>
      <c r="Z54" s="139">
        <f t="shared" si="152"/>
        <v>7.1554715688718948</v>
      </c>
      <c r="AA54" s="139">
        <f t="shared" si="152"/>
        <v>7.0266771255701146</v>
      </c>
      <c r="AB54" s="139">
        <f t="shared" si="152"/>
        <v>6.871041156384611</v>
      </c>
      <c r="AC54" s="139">
        <f t="shared" si="152"/>
        <v>6.9437335154798498</v>
      </c>
      <c r="AD54" s="139">
        <f t="shared" si="152"/>
        <v>6.8138260469600587</v>
      </c>
      <c r="AE54" s="139">
        <f t="shared" si="152"/>
        <v>6.9243934028996854</v>
      </c>
      <c r="AF54" s="139">
        <f t="shared" si="152"/>
        <v>6.8989030390325965</v>
      </c>
      <c r="AG54" s="139">
        <f t="shared" si="152"/>
        <v>6.8651041263797277</v>
      </c>
      <c r="AH54" s="139">
        <f t="shared" si="152"/>
        <v>6.8586574812974197</v>
      </c>
      <c r="AI54" s="139">
        <f t="shared" si="152"/>
        <v>6.9720884223383415</v>
      </c>
      <c r="AK54" s="140">
        <f>IFERROR(AK117/AK$15,0)</f>
        <v>6.9524880030047953</v>
      </c>
      <c r="AL54" s="140">
        <f t="shared" ref="AL54:AW56" si="153">IFERROR(AL117/AL$15,0)</f>
        <v>6.8807542327302302</v>
      </c>
      <c r="AM54" s="140">
        <f t="shared" si="153"/>
        <v>7.025798978446101</v>
      </c>
      <c r="AN54" s="140">
        <f t="shared" si="153"/>
        <v>7.0895161842126821</v>
      </c>
      <c r="AO54" s="140">
        <f t="shared" si="153"/>
        <v>6.9351044350170223</v>
      </c>
      <c r="AP54" s="140">
        <f t="shared" si="153"/>
        <v>7.01022963709151</v>
      </c>
      <c r="AQ54" s="140">
        <f t="shared" si="153"/>
        <v>6.9976822552212283</v>
      </c>
      <c r="AR54" s="140">
        <f t="shared" si="153"/>
        <v>7.0696079078392442</v>
      </c>
      <c r="AS54" s="140">
        <v>6.7086537139543312</v>
      </c>
      <c r="AT54" s="140">
        <f t="shared" ref="AT54:AV54" si="154">IFERROR(AT117/AT$15,0)</f>
        <v>6.9050578426318499</v>
      </c>
      <c r="AU54" s="140">
        <f t="shared" si="154"/>
        <v>7.0656478209902511</v>
      </c>
      <c r="AV54" s="140">
        <f t="shared" si="154"/>
        <v>7.0902778508447319</v>
      </c>
      <c r="AW54" s="139">
        <f t="shared" si="153"/>
        <v>6.9764661976404136</v>
      </c>
      <c r="AY54" s="140">
        <f t="shared" ref="AY54:BN56" si="155">IFERROR(AY117/AY$15,0)</f>
        <v>6.9401395208382661</v>
      </c>
      <c r="AZ54" s="140">
        <f t="shared" si="155"/>
        <v>6.9401395208382661</v>
      </c>
      <c r="BA54" s="140">
        <f t="shared" si="155"/>
        <v>6.9401395208382661</v>
      </c>
      <c r="BB54" s="140">
        <f t="shared" si="155"/>
        <v>6.940139520838267</v>
      </c>
      <c r="BC54" s="140">
        <f t="shared" si="155"/>
        <v>6.940139520838267</v>
      </c>
      <c r="BD54" s="140">
        <f t="shared" si="155"/>
        <v>6.940139520838267</v>
      </c>
      <c r="BE54" s="140">
        <f t="shared" si="155"/>
        <v>6.9401395208382661</v>
      </c>
      <c r="BF54" s="140">
        <f t="shared" si="155"/>
        <v>6.9093877268771298</v>
      </c>
      <c r="BG54" s="140">
        <f t="shared" si="155"/>
        <v>6.9333329488337982</v>
      </c>
      <c r="BH54" s="140">
        <f t="shared" si="155"/>
        <v>6.9404591053054867</v>
      </c>
      <c r="BI54" s="140">
        <f t="shared" si="155"/>
        <v>6.9253074258669995</v>
      </c>
      <c r="BJ54" s="140">
        <f t="shared" si="155"/>
        <v>6.9319580792112179</v>
      </c>
      <c r="BK54" s="139">
        <f t="shared" si="155"/>
        <v>6.9349657154638917</v>
      </c>
      <c r="BM54" s="140">
        <f t="shared" ref="BM54:BY56" si="156">IFERROR(BM117/BM$15,0)</f>
        <v>6.9315389602568773</v>
      </c>
      <c r="BN54" s="140">
        <f t="shared" si="156"/>
        <v>7.1944961685401783</v>
      </c>
      <c r="BO54" s="140">
        <f t="shared" si="156"/>
        <v>7.1978537846856465</v>
      </c>
      <c r="BP54" s="140">
        <f t="shared" si="156"/>
        <v>6.9401395208382661</v>
      </c>
      <c r="BQ54" s="140">
        <f t="shared" si="156"/>
        <v>6.940139520838267</v>
      </c>
      <c r="BR54" s="140">
        <f t="shared" si="156"/>
        <v>6.9401395208382661</v>
      </c>
      <c r="BS54" s="140">
        <f t="shared" si="156"/>
        <v>6.940139520838267</v>
      </c>
      <c r="BT54" s="140">
        <f t="shared" si="156"/>
        <v>6.9093877268771298</v>
      </c>
      <c r="BU54" s="140">
        <f t="shared" si="156"/>
        <v>6.9333329488337974</v>
      </c>
      <c r="BV54" s="140">
        <f t="shared" si="156"/>
        <v>6.9404591053054858</v>
      </c>
      <c r="BW54" s="140">
        <f t="shared" si="156"/>
        <v>6.9253074258669995</v>
      </c>
      <c r="BX54" s="140">
        <f t="shared" si="156"/>
        <v>6.9319580792112188</v>
      </c>
      <c r="BY54" s="139">
        <f t="shared" si="156"/>
        <v>6.9752735816469329</v>
      </c>
      <c r="CA54" s="140">
        <f t="shared" ref="CA54:CM56" si="157">IFERROR(CA117/CA$15,0)</f>
        <v>0</v>
      </c>
      <c r="CB54" s="140">
        <f t="shared" si="157"/>
        <v>0</v>
      </c>
      <c r="CC54" s="140">
        <f t="shared" si="157"/>
        <v>0</v>
      </c>
      <c r="CD54" s="140">
        <f t="shared" si="157"/>
        <v>0</v>
      </c>
      <c r="CE54" s="140">
        <f t="shared" si="157"/>
        <v>0</v>
      </c>
      <c r="CF54" s="140">
        <f t="shared" si="157"/>
        <v>0</v>
      </c>
      <c r="CG54" s="140">
        <f t="shared" si="157"/>
        <v>0</v>
      </c>
      <c r="CH54" s="140">
        <f t="shared" si="157"/>
        <v>0</v>
      </c>
      <c r="CI54" s="140">
        <f t="shared" si="157"/>
        <v>0</v>
      </c>
      <c r="CJ54" s="140">
        <f t="shared" si="157"/>
        <v>0</v>
      </c>
      <c r="CK54" s="140">
        <f t="shared" si="157"/>
        <v>0</v>
      </c>
      <c r="CL54" s="140">
        <f t="shared" si="157"/>
        <v>0</v>
      </c>
      <c r="CM54" s="139">
        <f t="shared" si="157"/>
        <v>0</v>
      </c>
      <c r="CO54" s="140">
        <f t="shared" ref="CO54:CS56" si="158">IFERROR(CO117/CO$15,0)</f>
        <v>0</v>
      </c>
      <c r="CP54" s="140">
        <f t="shared" si="158"/>
        <v>0</v>
      </c>
      <c r="CQ54" s="140">
        <f t="shared" si="158"/>
        <v>0</v>
      </c>
      <c r="CR54" s="140">
        <f t="shared" si="158"/>
        <v>0</v>
      </c>
      <c r="CS54" s="139">
        <f t="shared" si="158"/>
        <v>0</v>
      </c>
      <c r="CU54" s="140">
        <f t="shared" ref="CU54:CY56" si="159">IFERROR(CU117/CU$15,0)</f>
        <v>0</v>
      </c>
      <c r="CV54" s="140">
        <f t="shared" si="159"/>
        <v>0</v>
      </c>
      <c r="CW54" s="140">
        <f t="shared" si="159"/>
        <v>0</v>
      </c>
      <c r="CX54" s="140">
        <f t="shared" si="159"/>
        <v>0</v>
      </c>
      <c r="CY54" s="139">
        <f t="shared" si="159"/>
        <v>0</v>
      </c>
      <c r="DA54" s="140">
        <f t="shared" ref="DA54:DS54" si="160">IFERROR(DA117/DA$15,0)</f>
        <v>0</v>
      </c>
      <c r="DB54" s="140">
        <f t="shared" si="160"/>
        <v>0</v>
      </c>
      <c r="DC54" s="140">
        <f t="shared" si="160"/>
        <v>0</v>
      </c>
      <c r="DD54" s="140">
        <f t="shared" si="160"/>
        <v>0</v>
      </c>
      <c r="DE54" s="140">
        <f t="shared" si="160"/>
        <v>0</v>
      </c>
      <c r="DF54" s="140">
        <f t="shared" si="160"/>
        <v>0</v>
      </c>
      <c r="DG54" s="140">
        <f t="shared" si="160"/>
        <v>0</v>
      </c>
      <c r="DH54" s="140">
        <f t="shared" si="160"/>
        <v>0</v>
      </c>
      <c r="DI54" s="140">
        <f t="shared" si="160"/>
        <v>0</v>
      </c>
      <c r="DJ54" s="140">
        <f t="shared" si="160"/>
        <v>0</v>
      </c>
      <c r="DK54" s="140">
        <f t="shared" si="160"/>
        <v>0</v>
      </c>
      <c r="DL54" s="140">
        <f t="shared" si="160"/>
        <v>0</v>
      </c>
      <c r="DM54" s="140">
        <f t="shared" si="160"/>
        <v>0</v>
      </c>
      <c r="DN54" s="140">
        <f t="shared" si="160"/>
        <v>0</v>
      </c>
      <c r="DO54" s="140">
        <f t="shared" si="160"/>
        <v>0</v>
      </c>
      <c r="DP54" s="140">
        <f t="shared" si="160"/>
        <v>0</v>
      </c>
      <c r="DQ54" s="140">
        <f t="shared" si="160"/>
        <v>0</v>
      </c>
      <c r="DR54" s="140">
        <f t="shared" si="160"/>
        <v>0</v>
      </c>
      <c r="DS54" s="140">
        <f t="shared" si="160"/>
        <v>0</v>
      </c>
      <c r="DU54" s="139">
        <f t="shared" si="8"/>
        <v>4.0307866183041163E-2</v>
      </c>
      <c r="DW54" s="139">
        <f t="shared" ref="DW54:DW56" si="161">+BY54/AW54</f>
        <v>0.99982905156282642</v>
      </c>
      <c r="DX54" s="139">
        <f t="shared" ref="DX54:DX56" si="162">IFERROR(DX117/DX$15,0)</f>
        <v>0.4426898305871475</v>
      </c>
    </row>
    <row r="55" spans="1:128" x14ac:dyDescent="0.3">
      <c r="B55" s="15" t="s">
        <v>103</v>
      </c>
      <c r="C55" s="16" t="s">
        <v>104</v>
      </c>
      <c r="D55" s="15" t="s">
        <v>105</v>
      </c>
      <c r="E55" s="16" t="s">
        <v>106</v>
      </c>
      <c r="F55" s="68" t="s">
        <v>107</v>
      </c>
      <c r="G55" s="15" t="s">
        <v>102</v>
      </c>
      <c r="I55" s="59">
        <f t="shared" si="151"/>
        <v>0.95121784954701405</v>
      </c>
      <c r="J55" s="59">
        <f t="shared" si="151"/>
        <v>0.89739351994354799</v>
      </c>
      <c r="K55" s="59">
        <f t="shared" si="151"/>
        <v>0.91344907431065481</v>
      </c>
      <c r="L55" s="59">
        <f t="shared" si="151"/>
        <v>0.94518972083182207</v>
      </c>
      <c r="M55" s="59">
        <f t="shared" si="151"/>
        <v>0.94303667922570245</v>
      </c>
      <c r="N55" s="59">
        <f t="shared" si="151"/>
        <v>1.0383202695498057</v>
      </c>
      <c r="O55" s="59">
        <f t="shared" si="151"/>
        <v>1.1935171098777289</v>
      </c>
      <c r="P55" s="59">
        <f t="shared" si="151"/>
        <v>1.2461420595734534</v>
      </c>
      <c r="Q55" s="59">
        <f t="shared" si="151"/>
        <v>1.1667150427297159</v>
      </c>
      <c r="R55" s="59">
        <f t="shared" si="151"/>
        <v>1.2183179308359402</v>
      </c>
      <c r="S55" s="59">
        <f t="shared" si="151"/>
        <v>1.2014130260277092</v>
      </c>
      <c r="T55" s="59">
        <f t="shared" si="151"/>
        <v>1.2070938388655359</v>
      </c>
      <c r="U55" s="59">
        <f t="shared" si="151"/>
        <v>1.0789109612629928</v>
      </c>
      <c r="W55" s="59">
        <f t="shared" si="152"/>
        <v>1.1585050545513442</v>
      </c>
      <c r="X55" s="59">
        <f t="shared" si="152"/>
        <v>1.1360099142155435</v>
      </c>
      <c r="Y55" s="59">
        <f t="shared" si="152"/>
        <v>1.1161664900281576</v>
      </c>
      <c r="Z55" s="59">
        <f t="shared" si="152"/>
        <v>1.3224557012105986</v>
      </c>
      <c r="AA55" s="59">
        <f t="shared" si="152"/>
        <v>1.1135581845112181</v>
      </c>
      <c r="AB55" s="59">
        <f t="shared" si="152"/>
        <v>1.1780264562394174</v>
      </c>
      <c r="AC55" s="59">
        <f t="shared" si="152"/>
        <v>1.1734833087126382</v>
      </c>
      <c r="AD55" s="59">
        <f t="shared" si="152"/>
        <v>1.0988361953808108</v>
      </c>
      <c r="AE55" s="59">
        <f t="shared" si="152"/>
        <v>1.1299447357645938</v>
      </c>
      <c r="AF55" s="59">
        <f t="shared" si="152"/>
        <v>1.0631127571977399</v>
      </c>
      <c r="AG55" s="59">
        <f t="shared" si="152"/>
        <v>1.0797338851842972</v>
      </c>
      <c r="AH55" s="59">
        <f t="shared" si="152"/>
        <v>1.099746714824597</v>
      </c>
      <c r="AI55" s="59">
        <f t="shared" si="152"/>
        <v>1.1341681200744891</v>
      </c>
      <c r="AK55" s="61">
        <v>1.1526869501673971</v>
      </c>
      <c r="AL55" s="61">
        <v>1.1526869501673971</v>
      </c>
      <c r="AM55" s="61">
        <v>1.1526869501673971</v>
      </c>
      <c r="AN55" s="61">
        <f>AN118/AN$15</f>
        <v>1.1417494990760706</v>
      </c>
      <c r="AO55" s="61">
        <f t="shared" ref="AO55:AP56" si="163">AO118/AO$15</f>
        <v>1.131307160400391</v>
      </c>
      <c r="AP55" s="61">
        <f t="shared" si="163"/>
        <v>1.1493968306359321</v>
      </c>
      <c r="AQ55" s="61">
        <v>1.1526869501673971</v>
      </c>
      <c r="AR55" s="61">
        <v>1.1526869501673971</v>
      </c>
      <c r="AS55" s="61">
        <v>1.1526869501673971</v>
      </c>
      <c r="AT55" s="61">
        <f t="shared" ref="AT55:AV56" si="164">AT118/AT$15</f>
        <v>1.1763952413680769</v>
      </c>
      <c r="AU55" s="61">
        <f t="shared" si="164"/>
        <v>1.1784448078990177</v>
      </c>
      <c r="AV55" s="61">
        <f t="shared" si="164"/>
        <v>1.1402949083671803</v>
      </c>
      <c r="AW55" s="59">
        <f t="shared" si="153"/>
        <v>1.1405145377926189</v>
      </c>
      <c r="AY55" s="62">
        <v>1.1526869501673971</v>
      </c>
      <c r="AZ55" s="62">
        <v>1.1526869501673971</v>
      </c>
      <c r="BA55" s="62">
        <v>1.1526869501673971</v>
      </c>
      <c r="BB55" s="62">
        <v>1.1526869501673971</v>
      </c>
      <c r="BC55" s="62">
        <v>1.1526869501673971</v>
      </c>
      <c r="BD55" s="62">
        <v>1.1526869501673971</v>
      </c>
      <c r="BE55" s="62">
        <v>1.1526869501673971</v>
      </c>
      <c r="BF55" s="62">
        <v>1.1526869501673971</v>
      </c>
      <c r="BG55" s="62">
        <v>1.1526869501673971</v>
      </c>
      <c r="BH55" s="62">
        <v>1.1526869501673971</v>
      </c>
      <c r="BI55" s="62">
        <v>1.1526869501673971</v>
      </c>
      <c r="BJ55" s="62">
        <v>1.1526869501673971</v>
      </c>
      <c r="BK55" s="59">
        <f t="shared" si="155"/>
        <v>1.1526869501673971</v>
      </c>
      <c r="BM55" s="59">
        <f>IFERROR(BM118/BM$15,0)</f>
        <v>1.1862960694356317</v>
      </c>
      <c r="BN55" s="59">
        <f t="shared" si="155"/>
        <v>1.1497689895504422</v>
      </c>
      <c r="BO55" s="59">
        <f t="shared" si="156"/>
        <v>1.1479581520964905</v>
      </c>
      <c r="BP55" s="62">
        <v>1.1526869501673971</v>
      </c>
      <c r="BQ55" s="62">
        <v>1.1526869501673971</v>
      </c>
      <c r="BR55" s="62">
        <v>1.1526869501673971</v>
      </c>
      <c r="BS55" s="62">
        <v>1.1526869501673971</v>
      </c>
      <c r="BT55" s="62">
        <v>1.1526869501673971</v>
      </c>
      <c r="BU55" s="62">
        <v>1.1526869501673971</v>
      </c>
      <c r="BV55" s="62">
        <v>1.1526869501673971</v>
      </c>
      <c r="BW55" s="62">
        <v>1.1526869501673971</v>
      </c>
      <c r="BX55" s="62">
        <v>1.1526869501673971</v>
      </c>
      <c r="BY55" s="59">
        <f t="shared" si="156"/>
        <v>1.1547248986744245</v>
      </c>
      <c r="CA55" s="163"/>
      <c r="CB55" s="163"/>
      <c r="CC55" s="163"/>
      <c r="CD55" s="163"/>
      <c r="CE55" s="163"/>
      <c r="CF55" s="163"/>
      <c r="CG55" s="163"/>
      <c r="CH55" s="163"/>
      <c r="CI55" s="163"/>
      <c r="CJ55" s="163"/>
      <c r="CK55" s="163"/>
      <c r="CL55" s="163"/>
      <c r="CM55" s="59">
        <f t="shared" si="157"/>
        <v>0</v>
      </c>
      <c r="CO55" s="163"/>
      <c r="CP55" s="163"/>
      <c r="CQ55" s="163"/>
      <c r="CR55" s="163"/>
      <c r="CS55" s="59">
        <f t="shared" si="158"/>
        <v>0</v>
      </c>
      <c r="CU55" s="163"/>
      <c r="CV55" s="163"/>
      <c r="CW55" s="163"/>
      <c r="CX55" s="163"/>
      <c r="CY55" s="59">
        <f t="shared" si="159"/>
        <v>0</v>
      </c>
      <c r="DA55" s="163"/>
      <c r="DB55" s="163"/>
      <c r="DC55" s="163"/>
      <c r="DD55" s="163"/>
      <c r="DE55" s="163"/>
      <c r="DF55" s="163"/>
      <c r="DG55" s="163"/>
      <c r="DH55" s="163"/>
      <c r="DI55" s="163"/>
      <c r="DJ55" s="163"/>
      <c r="DK55" s="163"/>
      <c r="DL55" s="163"/>
      <c r="DM55" s="163"/>
      <c r="DN55" s="163"/>
      <c r="DO55" s="163"/>
      <c r="DP55" s="163"/>
      <c r="DQ55" s="163"/>
      <c r="DR55" s="163"/>
      <c r="DS55" s="163"/>
      <c r="DU55" s="59">
        <f t="shared" si="8"/>
        <v>2.0379485070274317E-3</v>
      </c>
      <c r="DW55" s="59">
        <f t="shared" si="161"/>
        <v>1.0124596052140717</v>
      </c>
      <c r="DX55" s="59">
        <f t="shared" si="162"/>
        <v>7.3285293226913989E-2</v>
      </c>
    </row>
    <row r="56" spans="1:128" x14ac:dyDescent="0.3">
      <c r="B56" s="15" t="s">
        <v>108</v>
      </c>
      <c r="C56" s="16" t="s">
        <v>109</v>
      </c>
      <c r="D56" s="15" t="s">
        <v>110</v>
      </c>
      <c r="E56" s="16" t="s">
        <v>111</v>
      </c>
      <c r="F56" s="68" t="s">
        <v>112</v>
      </c>
      <c r="G56" s="15" t="s">
        <v>102</v>
      </c>
      <c r="I56" s="59">
        <f t="shared" si="151"/>
        <v>5.671564056238962</v>
      </c>
      <c r="J56" s="59">
        <f t="shared" si="151"/>
        <v>5.6683030728525221</v>
      </c>
      <c r="K56" s="59">
        <f t="shared" si="151"/>
        <v>5.920824580673929</v>
      </c>
      <c r="L56" s="59">
        <f t="shared" si="151"/>
        <v>5.7622988827249388</v>
      </c>
      <c r="M56" s="59">
        <f t="shared" si="151"/>
        <v>5.5610884269940453</v>
      </c>
      <c r="N56" s="59">
        <f t="shared" si="151"/>
        <v>5.901326034878303</v>
      </c>
      <c r="O56" s="59">
        <f t="shared" si="151"/>
        <v>5.6062198482393777</v>
      </c>
      <c r="P56" s="59">
        <f t="shared" si="151"/>
        <v>5.9461265757263018</v>
      </c>
      <c r="Q56" s="59">
        <f t="shared" si="151"/>
        <v>6.0549256180932405</v>
      </c>
      <c r="R56" s="59">
        <f t="shared" si="151"/>
        <v>6.0943291422582639</v>
      </c>
      <c r="S56" s="59">
        <f t="shared" si="151"/>
        <v>5.961917543342758</v>
      </c>
      <c r="T56" s="59">
        <f t="shared" si="151"/>
        <v>5.81267963890856</v>
      </c>
      <c r="U56" s="59">
        <f t="shared" si="151"/>
        <v>5.8309320515016116</v>
      </c>
      <c r="W56" s="59">
        <f t="shared" si="152"/>
        <v>6.0104208269471187</v>
      </c>
      <c r="X56" s="59">
        <f t="shared" si="152"/>
        <v>5.8955480137795524</v>
      </c>
      <c r="Y56" s="59">
        <f t="shared" si="152"/>
        <v>6.0319406269632792</v>
      </c>
      <c r="Z56" s="59">
        <f t="shared" si="152"/>
        <v>5.8330158676612962</v>
      </c>
      <c r="AA56" s="59">
        <f t="shared" si="152"/>
        <v>5.9131189410588956</v>
      </c>
      <c r="AB56" s="59">
        <f t="shared" si="152"/>
        <v>5.6930147001451932</v>
      </c>
      <c r="AC56" s="59">
        <f t="shared" si="152"/>
        <v>5.7702502067672112</v>
      </c>
      <c r="AD56" s="59">
        <f t="shared" si="152"/>
        <v>5.7149898515792481</v>
      </c>
      <c r="AE56" s="59">
        <f t="shared" si="152"/>
        <v>5.7944486671350912</v>
      </c>
      <c r="AF56" s="59">
        <f t="shared" si="152"/>
        <v>5.835790281834857</v>
      </c>
      <c r="AG56" s="59">
        <f t="shared" si="152"/>
        <v>5.7853702411954302</v>
      </c>
      <c r="AH56" s="59">
        <f t="shared" si="152"/>
        <v>5.7589107664728232</v>
      </c>
      <c r="AI56" s="59">
        <f t="shared" si="152"/>
        <v>5.8379203022638535</v>
      </c>
      <c r="AK56" s="61">
        <v>5.765063853087451</v>
      </c>
      <c r="AL56" s="61">
        <v>5.7531840650244899</v>
      </c>
      <c r="AM56" s="61">
        <v>5.7948346807613529</v>
      </c>
      <c r="AN56" s="61">
        <f>AN119/AN$15</f>
        <v>5.9477666851366111</v>
      </c>
      <c r="AO56" s="61">
        <f t="shared" si="163"/>
        <v>5.803797274616632</v>
      </c>
      <c r="AP56" s="61">
        <f t="shared" si="163"/>
        <v>5.8608328064555781</v>
      </c>
      <c r="AQ56" s="61">
        <v>5.7874525706708697</v>
      </c>
      <c r="AR56" s="61">
        <v>5.7567007767097325</v>
      </c>
      <c r="AS56" s="61">
        <v>5.7806459986664009</v>
      </c>
      <c r="AT56" s="61">
        <f t="shared" si="164"/>
        <v>5.7286626012637729</v>
      </c>
      <c r="AU56" s="61">
        <f t="shared" si="164"/>
        <v>5.8872030130912343</v>
      </c>
      <c r="AV56" s="61">
        <f t="shared" si="164"/>
        <v>5.9499829424775523</v>
      </c>
      <c r="AW56" s="59">
        <f t="shared" si="153"/>
        <v>5.835951659847793</v>
      </c>
      <c r="AY56" s="62">
        <v>5.7874525706708697</v>
      </c>
      <c r="AZ56" s="62">
        <v>5.7874525706708697</v>
      </c>
      <c r="BA56" s="62">
        <v>5.7874525706708697</v>
      </c>
      <c r="BB56" s="62">
        <v>5.7874525706708697</v>
      </c>
      <c r="BC56" s="62">
        <v>5.7874525706708697</v>
      </c>
      <c r="BD56" s="62">
        <v>5.7874525706708697</v>
      </c>
      <c r="BE56" s="62">
        <v>5.7874525706708697</v>
      </c>
      <c r="BF56" s="62">
        <v>5.7567007767097325</v>
      </c>
      <c r="BG56" s="62">
        <v>5.7806459986664009</v>
      </c>
      <c r="BH56" s="62">
        <v>5.7877721551380894</v>
      </c>
      <c r="BI56" s="62">
        <v>5.7726204756996022</v>
      </c>
      <c r="BJ56" s="62">
        <v>5.7792711290438215</v>
      </c>
      <c r="BK56" s="59">
        <f t="shared" si="155"/>
        <v>5.7822787652964944</v>
      </c>
      <c r="BM56" s="59">
        <f t="shared" si="155"/>
        <v>5.7452428908212454</v>
      </c>
      <c r="BN56" s="59">
        <f t="shared" si="155"/>
        <v>6.0447271789897368</v>
      </c>
      <c r="BO56" s="59">
        <f t="shared" si="156"/>
        <v>6.0498956325891564</v>
      </c>
      <c r="BP56" s="62">
        <v>5.7874525706708697</v>
      </c>
      <c r="BQ56" s="62">
        <v>5.7874525706708697</v>
      </c>
      <c r="BR56" s="62">
        <v>5.7874525706708697</v>
      </c>
      <c r="BS56" s="62">
        <v>5.7874525706708697</v>
      </c>
      <c r="BT56" s="62">
        <v>5.7567007767097325</v>
      </c>
      <c r="BU56" s="62">
        <v>5.7806459986664009</v>
      </c>
      <c r="BV56" s="62">
        <v>5.7877721551380894</v>
      </c>
      <c r="BW56" s="62">
        <v>5.7726204756996022</v>
      </c>
      <c r="BX56" s="62">
        <v>5.7792711290438215</v>
      </c>
      <c r="BY56" s="59">
        <f t="shared" si="156"/>
        <v>5.8205486829725093</v>
      </c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59">
        <f t="shared" si="157"/>
        <v>0</v>
      </c>
      <c r="CO56" s="163"/>
      <c r="CP56" s="163"/>
      <c r="CQ56" s="163"/>
      <c r="CR56" s="163"/>
      <c r="CS56" s="59">
        <f t="shared" si="158"/>
        <v>0</v>
      </c>
      <c r="CU56" s="163"/>
      <c r="CV56" s="163"/>
      <c r="CW56" s="163"/>
      <c r="CX56" s="163"/>
      <c r="CY56" s="59">
        <f t="shared" si="159"/>
        <v>0</v>
      </c>
      <c r="DA56" s="163"/>
      <c r="DB56" s="163"/>
      <c r="DC56" s="163"/>
      <c r="DD56" s="163"/>
      <c r="DE56" s="163"/>
      <c r="DF56" s="163"/>
      <c r="DG56" s="163"/>
      <c r="DH56" s="163"/>
      <c r="DI56" s="163"/>
      <c r="DJ56" s="163"/>
      <c r="DK56" s="163"/>
      <c r="DL56" s="163"/>
      <c r="DM56" s="163"/>
      <c r="DN56" s="163"/>
      <c r="DO56" s="163"/>
      <c r="DP56" s="163"/>
      <c r="DQ56" s="163"/>
      <c r="DR56" s="163"/>
      <c r="DS56" s="163"/>
      <c r="DU56" s="59">
        <f t="shared" si="8"/>
        <v>3.8269917676014842E-2</v>
      </c>
      <c r="DW56" s="59">
        <f t="shared" si="161"/>
        <v>0.99736067435560538</v>
      </c>
      <c r="DX56" s="59">
        <f t="shared" si="162"/>
        <v>0.36940453736023354</v>
      </c>
    </row>
    <row r="57" spans="1:128" x14ac:dyDescent="0.3">
      <c r="B57" s="15"/>
      <c r="C57" s="16"/>
      <c r="D57" s="15"/>
      <c r="E57" s="16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8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8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18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18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18"/>
      <c r="CA57" s="59"/>
      <c r="CB57" s="59"/>
      <c r="CC57" s="59"/>
      <c r="CD57" s="59"/>
      <c r="CE57" s="59"/>
      <c r="CF57" s="59"/>
      <c r="CG57" s="59"/>
      <c r="CH57" s="59"/>
      <c r="CI57" s="59"/>
      <c r="CJ57" s="59"/>
      <c r="CK57" s="59"/>
      <c r="CL57" s="59"/>
      <c r="CM57" s="18"/>
      <c r="CO57" s="59"/>
      <c r="CP57" s="59"/>
      <c r="CQ57" s="59"/>
      <c r="CR57" s="59"/>
      <c r="CS57" s="18"/>
      <c r="CU57" s="59"/>
      <c r="CV57" s="59"/>
      <c r="CW57" s="59"/>
      <c r="CX57" s="59"/>
      <c r="CY57" s="18"/>
      <c r="DA57" s="59"/>
      <c r="DB57" s="59"/>
      <c r="DC57" s="59"/>
      <c r="DD57" s="59"/>
      <c r="DE57" s="59"/>
      <c r="DF57" s="59"/>
      <c r="DG57" s="59"/>
      <c r="DH57" s="59"/>
      <c r="DI57" s="59"/>
      <c r="DJ57" s="59"/>
      <c r="DK57" s="59"/>
      <c r="DL57" s="59"/>
      <c r="DM57" s="59"/>
      <c r="DN57" s="59"/>
      <c r="DO57" s="59"/>
      <c r="DP57" s="59"/>
      <c r="DQ57" s="59"/>
      <c r="DR57" s="59"/>
      <c r="DS57" s="59"/>
      <c r="DU57" s="18"/>
      <c r="DW57" s="18"/>
      <c r="DX57" s="18"/>
    </row>
    <row r="58" spans="1:128" s="10" customFormat="1" x14ac:dyDescent="0.3">
      <c r="A58" s="21"/>
      <c r="B58" s="136"/>
      <c r="C58" s="137"/>
      <c r="D58" s="136"/>
      <c r="E58" s="137"/>
      <c r="F58" s="138" t="s">
        <v>113</v>
      </c>
      <c r="G58" s="136" t="s">
        <v>114</v>
      </c>
      <c r="I58" s="139">
        <f t="shared" ref="I58:U58" si="165">IFERROR(I121/I$8,0)</f>
        <v>14.80772517951597</v>
      </c>
      <c r="J58" s="139">
        <f t="shared" si="165"/>
        <v>14.958227336853303</v>
      </c>
      <c r="K58" s="139">
        <f t="shared" si="165"/>
        <v>13.660416464847904</v>
      </c>
      <c r="L58" s="139">
        <f t="shared" si="165"/>
        <v>14.407956777067847</v>
      </c>
      <c r="M58" s="139">
        <f t="shared" si="165"/>
        <v>14.369636454253568</v>
      </c>
      <c r="N58" s="139">
        <f t="shared" si="165"/>
        <v>15.089128319099487</v>
      </c>
      <c r="O58" s="139">
        <f t="shared" si="165"/>
        <v>14.677043170729098</v>
      </c>
      <c r="P58" s="139">
        <f t="shared" si="165"/>
        <v>14.065471931963099</v>
      </c>
      <c r="Q58" s="139">
        <f t="shared" si="165"/>
        <v>13.963965308158629</v>
      </c>
      <c r="R58" s="139">
        <f t="shared" si="165"/>
        <v>13.694747267254987</v>
      </c>
      <c r="S58" s="139">
        <f t="shared" si="165"/>
        <v>12.945895291780877</v>
      </c>
      <c r="T58" s="139">
        <f t="shared" si="165"/>
        <v>13.293221131114793</v>
      </c>
      <c r="U58" s="139">
        <f t="shared" si="165"/>
        <v>14.110416807832577</v>
      </c>
      <c r="W58" s="139">
        <f t="shared" ref="W58:AI58" si="166">IFERROR(W121/W$8,0)</f>
        <v>13.043925782304116</v>
      </c>
      <c r="X58" s="139">
        <f t="shared" si="166"/>
        <v>11.832440460410947</v>
      </c>
      <c r="Y58" s="139">
        <f t="shared" si="166"/>
        <v>12.692892768274906</v>
      </c>
      <c r="Z58" s="139">
        <f t="shared" si="166"/>
        <v>11.793835816393772</v>
      </c>
      <c r="AA58" s="139">
        <f t="shared" si="166"/>
        <v>12.635788008830062</v>
      </c>
      <c r="AB58" s="139">
        <f t="shared" si="166"/>
        <v>11.989873551698651</v>
      </c>
      <c r="AC58" s="139">
        <f t="shared" si="166"/>
        <v>12.631063245095941</v>
      </c>
      <c r="AD58" s="139">
        <f t="shared" si="166"/>
        <v>12.507143030887688</v>
      </c>
      <c r="AE58" s="139">
        <f t="shared" si="166"/>
        <v>12.521029471034161</v>
      </c>
      <c r="AF58" s="139">
        <f t="shared" si="166"/>
        <v>11.883360513382035</v>
      </c>
      <c r="AG58" s="139">
        <f t="shared" si="166"/>
        <v>11.740808530089938</v>
      </c>
      <c r="AH58" s="139">
        <f t="shared" si="166"/>
        <v>11.753557571321773</v>
      </c>
      <c r="AI58" s="139">
        <f t="shared" si="166"/>
        <v>12.225326083173574</v>
      </c>
      <c r="AK58" s="140">
        <f>IFERROR(AK121/AK$8,0)</f>
        <v>11.108093634901078</v>
      </c>
      <c r="AL58" s="140">
        <f t="shared" ref="AL58:AW58" si="167">IFERROR(AL121/AL$8,0)</f>
        <v>11.449436947852471</v>
      </c>
      <c r="AM58" s="140">
        <f t="shared" si="167"/>
        <v>11.166181160385284</v>
      </c>
      <c r="AN58" s="140">
        <f t="shared" si="167"/>
        <v>11.085800000622353</v>
      </c>
      <c r="AO58" s="140">
        <f t="shared" si="167"/>
        <v>12.092636310745199</v>
      </c>
      <c r="AP58" s="140">
        <f t="shared" si="167"/>
        <v>11.244346101700431</v>
      </c>
      <c r="AQ58" s="140">
        <f t="shared" si="167"/>
        <v>11.554864778973347</v>
      </c>
      <c r="AR58" s="140">
        <f t="shared" si="167"/>
        <v>12.28982353519087</v>
      </c>
      <c r="AS58" s="140">
        <v>12.756150671494501</v>
      </c>
      <c r="AT58" s="140">
        <f t="shared" ref="AT58:AV58" si="168">IFERROR(AT121/AT$8,0)</f>
        <v>12.951430780671156</v>
      </c>
      <c r="AU58" s="140">
        <f t="shared" si="168"/>
        <v>12.91755397617532</v>
      </c>
      <c r="AV58" s="140">
        <f t="shared" si="168"/>
        <v>12.676043639319031</v>
      </c>
      <c r="AW58" s="139">
        <f t="shared" si="167"/>
        <v>11.947035133142913</v>
      </c>
      <c r="AY58" s="140">
        <f t="shared" ref="AY58:BK58" si="169">IFERROR(AY121/AY$8,0)</f>
        <v>11.894763913843645</v>
      </c>
      <c r="AZ58" s="140">
        <f t="shared" si="169"/>
        <v>12.002433936452331</v>
      </c>
      <c r="BA58" s="140">
        <f t="shared" si="169"/>
        <v>12.020876667949679</v>
      </c>
      <c r="BB58" s="140">
        <f t="shared" si="169"/>
        <v>11.990289878732733</v>
      </c>
      <c r="BC58" s="140">
        <f t="shared" si="169"/>
        <v>12.056862356258518</v>
      </c>
      <c r="BD58" s="140">
        <f t="shared" si="169"/>
        <v>11.987787692110068</v>
      </c>
      <c r="BE58" s="140">
        <f t="shared" si="169"/>
        <v>11.944135575808822</v>
      </c>
      <c r="BF58" s="140">
        <f t="shared" si="169"/>
        <v>11.8648310589038</v>
      </c>
      <c r="BG58" s="140">
        <f t="shared" si="169"/>
        <v>11.790465662418834</v>
      </c>
      <c r="BH58" s="140">
        <f t="shared" si="169"/>
        <v>11.861924571846084</v>
      </c>
      <c r="BI58" s="140">
        <f t="shared" si="169"/>
        <v>11.828174571635069</v>
      </c>
      <c r="BJ58" s="140">
        <f t="shared" si="169"/>
        <v>11.97821615325898</v>
      </c>
      <c r="BK58" s="139">
        <f t="shared" si="169"/>
        <v>11.934565940454389</v>
      </c>
      <c r="BM58" s="140">
        <f t="shared" ref="BM58:BY58" si="170">IFERROR(BM121/BM$8,0)</f>
        <v>12.176774323831708</v>
      </c>
      <c r="BN58" s="140">
        <f t="shared" si="170"/>
        <v>12.336586419720991</v>
      </c>
      <c r="BO58" s="140">
        <f t="shared" si="170"/>
        <v>12.877467618418263</v>
      </c>
      <c r="BP58" s="140">
        <f t="shared" si="170"/>
        <v>12.681281028976878</v>
      </c>
      <c r="BQ58" s="140">
        <f t="shared" si="170"/>
        <v>12.664903896508754</v>
      </c>
      <c r="BR58" s="140">
        <f t="shared" si="170"/>
        <v>12.673802428563835</v>
      </c>
      <c r="BS58" s="140">
        <f t="shared" si="170"/>
        <v>12.048425558183652</v>
      </c>
      <c r="BT58" s="140">
        <f t="shared" si="170"/>
        <v>12.229547528534855</v>
      </c>
      <c r="BU58" s="140">
        <f t="shared" si="170"/>
        <v>12.139963876764817</v>
      </c>
      <c r="BV58" s="140">
        <f t="shared" si="170"/>
        <v>12.197186448649187</v>
      </c>
      <c r="BW58" s="140">
        <f t="shared" si="170"/>
        <v>12.362955054176879</v>
      </c>
      <c r="BX58" s="140">
        <f t="shared" si="170"/>
        <v>12.371904183096765</v>
      </c>
      <c r="BY58" s="139">
        <f t="shared" si="170"/>
        <v>12.394975271982336</v>
      </c>
      <c r="CA58" s="140">
        <f t="shared" ref="CA58:CM58" si="171">IFERROR(CA121/CA$8,0)</f>
        <v>0</v>
      </c>
      <c r="CB58" s="140">
        <f t="shared" si="171"/>
        <v>0</v>
      </c>
      <c r="CC58" s="140">
        <f t="shared" si="171"/>
        <v>0</v>
      </c>
      <c r="CD58" s="140">
        <f t="shared" si="171"/>
        <v>0</v>
      </c>
      <c r="CE58" s="140">
        <f t="shared" si="171"/>
        <v>0</v>
      </c>
      <c r="CF58" s="140">
        <f t="shared" si="171"/>
        <v>0</v>
      </c>
      <c r="CG58" s="140">
        <f t="shared" si="171"/>
        <v>0</v>
      </c>
      <c r="CH58" s="140">
        <f t="shared" si="171"/>
        <v>0</v>
      </c>
      <c r="CI58" s="140">
        <f t="shared" si="171"/>
        <v>0</v>
      </c>
      <c r="CJ58" s="140">
        <f t="shared" si="171"/>
        <v>0</v>
      </c>
      <c r="CK58" s="140">
        <f t="shared" si="171"/>
        <v>0</v>
      </c>
      <c r="CL58" s="140">
        <f t="shared" si="171"/>
        <v>0</v>
      </c>
      <c r="CM58" s="139">
        <f t="shared" si="171"/>
        <v>0</v>
      </c>
      <c r="CO58" s="140">
        <f>IFERROR(CO121/CO$8,0)</f>
        <v>0</v>
      </c>
      <c r="CP58" s="140">
        <f>IFERROR(CP121/CP$8,0)</f>
        <v>0</v>
      </c>
      <c r="CQ58" s="140">
        <f>IFERROR(CQ121/CQ$8,0)</f>
        <v>0</v>
      </c>
      <c r="CR58" s="140">
        <f>IFERROR(CR121/CR$8,0)</f>
        <v>0</v>
      </c>
      <c r="CS58" s="139">
        <f t="shared" ref="CS58" si="172">IFERROR(CS121/CS$8,0)</f>
        <v>0</v>
      </c>
      <c r="CU58" s="140">
        <f t="shared" ref="CU58:CY58" si="173">IFERROR(CU121/CU$8,0)</f>
        <v>0</v>
      </c>
      <c r="CV58" s="140">
        <f t="shared" si="173"/>
        <v>0</v>
      </c>
      <c r="CW58" s="140">
        <f t="shared" si="173"/>
        <v>0</v>
      </c>
      <c r="CX58" s="140">
        <f t="shared" si="173"/>
        <v>0</v>
      </c>
      <c r="CY58" s="139">
        <f t="shared" si="173"/>
        <v>0</v>
      </c>
      <c r="DA58" s="140">
        <f t="shared" ref="DA58:DS58" si="174">IFERROR(DA121/DA$8,0)</f>
        <v>0</v>
      </c>
      <c r="DB58" s="140">
        <f t="shared" si="174"/>
        <v>0</v>
      </c>
      <c r="DC58" s="140">
        <f t="shared" si="174"/>
        <v>0</v>
      </c>
      <c r="DD58" s="140">
        <f t="shared" si="174"/>
        <v>0</v>
      </c>
      <c r="DE58" s="140">
        <f t="shared" si="174"/>
        <v>0</v>
      </c>
      <c r="DF58" s="140">
        <f t="shared" si="174"/>
        <v>0</v>
      </c>
      <c r="DG58" s="140">
        <f t="shared" si="174"/>
        <v>0</v>
      </c>
      <c r="DH58" s="140">
        <f t="shared" si="174"/>
        <v>0</v>
      </c>
      <c r="DI58" s="140">
        <f t="shared" si="174"/>
        <v>0</v>
      </c>
      <c r="DJ58" s="140">
        <f t="shared" si="174"/>
        <v>0</v>
      </c>
      <c r="DK58" s="140">
        <f t="shared" si="174"/>
        <v>0</v>
      </c>
      <c r="DL58" s="140">
        <f t="shared" si="174"/>
        <v>0</v>
      </c>
      <c r="DM58" s="140">
        <f t="shared" si="174"/>
        <v>0</v>
      </c>
      <c r="DN58" s="140">
        <f t="shared" si="174"/>
        <v>0</v>
      </c>
      <c r="DO58" s="140">
        <f t="shared" si="174"/>
        <v>0</v>
      </c>
      <c r="DP58" s="140">
        <f t="shared" si="174"/>
        <v>0</v>
      </c>
      <c r="DQ58" s="140">
        <f t="shared" si="174"/>
        <v>0</v>
      </c>
      <c r="DR58" s="140">
        <f t="shared" si="174"/>
        <v>0</v>
      </c>
      <c r="DS58" s="140">
        <f t="shared" si="174"/>
        <v>0</v>
      </c>
      <c r="DU58" s="139">
        <f t="shared" si="8"/>
        <v>0.46040933152794672</v>
      </c>
      <c r="DW58" s="141">
        <f t="shared" ref="DW58:DW69" si="175">+BY58/AW58</f>
        <v>1.0374938328922101</v>
      </c>
      <c r="DX58" s="139">
        <f t="shared" ref="DX58" si="176">IFERROR(DX121/DX$8,0)</f>
        <v>0.60133526733226983</v>
      </c>
    </row>
    <row r="59" spans="1:128" s="70" customFormat="1" x14ac:dyDescent="0.3">
      <c r="B59" s="71"/>
      <c r="C59" s="72"/>
      <c r="D59" s="71"/>
      <c r="E59" s="72"/>
      <c r="F59" s="73" t="s">
        <v>115</v>
      </c>
      <c r="G59" s="71" t="s">
        <v>114</v>
      </c>
      <c r="I59" s="74">
        <f t="shared" ref="I59:U59" si="177">IFERROR(I$122/I$8,0)</f>
        <v>6.8159297638415879</v>
      </c>
      <c r="J59" s="74">
        <f t="shared" si="177"/>
        <v>7.0669493885216426</v>
      </c>
      <c r="K59" s="74">
        <f t="shared" si="177"/>
        <v>6.5983717166640501</v>
      </c>
      <c r="L59" s="74">
        <f t="shared" si="177"/>
        <v>6.6351005945906332</v>
      </c>
      <c r="M59" s="74">
        <f t="shared" si="177"/>
        <v>6.8597306155692355</v>
      </c>
      <c r="N59" s="74">
        <f t="shared" si="177"/>
        <v>7.3306215865809206</v>
      </c>
      <c r="O59" s="74">
        <f t="shared" si="177"/>
        <v>7.0373950334596067</v>
      </c>
      <c r="P59" s="74">
        <f t="shared" si="177"/>
        <v>7.0411097889677885</v>
      </c>
      <c r="Q59" s="74">
        <f t="shared" si="177"/>
        <v>6.6850856064668047</v>
      </c>
      <c r="R59" s="74">
        <f t="shared" si="177"/>
        <v>6.8400836049298963</v>
      </c>
      <c r="S59" s="74">
        <f t="shared" si="177"/>
        <v>6.4670870467542398</v>
      </c>
      <c r="T59" s="74">
        <f t="shared" si="177"/>
        <v>6.4812609997355706</v>
      </c>
      <c r="U59" s="74">
        <f t="shared" si="177"/>
        <v>6.8019719302540169</v>
      </c>
      <c r="W59" s="74">
        <f t="shared" ref="W59:AI59" si="178">IFERROR(W$122/W$8,0)</f>
        <v>6.5918844137918535</v>
      </c>
      <c r="X59" s="74">
        <f t="shared" si="178"/>
        <v>6.0315360085724565</v>
      </c>
      <c r="Y59" s="74">
        <f t="shared" si="178"/>
        <v>6.6777261421288445</v>
      </c>
      <c r="Z59" s="74">
        <f t="shared" si="178"/>
        <v>6.1703659102727988</v>
      </c>
      <c r="AA59" s="74">
        <f t="shared" si="178"/>
        <v>6.6013305256072758</v>
      </c>
      <c r="AB59" s="74">
        <f t="shared" si="178"/>
        <v>6.3845654867778876</v>
      </c>
      <c r="AC59" s="74">
        <f t="shared" si="178"/>
        <v>6.4184637820785797</v>
      </c>
      <c r="AD59" s="74">
        <f t="shared" si="178"/>
        <v>6.3354046690834025</v>
      </c>
      <c r="AE59" s="74">
        <f t="shared" si="178"/>
        <v>6.394338979352538</v>
      </c>
      <c r="AF59" s="74">
        <f t="shared" si="178"/>
        <v>6.3611158993262942</v>
      </c>
      <c r="AG59" s="74">
        <f t="shared" si="178"/>
        <v>6.1167339769366853</v>
      </c>
      <c r="AH59" s="74">
        <f t="shared" si="178"/>
        <v>6.0124803217040972</v>
      </c>
      <c r="AI59" s="74">
        <f t="shared" si="178"/>
        <v>6.3246981398686364</v>
      </c>
      <c r="AK59" s="75">
        <f t="shared" ref="AK59:AR59" si="179">IFERROR(AK$122/AK$8,0)</f>
        <v>5.7894623968649288</v>
      </c>
      <c r="AL59" s="75">
        <f t="shared" si="179"/>
        <v>6.2537101061882705</v>
      </c>
      <c r="AM59" s="75">
        <f t="shared" si="179"/>
        <v>5.7307221952700695</v>
      </c>
      <c r="AN59" s="75">
        <f t="shared" si="179"/>
        <v>5.561869993318898</v>
      </c>
      <c r="AO59" s="75">
        <f t="shared" si="179"/>
        <v>5.6782281879666634</v>
      </c>
      <c r="AP59" s="75">
        <f t="shared" si="179"/>
        <v>5.5146596147525004</v>
      </c>
      <c r="AQ59" s="75">
        <f t="shared" si="179"/>
        <v>5.4981668063836153</v>
      </c>
      <c r="AR59" s="75">
        <f t="shared" si="179"/>
        <v>5.4863764364520557</v>
      </c>
      <c r="AS59" s="75">
        <v>5.5447486809688007</v>
      </c>
      <c r="AT59" s="75">
        <f>IFERROR(AT$122/AT$8,0)</f>
        <v>5.6593276655258524</v>
      </c>
      <c r="AU59" s="75">
        <f>IFERROR(AU$122/AU$8,0)</f>
        <v>5.6460839105255642</v>
      </c>
      <c r="AV59" s="75">
        <f>IFERROR(AV$122/AV$8,0)</f>
        <v>5.5723305724235548</v>
      </c>
      <c r="AW59" s="74">
        <f>IFERROR(AW$122/AW$8,0)</f>
        <v>5.6427469791575806</v>
      </c>
      <c r="AY59" s="75">
        <f t="shared" ref="AY59:BK59" si="180">IFERROR(AY$122/AY$8,0)</f>
        <v>5.1549474881805919</v>
      </c>
      <c r="AZ59" s="75">
        <f t="shared" si="180"/>
        <v>5.1710525481171237</v>
      </c>
      <c r="BA59" s="75">
        <f t="shared" si="180"/>
        <v>5.1659204286834672</v>
      </c>
      <c r="BB59" s="75">
        <f t="shared" si="180"/>
        <v>5.1162399226078756</v>
      </c>
      <c r="BC59" s="75">
        <f t="shared" si="180"/>
        <v>5.1142803194878557</v>
      </c>
      <c r="BD59" s="75">
        <f t="shared" si="180"/>
        <v>5.0998997948424041</v>
      </c>
      <c r="BE59" s="75">
        <f t="shared" si="180"/>
        <v>5.0932235971351787</v>
      </c>
      <c r="BF59" s="75">
        <f t="shared" si="180"/>
        <v>5.0723144051455726</v>
      </c>
      <c r="BG59" s="75">
        <f t="shared" si="180"/>
        <v>5.0676938069866271</v>
      </c>
      <c r="BH59" s="75">
        <f t="shared" si="180"/>
        <v>5.0844424146287821</v>
      </c>
      <c r="BI59" s="75">
        <f t="shared" si="180"/>
        <v>5.0753988509930483</v>
      </c>
      <c r="BJ59" s="75">
        <f t="shared" si="180"/>
        <v>5.082970286582329</v>
      </c>
      <c r="BK59" s="74">
        <f t="shared" si="180"/>
        <v>5.1073778217304646</v>
      </c>
      <c r="BM59" s="74">
        <f t="shared" ref="BM59:BY59" si="181">IFERROR(BM$122/BM$8,0)</f>
        <v>5.5792275875970825</v>
      </c>
      <c r="BN59" s="74">
        <f t="shared" si="181"/>
        <v>5.5827096324112455</v>
      </c>
      <c r="BO59" s="75">
        <f t="shared" si="181"/>
        <v>5.8971052501626282</v>
      </c>
      <c r="BP59" s="75">
        <f t="shared" si="181"/>
        <v>5.4958295787754947</v>
      </c>
      <c r="BQ59" s="75">
        <f t="shared" si="181"/>
        <v>5.5038055369557091</v>
      </c>
      <c r="BR59" s="75">
        <f t="shared" si="181"/>
        <v>5.4916047409602831</v>
      </c>
      <c r="BS59" s="75">
        <f t="shared" si="181"/>
        <v>5.0932235971351778</v>
      </c>
      <c r="BT59" s="75">
        <f t="shared" si="181"/>
        <v>5.0723144051455726</v>
      </c>
      <c r="BU59" s="75">
        <f t="shared" si="181"/>
        <v>5.067693806986628</v>
      </c>
      <c r="BV59" s="75">
        <f t="shared" si="181"/>
        <v>5.0844424146287803</v>
      </c>
      <c r="BW59" s="75">
        <f t="shared" si="181"/>
        <v>5.0753988509930492</v>
      </c>
      <c r="BX59" s="75">
        <f t="shared" si="181"/>
        <v>5.0829702865823281</v>
      </c>
      <c r="BY59" s="74">
        <f t="shared" si="181"/>
        <v>5.3320356214997169</v>
      </c>
      <c r="CA59" s="75">
        <f t="shared" ref="CA59:CC59" si="182">IFERROR(CA$122/CA$8,0)</f>
        <v>0</v>
      </c>
      <c r="CB59" s="75">
        <f t="shared" si="182"/>
        <v>0</v>
      </c>
      <c r="CC59" s="75">
        <f t="shared" si="182"/>
        <v>0</v>
      </c>
      <c r="CD59" s="75">
        <f t="shared" ref="CD59:CM59" si="183">IFERROR(CD$122/CD$8,0)</f>
        <v>0</v>
      </c>
      <c r="CE59" s="75">
        <f t="shared" si="183"/>
        <v>0</v>
      </c>
      <c r="CF59" s="75">
        <f t="shared" si="183"/>
        <v>0</v>
      </c>
      <c r="CG59" s="75">
        <f t="shared" si="183"/>
        <v>0</v>
      </c>
      <c r="CH59" s="75">
        <f t="shared" si="183"/>
        <v>0</v>
      </c>
      <c r="CI59" s="75">
        <f t="shared" si="183"/>
        <v>0</v>
      </c>
      <c r="CJ59" s="75">
        <f t="shared" si="183"/>
        <v>0</v>
      </c>
      <c r="CK59" s="75">
        <f t="shared" si="183"/>
        <v>0</v>
      </c>
      <c r="CL59" s="75">
        <f t="shared" si="183"/>
        <v>0</v>
      </c>
      <c r="CM59" s="74">
        <f t="shared" si="183"/>
        <v>0</v>
      </c>
      <c r="CO59" s="75">
        <f>IFERROR(CO$122/CO$8,0)</f>
        <v>0</v>
      </c>
      <c r="CP59" s="75">
        <f>IFERROR(CP$122/CP$8,0)</f>
        <v>0</v>
      </c>
      <c r="CQ59" s="75">
        <f>IFERROR(CQ$122/CQ$8,0)</f>
        <v>0</v>
      </c>
      <c r="CR59" s="75">
        <f>IFERROR(CR$122/CR$8,0)</f>
        <v>0</v>
      </c>
      <c r="CS59" s="74">
        <f>IFERROR(CS$122/CS$8,0)</f>
        <v>0</v>
      </c>
      <c r="CU59" s="75">
        <f t="shared" ref="CU59:CW59" si="184">IFERROR(CU$122/CU$8,0)</f>
        <v>0</v>
      </c>
      <c r="CV59" s="75">
        <f t="shared" si="184"/>
        <v>0</v>
      </c>
      <c r="CW59" s="75">
        <f t="shared" si="184"/>
        <v>0</v>
      </c>
      <c r="CX59" s="75">
        <f>IFERROR(CX$122/CX$8,0)</f>
        <v>0</v>
      </c>
      <c r="CY59" s="74">
        <f>IFERROR(CY$122/CY$8,0)</f>
        <v>0</v>
      </c>
      <c r="DA59" s="75">
        <f t="shared" ref="DA59:DS59" si="185">IFERROR(DA$122/DA$8,0)</f>
        <v>0</v>
      </c>
      <c r="DB59" s="75">
        <f t="shared" si="185"/>
        <v>0</v>
      </c>
      <c r="DC59" s="75">
        <f t="shared" si="185"/>
        <v>0</v>
      </c>
      <c r="DD59" s="75">
        <f t="shared" si="185"/>
        <v>0</v>
      </c>
      <c r="DE59" s="75">
        <f t="shared" si="185"/>
        <v>0</v>
      </c>
      <c r="DF59" s="75">
        <f t="shared" si="185"/>
        <v>0</v>
      </c>
      <c r="DG59" s="75">
        <f t="shared" si="185"/>
        <v>0</v>
      </c>
      <c r="DH59" s="75">
        <f t="shared" si="185"/>
        <v>0</v>
      </c>
      <c r="DI59" s="75">
        <f t="shared" si="185"/>
        <v>0</v>
      </c>
      <c r="DJ59" s="75">
        <f t="shared" si="185"/>
        <v>0</v>
      </c>
      <c r="DK59" s="75">
        <f t="shared" si="185"/>
        <v>0</v>
      </c>
      <c r="DL59" s="75">
        <f t="shared" si="185"/>
        <v>0</v>
      </c>
      <c r="DM59" s="75">
        <f t="shared" si="185"/>
        <v>0</v>
      </c>
      <c r="DN59" s="75">
        <f t="shared" si="185"/>
        <v>0</v>
      </c>
      <c r="DO59" s="75">
        <f t="shared" si="185"/>
        <v>0</v>
      </c>
      <c r="DP59" s="75">
        <f t="shared" si="185"/>
        <v>0</v>
      </c>
      <c r="DQ59" s="75">
        <f t="shared" si="185"/>
        <v>0</v>
      </c>
      <c r="DR59" s="75">
        <f t="shared" si="185"/>
        <v>0</v>
      </c>
      <c r="DS59" s="75">
        <f t="shared" si="185"/>
        <v>0</v>
      </c>
      <c r="DU59" s="75">
        <f t="shared" si="8"/>
        <v>0.22465779976925226</v>
      </c>
      <c r="DW59" s="76">
        <f t="shared" si="175"/>
        <v>0.94493615276291365</v>
      </c>
      <c r="DX59" s="74">
        <f>IFERROR(DX$122/DX$8,0)</f>
        <v>0.25868071500935924</v>
      </c>
    </row>
    <row r="60" spans="1:128" x14ac:dyDescent="0.3">
      <c r="B60" s="15" t="s">
        <v>116</v>
      </c>
      <c r="C60" s="16" t="s">
        <v>64</v>
      </c>
      <c r="D60" s="15" t="s">
        <v>117</v>
      </c>
      <c r="E60" s="16" t="s">
        <v>118</v>
      </c>
      <c r="F60" s="77" t="s">
        <v>119</v>
      </c>
      <c r="G60" s="15" t="s">
        <v>114</v>
      </c>
      <c r="I60" s="59">
        <f t="shared" ref="I60:U70" si="186">IFERROR(I123/I$8,0)</f>
        <v>0.20569570803425091</v>
      </c>
      <c r="J60" s="59">
        <f t="shared" si="186"/>
        <v>0.2378399793442646</v>
      </c>
      <c r="K60" s="59">
        <f t="shared" si="186"/>
        <v>0.21557685701391446</v>
      </c>
      <c r="L60" s="59">
        <f t="shared" si="186"/>
        <v>0.21311927278664852</v>
      </c>
      <c r="M60" s="59">
        <f t="shared" si="186"/>
        <v>0.21344858648028425</v>
      </c>
      <c r="N60" s="59">
        <f t="shared" si="186"/>
        <v>0.21058505606516348</v>
      </c>
      <c r="O60" s="59">
        <f t="shared" si="186"/>
        <v>0.19972886493002281</v>
      </c>
      <c r="P60" s="59">
        <f t="shared" si="186"/>
        <v>0.19619842835006188</v>
      </c>
      <c r="Q60" s="59">
        <f t="shared" si="186"/>
        <v>0.19586510973133189</v>
      </c>
      <c r="R60" s="59">
        <f t="shared" si="186"/>
        <v>0.22382725999635517</v>
      </c>
      <c r="S60" s="59">
        <f t="shared" si="186"/>
        <v>0.17429322483501111</v>
      </c>
      <c r="T60" s="59">
        <f t="shared" si="186"/>
        <v>0.19454246999454808</v>
      </c>
      <c r="U60" s="59">
        <f t="shared" si="186"/>
        <v>0.2056037824498963</v>
      </c>
      <c r="W60" s="59">
        <f t="shared" ref="W60:AI70" si="187">IFERROR(W123/W$8,0)</f>
        <v>0.20564072465381883</v>
      </c>
      <c r="X60" s="59">
        <f t="shared" si="187"/>
        <v>0.17634731151929231</v>
      </c>
      <c r="Y60" s="59">
        <f t="shared" si="187"/>
        <v>0.21812644583986934</v>
      </c>
      <c r="Z60" s="59">
        <f t="shared" si="187"/>
        <v>0.15410181740970463</v>
      </c>
      <c r="AA60" s="59">
        <f t="shared" si="187"/>
        <v>0.19347816739040299</v>
      </c>
      <c r="AB60" s="59">
        <f t="shared" si="187"/>
        <v>0.14988002269065262</v>
      </c>
      <c r="AC60" s="59">
        <f t="shared" si="187"/>
        <v>0.16238987131284041</v>
      </c>
      <c r="AD60" s="59">
        <f t="shared" si="187"/>
        <v>0.2121705601004234</v>
      </c>
      <c r="AE60" s="59">
        <f t="shared" si="187"/>
        <v>0.19147028969970398</v>
      </c>
      <c r="AF60" s="59">
        <f t="shared" si="187"/>
        <v>0.20683641264836625</v>
      </c>
      <c r="AG60" s="59">
        <f t="shared" si="187"/>
        <v>0.20776865559684182</v>
      </c>
      <c r="AH60" s="59">
        <f t="shared" si="187"/>
        <v>0.21410451050711055</v>
      </c>
      <c r="AI60" s="59">
        <f t="shared" si="187"/>
        <v>0.1902661064074046</v>
      </c>
      <c r="AK60" s="61">
        <v>0.1978337520513278</v>
      </c>
      <c r="AL60" s="61">
        <v>0.21395707365640412</v>
      </c>
      <c r="AM60" s="61">
        <v>0.19787758314501885</v>
      </c>
      <c r="AN60" s="61">
        <f>AN123/AN$8</f>
        <v>0.16917521614686512</v>
      </c>
      <c r="AO60" s="61">
        <f t="shared" ref="AO60:AP60" si="188">AO123/AO$8</f>
        <v>0.17973459067194067</v>
      </c>
      <c r="AP60" s="61">
        <f t="shared" si="188"/>
        <v>0.1622690945413752</v>
      </c>
      <c r="AQ60" s="61">
        <v>0.19774607415011516</v>
      </c>
      <c r="AR60" s="61">
        <v>0.20515830233737486</v>
      </c>
      <c r="AS60" s="61">
        <v>0.19890911321200333</v>
      </c>
      <c r="AT60" s="61">
        <f t="shared" ref="AT60:AV70" si="189">AT123/AT$8</f>
        <v>0.18486894414118324</v>
      </c>
      <c r="AU60" s="61">
        <f t="shared" si="189"/>
        <v>0.1819773242772339</v>
      </c>
      <c r="AV60" s="61">
        <f t="shared" si="189"/>
        <v>0.17540275243627634</v>
      </c>
      <c r="AW60" s="59">
        <f t="shared" ref="AW60:AW70" si="190">IFERROR(AW123/AW$8,0)</f>
        <v>0.18073705034037513</v>
      </c>
      <c r="AY60" s="62">
        <v>0.1206308171707831</v>
      </c>
      <c r="AZ60" s="62">
        <v>0.12100769133782026</v>
      </c>
      <c r="BA60" s="62">
        <v>0.12088759471947069</v>
      </c>
      <c r="BB60" s="62">
        <v>0.11972502224727816</v>
      </c>
      <c r="BC60" s="62">
        <v>0.11967916561610192</v>
      </c>
      <c r="BD60" s="62">
        <v>0.11934264726294651</v>
      </c>
      <c r="BE60" s="62">
        <v>0.11918641770156629</v>
      </c>
      <c r="BF60" s="62">
        <v>0.11869712214193741</v>
      </c>
      <c r="BG60" s="62">
        <v>0.11858899562212137</v>
      </c>
      <c r="BH60" s="62">
        <v>0.1189809294354101</v>
      </c>
      <c r="BI60" s="62">
        <v>0.11876930119399431</v>
      </c>
      <c r="BJ60" s="62">
        <v>0.11894648019812284</v>
      </c>
      <c r="BK60" s="59">
        <f t="shared" ref="BK60:BO70" si="191">IFERROR(BK123/BK$8,0)</f>
        <v>0.11951764041203294</v>
      </c>
      <c r="BM60" s="59">
        <f t="shared" si="191"/>
        <v>0.17992098735386691</v>
      </c>
      <c r="BN60" s="59">
        <f t="shared" si="191"/>
        <v>0.18712652383747133</v>
      </c>
      <c r="BO60" s="59">
        <f t="shared" si="191"/>
        <v>0.2034297102173078</v>
      </c>
      <c r="BP60" s="62">
        <v>0.16956466434034034</v>
      </c>
      <c r="BQ60" s="62">
        <v>0.16981074924021486</v>
      </c>
      <c r="BR60" s="62">
        <v>0.16943431400910097</v>
      </c>
      <c r="BS60" s="62">
        <v>0.11918641770156629</v>
      </c>
      <c r="BT60" s="62">
        <v>0.11869712214193741</v>
      </c>
      <c r="BU60" s="62">
        <v>0.11858899562212137</v>
      </c>
      <c r="BV60" s="62">
        <v>0.1189809294354101</v>
      </c>
      <c r="BW60" s="62">
        <v>0.11876930119399431</v>
      </c>
      <c r="BX60" s="62">
        <v>0.11894648019812284</v>
      </c>
      <c r="BY60" s="59">
        <f t="shared" ref="BY60:BY70" si="192">IFERROR(BY123/BY$8,0)</f>
        <v>0.14908352168209146</v>
      </c>
      <c r="CA60" s="163"/>
      <c r="CB60" s="163"/>
      <c r="CC60" s="163"/>
      <c r="CD60" s="163"/>
      <c r="CE60" s="163"/>
      <c r="CF60" s="163"/>
      <c r="CG60" s="163"/>
      <c r="CH60" s="163"/>
      <c r="CI60" s="163"/>
      <c r="CJ60" s="163"/>
      <c r="CK60" s="163"/>
      <c r="CL60" s="163"/>
      <c r="CM60" s="59">
        <f t="shared" ref="CM60:CM70" si="193">IFERROR(CM123/CM$8,0)</f>
        <v>0</v>
      </c>
      <c r="CO60" s="163"/>
      <c r="CP60" s="163"/>
      <c r="CQ60" s="163"/>
      <c r="CR60" s="163"/>
      <c r="CS60" s="59">
        <f t="shared" ref="CS60:CS70" si="194">IFERROR(CS123/CS$8,0)</f>
        <v>0</v>
      </c>
      <c r="CU60" s="163"/>
      <c r="CV60" s="163"/>
      <c r="CW60" s="163"/>
      <c r="CX60" s="163"/>
      <c r="CY60" s="59">
        <f t="shared" ref="CY60:CY70" si="195">IFERROR(CY123/CY$8,0)</f>
        <v>0</v>
      </c>
      <c r="DA60" s="163"/>
      <c r="DB60" s="163"/>
      <c r="DC60" s="163"/>
      <c r="DD60" s="163"/>
      <c r="DE60" s="163"/>
      <c r="DF60" s="163"/>
      <c r="DG60" s="163"/>
      <c r="DH60" s="163"/>
      <c r="DI60" s="163"/>
      <c r="DJ60" s="163"/>
      <c r="DK60" s="163"/>
      <c r="DL60" s="163"/>
      <c r="DM60" s="163"/>
      <c r="DN60" s="163"/>
      <c r="DO60" s="163"/>
      <c r="DP60" s="163"/>
      <c r="DQ60" s="163"/>
      <c r="DR60" s="163"/>
      <c r="DS60" s="163"/>
      <c r="DU60" s="59">
        <f t="shared" si="8"/>
        <v>2.9565881270058519E-2</v>
      </c>
      <c r="DW60" s="27">
        <f t="shared" si="175"/>
        <v>0.82486419581003567</v>
      </c>
      <c r="DX60" s="59">
        <f t="shared" ref="DX60:DX70" si="196">IFERROR(DX123/DX$8,0)</f>
        <v>7.2327033655468576E-3</v>
      </c>
    </row>
    <row r="61" spans="1:128" s="47" customFormat="1" x14ac:dyDescent="0.3">
      <c r="B61" s="52" t="s">
        <v>120</v>
      </c>
      <c r="C61" s="53" t="s">
        <v>121</v>
      </c>
      <c r="D61" s="52" t="s">
        <v>122</v>
      </c>
      <c r="E61" s="53" t="s">
        <v>123</v>
      </c>
      <c r="F61" s="78" t="s">
        <v>124</v>
      </c>
      <c r="G61" s="52" t="s">
        <v>114</v>
      </c>
      <c r="I61" s="1">
        <f t="shared" si="186"/>
        <v>0.80065137004306963</v>
      </c>
      <c r="J61" s="1">
        <f t="shared" si="186"/>
        <v>0.81342881959005131</v>
      </c>
      <c r="K61" s="1">
        <f t="shared" si="186"/>
        <v>0.78771033913169242</v>
      </c>
      <c r="L61" s="1">
        <f t="shared" si="186"/>
        <v>0.79188934169984615</v>
      </c>
      <c r="M61" s="1">
        <f t="shared" si="186"/>
        <v>0.80941908597150913</v>
      </c>
      <c r="N61" s="1">
        <f t="shared" si="186"/>
        <v>0.86926070019029844</v>
      </c>
      <c r="O61" s="1">
        <f t="shared" si="186"/>
        <v>0.8575735376353818</v>
      </c>
      <c r="P61" s="1">
        <f t="shared" si="186"/>
        <v>0.8573735393091797</v>
      </c>
      <c r="Q61" s="1">
        <f t="shared" si="186"/>
        <v>0.82404318092879536</v>
      </c>
      <c r="R61" s="1">
        <f t="shared" si="186"/>
        <v>0.82317707609747925</v>
      </c>
      <c r="S61" s="1">
        <f t="shared" si="186"/>
        <v>0.80691355874060156</v>
      </c>
      <c r="T61" s="1">
        <f t="shared" si="186"/>
        <v>0.77990574112896494</v>
      </c>
      <c r="U61" s="1">
        <f t="shared" si="186"/>
        <v>0.81748053610507887</v>
      </c>
      <c r="W61" s="1">
        <f t="shared" si="187"/>
        <v>0.77394237511878161</v>
      </c>
      <c r="X61" s="1">
        <f t="shared" si="187"/>
        <v>0.71871033750489666</v>
      </c>
      <c r="Y61" s="1">
        <f t="shared" si="187"/>
        <v>0.75875574946546487</v>
      </c>
      <c r="Z61" s="1">
        <f t="shared" si="187"/>
        <v>0.74524751667384004</v>
      </c>
      <c r="AA61" s="1">
        <f t="shared" si="187"/>
        <v>0.77596592158726996</v>
      </c>
      <c r="AB61" s="1">
        <f t="shared" si="187"/>
        <v>0.76600039715567381</v>
      </c>
      <c r="AC61" s="1">
        <f t="shared" si="187"/>
        <v>0.75438903084434694</v>
      </c>
      <c r="AD61" s="1">
        <f t="shared" si="187"/>
        <v>0.73663967495254057</v>
      </c>
      <c r="AE61" s="1">
        <f t="shared" si="187"/>
        <v>0.74509326091853523</v>
      </c>
      <c r="AF61" s="1">
        <f t="shared" si="187"/>
        <v>0.72215501939895166</v>
      </c>
      <c r="AG61" s="1">
        <f t="shared" si="187"/>
        <v>0.71542744312145401</v>
      </c>
      <c r="AH61" s="1">
        <f t="shared" si="187"/>
        <v>0.70809302913989458</v>
      </c>
      <c r="AI61" s="1">
        <f t="shared" si="187"/>
        <v>0.74217989532168771</v>
      </c>
      <c r="AK61" s="69">
        <v>0.83636038308978489</v>
      </c>
      <c r="AL61" s="69">
        <v>0.83673471073154349</v>
      </c>
      <c r="AM61" s="69">
        <v>0.83636140069585507</v>
      </c>
      <c r="AN61" s="69">
        <f t="shared" ref="AN61:AP70" si="197">AN124/AN$8</f>
        <v>0.6566842109498422</v>
      </c>
      <c r="AO61" s="69">
        <f t="shared" si="197"/>
        <v>0.64436083594577698</v>
      </c>
      <c r="AP61" s="69">
        <f t="shared" si="197"/>
        <v>0.65151264163412159</v>
      </c>
      <c r="AQ61" s="69">
        <v>0.83635834751282379</v>
      </c>
      <c r="AR61" s="69">
        <v>0.8365304337594095</v>
      </c>
      <c r="AS61" s="69">
        <v>0.83638534924856867</v>
      </c>
      <c r="AT61" s="69">
        <f t="shared" si="189"/>
        <v>0.64483614418419222</v>
      </c>
      <c r="AU61" s="69">
        <f t="shared" si="189"/>
        <v>0.64063164971945585</v>
      </c>
      <c r="AV61" s="69">
        <f t="shared" si="189"/>
        <v>0.62567666521243459</v>
      </c>
      <c r="AW61" s="1">
        <f t="shared" si="190"/>
        <v>0.65148986508289397</v>
      </c>
      <c r="AY61" s="63">
        <v>0.30058891547483074</v>
      </c>
      <c r="AZ61" s="63">
        <v>0.30152801378981442</v>
      </c>
      <c r="BA61" s="63">
        <v>0.30122875599559101</v>
      </c>
      <c r="BB61" s="63">
        <v>0.29833184783585848</v>
      </c>
      <c r="BC61" s="63">
        <v>0.2982175818849524</v>
      </c>
      <c r="BD61" s="63">
        <v>0.29737904253667657</v>
      </c>
      <c r="BE61" s="63">
        <v>0.29698974836192277</v>
      </c>
      <c r="BF61" s="63">
        <v>0.29577051744676386</v>
      </c>
      <c r="BG61" s="63">
        <v>0.29550108684778553</v>
      </c>
      <c r="BH61" s="63">
        <v>0.29647771091978847</v>
      </c>
      <c r="BI61" s="63">
        <v>0.29595037383410033</v>
      </c>
      <c r="BJ61" s="63">
        <v>0.29639187001181838</v>
      </c>
      <c r="BK61" s="1">
        <f t="shared" si="191"/>
        <v>0.29781509198186062</v>
      </c>
      <c r="BM61" s="1">
        <f t="shared" si="191"/>
        <v>0.61054648120573418</v>
      </c>
      <c r="BN61" s="1">
        <f t="shared" si="191"/>
        <v>0.60242364474774623</v>
      </c>
      <c r="BO61" s="1">
        <f t="shared" si="191"/>
        <v>0.65428535182980085</v>
      </c>
      <c r="BP61" s="63">
        <v>0.59170222765016678</v>
      </c>
      <c r="BQ61" s="63">
        <v>0.59256095009692933</v>
      </c>
      <c r="BR61" s="63">
        <v>0.59124736530210997</v>
      </c>
      <c r="BS61" s="63">
        <v>0.29698974836192277</v>
      </c>
      <c r="BT61" s="63">
        <v>0.29577051744676386</v>
      </c>
      <c r="BU61" s="63">
        <v>0.29550108684778553</v>
      </c>
      <c r="BV61" s="63">
        <v>0.29647771091978847</v>
      </c>
      <c r="BW61" s="63">
        <v>0.29595037383410033</v>
      </c>
      <c r="BX61" s="63">
        <v>0.29639187001181838</v>
      </c>
      <c r="BY61" s="1">
        <f t="shared" si="192"/>
        <v>0.45123733066858984</v>
      </c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">
        <f t="shared" si="193"/>
        <v>0</v>
      </c>
      <c r="CO61" s="163"/>
      <c r="CP61" s="163"/>
      <c r="CQ61" s="163"/>
      <c r="CR61" s="163"/>
      <c r="CS61" s="1">
        <f t="shared" si="194"/>
        <v>0</v>
      </c>
      <c r="CU61" s="163"/>
      <c r="CV61" s="163"/>
      <c r="CW61" s="163"/>
      <c r="CX61" s="163"/>
      <c r="CY61" s="1">
        <f t="shared" si="195"/>
        <v>0</v>
      </c>
      <c r="DA61" s="163"/>
      <c r="DB61" s="163"/>
      <c r="DC61" s="163"/>
      <c r="DD61" s="163"/>
      <c r="DE61" s="163"/>
      <c r="DF61" s="163"/>
      <c r="DG61" s="163"/>
      <c r="DH61" s="163"/>
      <c r="DI61" s="163"/>
      <c r="DJ61" s="163"/>
      <c r="DK61" s="163"/>
      <c r="DL61" s="163"/>
      <c r="DM61" s="163"/>
      <c r="DN61" s="163"/>
      <c r="DO61" s="163"/>
      <c r="DP61" s="163"/>
      <c r="DQ61" s="163"/>
      <c r="DR61" s="163"/>
      <c r="DS61" s="163"/>
      <c r="DU61" s="59">
        <f t="shared" si="8"/>
        <v>0.15342223868672922</v>
      </c>
      <c r="DW61" s="27">
        <f t="shared" si="175"/>
        <v>0.69262371504608977</v>
      </c>
      <c r="DX61" s="1">
        <f t="shared" si="196"/>
        <v>2.1891525792814264E-2</v>
      </c>
    </row>
    <row r="62" spans="1:128" s="79" customFormat="1" x14ac:dyDescent="0.3">
      <c r="B62" s="80" t="s">
        <v>125</v>
      </c>
      <c r="C62" s="81" t="s">
        <v>126</v>
      </c>
      <c r="D62" s="80" t="s">
        <v>127</v>
      </c>
      <c r="E62" s="81" t="s">
        <v>128</v>
      </c>
      <c r="F62" s="82" t="s">
        <v>129</v>
      </c>
      <c r="G62" s="80" t="s">
        <v>114</v>
      </c>
      <c r="I62" s="5">
        <f t="shared" si="186"/>
        <v>3.2026054801722785</v>
      </c>
      <c r="J62" s="5">
        <f t="shared" si="186"/>
        <v>3.2537152783602052</v>
      </c>
      <c r="K62" s="5">
        <f t="shared" si="186"/>
        <v>3.1508413565267697</v>
      </c>
      <c r="L62" s="5">
        <f t="shared" si="186"/>
        <v>3.1675573667993846</v>
      </c>
      <c r="M62" s="5">
        <f t="shared" si="186"/>
        <v>3.2376763438860365</v>
      </c>
      <c r="N62" s="5">
        <f t="shared" si="186"/>
        <v>3.4770428007611938</v>
      </c>
      <c r="O62" s="5">
        <f t="shared" si="186"/>
        <v>3.4302941505415272</v>
      </c>
      <c r="P62" s="5">
        <f t="shared" si="186"/>
        <v>3.4294941572367188</v>
      </c>
      <c r="Q62" s="5">
        <f t="shared" si="186"/>
        <v>3.2961727237151814</v>
      </c>
      <c r="R62" s="5">
        <f t="shared" si="186"/>
        <v>3.292708304389917</v>
      </c>
      <c r="S62" s="5">
        <f t="shared" si="186"/>
        <v>3.2276542349624062</v>
      </c>
      <c r="T62" s="5">
        <f t="shared" si="186"/>
        <v>3.1196229645158597</v>
      </c>
      <c r="U62" s="5">
        <f t="shared" si="186"/>
        <v>3.2699221444203155</v>
      </c>
      <c r="W62" s="5">
        <f t="shared" si="187"/>
        <v>3.0957695004751264</v>
      </c>
      <c r="X62" s="5">
        <f t="shared" si="187"/>
        <v>2.8748413500195866</v>
      </c>
      <c r="Y62" s="5">
        <f t="shared" si="187"/>
        <v>3.0350229978618595</v>
      </c>
      <c r="Z62" s="5">
        <f t="shared" si="187"/>
        <v>2.9809900666953602</v>
      </c>
      <c r="AA62" s="5">
        <f t="shared" si="187"/>
        <v>3.1038636863490798</v>
      </c>
      <c r="AB62" s="5">
        <f t="shared" si="187"/>
        <v>3.0640015886226952</v>
      </c>
      <c r="AC62" s="5">
        <f t="shared" si="187"/>
        <v>3.0175561233773878</v>
      </c>
      <c r="AD62" s="5">
        <f t="shared" si="187"/>
        <v>2.9465586998101623</v>
      </c>
      <c r="AE62" s="5">
        <f t="shared" si="187"/>
        <v>2.9803730436741409</v>
      </c>
      <c r="AF62" s="5">
        <f t="shared" si="187"/>
        <v>2.8886200775958066</v>
      </c>
      <c r="AG62" s="5">
        <f t="shared" si="187"/>
        <v>2.861709772485816</v>
      </c>
      <c r="AH62" s="5">
        <f t="shared" si="187"/>
        <v>2.8323721165595783</v>
      </c>
      <c r="AI62" s="5">
        <f t="shared" si="187"/>
        <v>2.9687195812867508</v>
      </c>
      <c r="AK62" s="5">
        <v>3.3454415323591395</v>
      </c>
      <c r="AL62" s="5">
        <v>3.3469388429261739</v>
      </c>
      <c r="AM62" s="5">
        <v>3.3454456027834203</v>
      </c>
      <c r="AN62" s="5">
        <f t="shared" si="197"/>
        <v>2.6267368437993688</v>
      </c>
      <c r="AO62" s="5">
        <f t="shared" si="197"/>
        <v>2.5774433437831079</v>
      </c>
      <c r="AP62" s="5">
        <f t="shared" si="197"/>
        <v>2.6060505665364864</v>
      </c>
      <c r="AQ62" s="5">
        <v>3.3454333900512951</v>
      </c>
      <c r="AR62" s="5">
        <v>3.346121735037638</v>
      </c>
      <c r="AS62" s="5">
        <v>3.3455413969942747</v>
      </c>
      <c r="AT62" s="5">
        <f t="shared" si="189"/>
        <v>2.5793445767367689</v>
      </c>
      <c r="AU62" s="5">
        <f t="shared" si="189"/>
        <v>2.5625265988778234</v>
      </c>
      <c r="AV62" s="5">
        <f t="shared" si="189"/>
        <v>2.5027066608497384</v>
      </c>
      <c r="AW62" s="5">
        <f t="shared" si="190"/>
        <v>2.6059594603315759</v>
      </c>
      <c r="AY62" s="63">
        <v>1.202355661899323</v>
      </c>
      <c r="AZ62" s="63">
        <v>1.2061120551592577</v>
      </c>
      <c r="BA62" s="63">
        <v>1.2049150239823641</v>
      </c>
      <c r="BB62" s="63">
        <v>1.1933273913434339</v>
      </c>
      <c r="BC62" s="63">
        <v>1.1928703275398096</v>
      </c>
      <c r="BD62" s="63">
        <v>1.1895161701467063</v>
      </c>
      <c r="BE62" s="63">
        <v>1.1879589934476911</v>
      </c>
      <c r="BF62" s="63">
        <v>1.1830820697870554</v>
      </c>
      <c r="BG62" s="63">
        <v>1.1820043473911421</v>
      </c>
      <c r="BH62" s="63">
        <v>1.1859108436791539</v>
      </c>
      <c r="BI62" s="63">
        <v>1.1838014953364013</v>
      </c>
      <c r="BJ62" s="63">
        <v>1.1855674800472735</v>
      </c>
      <c r="BK62" s="5">
        <f t="shared" si="191"/>
        <v>1.1912603679274425</v>
      </c>
      <c r="BM62" s="5">
        <f t="shared" si="191"/>
        <v>2.4421859248229367</v>
      </c>
      <c r="BN62" s="5">
        <f t="shared" si="191"/>
        <v>2.4096945789909849</v>
      </c>
      <c r="BO62" s="5">
        <f t="shared" si="191"/>
        <v>2.6171414073192034</v>
      </c>
      <c r="BP62" s="63">
        <v>2.3668089106006671</v>
      </c>
      <c r="BQ62" s="63">
        <v>2.3702438003877173</v>
      </c>
      <c r="BR62" s="63">
        <v>2.3649894612084399</v>
      </c>
      <c r="BS62" s="63">
        <v>1.1879589934476911</v>
      </c>
      <c r="BT62" s="63">
        <v>1.1830820697870554</v>
      </c>
      <c r="BU62" s="63">
        <v>1.1820043473911421</v>
      </c>
      <c r="BV62" s="63">
        <v>1.1859108436791539</v>
      </c>
      <c r="BW62" s="63">
        <v>1.1838014953364013</v>
      </c>
      <c r="BX62" s="63">
        <v>1.1855674800472735</v>
      </c>
      <c r="BY62" s="5">
        <f t="shared" si="192"/>
        <v>1.8049493226743594</v>
      </c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5">
        <f t="shared" si="193"/>
        <v>0</v>
      </c>
      <c r="CO62" s="163"/>
      <c r="CP62" s="163"/>
      <c r="CQ62" s="163"/>
      <c r="CR62" s="163"/>
      <c r="CS62" s="5">
        <f t="shared" si="194"/>
        <v>0</v>
      </c>
      <c r="CU62" s="163"/>
      <c r="CV62" s="163"/>
      <c r="CW62" s="163"/>
      <c r="CX62" s="163"/>
      <c r="CY62" s="5">
        <f t="shared" si="195"/>
        <v>0</v>
      </c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63"/>
      <c r="DQ62" s="163"/>
      <c r="DR62" s="163"/>
      <c r="DS62" s="163"/>
      <c r="DU62" s="59">
        <f t="shared" si="8"/>
        <v>0.61368895474691687</v>
      </c>
      <c r="DW62" s="27">
        <f t="shared" si="175"/>
        <v>0.69262371504608977</v>
      </c>
      <c r="DX62" s="5">
        <f t="shared" si="196"/>
        <v>8.7566103171257056E-2</v>
      </c>
    </row>
    <row r="63" spans="1:128" s="47" customFormat="1" x14ac:dyDescent="0.3">
      <c r="B63" s="52" t="s">
        <v>130</v>
      </c>
      <c r="C63" s="53" t="s">
        <v>131</v>
      </c>
      <c r="D63" s="52" t="s">
        <v>132</v>
      </c>
      <c r="E63" s="53" t="s">
        <v>133</v>
      </c>
      <c r="F63" s="78" t="s">
        <v>134</v>
      </c>
      <c r="G63" s="52" t="s">
        <v>114</v>
      </c>
      <c r="I63" s="1">
        <f t="shared" si="186"/>
        <v>0.58277262035715727</v>
      </c>
      <c r="J63" s="1">
        <f t="shared" si="186"/>
        <v>0.63901081689078199</v>
      </c>
      <c r="K63" s="1">
        <f t="shared" si="186"/>
        <v>0.5666398782066826</v>
      </c>
      <c r="L63" s="1">
        <f t="shared" si="186"/>
        <v>0.5943268904607597</v>
      </c>
      <c r="M63" s="1">
        <f t="shared" si="186"/>
        <v>0.62480160201856694</v>
      </c>
      <c r="N63" s="1">
        <f t="shared" si="186"/>
        <v>0.65250235458844974</v>
      </c>
      <c r="O63" s="1">
        <f t="shared" si="186"/>
        <v>0.63282560982539626</v>
      </c>
      <c r="P63" s="1">
        <f t="shared" si="186"/>
        <v>0.4990931036535915</v>
      </c>
      <c r="Q63" s="1">
        <f t="shared" si="186"/>
        <v>0.58422361118876898</v>
      </c>
      <c r="R63" s="1">
        <f t="shared" si="186"/>
        <v>0.5894765664166487</v>
      </c>
      <c r="S63" s="1">
        <f t="shared" si="186"/>
        <v>0.52774478586067963</v>
      </c>
      <c r="T63" s="1">
        <f t="shared" si="186"/>
        <v>0.58824654616134542</v>
      </c>
      <c r="U63" s="1">
        <f t="shared" si="186"/>
        <v>0.58745453839677553</v>
      </c>
      <c r="W63" s="1">
        <f t="shared" si="187"/>
        <v>0.60035636619777311</v>
      </c>
      <c r="X63" s="1">
        <f t="shared" si="187"/>
        <v>0.52631045240100172</v>
      </c>
      <c r="Y63" s="1">
        <f t="shared" si="187"/>
        <v>0.6054072914143418</v>
      </c>
      <c r="Z63" s="1">
        <f t="shared" si="187"/>
        <v>0.52394373541383665</v>
      </c>
      <c r="AA63" s="1">
        <f t="shared" si="187"/>
        <v>0.64150254235996984</v>
      </c>
      <c r="AB63" s="1">
        <f t="shared" si="187"/>
        <v>0.59210399231812472</v>
      </c>
      <c r="AC63" s="1">
        <f t="shared" si="187"/>
        <v>0.5955654805925179</v>
      </c>
      <c r="AD63" s="1">
        <f t="shared" si="187"/>
        <v>0.59465318103177711</v>
      </c>
      <c r="AE63" s="1">
        <f t="shared" si="187"/>
        <v>0.59095251647439173</v>
      </c>
      <c r="AF63" s="1">
        <f t="shared" si="187"/>
        <v>0.63777964887725125</v>
      </c>
      <c r="AG63" s="1">
        <f t="shared" si="187"/>
        <v>0.54517225093907806</v>
      </c>
      <c r="AH63" s="1">
        <f t="shared" si="187"/>
        <v>0.50870436964531685</v>
      </c>
      <c r="AI63" s="1">
        <f t="shared" si="187"/>
        <v>0.57719214990357359</v>
      </c>
      <c r="AK63" s="69">
        <v>0.55170208629698991</v>
      </c>
      <c r="AL63" s="69">
        <v>0.60212899084949045</v>
      </c>
      <c r="AM63" s="69">
        <v>0.55183917134882532</v>
      </c>
      <c r="AN63" s="69">
        <f t="shared" si="197"/>
        <v>0.49359197226378854</v>
      </c>
      <c r="AO63" s="69">
        <f t="shared" si="197"/>
        <v>0.50999679677545617</v>
      </c>
      <c r="AP63" s="69">
        <f t="shared" si="197"/>
        <v>0.45674041838988239</v>
      </c>
      <c r="AQ63" s="69">
        <v>0.55142786704712876</v>
      </c>
      <c r="AR63" s="69">
        <v>0.5746101698303604</v>
      </c>
      <c r="AS63" s="69">
        <v>0.55506535944486146</v>
      </c>
      <c r="AT63" s="69">
        <f t="shared" si="189"/>
        <v>0.48480970097313719</v>
      </c>
      <c r="AU63" s="69">
        <f t="shared" si="189"/>
        <v>0.52473486131510516</v>
      </c>
      <c r="AV63" s="69">
        <f t="shared" si="189"/>
        <v>0.52447434189746034</v>
      </c>
      <c r="AW63" s="1">
        <f t="shared" si="190"/>
        <v>0.49417412323341253</v>
      </c>
      <c r="AY63" s="63">
        <v>2.3734248558698647</v>
      </c>
      <c r="AZ63" s="63">
        <v>2.380839897370536</v>
      </c>
      <c r="BA63" s="63">
        <v>2.3784769829363803</v>
      </c>
      <c r="BB63" s="63">
        <v>2.3556032391703465</v>
      </c>
      <c r="BC63" s="63">
        <v>2.354701004809403</v>
      </c>
      <c r="BD63" s="63">
        <v>2.3480799684725215</v>
      </c>
      <c r="BE63" s="63">
        <v>2.345006134332142</v>
      </c>
      <c r="BF63" s="63">
        <v>2.3353791893248323</v>
      </c>
      <c r="BG63" s="63">
        <v>2.3332517879217001</v>
      </c>
      <c r="BH63" s="63">
        <v>2.3409631296512217</v>
      </c>
      <c r="BI63" s="63">
        <v>2.3367993202685069</v>
      </c>
      <c r="BJ63" s="63">
        <v>2.3402853370443162</v>
      </c>
      <c r="BK63" s="1">
        <f t="shared" si="191"/>
        <v>2.3515229783052467</v>
      </c>
      <c r="BM63" s="1">
        <f t="shared" si="191"/>
        <v>0.5496828339263814</v>
      </c>
      <c r="BN63" s="1">
        <f t="shared" si="191"/>
        <v>0.54768428753080567</v>
      </c>
      <c r="BO63" s="1">
        <f t="shared" si="191"/>
        <v>0.54734268467488489</v>
      </c>
      <c r="BP63" s="63">
        <v>0.76071622703051078</v>
      </c>
      <c r="BQ63" s="63">
        <v>0.76182023521104758</v>
      </c>
      <c r="BR63" s="63">
        <v>0.76013143766676938</v>
      </c>
      <c r="BS63" s="63">
        <v>2.345006134332142</v>
      </c>
      <c r="BT63" s="63">
        <v>2.3353791893248323</v>
      </c>
      <c r="BU63" s="63">
        <v>2.3332517879217001</v>
      </c>
      <c r="BV63" s="63">
        <v>2.3409631296512217</v>
      </c>
      <c r="BW63" s="63">
        <v>2.3367993202685069</v>
      </c>
      <c r="BX63" s="63">
        <v>2.3402853370443162</v>
      </c>
      <c r="BY63" s="1">
        <f t="shared" si="192"/>
        <v>1.4971931597109291</v>
      </c>
      <c r="CA63" s="163"/>
      <c r="CB63" s="163"/>
      <c r="CC63" s="163"/>
      <c r="CD63" s="163"/>
      <c r="CE63" s="163"/>
      <c r="CF63" s="163"/>
      <c r="CG63" s="163"/>
      <c r="CH63" s="163"/>
      <c r="CI63" s="163"/>
      <c r="CJ63" s="163"/>
      <c r="CK63" s="163"/>
      <c r="CL63" s="163"/>
      <c r="CM63" s="1">
        <f t="shared" si="193"/>
        <v>0</v>
      </c>
      <c r="CO63" s="163"/>
      <c r="CP63" s="163"/>
      <c r="CQ63" s="163"/>
      <c r="CR63" s="163"/>
      <c r="CS63" s="1">
        <f t="shared" si="194"/>
        <v>0</v>
      </c>
      <c r="CU63" s="163"/>
      <c r="CV63" s="163"/>
      <c r="CW63" s="163"/>
      <c r="CX63" s="163"/>
      <c r="CY63" s="1">
        <f t="shared" si="195"/>
        <v>0</v>
      </c>
      <c r="DA63" s="163"/>
      <c r="DB63" s="163"/>
      <c r="DC63" s="163"/>
      <c r="DD63" s="163"/>
      <c r="DE63" s="163"/>
      <c r="DF63" s="163"/>
      <c r="DG63" s="163"/>
      <c r="DH63" s="163"/>
      <c r="DI63" s="163"/>
      <c r="DJ63" s="163"/>
      <c r="DK63" s="163"/>
      <c r="DL63" s="163"/>
      <c r="DM63" s="163"/>
      <c r="DN63" s="163"/>
      <c r="DO63" s="163"/>
      <c r="DP63" s="163"/>
      <c r="DQ63" s="163"/>
      <c r="DR63" s="163"/>
      <c r="DS63" s="163"/>
      <c r="DU63" s="59">
        <f t="shared" si="8"/>
        <v>-0.85432981859431756</v>
      </c>
      <c r="DW63" s="27">
        <f t="shared" si="175"/>
        <v>3.0296874913536542</v>
      </c>
      <c r="DX63" s="1">
        <f t="shared" si="196"/>
        <v>7.263548568571121E-2</v>
      </c>
    </row>
    <row r="64" spans="1:128" x14ac:dyDescent="0.3">
      <c r="B64" s="15" t="s">
        <v>135</v>
      </c>
      <c r="C64" s="16" t="s">
        <v>136</v>
      </c>
      <c r="D64" s="15" t="s">
        <v>137</v>
      </c>
      <c r="E64" s="16" t="s">
        <v>138</v>
      </c>
      <c r="F64" s="77" t="s">
        <v>139</v>
      </c>
      <c r="G64" s="15" t="s">
        <v>114</v>
      </c>
      <c r="I64" s="59">
        <f t="shared" si="186"/>
        <v>0.14030521103632071</v>
      </c>
      <c r="J64" s="59">
        <f t="shared" si="186"/>
        <v>0.15092467970619403</v>
      </c>
      <c r="K64" s="59">
        <f t="shared" si="186"/>
        <v>0.14160366014609563</v>
      </c>
      <c r="L64" s="59">
        <f t="shared" si="186"/>
        <v>0.14967396224098564</v>
      </c>
      <c r="M64" s="59">
        <f t="shared" si="186"/>
        <v>0.14440694149199199</v>
      </c>
      <c r="N64" s="59">
        <f t="shared" si="186"/>
        <v>0.15798436001482177</v>
      </c>
      <c r="O64" s="59">
        <f t="shared" si="186"/>
        <v>0.14896987463250064</v>
      </c>
      <c r="P64" s="59">
        <f t="shared" si="186"/>
        <v>0.14863055971977984</v>
      </c>
      <c r="Q64" s="59">
        <f t="shared" si="186"/>
        <v>0.14134977201284796</v>
      </c>
      <c r="R64" s="59">
        <f t="shared" si="186"/>
        <v>0.14778700154598187</v>
      </c>
      <c r="S64" s="59">
        <f t="shared" si="186"/>
        <v>0.14651858619683</v>
      </c>
      <c r="T64" s="59">
        <f t="shared" si="186"/>
        <v>0.14282911751443572</v>
      </c>
      <c r="U64" s="59">
        <f t="shared" si="186"/>
        <v>0.14633468743607203</v>
      </c>
      <c r="W64" s="59">
        <f t="shared" si="187"/>
        <v>0.14948930090625898</v>
      </c>
      <c r="X64" s="59">
        <f t="shared" si="187"/>
        <v>0.1423466924123892</v>
      </c>
      <c r="Y64" s="59">
        <f t="shared" si="187"/>
        <v>0.15636524755949868</v>
      </c>
      <c r="Z64" s="59">
        <f t="shared" si="187"/>
        <v>0.1481182649948049</v>
      </c>
      <c r="AA64" s="59">
        <f t="shared" si="187"/>
        <v>0.15660893698281458</v>
      </c>
      <c r="AB64" s="59">
        <f t="shared" si="187"/>
        <v>0.14511372548032814</v>
      </c>
      <c r="AC64" s="59">
        <f t="shared" si="187"/>
        <v>0.14788009092916821</v>
      </c>
      <c r="AD64" s="59">
        <f t="shared" si="187"/>
        <v>0.13685194990225738</v>
      </c>
      <c r="AE64" s="59">
        <f t="shared" si="187"/>
        <v>0.14296270585088416</v>
      </c>
      <c r="AF64" s="59">
        <f t="shared" si="187"/>
        <v>0.13969490174284144</v>
      </c>
      <c r="AG64" s="59">
        <f t="shared" si="187"/>
        <v>0.13728873626403865</v>
      </c>
      <c r="AH64" s="59">
        <f t="shared" si="187"/>
        <v>0.13058360547442593</v>
      </c>
      <c r="AI64" s="59">
        <f t="shared" si="187"/>
        <v>0.14404550638134533</v>
      </c>
      <c r="AK64" s="61">
        <v>0.14143205751563331</v>
      </c>
      <c r="AL64" s="61">
        <v>0.14932288875783781</v>
      </c>
      <c r="AM64" s="61">
        <v>0.14145350866397288</v>
      </c>
      <c r="AN64" s="61">
        <f t="shared" si="197"/>
        <v>0.12563306304973257</v>
      </c>
      <c r="AO64" s="61">
        <f t="shared" si="197"/>
        <v>0.1333040482878918</v>
      </c>
      <c r="AP64" s="61">
        <f t="shared" si="197"/>
        <v>0.13036285810646295</v>
      </c>
      <c r="AQ64" s="61">
        <v>0.1413891475285298</v>
      </c>
      <c r="AR64" s="61">
        <v>0.1450167277000971</v>
      </c>
      <c r="AS64" s="61">
        <v>0.14195834444652478</v>
      </c>
      <c r="AT64" s="61">
        <f t="shared" si="189"/>
        <v>0.13075181286350321</v>
      </c>
      <c r="AU64" s="61">
        <f t="shared" si="189"/>
        <v>0.12516686475770608</v>
      </c>
      <c r="AV64" s="61">
        <f t="shared" si="189"/>
        <v>0.12410316165743478</v>
      </c>
      <c r="AW64" s="59">
        <f t="shared" si="190"/>
        <v>0.1280240131351878</v>
      </c>
      <c r="AY64" s="62">
        <v>0.2518616122765503</v>
      </c>
      <c r="AZ64" s="62">
        <v>0.25264847700615728</v>
      </c>
      <c r="BA64" s="62">
        <v>0.2523977307322291</v>
      </c>
      <c r="BB64" s="62">
        <v>0.24997042911808021</v>
      </c>
      <c r="BC64" s="62">
        <v>0.249874686377274</v>
      </c>
      <c r="BD64" s="62">
        <v>0.24917207939031824</v>
      </c>
      <c r="BE64" s="62">
        <v>0.24884589218428474</v>
      </c>
      <c r="BF64" s="62">
        <v>0.24782430606377112</v>
      </c>
      <c r="BG64" s="62">
        <v>0.24759855181415708</v>
      </c>
      <c r="BH64" s="62">
        <v>0.24841685914586356</v>
      </c>
      <c r="BI64" s="62">
        <v>0.24797500662976257</v>
      </c>
      <c r="BJ64" s="62">
        <v>0.2483449335745348</v>
      </c>
      <c r="BK64" s="59">
        <f t="shared" si="191"/>
        <v>0.24953744255124138</v>
      </c>
      <c r="BM64" s="59">
        <f t="shared" si="191"/>
        <v>0.122922568619769</v>
      </c>
      <c r="BN64" s="59">
        <f t="shared" si="191"/>
        <v>0.12483360599463031</v>
      </c>
      <c r="BO64" s="59">
        <f t="shared" si="191"/>
        <v>0.12958683921845029</v>
      </c>
      <c r="BP64" s="62">
        <v>0.14430267025967775</v>
      </c>
      <c r="BQ64" s="62">
        <v>0.14451209306778831</v>
      </c>
      <c r="BR64" s="62">
        <v>0.1441917397132679</v>
      </c>
      <c r="BS64" s="62">
        <v>0.24884589218428474</v>
      </c>
      <c r="BT64" s="62">
        <v>0.24782430606377112</v>
      </c>
      <c r="BU64" s="62">
        <v>0.24759855181415708</v>
      </c>
      <c r="BV64" s="62">
        <v>0.24841685914586356</v>
      </c>
      <c r="BW64" s="62">
        <v>0.24797500662976257</v>
      </c>
      <c r="BX64" s="62">
        <v>0.2483449335745348</v>
      </c>
      <c r="BY64" s="59">
        <f t="shared" si="192"/>
        <v>0.1916182998089912</v>
      </c>
      <c r="CA64" s="163"/>
      <c r="CB64" s="163"/>
      <c r="CC64" s="163"/>
      <c r="CD64" s="163"/>
      <c r="CE64" s="163"/>
      <c r="CF64" s="163"/>
      <c r="CG64" s="163"/>
      <c r="CH64" s="163"/>
      <c r="CI64" s="163"/>
      <c r="CJ64" s="163"/>
      <c r="CK64" s="163"/>
      <c r="CL64" s="163"/>
      <c r="CM64" s="59">
        <f t="shared" si="193"/>
        <v>0</v>
      </c>
      <c r="CO64" s="163"/>
      <c r="CP64" s="163"/>
      <c r="CQ64" s="163"/>
      <c r="CR64" s="163"/>
      <c r="CS64" s="59">
        <f t="shared" si="194"/>
        <v>0</v>
      </c>
      <c r="CU64" s="163"/>
      <c r="CV64" s="163"/>
      <c r="CW64" s="163"/>
      <c r="CX64" s="163"/>
      <c r="CY64" s="59">
        <f t="shared" si="195"/>
        <v>0</v>
      </c>
      <c r="DA64" s="163"/>
      <c r="DB64" s="163"/>
      <c r="DC64" s="163"/>
      <c r="DD64" s="163"/>
      <c r="DE64" s="163"/>
      <c r="DF64" s="163"/>
      <c r="DG64" s="163"/>
      <c r="DH64" s="163"/>
      <c r="DI64" s="163"/>
      <c r="DJ64" s="163"/>
      <c r="DK64" s="163"/>
      <c r="DL64" s="163"/>
      <c r="DM64" s="163"/>
      <c r="DN64" s="163"/>
      <c r="DO64" s="163"/>
      <c r="DP64" s="163"/>
      <c r="DQ64" s="163"/>
      <c r="DR64" s="163"/>
      <c r="DS64" s="163"/>
      <c r="DU64" s="59">
        <f t="shared" si="8"/>
        <v>-5.7919142742250185E-2</v>
      </c>
      <c r="DW64" s="27">
        <f t="shared" si="175"/>
        <v>1.4967371754441927</v>
      </c>
      <c r="DX64" s="59">
        <f t="shared" si="196"/>
        <v>9.2962542492403422E-3</v>
      </c>
    </row>
    <row r="65" spans="1:128" x14ac:dyDescent="0.3">
      <c r="B65" s="15" t="s">
        <v>140</v>
      </c>
      <c r="C65" s="16" t="s">
        <v>141</v>
      </c>
      <c r="D65" s="15" t="s">
        <v>142</v>
      </c>
      <c r="E65" s="16" t="s">
        <v>143</v>
      </c>
      <c r="F65" s="77" t="s">
        <v>144</v>
      </c>
      <c r="G65" s="15" t="s">
        <v>114</v>
      </c>
      <c r="I65" s="59">
        <f t="shared" si="186"/>
        <v>0.36435981776876486</v>
      </c>
      <c r="J65" s="59">
        <f t="shared" si="186"/>
        <v>0.3732034439626874</v>
      </c>
      <c r="K65" s="59">
        <f t="shared" si="186"/>
        <v>0.34489727519236324</v>
      </c>
      <c r="L65" s="59">
        <f t="shared" si="186"/>
        <v>0.29713912735306947</v>
      </c>
      <c r="M65" s="59">
        <f t="shared" si="186"/>
        <v>0.30376371106336963</v>
      </c>
      <c r="N65" s="59">
        <f t="shared" si="186"/>
        <v>0.30892006467289007</v>
      </c>
      <c r="O65" s="59">
        <f t="shared" si="186"/>
        <v>0.29102311569077888</v>
      </c>
      <c r="P65" s="59">
        <f t="shared" si="186"/>
        <v>0.28766781875263903</v>
      </c>
      <c r="Q65" s="59">
        <f t="shared" si="186"/>
        <v>0.27635114356444684</v>
      </c>
      <c r="R65" s="59">
        <f t="shared" si="186"/>
        <v>0.30387736657112219</v>
      </c>
      <c r="S65" s="59">
        <f t="shared" si="186"/>
        <v>0.26685158320003199</v>
      </c>
      <c r="T65" s="59">
        <f t="shared" si="186"/>
        <v>0.27933783570254334</v>
      </c>
      <c r="U65" s="59">
        <f t="shared" si="186"/>
        <v>0.30638615804559416</v>
      </c>
      <c r="W65" s="59">
        <f t="shared" si="187"/>
        <v>0.31373187017099852</v>
      </c>
      <c r="X65" s="59">
        <f t="shared" si="187"/>
        <v>0.28232643009051833</v>
      </c>
      <c r="Y65" s="59">
        <f t="shared" si="187"/>
        <v>0.31092640044423575</v>
      </c>
      <c r="Z65" s="59">
        <f t="shared" si="187"/>
        <v>0.27182889497591406</v>
      </c>
      <c r="AA65" s="59">
        <f t="shared" si="187"/>
        <v>0.28495826320581935</v>
      </c>
      <c r="AB65" s="59">
        <f t="shared" si="187"/>
        <v>0.28830879537067372</v>
      </c>
      <c r="AC65" s="59">
        <f t="shared" si="187"/>
        <v>0.29567225503763572</v>
      </c>
      <c r="AD65" s="59">
        <f t="shared" si="187"/>
        <v>0.29563087771024132</v>
      </c>
      <c r="AE65" s="59">
        <f t="shared" si="187"/>
        <v>0.30150220057367261</v>
      </c>
      <c r="AF65" s="59">
        <f t="shared" si="187"/>
        <v>0.29524200997322153</v>
      </c>
      <c r="AG65" s="59">
        <f t="shared" si="187"/>
        <v>0.28924593409485816</v>
      </c>
      <c r="AH65" s="59">
        <f t="shared" si="187"/>
        <v>0.26697263848369879</v>
      </c>
      <c r="AI65" s="59">
        <f t="shared" si="187"/>
        <v>0.29049806628145874</v>
      </c>
      <c r="AK65" s="61">
        <v>0.29480625574680941</v>
      </c>
      <c r="AL65" s="61">
        <v>0.31916810547333641</v>
      </c>
      <c r="AM65" s="61">
        <v>0.29487248319944015</v>
      </c>
      <c r="AN65" s="61">
        <f t="shared" si="197"/>
        <v>0.26205055941099437</v>
      </c>
      <c r="AO65" s="61">
        <f t="shared" si="197"/>
        <v>0.28599414819009139</v>
      </c>
      <c r="AP65" s="61">
        <f t="shared" si="197"/>
        <v>0.25198766403659278</v>
      </c>
      <c r="AQ65" s="61">
        <v>0.29467377709842674</v>
      </c>
      <c r="AR65" s="61">
        <v>0.30587342898528697</v>
      </c>
      <c r="AS65" s="61">
        <v>0.29643109383165378</v>
      </c>
      <c r="AT65" s="61">
        <f t="shared" si="189"/>
        <v>0.26100940593092825</v>
      </c>
      <c r="AU65" s="61">
        <f t="shared" si="189"/>
        <v>0.25571535486799618</v>
      </c>
      <c r="AV65" s="61">
        <f t="shared" si="189"/>
        <v>0.26118559121860846</v>
      </c>
      <c r="AW65" s="59">
        <f t="shared" si="190"/>
        <v>0.26341195912071141</v>
      </c>
      <c r="AY65" s="62">
        <v>7.6287717761641824E-2</v>
      </c>
      <c r="AZ65" s="62">
        <v>7.6526055449812169E-2</v>
      </c>
      <c r="BA65" s="62">
        <v>7.645010556287897E-2</v>
      </c>
      <c r="BB65" s="62">
        <v>7.5714887127688285E-2</v>
      </c>
      <c r="BC65" s="62">
        <v>7.5685887094208287E-2</v>
      </c>
      <c r="BD65" s="62">
        <v>7.5473070686682936E-2</v>
      </c>
      <c r="BE65" s="62">
        <v>7.5374270090250564E-2</v>
      </c>
      <c r="BF65" s="62">
        <v>7.5064836378115896E-2</v>
      </c>
      <c r="BG65" s="62">
        <v>7.4996456459785435E-2</v>
      </c>
      <c r="BH65" s="62">
        <v>7.5244317966742524E-2</v>
      </c>
      <c r="BI65" s="62">
        <v>7.5110482882721971E-2</v>
      </c>
      <c r="BJ65" s="62">
        <v>7.5222532043767693E-2</v>
      </c>
      <c r="BK65" s="59">
        <f t="shared" si="191"/>
        <v>7.5583737498703493E-2</v>
      </c>
      <c r="BM65" s="59">
        <f t="shared" si="191"/>
        <v>0.26390119747633495</v>
      </c>
      <c r="BN65" s="59">
        <f t="shared" si="191"/>
        <v>0.27373522428839603</v>
      </c>
      <c r="BO65" s="59">
        <f t="shared" si="191"/>
        <v>0.28585856472232729</v>
      </c>
      <c r="BP65" s="62">
        <v>0.23266062540183546</v>
      </c>
      <c r="BQ65" s="62">
        <v>0.2329982798708812</v>
      </c>
      <c r="BR65" s="62">
        <v>0.2324817709824582</v>
      </c>
      <c r="BS65" s="62">
        <v>7.5374270090250564E-2</v>
      </c>
      <c r="BT65" s="62">
        <v>7.5064836378115896E-2</v>
      </c>
      <c r="BU65" s="62">
        <v>7.4996456459785435E-2</v>
      </c>
      <c r="BV65" s="62">
        <v>7.5244317966742524E-2</v>
      </c>
      <c r="BW65" s="62">
        <v>7.5110482882721971E-2</v>
      </c>
      <c r="BX65" s="62">
        <v>7.5222532043767693E-2</v>
      </c>
      <c r="BY65" s="59">
        <f t="shared" si="192"/>
        <v>0.16403228110713594</v>
      </c>
      <c r="CA65" s="163"/>
      <c r="CB65" s="163"/>
      <c r="CC65" s="163"/>
      <c r="CD65" s="163"/>
      <c r="CE65" s="163"/>
      <c r="CF65" s="163"/>
      <c r="CG65" s="163"/>
      <c r="CH65" s="163"/>
      <c r="CI65" s="163"/>
      <c r="CJ65" s="163"/>
      <c r="CK65" s="163"/>
      <c r="CL65" s="163"/>
      <c r="CM65" s="59">
        <f t="shared" si="193"/>
        <v>0</v>
      </c>
      <c r="CO65" s="163"/>
      <c r="CP65" s="163"/>
      <c r="CQ65" s="163"/>
      <c r="CR65" s="163"/>
      <c r="CS65" s="59">
        <f t="shared" si="194"/>
        <v>0</v>
      </c>
      <c r="CU65" s="163"/>
      <c r="CV65" s="163"/>
      <c r="CW65" s="163"/>
      <c r="CX65" s="163"/>
      <c r="CY65" s="59">
        <f t="shared" si="195"/>
        <v>0</v>
      </c>
      <c r="DA65" s="163"/>
      <c r="DB65" s="163"/>
      <c r="DC65" s="163"/>
      <c r="DD65" s="163"/>
      <c r="DE65" s="163"/>
      <c r="DF65" s="163"/>
      <c r="DG65" s="163"/>
      <c r="DH65" s="163"/>
      <c r="DI65" s="163"/>
      <c r="DJ65" s="163"/>
      <c r="DK65" s="163"/>
      <c r="DL65" s="163"/>
      <c r="DM65" s="163"/>
      <c r="DN65" s="163"/>
      <c r="DO65" s="163"/>
      <c r="DP65" s="163"/>
      <c r="DQ65" s="163"/>
      <c r="DR65" s="163"/>
      <c r="DS65" s="163"/>
      <c r="DU65" s="59">
        <f t="shared" si="8"/>
        <v>8.8448543608432448E-2</v>
      </c>
      <c r="DW65" s="27">
        <f t="shared" si="175"/>
        <v>0.62272146509478088</v>
      </c>
      <c r="DX65" s="59">
        <f t="shared" si="196"/>
        <v>7.957934037484073E-3</v>
      </c>
    </row>
    <row r="66" spans="1:128" x14ac:dyDescent="0.3">
      <c r="B66" s="15" t="s">
        <v>145</v>
      </c>
      <c r="C66" s="16" t="s">
        <v>146</v>
      </c>
      <c r="D66" s="15" t="s">
        <v>147</v>
      </c>
      <c r="E66" s="16" t="s">
        <v>148</v>
      </c>
      <c r="F66" s="77" t="s">
        <v>149</v>
      </c>
      <c r="G66" s="15" t="s">
        <v>114</v>
      </c>
      <c r="I66" s="59">
        <f t="shared" si="186"/>
        <v>0.17772565741697507</v>
      </c>
      <c r="J66" s="59">
        <f t="shared" si="186"/>
        <v>0.1865789258284308</v>
      </c>
      <c r="K66" s="59">
        <f t="shared" si="186"/>
        <v>0.18239076816371319</v>
      </c>
      <c r="L66" s="59">
        <f t="shared" si="186"/>
        <v>0.17353096432418197</v>
      </c>
      <c r="M66" s="59">
        <f t="shared" si="186"/>
        <v>0.18347837392977201</v>
      </c>
      <c r="N66" s="59">
        <f t="shared" si="186"/>
        <v>0.18553664577016749</v>
      </c>
      <c r="O66" s="59">
        <f t="shared" si="186"/>
        <v>0.17078053658007197</v>
      </c>
      <c r="P66" s="59">
        <f t="shared" si="186"/>
        <v>0.26191773936911372</v>
      </c>
      <c r="Q66" s="59">
        <f t="shared" si="186"/>
        <v>0.1628193134041987</v>
      </c>
      <c r="R66" s="59">
        <f t="shared" si="186"/>
        <v>0.17472182244247761</v>
      </c>
      <c r="S66" s="59">
        <f t="shared" si="186"/>
        <v>0.15666106231504143</v>
      </c>
      <c r="T66" s="59">
        <f t="shared" si="186"/>
        <v>0.16292684367777441</v>
      </c>
      <c r="U66" s="59">
        <f t="shared" si="186"/>
        <v>0.18088060802633019</v>
      </c>
      <c r="W66" s="59">
        <f t="shared" si="187"/>
        <v>0.17571929654694082</v>
      </c>
      <c r="X66" s="59">
        <f t="shared" si="187"/>
        <v>0.15898332333134804</v>
      </c>
      <c r="Y66" s="59">
        <f t="shared" si="187"/>
        <v>0.17346567003673893</v>
      </c>
      <c r="Z66" s="59">
        <f t="shared" si="187"/>
        <v>0.15639459809749059</v>
      </c>
      <c r="AA66" s="59">
        <f t="shared" si="187"/>
        <v>0.16681037359777148</v>
      </c>
      <c r="AB66" s="59">
        <f t="shared" si="187"/>
        <v>0.16500211258034941</v>
      </c>
      <c r="AC66" s="59">
        <f t="shared" si="187"/>
        <v>0.16725428176155518</v>
      </c>
      <c r="AD66" s="59">
        <f t="shared" si="187"/>
        <v>0.16792969712163536</v>
      </c>
      <c r="AE66" s="59">
        <f t="shared" si="187"/>
        <v>0.16621577805680735</v>
      </c>
      <c r="AF66" s="59">
        <f t="shared" si="187"/>
        <v>0.16425905046173822</v>
      </c>
      <c r="AG66" s="59">
        <f t="shared" si="187"/>
        <v>0.16857114984418947</v>
      </c>
      <c r="AH66" s="59">
        <f t="shared" si="187"/>
        <v>0.15484374956577379</v>
      </c>
      <c r="AI66" s="59">
        <f t="shared" si="187"/>
        <v>0.16505800297730328</v>
      </c>
      <c r="AK66" s="61">
        <v>0.18873910436614277</v>
      </c>
      <c r="AL66" s="61">
        <v>0.19158758789228825</v>
      </c>
      <c r="AM66" s="61">
        <v>0.18874684794103197</v>
      </c>
      <c r="AN66" s="61">
        <f t="shared" si="197"/>
        <v>0.14879193242096747</v>
      </c>
      <c r="AO66" s="61">
        <f t="shared" si="197"/>
        <v>0.16268423456917339</v>
      </c>
      <c r="AP66" s="61">
        <f t="shared" si="197"/>
        <v>0.144961673843164</v>
      </c>
      <c r="AQ66" s="61">
        <v>0.18872361444022498</v>
      </c>
      <c r="AR66" s="61">
        <v>0.19003312189784419</v>
      </c>
      <c r="AS66" s="61">
        <v>0.18892908684158236</v>
      </c>
      <c r="AT66" s="61">
        <f t="shared" si="189"/>
        <v>0.14880101258458664</v>
      </c>
      <c r="AU66" s="61">
        <f t="shared" si="189"/>
        <v>0.14785355131886718</v>
      </c>
      <c r="AV66" s="61">
        <f t="shared" si="189"/>
        <v>0.15162929215396018</v>
      </c>
      <c r="AW66" s="59">
        <f t="shared" si="190"/>
        <v>0.15152182706349468</v>
      </c>
      <c r="AY66" s="62">
        <v>0.17427381682900689</v>
      </c>
      <c r="AZ66" s="62">
        <v>0.1748182821745482</v>
      </c>
      <c r="BA66" s="62">
        <v>0.17464478010800408</v>
      </c>
      <c r="BB66" s="62">
        <v>0.17296522635199751</v>
      </c>
      <c r="BC66" s="62">
        <v>0.17289897785655139</v>
      </c>
      <c r="BD66" s="62">
        <v>0.17241281404523959</v>
      </c>
      <c r="BE66" s="62">
        <v>0.17218711117260874</v>
      </c>
      <c r="BF66" s="62">
        <v>0.17148023206216315</v>
      </c>
      <c r="BG66" s="62">
        <v>0.17132402304567193</v>
      </c>
      <c r="BH66" s="62">
        <v>0.1718902448718034</v>
      </c>
      <c r="BI66" s="62">
        <v>0.17158450822634802</v>
      </c>
      <c r="BJ66" s="62">
        <v>0.17184047649412262</v>
      </c>
      <c r="BK66" s="59">
        <f t="shared" si="191"/>
        <v>0.17266562443586342</v>
      </c>
      <c r="BM66" s="59">
        <f t="shared" si="191"/>
        <v>0.15081045617432046</v>
      </c>
      <c r="BN66" s="59">
        <f t="shared" si="191"/>
        <v>0.15565293455169413</v>
      </c>
      <c r="BO66" s="59">
        <f t="shared" si="191"/>
        <v>0.15787539284763882</v>
      </c>
      <c r="BP66" s="62">
        <v>0.15278855344626707</v>
      </c>
      <c r="BQ66" s="62">
        <v>0.15301029160157831</v>
      </c>
      <c r="BR66" s="62">
        <v>0.15267109950249413</v>
      </c>
      <c r="BS66" s="62">
        <v>0.17218711117260874</v>
      </c>
      <c r="BT66" s="62">
        <v>0.17148023206216315</v>
      </c>
      <c r="BU66" s="62">
        <v>0.17132402304567193</v>
      </c>
      <c r="BV66" s="62">
        <v>0.1718902448718034</v>
      </c>
      <c r="BW66" s="62">
        <v>0.17158450822634802</v>
      </c>
      <c r="BX66" s="62">
        <v>0.17184047649412262</v>
      </c>
      <c r="BY66" s="59">
        <f t="shared" si="192"/>
        <v>0.1626796480252729</v>
      </c>
      <c r="CA66" s="163"/>
      <c r="CB66" s="163"/>
      <c r="CC66" s="163"/>
      <c r="CD66" s="163"/>
      <c r="CE66" s="163"/>
      <c r="CF66" s="163"/>
      <c r="CG66" s="163"/>
      <c r="CH66" s="163"/>
      <c r="CI66" s="163"/>
      <c r="CJ66" s="163"/>
      <c r="CK66" s="163"/>
      <c r="CL66" s="163"/>
      <c r="CM66" s="59">
        <f t="shared" si="193"/>
        <v>0</v>
      </c>
      <c r="CO66" s="163"/>
      <c r="CP66" s="163"/>
      <c r="CQ66" s="163"/>
      <c r="CR66" s="163"/>
      <c r="CS66" s="59">
        <f t="shared" si="194"/>
        <v>0</v>
      </c>
      <c r="CU66" s="163"/>
      <c r="CV66" s="163"/>
      <c r="CW66" s="163"/>
      <c r="CX66" s="163"/>
      <c r="CY66" s="59">
        <f t="shared" si="195"/>
        <v>0</v>
      </c>
      <c r="DA66" s="163"/>
      <c r="DB66" s="163"/>
      <c r="DC66" s="163"/>
      <c r="DD66" s="163"/>
      <c r="DE66" s="163"/>
      <c r="DF66" s="163"/>
      <c r="DG66" s="163"/>
      <c r="DH66" s="163"/>
      <c r="DI66" s="163"/>
      <c r="DJ66" s="163"/>
      <c r="DK66" s="163"/>
      <c r="DL66" s="163"/>
      <c r="DM66" s="163"/>
      <c r="DN66" s="163"/>
      <c r="DO66" s="163"/>
      <c r="DP66" s="163"/>
      <c r="DQ66" s="163"/>
      <c r="DR66" s="163"/>
      <c r="DS66" s="163"/>
      <c r="DU66" s="59">
        <f t="shared" si="8"/>
        <v>-9.9859764105905136E-3</v>
      </c>
      <c r="DW66" s="27">
        <f t="shared" si="175"/>
        <v>1.0736383739426703</v>
      </c>
      <c r="DX66" s="59">
        <f t="shared" si="196"/>
        <v>7.8923118028255516E-3</v>
      </c>
    </row>
    <row r="67" spans="1:128" x14ac:dyDescent="0.3">
      <c r="B67" s="15" t="s">
        <v>150</v>
      </c>
      <c r="C67" s="16" t="s">
        <v>151</v>
      </c>
      <c r="D67" s="15" t="s">
        <v>152</v>
      </c>
      <c r="E67" s="16" t="s">
        <v>153</v>
      </c>
      <c r="F67" s="77" t="s">
        <v>154</v>
      </c>
      <c r="G67" s="15" t="s">
        <v>114</v>
      </c>
      <c r="I67" s="59">
        <f t="shared" si="186"/>
        <v>0.61988216817634911</v>
      </c>
      <c r="J67" s="59">
        <f t="shared" si="186"/>
        <v>0.65986236935459153</v>
      </c>
      <c r="K67" s="59">
        <f t="shared" si="186"/>
        <v>0.58263691380511373</v>
      </c>
      <c r="L67" s="59">
        <f t="shared" si="186"/>
        <v>0.57675211951623184</v>
      </c>
      <c r="M67" s="59">
        <f t="shared" si="186"/>
        <v>0.60763409452938355</v>
      </c>
      <c r="N67" s="59">
        <f t="shared" si="186"/>
        <v>0.65717989454266046</v>
      </c>
      <c r="O67" s="59">
        <f t="shared" si="186"/>
        <v>0.63999287836822982</v>
      </c>
      <c r="P67" s="59">
        <f t="shared" si="186"/>
        <v>0.66975217720695224</v>
      </c>
      <c r="Q67" s="59">
        <f t="shared" si="186"/>
        <v>0.58220944239622308</v>
      </c>
      <c r="R67" s="59">
        <f t="shared" si="186"/>
        <v>0.62195136629917591</v>
      </c>
      <c r="S67" s="59">
        <f t="shared" si="186"/>
        <v>0.56663759879801934</v>
      </c>
      <c r="T67" s="59">
        <f t="shared" si="186"/>
        <v>0.60020130650226355</v>
      </c>
      <c r="U67" s="59">
        <f t="shared" si="186"/>
        <v>0.61337107344959574</v>
      </c>
      <c r="W67" s="59">
        <f t="shared" si="187"/>
        <v>0.61524228850028007</v>
      </c>
      <c r="X67" s="59">
        <f t="shared" si="187"/>
        <v>0.5870576085596152</v>
      </c>
      <c r="Y67" s="59">
        <f t="shared" si="187"/>
        <v>0.72744380198290826</v>
      </c>
      <c r="Z67" s="59">
        <f t="shared" si="187"/>
        <v>0.60132922559787616</v>
      </c>
      <c r="AA67" s="59">
        <f t="shared" si="187"/>
        <v>0.6407140126830394</v>
      </c>
      <c r="AB67" s="59">
        <f t="shared" si="187"/>
        <v>0.61475448660639487</v>
      </c>
      <c r="AC67" s="59">
        <f t="shared" si="187"/>
        <v>0.63126228149580976</v>
      </c>
      <c r="AD67" s="59">
        <f t="shared" si="187"/>
        <v>0.60245874430953938</v>
      </c>
      <c r="AE67" s="59">
        <f t="shared" si="187"/>
        <v>0.61655253312761238</v>
      </c>
      <c r="AF67" s="59">
        <f t="shared" si="187"/>
        <v>0.64132346120751005</v>
      </c>
      <c r="AG67" s="59">
        <f t="shared" si="187"/>
        <v>0.59902657350839372</v>
      </c>
      <c r="AH67" s="59">
        <f t="shared" si="187"/>
        <v>0.6116523760465149</v>
      </c>
      <c r="AI67" s="59">
        <f t="shared" si="187"/>
        <v>0.62170313457124993</v>
      </c>
      <c r="AK67" s="61">
        <v>0.60841454965488984</v>
      </c>
      <c r="AL67" s="61">
        <v>0.6354049225618259</v>
      </c>
      <c r="AM67" s="61">
        <v>0.60848792272233942</v>
      </c>
      <c r="AN67" s="61">
        <f t="shared" si="197"/>
        <v>0.55621495054725556</v>
      </c>
      <c r="AO67" s="61">
        <f t="shared" si="197"/>
        <v>0.58255878311667986</v>
      </c>
      <c r="AP67" s="61">
        <f t="shared" si="197"/>
        <v>0.54793878197757484</v>
      </c>
      <c r="AQ67" s="61">
        <v>0.60826777721510417</v>
      </c>
      <c r="AR67" s="61">
        <v>0.62067581618782142</v>
      </c>
      <c r="AS67" s="61">
        <v>0.61021469973855069</v>
      </c>
      <c r="AT67" s="61">
        <f t="shared" si="189"/>
        <v>0.57550369562115822</v>
      </c>
      <c r="AU67" s="61">
        <f t="shared" si="189"/>
        <v>0.59221382313660997</v>
      </c>
      <c r="AV67" s="61">
        <f t="shared" si="189"/>
        <v>0.5940387467180388</v>
      </c>
      <c r="AW67" s="59">
        <f t="shared" si="190"/>
        <v>0.57906744117384479</v>
      </c>
      <c r="AY67" s="62">
        <v>0.30440036834580425</v>
      </c>
      <c r="AZ67" s="62">
        <v>0.3053513743818797</v>
      </c>
      <c r="BA67" s="62">
        <v>0.30504832201333826</v>
      </c>
      <c r="BB67" s="62">
        <v>0.30211468119862767</v>
      </c>
      <c r="BC67" s="62">
        <v>0.30199896636100554</v>
      </c>
      <c r="BD67" s="62">
        <v>0.3011497943744591</v>
      </c>
      <c r="BE67" s="62">
        <v>0.30075556396844844</v>
      </c>
      <c r="BF67" s="62">
        <v>0.29952087326441268</v>
      </c>
      <c r="BG67" s="62">
        <v>0.2992480262985055</v>
      </c>
      <c r="BH67" s="62">
        <v>0.30023703391637951</v>
      </c>
      <c r="BI67" s="62">
        <v>0.2997030102220184</v>
      </c>
      <c r="BJ67" s="62">
        <v>0.3001501045498593</v>
      </c>
      <c r="BK67" s="59">
        <f t="shared" si="191"/>
        <v>0.30159137290546156</v>
      </c>
      <c r="BM67" s="59">
        <f t="shared" si="191"/>
        <v>0.64203480230406174</v>
      </c>
      <c r="BN67" s="59">
        <f t="shared" si="191"/>
        <v>0.6532031764866395</v>
      </c>
      <c r="BO67" s="59">
        <f t="shared" si="191"/>
        <v>0.65384784284948549</v>
      </c>
      <c r="BP67" s="62">
        <v>0.53133785847407455</v>
      </c>
      <c r="BQ67" s="62">
        <v>0.5321089756417392</v>
      </c>
      <c r="BR67" s="62">
        <v>0.53092940034323943</v>
      </c>
      <c r="BS67" s="62">
        <v>0.30075556396844844</v>
      </c>
      <c r="BT67" s="62">
        <v>0.29952087326441268</v>
      </c>
      <c r="BU67" s="62">
        <v>0.2992480262985055</v>
      </c>
      <c r="BV67" s="62">
        <v>0.30023703391637951</v>
      </c>
      <c r="BW67" s="62">
        <v>0.2997030102220184</v>
      </c>
      <c r="BX67" s="62">
        <v>0.3001501045498593</v>
      </c>
      <c r="BY67" s="59">
        <f t="shared" si="192"/>
        <v>0.44460217920159634</v>
      </c>
      <c r="CA67" s="163"/>
      <c r="CB67" s="163"/>
      <c r="CC67" s="163"/>
      <c r="CD67" s="163"/>
      <c r="CE67" s="163"/>
      <c r="CF67" s="163"/>
      <c r="CG67" s="163"/>
      <c r="CH67" s="163"/>
      <c r="CI67" s="163"/>
      <c r="CJ67" s="163"/>
      <c r="CK67" s="163"/>
      <c r="CL67" s="163"/>
      <c r="CM67" s="59">
        <f t="shared" si="193"/>
        <v>0</v>
      </c>
      <c r="CO67" s="163"/>
      <c r="CP67" s="163"/>
      <c r="CQ67" s="163"/>
      <c r="CR67" s="163"/>
      <c r="CS67" s="59">
        <f t="shared" si="194"/>
        <v>0</v>
      </c>
      <c r="CU67" s="163"/>
      <c r="CV67" s="163"/>
      <c r="CW67" s="163"/>
      <c r="CX67" s="163"/>
      <c r="CY67" s="59">
        <f t="shared" si="195"/>
        <v>0</v>
      </c>
      <c r="DA67" s="163"/>
      <c r="DB67" s="163"/>
      <c r="DC67" s="163"/>
      <c r="DD67" s="163"/>
      <c r="DE67" s="163"/>
      <c r="DF67" s="163"/>
      <c r="DG67" s="163"/>
      <c r="DH67" s="163"/>
      <c r="DI67" s="163"/>
      <c r="DJ67" s="163"/>
      <c r="DK67" s="163"/>
      <c r="DL67" s="163"/>
      <c r="DM67" s="163"/>
      <c r="DN67" s="163"/>
      <c r="DO67" s="163"/>
      <c r="DP67" s="163"/>
      <c r="DQ67" s="163"/>
      <c r="DR67" s="163"/>
      <c r="DS67" s="163"/>
      <c r="DU67" s="59">
        <f t="shared" si="8"/>
        <v>0.14301080629613477</v>
      </c>
      <c r="DW67" s="27">
        <f t="shared" si="175"/>
        <v>0.76778998021427358</v>
      </c>
      <c r="DX67" s="59">
        <f t="shared" si="196"/>
        <v>2.1569625144072065E-2</v>
      </c>
    </row>
    <row r="68" spans="1:128" x14ac:dyDescent="0.3">
      <c r="B68" s="15" t="s">
        <v>155</v>
      </c>
      <c r="C68" s="16" t="s">
        <v>156</v>
      </c>
      <c r="D68" s="15" t="s">
        <v>157</v>
      </c>
      <c r="E68" s="16" t="s">
        <v>158</v>
      </c>
      <c r="F68" s="77" t="s">
        <v>159</v>
      </c>
      <c r="G68" s="15" t="s">
        <v>114</v>
      </c>
      <c r="I68" s="59">
        <f t="shared" si="186"/>
        <v>0.45706655441524546</v>
      </c>
      <c r="J68" s="59">
        <f t="shared" si="186"/>
        <v>0.51311788660062108</v>
      </c>
      <c r="K68" s="59">
        <f t="shared" si="186"/>
        <v>0.44705489180842756</v>
      </c>
      <c r="L68" s="59">
        <f t="shared" si="186"/>
        <v>0.47238532796889554</v>
      </c>
      <c r="M68" s="59">
        <f t="shared" si="186"/>
        <v>0.48638597918969129</v>
      </c>
      <c r="N68" s="59">
        <f t="shared" si="186"/>
        <v>0.53351418455961974</v>
      </c>
      <c r="O68" s="59">
        <f t="shared" si="186"/>
        <v>0.44309495068814519</v>
      </c>
      <c r="P68" s="59">
        <f t="shared" si="186"/>
        <v>0.45465531849527746</v>
      </c>
      <c r="Q68" s="59">
        <f t="shared" si="186"/>
        <v>0.38973177732086184</v>
      </c>
      <c r="R68" s="59">
        <f t="shared" si="186"/>
        <v>0.43848072689664863</v>
      </c>
      <c r="S68" s="59">
        <f t="shared" si="186"/>
        <v>0.39772950704441323</v>
      </c>
      <c r="T68" s="59">
        <f t="shared" si="186"/>
        <v>0.41436467725666015</v>
      </c>
      <c r="U68" s="59">
        <f t="shared" si="186"/>
        <v>0.44952075994975027</v>
      </c>
      <c r="W68" s="59">
        <f t="shared" si="187"/>
        <v>0.43845465326477012</v>
      </c>
      <c r="X68" s="59">
        <f t="shared" si="187"/>
        <v>0.38778979399422225</v>
      </c>
      <c r="Y68" s="59">
        <f t="shared" si="187"/>
        <v>0.50136402476496333</v>
      </c>
      <c r="Z68" s="59">
        <f t="shared" si="187"/>
        <v>0.40086423118321374</v>
      </c>
      <c r="AA68" s="59">
        <f t="shared" si="187"/>
        <v>0.44228119432872054</v>
      </c>
      <c r="AB68" s="59">
        <f t="shared" si="187"/>
        <v>0.43206662319260858</v>
      </c>
      <c r="AC68" s="59">
        <f t="shared" si="187"/>
        <v>0.43917266472819599</v>
      </c>
      <c r="AD68" s="59">
        <f t="shared" si="187"/>
        <v>0.44931641905383712</v>
      </c>
      <c r="AE68" s="59">
        <f t="shared" si="187"/>
        <v>0.44276207263028244</v>
      </c>
      <c r="AF68" s="59">
        <f t="shared" si="187"/>
        <v>0.46567940085363524</v>
      </c>
      <c r="AG68" s="59">
        <f t="shared" si="187"/>
        <v>0.4243033338359411</v>
      </c>
      <c r="AH68" s="59">
        <f t="shared" si="187"/>
        <v>0.41122552619945807</v>
      </c>
      <c r="AI68" s="59">
        <f t="shared" si="187"/>
        <v>0.43400601948782319</v>
      </c>
      <c r="AK68" s="61">
        <v>0.38508992459496938</v>
      </c>
      <c r="AL68" s="61">
        <v>0.47015122568100309</v>
      </c>
      <c r="AM68" s="61">
        <v>0.38532116291848029</v>
      </c>
      <c r="AN68" s="61">
        <f t="shared" si="197"/>
        <v>0.37244331172819062</v>
      </c>
      <c r="AO68" s="61">
        <f t="shared" si="197"/>
        <v>0.40239815843713267</v>
      </c>
      <c r="AP68" s="61">
        <f t="shared" si="197"/>
        <v>0.37232972446272944</v>
      </c>
      <c r="AQ68" s="61">
        <v>0.38462736504698564</v>
      </c>
      <c r="AR68" s="61">
        <v>0.42373182435122581</v>
      </c>
      <c r="AS68" s="61">
        <v>0.39076317367508756</v>
      </c>
      <c r="AT68" s="61">
        <f t="shared" si="189"/>
        <v>0.38577619674481356</v>
      </c>
      <c r="AU68" s="61">
        <f t="shared" si="189"/>
        <v>0.37700219173999638</v>
      </c>
      <c r="AV68" s="61">
        <f t="shared" si="189"/>
        <v>0.37377438349708136</v>
      </c>
      <c r="AW68" s="59">
        <f t="shared" si="190"/>
        <v>0.38765432319436749</v>
      </c>
      <c r="AY68" s="62">
        <v>0.20754574174144497</v>
      </c>
      <c r="AZ68" s="62">
        <v>0.20819415506049077</v>
      </c>
      <c r="BA68" s="62">
        <v>0.20798752840968468</v>
      </c>
      <c r="BB68" s="62">
        <v>0.20598731841585052</v>
      </c>
      <c r="BC68" s="62">
        <v>0.20590842192194908</v>
      </c>
      <c r="BD68" s="62">
        <v>0.20532944092146085</v>
      </c>
      <c r="BE68" s="62">
        <v>0.20506064741612723</v>
      </c>
      <c r="BF68" s="62">
        <v>0.20421881269896536</v>
      </c>
      <c r="BG68" s="62">
        <v>0.20403278064444177</v>
      </c>
      <c r="BH68" s="62">
        <v>0.20470710413739629</v>
      </c>
      <c r="BI68" s="62">
        <v>0.20434299700981304</v>
      </c>
      <c r="BJ68" s="62">
        <v>0.20464783410447354</v>
      </c>
      <c r="BK68" s="59">
        <f t="shared" si="191"/>
        <v>0.20563051724489648</v>
      </c>
      <c r="BM68" s="59">
        <f t="shared" si="191"/>
        <v>0.38277097358833989</v>
      </c>
      <c r="BN68" s="59">
        <f t="shared" si="191"/>
        <v>0.38113178039198553</v>
      </c>
      <c r="BO68" s="59">
        <f t="shared" si="191"/>
        <v>0.42329875546272472</v>
      </c>
      <c r="BP68" s="62">
        <v>0.35624946017482612</v>
      </c>
      <c r="BQ68" s="62">
        <v>0.35676647598751637</v>
      </c>
      <c r="BR68" s="62">
        <v>0.35597559866412576</v>
      </c>
      <c r="BS68" s="62">
        <v>0.20506064741612723</v>
      </c>
      <c r="BT68" s="62">
        <v>0.20421881269896536</v>
      </c>
      <c r="BU68" s="62">
        <v>0.20403278064444177</v>
      </c>
      <c r="BV68" s="62">
        <v>0.20470710413739629</v>
      </c>
      <c r="BW68" s="62">
        <v>0.20434299700981304</v>
      </c>
      <c r="BX68" s="62">
        <v>0.20464783410447354</v>
      </c>
      <c r="BY68" s="59">
        <f t="shared" si="192"/>
        <v>0.28978260928863731</v>
      </c>
      <c r="CA68" s="163"/>
      <c r="CB68" s="163"/>
      <c r="CC68" s="163"/>
      <c r="CD68" s="163"/>
      <c r="CE68" s="163"/>
      <c r="CF68" s="163"/>
      <c r="CG68" s="163"/>
      <c r="CH68" s="163"/>
      <c r="CI68" s="163"/>
      <c r="CJ68" s="163"/>
      <c r="CK68" s="163"/>
      <c r="CL68" s="163"/>
      <c r="CM68" s="59">
        <f t="shared" si="193"/>
        <v>0</v>
      </c>
      <c r="CO68" s="163"/>
      <c r="CP68" s="163"/>
      <c r="CQ68" s="163"/>
      <c r="CR68" s="163"/>
      <c r="CS68" s="59">
        <f t="shared" si="194"/>
        <v>0</v>
      </c>
      <c r="CU68" s="163"/>
      <c r="CV68" s="163"/>
      <c r="CW68" s="163"/>
      <c r="CX68" s="163"/>
      <c r="CY68" s="59">
        <f t="shared" si="195"/>
        <v>0</v>
      </c>
      <c r="DA68" s="163"/>
      <c r="DB68" s="163"/>
      <c r="DC68" s="163"/>
      <c r="DD68" s="163"/>
      <c r="DE68" s="163"/>
      <c r="DF68" s="163"/>
      <c r="DG68" s="163"/>
      <c r="DH68" s="163"/>
      <c r="DI68" s="163"/>
      <c r="DJ68" s="163"/>
      <c r="DK68" s="163"/>
      <c r="DL68" s="163"/>
      <c r="DM68" s="163"/>
      <c r="DN68" s="163"/>
      <c r="DO68" s="163"/>
      <c r="DP68" s="163"/>
      <c r="DQ68" s="163"/>
      <c r="DR68" s="163"/>
      <c r="DS68" s="163"/>
      <c r="DU68" s="59">
        <f t="shared" si="8"/>
        <v>8.4152092043740828E-2</v>
      </c>
      <c r="DW68" s="27">
        <f t="shared" si="175"/>
        <v>0.74752838276317146</v>
      </c>
      <c r="DX68" s="59">
        <f t="shared" si="196"/>
        <v>1.405864061856708E-2</v>
      </c>
    </row>
    <row r="69" spans="1:128" x14ac:dyDescent="0.3">
      <c r="B69" s="15" t="s">
        <v>160</v>
      </c>
      <c r="C69" s="16" t="s">
        <v>161</v>
      </c>
      <c r="D69" s="15" t="s">
        <v>162</v>
      </c>
      <c r="E69" s="16" t="s">
        <v>163</v>
      </c>
      <c r="F69" s="77" t="s">
        <v>164</v>
      </c>
      <c r="G69" s="15" t="s">
        <v>114</v>
      </c>
      <c r="I69" s="59">
        <f t="shared" si="186"/>
        <v>0.26486517642117552</v>
      </c>
      <c r="J69" s="59">
        <f t="shared" si="186"/>
        <v>0.23926718888381346</v>
      </c>
      <c r="K69" s="59">
        <f t="shared" si="186"/>
        <v>0.17901977666927807</v>
      </c>
      <c r="L69" s="59">
        <f t="shared" si="186"/>
        <v>0.1987262214406299</v>
      </c>
      <c r="M69" s="59">
        <f t="shared" si="186"/>
        <v>0.24871589700863014</v>
      </c>
      <c r="N69" s="59">
        <f t="shared" si="186"/>
        <v>0.27809552541565524</v>
      </c>
      <c r="O69" s="59">
        <f t="shared" si="186"/>
        <v>0.22311151456755038</v>
      </c>
      <c r="P69" s="59">
        <f t="shared" si="186"/>
        <v>0.2363269468744757</v>
      </c>
      <c r="Q69" s="59">
        <f t="shared" si="186"/>
        <v>0.23231953220414733</v>
      </c>
      <c r="R69" s="59">
        <f t="shared" si="186"/>
        <v>0.22407611427408991</v>
      </c>
      <c r="S69" s="59">
        <f t="shared" si="186"/>
        <v>0.19608290480120533</v>
      </c>
      <c r="T69" s="59">
        <f t="shared" si="186"/>
        <v>0.19928349728117553</v>
      </c>
      <c r="U69" s="59">
        <f t="shared" si="186"/>
        <v>0.2250176419746078</v>
      </c>
      <c r="W69" s="59">
        <f t="shared" si="187"/>
        <v>0.22353803795710531</v>
      </c>
      <c r="X69" s="59">
        <f t="shared" si="187"/>
        <v>0.17682270873958664</v>
      </c>
      <c r="Y69" s="59">
        <f t="shared" si="187"/>
        <v>0.19084851275896511</v>
      </c>
      <c r="Z69" s="59">
        <f t="shared" si="187"/>
        <v>0.18754755923076027</v>
      </c>
      <c r="AA69" s="59">
        <f t="shared" si="187"/>
        <v>0.19514742712238881</v>
      </c>
      <c r="AB69" s="59">
        <f t="shared" si="187"/>
        <v>0.16733374276038596</v>
      </c>
      <c r="AC69" s="59">
        <f t="shared" si="187"/>
        <v>0.20732170199912225</v>
      </c>
      <c r="AD69" s="59">
        <f t="shared" si="187"/>
        <v>0.19319486509098854</v>
      </c>
      <c r="AE69" s="59">
        <f t="shared" si="187"/>
        <v>0.21645457834650753</v>
      </c>
      <c r="AF69" s="59">
        <f t="shared" si="187"/>
        <v>0.19952591656697274</v>
      </c>
      <c r="AG69" s="59">
        <f t="shared" si="187"/>
        <v>0.16822012724607491</v>
      </c>
      <c r="AH69" s="59">
        <f t="shared" si="187"/>
        <v>0.17392840008232563</v>
      </c>
      <c r="AI69" s="59">
        <f t="shared" si="187"/>
        <v>0.19102967725004064</v>
      </c>
      <c r="AK69" s="61">
        <v>0.21229461216709847</v>
      </c>
      <c r="AL69" s="61">
        <v>0.23610848111645494</v>
      </c>
      <c r="AM69" s="61">
        <v>0.21235934993929156</v>
      </c>
      <c r="AN69" s="61">
        <f t="shared" si="197"/>
        <v>0.1505479330018939</v>
      </c>
      <c r="AO69" s="61">
        <f t="shared" si="197"/>
        <v>0.19975324818941281</v>
      </c>
      <c r="AP69" s="61">
        <f t="shared" si="197"/>
        <v>0.19050619122411036</v>
      </c>
      <c r="AQ69" s="61">
        <v>0.21216511341365457</v>
      </c>
      <c r="AR69" s="61">
        <v>0.22311284707534335</v>
      </c>
      <c r="AS69" s="61">
        <v>0.21388290212253125</v>
      </c>
      <c r="AT69" s="61">
        <f t="shared" si="189"/>
        <v>0.26362617574558028</v>
      </c>
      <c r="AU69" s="61">
        <f t="shared" si="189"/>
        <v>0.23826169051477011</v>
      </c>
      <c r="AV69" s="61">
        <f t="shared" si="189"/>
        <v>0.23933897678252108</v>
      </c>
      <c r="AW69" s="59">
        <f t="shared" si="190"/>
        <v>0.2007069164817154</v>
      </c>
      <c r="AY69" s="62">
        <v>0.14357798081134165</v>
      </c>
      <c r="AZ69" s="62">
        <v>0.1440265463868077</v>
      </c>
      <c r="BA69" s="62">
        <v>0.14388360422352542</v>
      </c>
      <c r="BB69" s="62">
        <v>0.14249987979871337</v>
      </c>
      <c r="BC69" s="62">
        <v>0.14244530002659944</v>
      </c>
      <c r="BD69" s="62">
        <v>0.14204476700539301</v>
      </c>
      <c r="BE69" s="62">
        <v>0.14185881846013654</v>
      </c>
      <c r="BF69" s="62">
        <v>0.14127644597755595</v>
      </c>
      <c r="BG69" s="62">
        <v>0.14114775094131685</v>
      </c>
      <c r="BH69" s="62">
        <v>0.14161424090502173</v>
      </c>
      <c r="BI69" s="62">
        <v>0.14136235538938174</v>
      </c>
      <c r="BJ69" s="62">
        <v>0.14157323851403905</v>
      </c>
      <c r="BK69" s="59">
        <f t="shared" si="191"/>
        <v>0.14225304846771686</v>
      </c>
      <c r="BM69" s="59">
        <f t="shared" si="191"/>
        <v>0.23445136212533746</v>
      </c>
      <c r="BN69" s="59">
        <f t="shared" si="191"/>
        <v>0.24722387559089171</v>
      </c>
      <c r="BO69" s="59">
        <f t="shared" si="191"/>
        <v>0.22443870102080518</v>
      </c>
      <c r="BP69" s="62">
        <v>0.18969838139712952</v>
      </c>
      <c r="BQ69" s="62">
        <v>0.18997368585029539</v>
      </c>
      <c r="BR69" s="62">
        <v>0.18955255356827796</v>
      </c>
      <c r="BS69" s="62">
        <v>0.14185881846013654</v>
      </c>
      <c r="BT69" s="62">
        <v>0.14127644597755595</v>
      </c>
      <c r="BU69" s="62">
        <v>0.14114775094131685</v>
      </c>
      <c r="BV69" s="62">
        <v>0.14161424090502173</v>
      </c>
      <c r="BW69" s="62">
        <v>0.14136235538938174</v>
      </c>
      <c r="BX69" s="62">
        <v>0.14157323851403905</v>
      </c>
      <c r="BY69" s="59">
        <f t="shared" si="192"/>
        <v>0.17685726933211493</v>
      </c>
      <c r="CA69" s="163"/>
      <c r="CB69" s="163"/>
      <c r="CC69" s="163"/>
      <c r="CD69" s="163"/>
      <c r="CE69" s="163"/>
      <c r="CF69" s="163"/>
      <c r="CG69" s="163"/>
      <c r="CH69" s="163"/>
      <c r="CI69" s="163"/>
      <c r="CJ69" s="163"/>
      <c r="CK69" s="163"/>
      <c r="CL69" s="163"/>
      <c r="CM69" s="59">
        <f t="shared" si="193"/>
        <v>0</v>
      </c>
      <c r="CO69" s="163"/>
      <c r="CP69" s="163"/>
      <c r="CQ69" s="163"/>
      <c r="CR69" s="163"/>
      <c r="CS69" s="59">
        <f t="shared" si="194"/>
        <v>0</v>
      </c>
      <c r="CU69" s="163"/>
      <c r="CV69" s="163"/>
      <c r="CW69" s="163"/>
      <c r="CX69" s="163"/>
      <c r="CY69" s="59">
        <f t="shared" si="195"/>
        <v>0</v>
      </c>
      <c r="DA69" s="163"/>
      <c r="DB69" s="163"/>
      <c r="DC69" s="163"/>
      <c r="DD69" s="163"/>
      <c r="DE69" s="163"/>
      <c r="DF69" s="163"/>
      <c r="DG69" s="163"/>
      <c r="DH69" s="163"/>
      <c r="DI69" s="163"/>
      <c r="DJ69" s="163"/>
      <c r="DK69" s="163"/>
      <c r="DL69" s="163"/>
      <c r="DM69" s="163"/>
      <c r="DN69" s="163"/>
      <c r="DO69" s="163"/>
      <c r="DP69" s="163"/>
      <c r="DQ69" s="163"/>
      <c r="DR69" s="163"/>
      <c r="DS69" s="163"/>
      <c r="DU69" s="59">
        <f t="shared" si="8"/>
        <v>3.4604220864398072E-2</v>
      </c>
      <c r="DW69" s="27">
        <f t="shared" si="175"/>
        <v>0.88117177241486244</v>
      </c>
      <c r="DX69" s="59">
        <f t="shared" si="196"/>
        <v>8.5801311418408233E-3</v>
      </c>
    </row>
    <row r="70" spans="1:128" s="70" customFormat="1" x14ac:dyDescent="0.3">
      <c r="B70" s="71" t="s">
        <v>165</v>
      </c>
      <c r="C70" s="72" t="s">
        <v>166</v>
      </c>
      <c r="D70" s="71" t="s">
        <v>167</v>
      </c>
      <c r="E70" s="72" t="s">
        <v>168</v>
      </c>
      <c r="F70" s="73" t="s">
        <v>169</v>
      </c>
      <c r="G70" s="71" t="s">
        <v>114</v>
      </c>
      <c r="I70" s="74">
        <f t="shared" si="186"/>
        <v>7.9917954156743827</v>
      </c>
      <c r="J70" s="74">
        <f t="shared" si="186"/>
        <v>7.8912779483316609</v>
      </c>
      <c r="K70" s="74">
        <f t="shared" si="186"/>
        <v>7.0620447481838537</v>
      </c>
      <c r="L70" s="74">
        <f t="shared" si="186"/>
        <v>7.7728561824772155</v>
      </c>
      <c r="M70" s="74">
        <f t="shared" si="186"/>
        <v>7.5099058386843343</v>
      </c>
      <c r="N70" s="74">
        <f t="shared" si="186"/>
        <v>7.7585067325185655</v>
      </c>
      <c r="O70" s="74">
        <f t="shared" si="186"/>
        <v>7.6396481372694911</v>
      </c>
      <c r="P70" s="74">
        <f t="shared" si="186"/>
        <v>7.0243621429953089</v>
      </c>
      <c r="Q70" s="74">
        <f t="shared" si="186"/>
        <v>7.2788797016918245</v>
      </c>
      <c r="R70" s="74">
        <f t="shared" si="186"/>
        <v>6.8546636623250912</v>
      </c>
      <c r="S70" s="74">
        <f t="shared" si="186"/>
        <v>6.4788082450266371</v>
      </c>
      <c r="T70" s="74">
        <f t="shared" si="186"/>
        <v>6.8119601313792222</v>
      </c>
      <c r="U70" s="74">
        <f t="shared" si="186"/>
        <v>7.3084448775785607</v>
      </c>
      <c r="W70" s="74">
        <f t="shared" si="187"/>
        <v>6.452041368512262</v>
      </c>
      <c r="X70" s="74">
        <f t="shared" si="187"/>
        <v>5.8009044518384894</v>
      </c>
      <c r="Y70" s="74">
        <f t="shared" si="187"/>
        <v>6.0151666261460601</v>
      </c>
      <c r="Z70" s="74">
        <f t="shared" si="187"/>
        <v>5.6234699061209721</v>
      </c>
      <c r="AA70" s="74">
        <f t="shared" si="187"/>
        <v>6.0344574832227851</v>
      </c>
      <c r="AB70" s="74">
        <f t="shared" si="187"/>
        <v>5.6053080649207612</v>
      </c>
      <c r="AC70" s="74">
        <f t="shared" si="187"/>
        <v>6.2125994630173604</v>
      </c>
      <c r="AD70" s="74">
        <f t="shared" si="187"/>
        <v>6.1717383618042856</v>
      </c>
      <c r="AE70" s="74">
        <f t="shared" si="187"/>
        <v>6.1266904916816234</v>
      </c>
      <c r="AF70" s="74">
        <f t="shared" si="187"/>
        <v>5.5222446140557429</v>
      </c>
      <c r="AG70" s="74">
        <f t="shared" si="187"/>
        <v>5.6240745531532514</v>
      </c>
      <c r="AH70" s="74">
        <f t="shared" si="187"/>
        <v>5.7410772496176765</v>
      </c>
      <c r="AI70" s="74">
        <f t="shared" si="187"/>
        <v>5.9006279433049365</v>
      </c>
      <c r="AK70" s="4">
        <v>5.7799407039927511</v>
      </c>
      <c r="AL70" s="4">
        <v>5.8635519305739816</v>
      </c>
      <c r="AM70" s="4">
        <v>5.7912771628673632</v>
      </c>
      <c r="AN70" s="4">
        <f t="shared" si="197"/>
        <v>5.523930007303453</v>
      </c>
      <c r="AO70" s="4">
        <f t="shared" si="197"/>
        <v>6.4144081227785348</v>
      </c>
      <c r="AP70" s="4">
        <f t="shared" si="197"/>
        <v>5.72968648694793</v>
      </c>
      <c r="AQ70" s="4">
        <v>5.7956443411799103</v>
      </c>
      <c r="AR70" s="4">
        <v>6.8209146672445371</v>
      </c>
      <c r="AS70" s="4">
        <v>6.8805543792566244</v>
      </c>
      <c r="AT70" s="83">
        <f t="shared" si="189"/>
        <v>7.292103115145304</v>
      </c>
      <c r="AU70" s="83">
        <f t="shared" si="189"/>
        <v>7.271470065649754</v>
      </c>
      <c r="AV70" s="83">
        <f t="shared" si="189"/>
        <v>7.1037130668954775</v>
      </c>
      <c r="AW70" s="74">
        <f t="shared" si="190"/>
        <v>6.3042881539853317</v>
      </c>
      <c r="AY70" s="74">
        <f t="shared" ref="AY70:BJ70" si="198">AY133/AY$8</f>
        <v>6.7398164256630526</v>
      </c>
      <c r="AZ70" s="74">
        <f t="shared" si="198"/>
        <v>6.8313813883352079</v>
      </c>
      <c r="BA70" s="74">
        <f t="shared" si="198"/>
        <v>6.8549562392662118</v>
      </c>
      <c r="BB70" s="74">
        <f t="shared" si="198"/>
        <v>6.8740499561248578</v>
      </c>
      <c r="BC70" s="74">
        <f t="shared" si="198"/>
        <v>6.9425820367706628</v>
      </c>
      <c r="BD70" s="74">
        <f t="shared" si="198"/>
        <v>6.8878878972676647</v>
      </c>
      <c r="BE70" s="74">
        <f t="shared" si="198"/>
        <v>6.8509119786736434</v>
      </c>
      <c r="BF70" s="74">
        <f t="shared" si="198"/>
        <v>6.7925166537582253</v>
      </c>
      <c r="BG70" s="74">
        <f t="shared" si="198"/>
        <v>6.7227718554322067</v>
      </c>
      <c r="BH70" s="74">
        <f t="shared" si="198"/>
        <v>6.7774821572173014</v>
      </c>
      <c r="BI70" s="74">
        <f t="shared" si="198"/>
        <v>6.7527757206420205</v>
      </c>
      <c r="BJ70" s="74">
        <f t="shared" si="198"/>
        <v>6.8952458666766496</v>
      </c>
      <c r="BK70" s="74">
        <f t="shared" si="191"/>
        <v>6.8271881187239236</v>
      </c>
      <c r="BM70" s="74">
        <f>IFERROR(BM133/BM$8,0)</f>
        <v>6.5975467362346265</v>
      </c>
      <c r="BN70" s="74">
        <f t="shared" si="191"/>
        <v>6.7538767873097454</v>
      </c>
      <c r="BO70" s="74">
        <f t="shared" ref="BO70:BX70" si="199">BO133/BO$8</f>
        <v>6.9803623682556344</v>
      </c>
      <c r="BP70" s="74">
        <f t="shared" si="199"/>
        <v>7.1854514502013815</v>
      </c>
      <c r="BQ70" s="74">
        <f t="shared" si="199"/>
        <v>7.1610983595530442</v>
      </c>
      <c r="BR70" s="74">
        <f t="shared" si="199"/>
        <v>7.1821976876035531</v>
      </c>
      <c r="BS70" s="74">
        <f t="shared" si="199"/>
        <v>6.9552019610484752</v>
      </c>
      <c r="BT70" s="74">
        <f t="shared" si="199"/>
        <v>7.1572331233892825</v>
      </c>
      <c r="BU70" s="74">
        <f t="shared" si="199"/>
        <v>7.0722700697781891</v>
      </c>
      <c r="BV70" s="74">
        <f t="shared" si="199"/>
        <v>7.1127440340204071</v>
      </c>
      <c r="BW70" s="74">
        <f t="shared" si="199"/>
        <v>7.2875562031838301</v>
      </c>
      <c r="BX70" s="74">
        <f t="shared" si="199"/>
        <v>7.2889338965144379</v>
      </c>
      <c r="BY70" s="74">
        <f t="shared" si="192"/>
        <v>7.0629396504826181</v>
      </c>
      <c r="CA70" s="74">
        <f t="shared" ref="CA70:CL70" si="200">CA133/CA$8</f>
        <v>0</v>
      </c>
      <c r="CB70" s="74">
        <f t="shared" si="200"/>
        <v>0</v>
      </c>
      <c r="CC70" s="74">
        <f t="shared" si="200"/>
        <v>0</v>
      </c>
      <c r="CD70" s="74">
        <f t="shared" si="200"/>
        <v>0</v>
      </c>
      <c r="CE70" s="74">
        <f t="shared" si="200"/>
        <v>0</v>
      </c>
      <c r="CF70" s="74">
        <f t="shared" si="200"/>
        <v>0</v>
      </c>
      <c r="CG70" s="74">
        <f t="shared" si="200"/>
        <v>0</v>
      </c>
      <c r="CH70" s="74">
        <f t="shared" si="200"/>
        <v>0</v>
      </c>
      <c r="CI70" s="74">
        <f t="shared" si="200"/>
        <v>0</v>
      </c>
      <c r="CJ70" s="74">
        <f t="shared" si="200"/>
        <v>0</v>
      </c>
      <c r="CK70" s="74">
        <f t="shared" si="200"/>
        <v>0</v>
      </c>
      <c r="CL70" s="74">
        <f t="shared" si="200"/>
        <v>0</v>
      </c>
      <c r="CM70" s="74">
        <f t="shared" si="193"/>
        <v>0</v>
      </c>
      <c r="CO70" s="74">
        <f>CO133/CO$8</f>
        <v>0</v>
      </c>
      <c r="CP70" s="74">
        <f>CP133/CP$8</f>
        <v>0</v>
      </c>
      <c r="CQ70" s="74">
        <f>CQ133/CQ$8</f>
        <v>0</v>
      </c>
      <c r="CR70" s="74">
        <f>CR133/CR$8</f>
        <v>0</v>
      </c>
      <c r="CS70" s="74">
        <f t="shared" si="194"/>
        <v>0</v>
      </c>
      <c r="CU70" s="74">
        <f t="shared" ref="CU70:CX70" si="201">CU133/CU$8</f>
        <v>0</v>
      </c>
      <c r="CV70" s="74">
        <f t="shared" si="201"/>
        <v>0</v>
      </c>
      <c r="CW70" s="74">
        <f t="shared" si="201"/>
        <v>0</v>
      </c>
      <c r="CX70" s="74">
        <f t="shared" si="201"/>
        <v>0</v>
      </c>
      <c r="CY70" s="74">
        <f t="shared" si="195"/>
        <v>0</v>
      </c>
      <c r="DA70" s="74">
        <f t="shared" ref="DA70:DS70" si="202">DA133/DA$8</f>
        <v>0</v>
      </c>
      <c r="DB70" s="74">
        <f t="shared" si="202"/>
        <v>0</v>
      </c>
      <c r="DC70" s="74">
        <f t="shared" si="202"/>
        <v>0</v>
      </c>
      <c r="DD70" s="74">
        <f t="shared" si="202"/>
        <v>0</v>
      </c>
      <c r="DE70" s="74">
        <f t="shared" si="202"/>
        <v>0</v>
      </c>
      <c r="DF70" s="74">
        <f t="shared" si="202"/>
        <v>0</v>
      </c>
      <c r="DG70" s="74" t="e">
        <f t="shared" si="202"/>
        <v>#DIV/0!</v>
      </c>
      <c r="DH70" s="74" t="e">
        <f t="shared" si="202"/>
        <v>#DIV/0!</v>
      </c>
      <c r="DI70" s="74" t="e">
        <f t="shared" si="202"/>
        <v>#DIV/0!</v>
      </c>
      <c r="DJ70" s="74" t="e">
        <f t="shared" si="202"/>
        <v>#DIV/0!</v>
      </c>
      <c r="DK70" s="74" t="e">
        <f t="shared" si="202"/>
        <v>#DIV/0!</v>
      </c>
      <c r="DL70" s="74" t="e">
        <f t="shared" si="202"/>
        <v>#DIV/0!</v>
      </c>
      <c r="DM70" s="74" t="e">
        <f t="shared" si="202"/>
        <v>#DIV/0!</v>
      </c>
      <c r="DN70" s="74" t="e">
        <f t="shared" si="202"/>
        <v>#DIV/0!</v>
      </c>
      <c r="DO70" s="74" t="e">
        <f t="shared" si="202"/>
        <v>#DIV/0!</v>
      </c>
      <c r="DP70" s="74" t="e">
        <f t="shared" si="202"/>
        <v>#DIV/0!</v>
      </c>
      <c r="DQ70" s="74" t="e">
        <f t="shared" si="202"/>
        <v>#DIV/0!</v>
      </c>
      <c r="DR70" s="74" t="e">
        <f t="shared" si="202"/>
        <v>#DIV/0!</v>
      </c>
      <c r="DS70" s="74" t="e">
        <f t="shared" si="202"/>
        <v>#DIV/0!</v>
      </c>
      <c r="DU70" s="75">
        <f>+BY70-BK70</f>
        <v>0.23575153175869445</v>
      </c>
      <c r="DW70" s="76">
        <f>+BY70/AW70</f>
        <v>1.1203389626182769</v>
      </c>
      <c r="DX70" s="74">
        <f t="shared" si="196"/>
        <v>0.34265455232291053</v>
      </c>
    </row>
    <row r="71" spans="1:128" s="84" customFormat="1" x14ac:dyDescent="0.3">
      <c r="B71" s="85"/>
      <c r="C71" s="86"/>
      <c r="D71" s="85"/>
      <c r="E71" s="86"/>
      <c r="G71" s="85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8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8"/>
      <c r="AK71" s="89"/>
      <c r="AL71" s="89"/>
      <c r="AM71" s="89"/>
      <c r="AN71" s="90"/>
      <c r="AO71" s="89"/>
      <c r="AP71" s="89"/>
      <c r="AQ71" s="89"/>
      <c r="AR71" s="89"/>
      <c r="AS71" s="89"/>
      <c r="AT71" s="59"/>
      <c r="AU71" s="59"/>
      <c r="AV71" s="59"/>
      <c r="AW71" s="88"/>
      <c r="AY71" s="89"/>
      <c r="AZ71" s="89"/>
      <c r="BA71" s="89"/>
      <c r="BB71" s="90"/>
      <c r="BC71" s="89"/>
      <c r="BD71" s="89"/>
      <c r="BE71" s="89"/>
      <c r="BF71" s="89"/>
      <c r="BG71" s="89"/>
      <c r="BH71" s="89"/>
      <c r="BI71" s="89"/>
      <c r="BJ71" s="89"/>
      <c r="BK71" s="88"/>
      <c r="BM71" s="89"/>
      <c r="BN71" s="89"/>
      <c r="BO71" s="89"/>
      <c r="BP71" s="90"/>
      <c r="BQ71" s="89"/>
      <c r="BR71" s="89"/>
      <c r="BS71" s="89"/>
      <c r="BT71" s="89"/>
      <c r="BU71" s="89"/>
      <c r="BV71" s="89"/>
      <c r="BW71" s="89"/>
      <c r="BX71" s="89"/>
      <c r="BY71" s="88"/>
      <c r="CA71" s="90"/>
      <c r="CB71" s="90"/>
      <c r="CC71" s="90"/>
      <c r="CD71" s="90"/>
      <c r="CE71" s="89"/>
      <c r="CF71" s="89"/>
      <c r="CG71" s="89"/>
      <c r="CH71" s="89"/>
      <c r="CI71" s="89"/>
      <c r="CJ71" s="89"/>
      <c r="CK71" s="89"/>
      <c r="CL71" s="89"/>
      <c r="CM71" s="88"/>
      <c r="CO71" s="90"/>
      <c r="CP71" s="90"/>
      <c r="CQ71" s="90"/>
      <c r="CR71" s="90"/>
      <c r="CS71" s="88"/>
      <c r="CU71" s="90"/>
      <c r="CV71" s="90"/>
      <c r="CW71" s="90"/>
      <c r="CX71" s="90"/>
      <c r="CY71" s="88"/>
      <c r="DA71" s="90"/>
      <c r="DB71" s="90"/>
      <c r="DC71" s="90"/>
      <c r="DD71" s="90"/>
      <c r="DE71" s="90"/>
      <c r="DF71" s="90"/>
      <c r="DG71" s="90"/>
      <c r="DH71" s="90"/>
      <c r="DI71" s="90"/>
      <c r="DJ71" s="90"/>
      <c r="DK71" s="90"/>
      <c r="DL71" s="90"/>
      <c r="DM71" s="90"/>
      <c r="DN71" s="90"/>
      <c r="DO71" s="90"/>
      <c r="DP71" s="90"/>
      <c r="DQ71" s="90"/>
      <c r="DR71" s="90"/>
      <c r="DS71" s="90"/>
      <c r="DU71" s="88"/>
      <c r="DW71" s="88"/>
      <c r="DX71" s="88"/>
    </row>
    <row r="72" spans="1:128" s="70" customFormat="1" x14ac:dyDescent="0.3">
      <c r="B72" s="71"/>
      <c r="C72" s="72"/>
      <c r="D72" s="71"/>
      <c r="E72" s="72"/>
      <c r="F72" s="70" t="s">
        <v>170</v>
      </c>
      <c r="G72" s="71" t="s">
        <v>20</v>
      </c>
      <c r="I72" s="74">
        <f t="shared" ref="I72:U72" si="203">IFERROR(I135/I$10,0)</f>
        <v>22.991979588675971</v>
      </c>
      <c r="J72" s="74">
        <f t="shared" si="203"/>
        <v>24.119462024704568</v>
      </c>
      <c r="K72" s="74">
        <f t="shared" si="203"/>
        <v>23.099369781584901</v>
      </c>
      <c r="L72" s="74">
        <f t="shared" si="203"/>
        <v>23.7984421718769</v>
      </c>
      <c r="M72" s="74">
        <f t="shared" si="203"/>
        <v>23.763110588493376</v>
      </c>
      <c r="N72" s="74">
        <f t="shared" si="203"/>
        <v>25.243534650836505</v>
      </c>
      <c r="O72" s="74">
        <f t="shared" si="203"/>
        <v>24.389423485978266</v>
      </c>
      <c r="P72" s="74">
        <f t="shared" si="203"/>
        <v>24.269886503026441</v>
      </c>
      <c r="Q72" s="74">
        <f t="shared" si="203"/>
        <v>23.076926796753217</v>
      </c>
      <c r="R72" s="74">
        <f t="shared" si="203"/>
        <v>23.136440783443419</v>
      </c>
      <c r="S72" s="74">
        <f t="shared" si="203"/>
        <v>22.052077568638456</v>
      </c>
      <c r="T72" s="74">
        <f t="shared" si="203"/>
        <v>21.749373497983996</v>
      </c>
      <c r="U72" s="74">
        <f t="shared" si="203"/>
        <v>23.416796782893307</v>
      </c>
      <c r="W72" s="74">
        <f t="shared" ref="W72:AI72" si="204">IFERROR(W135/W$10,0)</f>
        <v>22.047546433497036</v>
      </c>
      <c r="X72" s="74">
        <f t="shared" si="204"/>
        <v>20.849112659635903</v>
      </c>
      <c r="Y72" s="74">
        <f t="shared" si="204"/>
        <v>23.454121607149638</v>
      </c>
      <c r="Z72" s="74">
        <f t="shared" si="204"/>
        <v>20.521740479992086</v>
      </c>
      <c r="AA72" s="74">
        <f t="shared" si="204"/>
        <v>22.852468634068991</v>
      </c>
      <c r="AB72" s="74">
        <f t="shared" si="204"/>
        <v>21.900371611005987</v>
      </c>
      <c r="AC72" s="74">
        <f t="shared" si="204"/>
        <v>22.056748875922562</v>
      </c>
      <c r="AD72" s="74">
        <f t="shared" si="204"/>
        <v>22.593091399232573</v>
      </c>
      <c r="AE72" s="74">
        <f t="shared" si="204"/>
        <v>22.327115406501139</v>
      </c>
      <c r="AF72" s="74">
        <f t="shared" si="204"/>
        <v>22.06875518349079</v>
      </c>
      <c r="AG72" s="74">
        <f t="shared" si="204"/>
        <v>21.603269824732774</v>
      </c>
      <c r="AH72" s="74">
        <f t="shared" si="204"/>
        <v>21.167432313951526</v>
      </c>
      <c r="AI72" s="74">
        <f t="shared" si="204"/>
        <v>21.946968714006157</v>
      </c>
      <c r="AK72" s="74">
        <f>IFERROR(AK135/AK$10,0)</f>
        <v>20.319309292573639</v>
      </c>
      <c r="AL72" s="74">
        <f t="shared" ref="AL72:AW72" si="205">IFERROR(AL135/AL$10,0)</f>
        <v>22.439391354913948</v>
      </c>
      <c r="AM72" s="74">
        <f t="shared" si="205"/>
        <v>20.839136736982987</v>
      </c>
      <c r="AN72" s="74">
        <f t="shared" si="205"/>
        <v>20.524073558911539</v>
      </c>
      <c r="AO72" s="74">
        <f t="shared" si="205"/>
        <v>22.609674903227059</v>
      </c>
      <c r="AP72" s="74">
        <f t="shared" si="205"/>
        <v>21.17658417392218</v>
      </c>
      <c r="AQ72" s="74">
        <f t="shared" si="205"/>
        <v>20.943576927802962</v>
      </c>
      <c r="AR72" s="74">
        <f t="shared" si="205"/>
        <v>21.491494634545802</v>
      </c>
      <c r="AS72" s="74">
        <v>21.714963150091361</v>
      </c>
      <c r="AT72" s="75">
        <f t="shared" ref="AT72:AV72" si="206">IFERROR(AT135/AT$10,0)</f>
        <v>22.984758243756819</v>
      </c>
      <c r="AU72" s="75">
        <f t="shared" si="206"/>
        <v>21.976953715422034</v>
      </c>
      <c r="AV72" s="75">
        <f t="shared" si="206"/>
        <v>21.275395559477989</v>
      </c>
      <c r="AW72" s="74">
        <f t="shared" si="205"/>
        <v>21.494685270675845</v>
      </c>
      <c r="AY72" s="74">
        <f t="shared" ref="AY72:BK72" si="207">IFERROR(AY135/AY$10,0)</f>
        <v>20.949972498328869</v>
      </c>
      <c r="AZ72" s="74">
        <f t="shared" si="207"/>
        <v>21.709625636828648</v>
      </c>
      <c r="BA72" s="74">
        <f t="shared" si="207"/>
        <v>21.139426541919068</v>
      </c>
      <c r="BB72" s="74">
        <f t="shared" si="207"/>
        <v>20.894437832253232</v>
      </c>
      <c r="BC72" s="74">
        <f t="shared" si="207"/>
        <v>21.762566694391921</v>
      </c>
      <c r="BD72" s="74">
        <f t="shared" si="207"/>
        <v>21.151394669485196</v>
      </c>
      <c r="BE72" s="74">
        <f t="shared" si="207"/>
        <v>21.047890261250739</v>
      </c>
      <c r="BF72" s="74">
        <f t="shared" si="207"/>
        <v>21.364168687154066</v>
      </c>
      <c r="BG72" s="74">
        <f t="shared" si="207"/>
        <v>22.167878125909333</v>
      </c>
      <c r="BH72" s="74">
        <f t="shared" si="207"/>
        <v>21.240398147893693</v>
      </c>
      <c r="BI72" s="74">
        <f t="shared" si="207"/>
        <v>21.251466031174512</v>
      </c>
      <c r="BJ72" s="74">
        <f t="shared" si="207"/>
        <v>21.254495359450956</v>
      </c>
      <c r="BK72" s="74">
        <f t="shared" si="207"/>
        <v>21.305982488645835</v>
      </c>
      <c r="BM72" s="74">
        <f>IFERROR(BM135/BM$10,0)</f>
        <v>21.393618008361486</v>
      </c>
      <c r="BN72" s="74">
        <f t="shared" ref="BN72" si="208">IFERROR(BN135/BN$10,0)</f>
        <v>21.793706867830746</v>
      </c>
      <c r="BO72" s="74">
        <f>IFERROR(BO135/BO$10,0)</f>
        <v>23.026794270468624</v>
      </c>
      <c r="BP72" s="74">
        <f t="shared" ref="BP72:BY72" si="209">IFERROR(BP135/BP$10,0)</f>
        <v>21.709410721194292</v>
      </c>
      <c r="BQ72" s="74">
        <f t="shared" si="209"/>
        <v>21.870344556415457</v>
      </c>
      <c r="BR72" s="74">
        <f t="shared" si="209"/>
        <v>21.460842339554908</v>
      </c>
      <c r="BS72" s="74">
        <f t="shared" si="209"/>
        <v>22.457463184191226</v>
      </c>
      <c r="BT72" s="74">
        <f t="shared" si="209"/>
        <v>21.598725588216297</v>
      </c>
      <c r="BU72" s="74">
        <f t="shared" si="209"/>
        <v>21.944877605248642</v>
      </c>
      <c r="BV72" s="74">
        <f t="shared" si="209"/>
        <v>21.315526865909238</v>
      </c>
      <c r="BW72" s="74">
        <f t="shared" si="209"/>
        <v>21.708740520619575</v>
      </c>
      <c r="BX72" s="74">
        <f t="shared" si="209"/>
        <v>21.916513065329848</v>
      </c>
      <c r="BY72" s="74">
        <f t="shared" si="209"/>
        <v>21.838701531625038</v>
      </c>
      <c r="CA72" s="74">
        <f t="shared" ref="CA72:CM72" si="210">IFERROR(CA135/CA$10,0)</f>
        <v>0</v>
      </c>
      <c r="CB72" s="74">
        <f t="shared" si="210"/>
        <v>0</v>
      </c>
      <c r="CC72" s="74">
        <f t="shared" si="210"/>
        <v>0</v>
      </c>
      <c r="CD72" s="74">
        <f t="shared" si="210"/>
        <v>0</v>
      </c>
      <c r="CE72" s="74">
        <f t="shared" si="210"/>
        <v>0</v>
      </c>
      <c r="CF72" s="74">
        <f t="shared" si="210"/>
        <v>0</v>
      </c>
      <c r="CG72" s="74">
        <f t="shared" si="210"/>
        <v>0</v>
      </c>
      <c r="CH72" s="74">
        <f t="shared" si="210"/>
        <v>0</v>
      </c>
      <c r="CI72" s="74">
        <f t="shared" si="210"/>
        <v>0</v>
      </c>
      <c r="CJ72" s="74">
        <f t="shared" si="210"/>
        <v>0</v>
      </c>
      <c r="CK72" s="74">
        <f t="shared" si="210"/>
        <v>0</v>
      </c>
      <c r="CL72" s="74">
        <f t="shared" si="210"/>
        <v>0</v>
      </c>
      <c r="CM72" s="74">
        <f t="shared" si="210"/>
        <v>0</v>
      </c>
      <c r="CO72" s="74">
        <f t="shared" ref="CO72:CS72" si="211">IFERROR(CO135/CO$10,0)</f>
        <v>0</v>
      </c>
      <c r="CP72" s="74">
        <f t="shared" si="211"/>
        <v>0</v>
      </c>
      <c r="CQ72" s="74">
        <f t="shared" si="211"/>
        <v>0</v>
      </c>
      <c r="CR72" s="74">
        <f t="shared" si="211"/>
        <v>0</v>
      </c>
      <c r="CS72" s="74">
        <f t="shared" si="211"/>
        <v>0</v>
      </c>
      <c r="CU72" s="74">
        <f t="shared" ref="CU72:CY72" si="212">IFERROR(CU135/CU$10,0)</f>
        <v>0</v>
      </c>
      <c r="CV72" s="74">
        <f t="shared" si="212"/>
        <v>0</v>
      </c>
      <c r="CW72" s="74">
        <f t="shared" si="212"/>
        <v>0</v>
      </c>
      <c r="CX72" s="74">
        <f t="shared" si="212"/>
        <v>0</v>
      </c>
      <c r="CY72" s="74">
        <f t="shared" si="212"/>
        <v>0</v>
      </c>
      <c r="DA72" s="74">
        <f t="shared" ref="DA72:DS72" si="213">IFERROR(DA135/DA$10,0)</f>
        <v>0</v>
      </c>
      <c r="DB72" s="74">
        <f t="shared" si="213"/>
        <v>0</v>
      </c>
      <c r="DC72" s="74">
        <f t="shared" si="213"/>
        <v>0</v>
      </c>
      <c r="DD72" s="74">
        <f t="shared" si="213"/>
        <v>0</v>
      </c>
      <c r="DE72" s="74">
        <f t="shared" si="213"/>
        <v>0</v>
      </c>
      <c r="DF72" s="74">
        <f t="shared" si="213"/>
        <v>0</v>
      </c>
      <c r="DG72" s="74">
        <f t="shared" si="213"/>
        <v>0</v>
      </c>
      <c r="DH72" s="74">
        <f t="shared" si="213"/>
        <v>0</v>
      </c>
      <c r="DI72" s="74">
        <f t="shared" si="213"/>
        <v>0</v>
      </c>
      <c r="DJ72" s="74">
        <f t="shared" si="213"/>
        <v>0</v>
      </c>
      <c r="DK72" s="74">
        <f t="shared" si="213"/>
        <v>0</v>
      </c>
      <c r="DL72" s="74">
        <f t="shared" si="213"/>
        <v>0</v>
      </c>
      <c r="DM72" s="74">
        <f t="shared" si="213"/>
        <v>0</v>
      </c>
      <c r="DN72" s="74">
        <f t="shared" si="213"/>
        <v>0</v>
      </c>
      <c r="DO72" s="74">
        <f t="shared" si="213"/>
        <v>0</v>
      </c>
      <c r="DP72" s="74">
        <f t="shared" si="213"/>
        <v>0</v>
      </c>
      <c r="DQ72" s="74">
        <f t="shared" si="213"/>
        <v>0</v>
      </c>
      <c r="DR72" s="74">
        <f t="shared" si="213"/>
        <v>0</v>
      </c>
      <c r="DS72" s="74">
        <f t="shared" si="213"/>
        <v>0</v>
      </c>
      <c r="DU72" s="74">
        <f>+BY72-BK72</f>
        <v>0.53271904297920258</v>
      </c>
      <c r="DW72" s="142">
        <f>+BY72/AW72</f>
        <v>1.0160047126355702</v>
      </c>
      <c r="DX72" s="74">
        <f t="shared" ref="DX72" si="214">IFERROR(DX135/DX$10,0)</f>
        <v>1.4342565085888679</v>
      </c>
    </row>
    <row r="73" spans="1:128" s="84" customFormat="1" x14ac:dyDescent="0.3">
      <c r="B73" s="85"/>
      <c r="C73" s="85"/>
      <c r="D73" s="85"/>
      <c r="E73" s="85"/>
      <c r="G73" s="85"/>
      <c r="U73" s="70"/>
      <c r="AI73" s="70"/>
      <c r="AT73" s="12"/>
      <c r="AU73" s="12"/>
      <c r="AV73" s="12"/>
      <c r="AW73" s="70"/>
      <c r="BK73" s="70"/>
      <c r="BY73" s="70"/>
      <c r="CM73" s="70"/>
      <c r="CS73" s="70"/>
      <c r="CY73" s="70"/>
      <c r="DU73" s="70"/>
      <c r="DW73" s="70"/>
      <c r="DX73" s="70"/>
    </row>
    <row r="74" spans="1:128" s="84" customFormat="1" x14ac:dyDescent="0.3">
      <c r="B74" s="85"/>
      <c r="C74" s="86"/>
      <c r="D74" s="85"/>
      <c r="E74" s="86"/>
      <c r="F74" s="91" t="s">
        <v>171</v>
      </c>
      <c r="G74" s="85" t="s">
        <v>114</v>
      </c>
      <c r="I74" s="89">
        <f t="shared" ref="I74:U74" si="215">IFERROR(I$122/I$8,0)</f>
        <v>6.8159297638415879</v>
      </c>
      <c r="J74" s="89">
        <f t="shared" si="215"/>
        <v>7.0669493885216426</v>
      </c>
      <c r="K74" s="89">
        <f t="shared" si="215"/>
        <v>6.5983717166640501</v>
      </c>
      <c r="L74" s="89">
        <f t="shared" si="215"/>
        <v>6.6351005945906332</v>
      </c>
      <c r="M74" s="89">
        <f t="shared" si="215"/>
        <v>6.8597306155692355</v>
      </c>
      <c r="N74" s="89">
        <f t="shared" si="215"/>
        <v>7.3306215865809206</v>
      </c>
      <c r="O74" s="89">
        <f t="shared" si="215"/>
        <v>7.0373950334596067</v>
      </c>
      <c r="P74" s="89">
        <f t="shared" si="215"/>
        <v>7.0411097889677885</v>
      </c>
      <c r="Q74" s="89">
        <f t="shared" si="215"/>
        <v>6.6850856064668047</v>
      </c>
      <c r="R74" s="89">
        <f t="shared" si="215"/>
        <v>6.8400836049298963</v>
      </c>
      <c r="S74" s="89">
        <f t="shared" si="215"/>
        <v>6.4670870467542398</v>
      </c>
      <c r="T74" s="89">
        <f t="shared" si="215"/>
        <v>6.4812609997355706</v>
      </c>
      <c r="U74" s="89">
        <f t="shared" si="215"/>
        <v>6.8019719302540169</v>
      </c>
      <c r="W74" s="89">
        <f t="shared" ref="W74:AI74" si="216">IFERROR(W$122/W$8,0)</f>
        <v>6.5918844137918535</v>
      </c>
      <c r="X74" s="89">
        <f t="shared" si="216"/>
        <v>6.0315360085724565</v>
      </c>
      <c r="Y74" s="89">
        <f t="shared" si="216"/>
        <v>6.6777261421288445</v>
      </c>
      <c r="Z74" s="89">
        <f t="shared" si="216"/>
        <v>6.1703659102727988</v>
      </c>
      <c r="AA74" s="89">
        <f t="shared" si="216"/>
        <v>6.6013305256072758</v>
      </c>
      <c r="AB74" s="89">
        <f t="shared" si="216"/>
        <v>6.3845654867778876</v>
      </c>
      <c r="AC74" s="89">
        <f t="shared" si="216"/>
        <v>6.4184637820785797</v>
      </c>
      <c r="AD74" s="89">
        <f t="shared" si="216"/>
        <v>6.3354046690834025</v>
      </c>
      <c r="AE74" s="89">
        <f t="shared" si="216"/>
        <v>6.394338979352538</v>
      </c>
      <c r="AF74" s="89">
        <f t="shared" si="216"/>
        <v>6.3611158993262942</v>
      </c>
      <c r="AG74" s="89">
        <f t="shared" si="216"/>
        <v>6.1167339769366853</v>
      </c>
      <c r="AH74" s="89">
        <f t="shared" si="216"/>
        <v>6.0124803217040972</v>
      </c>
      <c r="AI74" s="89">
        <f t="shared" si="216"/>
        <v>6.3246981398686364</v>
      </c>
      <c r="AK74" s="89">
        <f t="shared" ref="AK74:AR74" si="217">IFERROR(AK$122/AK$8,0)</f>
        <v>5.7894623968649288</v>
      </c>
      <c r="AL74" s="89">
        <f t="shared" si="217"/>
        <v>6.2537101061882705</v>
      </c>
      <c r="AM74" s="89">
        <f t="shared" si="217"/>
        <v>5.7307221952700695</v>
      </c>
      <c r="AN74" s="89">
        <f t="shared" si="217"/>
        <v>5.561869993318898</v>
      </c>
      <c r="AO74" s="89">
        <f t="shared" si="217"/>
        <v>5.6782281879666634</v>
      </c>
      <c r="AP74" s="89">
        <f t="shared" si="217"/>
        <v>5.5146596147525004</v>
      </c>
      <c r="AQ74" s="89">
        <f t="shared" si="217"/>
        <v>5.4981668063836153</v>
      </c>
      <c r="AR74" s="89">
        <f t="shared" si="217"/>
        <v>5.4863764364520557</v>
      </c>
      <c r="AS74" s="89">
        <v>5.5447486809688007</v>
      </c>
      <c r="AT74" s="89">
        <f>IFERROR(AT$122/AT$8,0)</f>
        <v>5.6593276655258524</v>
      </c>
      <c r="AU74" s="89">
        <f>IFERROR(AU$122/AU$8,0)</f>
        <v>5.6460839105255642</v>
      </c>
      <c r="AV74" s="89">
        <f>IFERROR(AV$122/AV$8,0)</f>
        <v>5.5723305724235548</v>
      </c>
      <c r="AW74" s="89">
        <f>IFERROR(AW$122/AW$8,0)</f>
        <v>5.6427469791575806</v>
      </c>
      <c r="AY74" s="89">
        <f t="shared" ref="AY74:BK74" si="218">IFERROR(AY$122/AY$8,0)</f>
        <v>5.1549474881805919</v>
      </c>
      <c r="AZ74" s="89">
        <f t="shared" si="218"/>
        <v>5.1710525481171237</v>
      </c>
      <c r="BA74" s="89">
        <f t="shared" si="218"/>
        <v>5.1659204286834672</v>
      </c>
      <c r="BB74" s="89">
        <f t="shared" si="218"/>
        <v>5.1162399226078756</v>
      </c>
      <c r="BC74" s="89">
        <f t="shared" si="218"/>
        <v>5.1142803194878557</v>
      </c>
      <c r="BD74" s="89">
        <f t="shared" si="218"/>
        <v>5.0998997948424041</v>
      </c>
      <c r="BE74" s="89">
        <f t="shared" si="218"/>
        <v>5.0932235971351787</v>
      </c>
      <c r="BF74" s="89">
        <f t="shared" si="218"/>
        <v>5.0723144051455726</v>
      </c>
      <c r="BG74" s="89">
        <f t="shared" si="218"/>
        <v>5.0676938069866271</v>
      </c>
      <c r="BH74" s="89">
        <f t="shared" si="218"/>
        <v>5.0844424146287821</v>
      </c>
      <c r="BI74" s="89">
        <f t="shared" si="218"/>
        <v>5.0753988509930483</v>
      </c>
      <c r="BJ74" s="89">
        <f t="shared" si="218"/>
        <v>5.082970286582329</v>
      </c>
      <c r="BK74" s="89">
        <f t="shared" si="218"/>
        <v>5.1073778217304646</v>
      </c>
      <c r="BM74" s="89">
        <f t="shared" ref="BM74:BY74" si="219">IFERROR(BM$122/BM$8,0)</f>
        <v>5.5792275875970825</v>
      </c>
      <c r="BN74" s="89">
        <f t="shared" si="219"/>
        <v>5.5827096324112455</v>
      </c>
      <c r="BO74" s="89">
        <f t="shared" si="219"/>
        <v>5.8971052501626282</v>
      </c>
      <c r="BP74" s="89">
        <f t="shared" si="219"/>
        <v>5.4958295787754947</v>
      </c>
      <c r="BQ74" s="89">
        <f t="shared" si="219"/>
        <v>5.5038055369557091</v>
      </c>
      <c r="BR74" s="89">
        <f t="shared" si="219"/>
        <v>5.4916047409602831</v>
      </c>
      <c r="BS74" s="89">
        <f t="shared" si="219"/>
        <v>5.0932235971351778</v>
      </c>
      <c r="BT74" s="89">
        <f t="shared" si="219"/>
        <v>5.0723144051455726</v>
      </c>
      <c r="BU74" s="89">
        <f t="shared" si="219"/>
        <v>5.067693806986628</v>
      </c>
      <c r="BV74" s="89">
        <f t="shared" si="219"/>
        <v>5.0844424146287803</v>
      </c>
      <c r="BW74" s="89">
        <f t="shared" si="219"/>
        <v>5.0753988509930492</v>
      </c>
      <c r="BX74" s="89">
        <f t="shared" si="219"/>
        <v>5.0829702865823281</v>
      </c>
      <c r="BY74" s="89">
        <f t="shared" si="219"/>
        <v>5.3320356214997169</v>
      </c>
      <c r="CA74" s="89">
        <f t="shared" ref="CA74:CC74" si="220">IFERROR(CA$122/CA$8,0)</f>
        <v>0</v>
      </c>
      <c r="CB74" s="89">
        <f t="shared" si="220"/>
        <v>0</v>
      </c>
      <c r="CC74" s="89">
        <f t="shared" si="220"/>
        <v>0</v>
      </c>
      <c r="CD74" s="89">
        <f t="shared" ref="CD74:CM74" si="221">IFERROR(CD$122/CD$8,0)</f>
        <v>0</v>
      </c>
      <c r="CE74" s="89">
        <f t="shared" si="221"/>
        <v>0</v>
      </c>
      <c r="CF74" s="89">
        <f t="shared" si="221"/>
        <v>0</v>
      </c>
      <c r="CG74" s="89">
        <f t="shared" si="221"/>
        <v>0</v>
      </c>
      <c r="CH74" s="89">
        <f t="shared" si="221"/>
        <v>0</v>
      </c>
      <c r="CI74" s="89">
        <f t="shared" si="221"/>
        <v>0</v>
      </c>
      <c r="CJ74" s="89">
        <f t="shared" si="221"/>
        <v>0</v>
      </c>
      <c r="CK74" s="89">
        <f t="shared" si="221"/>
        <v>0</v>
      </c>
      <c r="CL74" s="89">
        <f t="shared" si="221"/>
        <v>0</v>
      </c>
      <c r="CM74" s="89">
        <f t="shared" si="221"/>
        <v>0</v>
      </c>
      <c r="CO74" s="89">
        <f>IFERROR(CO$122/CO$8,0)</f>
        <v>0</v>
      </c>
      <c r="CP74" s="89">
        <f>IFERROR(CP$122/CP$8,0)</f>
        <v>0</v>
      </c>
      <c r="CQ74" s="89">
        <f>IFERROR(CQ$122/CQ$8,0)</f>
        <v>0</v>
      </c>
      <c r="CR74" s="89">
        <f>IFERROR(CR$122/CR$8,0)</f>
        <v>0</v>
      </c>
      <c r="CS74" s="89">
        <f>IFERROR(CS$122/CS$8,0)</f>
        <v>0</v>
      </c>
      <c r="CU74" s="89">
        <f t="shared" ref="CU74:CW74" si="222">IFERROR(CU$122/CU$8,0)</f>
        <v>0</v>
      </c>
      <c r="CV74" s="89">
        <f t="shared" si="222"/>
        <v>0</v>
      </c>
      <c r="CW74" s="89">
        <f t="shared" si="222"/>
        <v>0</v>
      </c>
      <c r="CX74" s="89">
        <f>IFERROR(CX$122/CX$8,0)</f>
        <v>0</v>
      </c>
      <c r="CY74" s="89">
        <f>IFERROR(CY$122/CY$8,0)</f>
        <v>0</v>
      </c>
      <c r="DA74" s="89">
        <f t="shared" ref="DA74:DS74" si="223">IFERROR(DA$122/DA$8,0)</f>
        <v>0</v>
      </c>
      <c r="DB74" s="89">
        <f t="shared" si="223"/>
        <v>0</v>
      </c>
      <c r="DC74" s="89">
        <f t="shared" si="223"/>
        <v>0</v>
      </c>
      <c r="DD74" s="89">
        <f t="shared" si="223"/>
        <v>0</v>
      </c>
      <c r="DE74" s="89">
        <f t="shared" si="223"/>
        <v>0</v>
      </c>
      <c r="DF74" s="89">
        <f t="shared" si="223"/>
        <v>0</v>
      </c>
      <c r="DG74" s="89">
        <f t="shared" si="223"/>
        <v>0</v>
      </c>
      <c r="DH74" s="89">
        <f t="shared" si="223"/>
        <v>0</v>
      </c>
      <c r="DI74" s="89">
        <f t="shared" si="223"/>
        <v>0</v>
      </c>
      <c r="DJ74" s="89">
        <f t="shared" si="223"/>
        <v>0</v>
      </c>
      <c r="DK74" s="89">
        <f t="shared" si="223"/>
        <v>0</v>
      </c>
      <c r="DL74" s="89">
        <f t="shared" si="223"/>
        <v>0</v>
      </c>
      <c r="DM74" s="89">
        <f t="shared" si="223"/>
        <v>0</v>
      </c>
      <c r="DN74" s="89">
        <f t="shared" si="223"/>
        <v>0</v>
      </c>
      <c r="DO74" s="89">
        <f t="shared" si="223"/>
        <v>0</v>
      </c>
      <c r="DP74" s="89">
        <f t="shared" si="223"/>
        <v>0</v>
      </c>
      <c r="DQ74" s="89">
        <f t="shared" si="223"/>
        <v>0</v>
      </c>
      <c r="DR74" s="89">
        <f t="shared" si="223"/>
        <v>0</v>
      </c>
      <c r="DS74" s="89">
        <f t="shared" si="223"/>
        <v>0</v>
      </c>
      <c r="DU74" s="59">
        <f>+BY74-BK74</f>
        <v>0.22465779976925226</v>
      </c>
      <c r="DW74" s="59">
        <f t="shared" ref="DW74" si="224">+BY74/AW74</f>
        <v>0.94493615276291365</v>
      </c>
      <c r="DX74" s="89">
        <f>IFERROR(DX$122/DX$8,0)</f>
        <v>0.25868071500935924</v>
      </c>
    </row>
    <row r="75" spans="1:128" s="84" customFormat="1" x14ac:dyDescent="0.3">
      <c r="B75" s="85"/>
      <c r="C75" s="86"/>
      <c r="D75" s="85"/>
      <c r="E75" s="86"/>
      <c r="F75" s="91" t="s">
        <v>172</v>
      </c>
      <c r="G75" s="85" t="s">
        <v>173</v>
      </c>
      <c r="I75" s="23">
        <f t="shared" ref="I75:U75" si="225">IFERROR(I$133/I$12,0)</f>
        <v>1810.7221665942768</v>
      </c>
      <c r="J75" s="23">
        <f t="shared" si="225"/>
        <v>1724.0717547756863</v>
      </c>
      <c r="K75" s="23">
        <f t="shared" si="225"/>
        <v>1774.6811819185436</v>
      </c>
      <c r="L75" s="23">
        <f t="shared" si="225"/>
        <v>1741.6343014383533</v>
      </c>
      <c r="M75" s="23">
        <f t="shared" si="225"/>
        <v>1797.8262485790244</v>
      </c>
      <c r="N75" s="23">
        <f t="shared" si="225"/>
        <v>1717.7778346115165</v>
      </c>
      <c r="O75" s="23">
        <f t="shared" si="225"/>
        <v>1765.427298913728</v>
      </c>
      <c r="P75" s="23">
        <f t="shared" si="225"/>
        <v>1833.3235800490174</v>
      </c>
      <c r="Q75" s="23">
        <f t="shared" si="225"/>
        <v>1809.3878607928016</v>
      </c>
      <c r="R75" s="23">
        <f t="shared" si="225"/>
        <v>1789.4714259546254</v>
      </c>
      <c r="S75" s="23">
        <f t="shared" si="225"/>
        <v>1807.7993747004894</v>
      </c>
      <c r="T75" s="23">
        <f t="shared" si="225"/>
        <v>1771.9982002140148</v>
      </c>
      <c r="U75" s="23">
        <f t="shared" si="225"/>
        <v>1779.7791687649146</v>
      </c>
      <c r="W75" s="23">
        <f t="shared" ref="W75:AI75" si="226">IFERROR(W$133/W$12,0)</f>
        <v>1763.3178450216019</v>
      </c>
      <c r="X75" s="23">
        <f t="shared" si="226"/>
        <v>1780.4946696695124</v>
      </c>
      <c r="Y75" s="23">
        <f t="shared" si="226"/>
        <v>1803.9912956368748</v>
      </c>
      <c r="Z75" s="23">
        <f t="shared" si="226"/>
        <v>1719.9224936827241</v>
      </c>
      <c r="AA75" s="23">
        <f t="shared" si="226"/>
        <v>1779.8286262357176</v>
      </c>
      <c r="AB75" s="23">
        <f t="shared" si="226"/>
        <v>1775.635537621622</v>
      </c>
      <c r="AC75" s="23">
        <f t="shared" si="226"/>
        <v>1772.1533326033366</v>
      </c>
      <c r="AD75" s="23">
        <f t="shared" si="226"/>
        <v>1807.2017803125254</v>
      </c>
      <c r="AE75" s="23">
        <f t="shared" si="226"/>
        <v>1790.5672163970971</v>
      </c>
      <c r="AF75" s="23">
        <f t="shared" si="226"/>
        <v>1667.4733164960242</v>
      </c>
      <c r="AG75" s="23">
        <f t="shared" si="226"/>
        <v>1684.656508097672</v>
      </c>
      <c r="AH75" s="23">
        <f t="shared" si="226"/>
        <v>1784.5953099775852</v>
      </c>
      <c r="AI75" s="23">
        <f t="shared" si="226"/>
        <v>1760.0436817774346</v>
      </c>
      <c r="AK75" s="23">
        <f t="shared" ref="AK75:AR75" si="227">IFERROR(AK$133/AK$12,0)</f>
        <v>1713.3910803372114</v>
      </c>
      <c r="AL75" s="23">
        <f t="shared" si="227"/>
        <v>1681.8549481399555</v>
      </c>
      <c r="AM75" s="23">
        <f t="shared" si="227"/>
        <v>1696.781448241702</v>
      </c>
      <c r="AN75" s="23">
        <f t="shared" si="227"/>
        <v>1821.3723976844858</v>
      </c>
      <c r="AO75" s="23">
        <f t="shared" si="227"/>
        <v>1809.7956529126113</v>
      </c>
      <c r="AP75" s="23">
        <f t="shared" si="227"/>
        <v>1742.7456469763606</v>
      </c>
      <c r="AQ75" s="23">
        <f t="shared" si="227"/>
        <v>1795.8249650034254</v>
      </c>
      <c r="AR75" s="23">
        <f t="shared" si="227"/>
        <v>1781.2887714661108</v>
      </c>
      <c r="AS75" s="23">
        <v>1818.4126460133814</v>
      </c>
      <c r="AT75" s="23">
        <f>IFERROR(AT$133/AT$12,0)</f>
        <v>1793.2480013088918</v>
      </c>
      <c r="AU75" s="23">
        <f>IFERROR(AU$133/AU$12,0)</f>
        <v>1800.1507928442456</v>
      </c>
      <c r="AV75" s="23">
        <f>IFERROR(AV$133/AV$12,0)</f>
        <v>1804.3711221264248</v>
      </c>
      <c r="AW75" s="23">
        <f>IFERROR(AW$133/AW$12,0)</f>
        <v>1776.8219007884231</v>
      </c>
      <c r="AY75" s="67">
        <v>1700</v>
      </c>
      <c r="AZ75" s="67">
        <v>1700</v>
      </c>
      <c r="BA75" s="67">
        <v>1700</v>
      </c>
      <c r="BB75" s="67">
        <v>1700</v>
      </c>
      <c r="BC75" s="67">
        <v>1700</v>
      </c>
      <c r="BD75" s="67">
        <v>1700</v>
      </c>
      <c r="BE75" s="67">
        <v>1700</v>
      </c>
      <c r="BF75" s="67">
        <v>1700</v>
      </c>
      <c r="BG75" s="67">
        <v>1700</v>
      </c>
      <c r="BH75" s="67">
        <v>1700</v>
      </c>
      <c r="BI75" s="67">
        <v>1700</v>
      </c>
      <c r="BJ75" s="67">
        <v>1700</v>
      </c>
      <c r="BK75" s="23">
        <f>IFERROR(BK$133/BK$12,0)</f>
        <v>1700</v>
      </c>
      <c r="BM75" s="23">
        <f>IFERROR(BM$133/BM$12,0)</f>
        <v>1796.3973544677197</v>
      </c>
      <c r="BN75" s="23">
        <f>IFERROR(BN$133/BN$12,0)</f>
        <v>1805.3089985635015</v>
      </c>
      <c r="BO75" s="23">
        <f>IFERROR(BO$133/BO$12,0)</f>
        <v>1798.9473461269115</v>
      </c>
      <c r="BP75" s="67">
        <v>1790.4144467893639</v>
      </c>
      <c r="BQ75" s="67">
        <v>1786.3989427960801</v>
      </c>
      <c r="BR75" s="67">
        <v>1788.8638801178054</v>
      </c>
      <c r="BS75" s="67">
        <v>1751.1541482304115</v>
      </c>
      <c r="BT75" s="67">
        <v>1794.3018305377454</v>
      </c>
      <c r="BU75" s="67">
        <v>1763.9744361375278</v>
      </c>
      <c r="BV75" s="67">
        <v>1791.2596319225993</v>
      </c>
      <c r="BW75" s="67">
        <v>1789.700451615206</v>
      </c>
      <c r="BX75" s="67">
        <v>1784.8615790212507</v>
      </c>
      <c r="BY75" s="23">
        <f>IFERROR(BY$133/BY$12,0)</f>
        <v>1787.0898975407677</v>
      </c>
      <c r="CA75" s="162"/>
      <c r="CB75" s="162"/>
      <c r="CC75" s="162"/>
      <c r="CD75" s="162"/>
      <c r="CE75" s="162"/>
      <c r="CF75" s="162"/>
      <c r="CG75" s="162"/>
      <c r="CH75" s="162"/>
      <c r="CI75" s="162"/>
      <c r="CJ75" s="162"/>
      <c r="CK75" s="162"/>
      <c r="CL75" s="162"/>
      <c r="CM75" s="23">
        <f>IFERROR(CM$133/CM$12,0)</f>
        <v>0</v>
      </c>
      <c r="CO75" s="162"/>
      <c r="CP75" s="162"/>
      <c r="CQ75" s="162"/>
      <c r="CR75" s="162"/>
      <c r="CS75" s="23">
        <f>IFERROR(CS$133/CS$12,0)</f>
        <v>0</v>
      </c>
      <c r="CU75" s="162"/>
      <c r="CV75" s="162"/>
      <c r="CW75" s="162"/>
      <c r="CX75" s="162"/>
      <c r="CY75" s="23">
        <f>IFERROR(CY$133/CY$12,0)</f>
        <v>0</v>
      </c>
      <c r="DA75" s="162"/>
      <c r="DB75" s="162"/>
      <c r="DC75" s="162"/>
      <c r="DD75" s="162"/>
      <c r="DE75" s="162"/>
      <c r="DF75" s="162"/>
      <c r="DG75" s="162"/>
      <c r="DH75" s="162"/>
      <c r="DI75" s="162"/>
      <c r="DJ75" s="162"/>
      <c r="DK75" s="162"/>
      <c r="DL75" s="162"/>
      <c r="DM75" s="162"/>
      <c r="DN75" s="162"/>
      <c r="DO75" s="162"/>
      <c r="DP75" s="162"/>
      <c r="DQ75" s="162"/>
      <c r="DR75" s="162"/>
      <c r="DS75" s="162"/>
      <c r="DU75" s="59">
        <f>+BY75-BK75</f>
        <v>87.089897540767652</v>
      </c>
      <c r="DW75" s="27">
        <f>+BY75/AW75</f>
        <v>1.0057788553528006</v>
      </c>
      <c r="DX75" s="23">
        <f>IFERROR(DX$133/DX$12,0)</f>
        <v>421.05435613627236</v>
      </c>
    </row>
    <row r="76" spans="1:128" s="84" customFormat="1" x14ac:dyDescent="0.3">
      <c r="B76" s="85"/>
      <c r="C76" s="85"/>
      <c r="D76" s="85"/>
      <c r="E76" s="85"/>
      <c r="G76" s="85"/>
      <c r="U76" s="70"/>
      <c r="AI76" s="70"/>
      <c r="AT76" s="12"/>
      <c r="AU76" s="12"/>
      <c r="AV76" s="12"/>
      <c r="AW76" s="70"/>
      <c r="BK76" s="70"/>
      <c r="BY76" s="70"/>
      <c r="CM76" s="70"/>
      <c r="CS76" s="70"/>
      <c r="CY76" s="70"/>
      <c r="DU76" s="70"/>
      <c r="DW76" s="70"/>
      <c r="DX76" s="70"/>
    </row>
    <row r="77" spans="1:128" x14ac:dyDescent="0.3">
      <c r="B77" s="15"/>
      <c r="C77" s="16"/>
      <c r="D77" s="15"/>
      <c r="E77" s="16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8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8"/>
      <c r="AW77" s="18"/>
      <c r="BK77" s="18"/>
      <c r="BY77" s="18"/>
      <c r="CM77" s="18"/>
      <c r="CS77" s="18"/>
      <c r="CY77" s="18"/>
      <c r="DU77" s="18"/>
      <c r="DW77" s="18"/>
      <c r="DX77" s="18"/>
    </row>
    <row r="78" spans="1:128" x14ac:dyDescent="0.3">
      <c r="B78" s="15"/>
      <c r="C78" s="16"/>
      <c r="D78" s="15"/>
      <c r="E78" s="16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8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8"/>
      <c r="AW78" s="18"/>
      <c r="BK78" s="18"/>
      <c r="BY78" s="18"/>
      <c r="CM78" s="18"/>
      <c r="CS78" s="18"/>
      <c r="CY78" s="18"/>
      <c r="DU78" s="18"/>
      <c r="DW78" s="18"/>
      <c r="DX78" s="18"/>
    </row>
    <row r="79" spans="1:128" x14ac:dyDescent="0.3">
      <c r="A79" s="47"/>
      <c r="B79" s="52"/>
      <c r="C79" s="53"/>
      <c r="D79" s="52"/>
      <c r="E79" s="53"/>
      <c r="F79" s="54" t="s">
        <v>267</v>
      </c>
      <c r="G79" s="55"/>
      <c r="H79" s="159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8"/>
      <c r="V79" s="159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8"/>
      <c r="AJ79" s="159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159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159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159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159"/>
      <c r="CO79" s="58"/>
      <c r="CP79" s="58"/>
      <c r="CQ79" s="58"/>
      <c r="CR79" s="58"/>
      <c r="CS79" s="58"/>
      <c r="CT79" s="159"/>
      <c r="CU79" s="58"/>
      <c r="CV79" s="58"/>
      <c r="CW79" s="58"/>
      <c r="CX79" s="58"/>
      <c r="CY79" s="58"/>
      <c r="CZ79" s="159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159"/>
      <c r="DU79" s="58"/>
      <c r="DV79" s="159"/>
      <c r="DW79" s="58"/>
      <c r="DX79" s="58"/>
    </row>
    <row r="80" spans="1:128" x14ac:dyDescent="0.3">
      <c r="B80" s="15"/>
      <c r="C80" s="16"/>
      <c r="D80" s="15"/>
      <c r="E80" s="16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8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8"/>
      <c r="AW80" s="18"/>
      <c r="BK80" s="18"/>
      <c r="BY80" s="18"/>
      <c r="CM80" s="18"/>
      <c r="CS80" s="18"/>
      <c r="CY80" s="18"/>
      <c r="DU80" s="18"/>
      <c r="DW80" s="18"/>
      <c r="DX80" s="18"/>
    </row>
    <row r="81" spans="1:128" s="10" customFormat="1" x14ac:dyDescent="0.3">
      <c r="B81" s="31"/>
      <c r="C81" s="30"/>
      <c r="D81" s="31"/>
      <c r="E81" s="30"/>
      <c r="F81" s="10" t="s">
        <v>174</v>
      </c>
      <c r="G81" s="31" t="s">
        <v>175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>
        <f>SUM(I81:T81)</f>
        <v>0</v>
      </c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>
        <f>IFERROR(AVERAGE(W81:AH81),0)</f>
        <v>0</v>
      </c>
      <c r="AK81" s="2">
        <v>84</v>
      </c>
      <c r="AL81" s="2">
        <v>84</v>
      </c>
      <c r="AM81" s="2">
        <v>84</v>
      </c>
      <c r="AN81" s="6">
        <v>84</v>
      </c>
      <c r="AO81" s="6">
        <v>84</v>
      </c>
      <c r="AP81" s="6">
        <v>84</v>
      </c>
      <c r="AQ81" s="6">
        <v>84</v>
      </c>
      <c r="AR81" s="6">
        <v>84</v>
      </c>
      <c r="AS81" s="6">
        <v>84</v>
      </c>
      <c r="AT81" s="6">
        <v>84</v>
      </c>
      <c r="AU81" s="6">
        <v>84</v>
      </c>
      <c r="AV81" s="6">
        <v>84</v>
      </c>
      <c r="AW81" s="18">
        <f>AVERAGE(AK81:AV81)</f>
        <v>84</v>
      </c>
      <c r="AY81" s="7">
        <v>84</v>
      </c>
      <c r="AZ81" s="7">
        <v>84</v>
      </c>
      <c r="BA81" s="7">
        <v>84</v>
      </c>
      <c r="BB81" s="8">
        <v>84</v>
      </c>
      <c r="BC81" s="8">
        <v>84</v>
      </c>
      <c r="BD81" s="8">
        <v>84</v>
      </c>
      <c r="BE81" s="8">
        <v>84</v>
      </c>
      <c r="BF81" s="8">
        <v>84</v>
      </c>
      <c r="BG81" s="8">
        <v>84</v>
      </c>
      <c r="BH81" s="8">
        <v>84</v>
      </c>
      <c r="BI81" s="8">
        <v>84</v>
      </c>
      <c r="BJ81" s="8">
        <v>84</v>
      </c>
      <c r="BK81" s="18">
        <f>AVERAGE(AY81:BJ81)</f>
        <v>84</v>
      </c>
      <c r="BM81" s="2">
        <v>84</v>
      </c>
      <c r="BN81" s="2">
        <v>84</v>
      </c>
      <c r="BO81" s="7">
        <v>84</v>
      </c>
      <c r="BP81" s="8">
        <v>84</v>
      </c>
      <c r="BQ81" s="8">
        <v>84</v>
      </c>
      <c r="BR81" s="8">
        <v>84</v>
      </c>
      <c r="BS81" s="8">
        <v>84</v>
      </c>
      <c r="BT81" s="8">
        <v>84</v>
      </c>
      <c r="BU81" s="8">
        <v>84</v>
      </c>
      <c r="BV81" s="8">
        <v>84</v>
      </c>
      <c r="BW81" s="8">
        <v>84</v>
      </c>
      <c r="BX81" s="8">
        <v>84</v>
      </c>
      <c r="BY81" s="18">
        <f>AVERAGE(BM81:BX81)</f>
        <v>84</v>
      </c>
      <c r="CA81" s="161"/>
      <c r="CB81" s="161"/>
      <c r="CC81" s="161"/>
      <c r="CD81" s="161"/>
      <c r="CE81" s="161"/>
      <c r="CF81" s="161"/>
      <c r="CG81" s="161"/>
      <c r="CH81" s="161"/>
      <c r="CI81" s="161"/>
      <c r="CJ81" s="161"/>
      <c r="CK81" s="161"/>
      <c r="CL81" s="161"/>
      <c r="CM81" s="18" t="e">
        <f>AVERAGE(CA81:CL81)</f>
        <v>#DIV/0!</v>
      </c>
      <c r="CO81" s="161"/>
      <c r="CP81" s="161"/>
      <c r="CQ81" s="161"/>
      <c r="CR81" s="161"/>
      <c r="CS81" s="18" t="e">
        <f>AVERAGE(CO81:CR81)</f>
        <v>#DIV/0!</v>
      </c>
      <c r="CU81" s="161"/>
      <c r="CV81" s="161"/>
      <c r="CW81" s="161"/>
      <c r="CX81" s="161"/>
      <c r="CY81" s="18" t="e">
        <f>AVERAGE(CU81:CX81)</f>
        <v>#DIV/0!</v>
      </c>
      <c r="DA81" s="161"/>
      <c r="DB81" s="161"/>
      <c r="DC81" s="161"/>
      <c r="DD81" s="161"/>
      <c r="DE81" s="161"/>
      <c r="DF81" s="161"/>
      <c r="DG81" s="161"/>
      <c r="DH81" s="161"/>
      <c r="DI81" s="161"/>
      <c r="DJ81" s="161"/>
      <c r="DK81" s="161"/>
      <c r="DL81" s="161"/>
      <c r="DM81" s="161"/>
      <c r="DN81" s="161"/>
      <c r="DO81" s="161"/>
      <c r="DP81" s="161"/>
      <c r="DQ81" s="161"/>
      <c r="DR81" s="161"/>
      <c r="DS81" s="161"/>
      <c r="DU81" s="18">
        <f>+BY81-BK81</f>
        <v>0</v>
      </c>
      <c r="DW81" s="18">
        <f>+DU81-BM81</f>
        <v>-84</v>
      </c>
      <c r="DX81" s="18" t="e">
        <f>+AVERAGE(BY81,CM81,CS80:CS81,CY81,DA81:DS81)</f>
        <v>#DIV/0!</v>
      </c>
    </row>
    <row r="82" spans="1:128" s="10" customFormat="1" x14ac:dyDescent="0.3">
      <c r="B82" s="31"/>
      <c r="C82" s="30"/>
      <c r="D82" s="31"/>
      <c r="E82" s="30"/>
      <c r="F82" s="10" t="s">
        <v>176</v>
      </c>
      <c r="G82" s="31" t="s">
        <v>175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>
        <f>SUM(I82:T82)</f>
        <v>0</v>
      </c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>
        <f>IFERROR(AVERAGE(W82:AH82),0)</f>
        <v>0</v>
      </c>
      <c r="AK82" s="2">
        <v>43.510539062500001</v>
      </c>
      <c r="AL82" s="2">
        <v>28.286441406249999</v>
      </c>
      <c r="AM82" s="2">
        <v>40.36</v>
      </c>
      <c r="AN82" s="2">
        <v>41.396253906250003</v>
      </c>
      <c r="AO82" s="2">
        <v>41.559957031250001</v>
      </c>
      <c r="AP82" s="2">
        <v>44</v>
      </c>
      <c r="AQ82" s="6">
        <v>44.457226562499997</v>
      </c>
      <c r="AR82" s="6">
        <v>40.815246093749998</v>
      </c>
      <c r="AS82" s="6">
        <v>36</v>
      </c>
      <c r="AT82" s="6">
        <v>49.31</v>
      </c>
      <c r="AU82" s="6">
        <v>48.759253906250002</v>
      </c>
      <c r="AV82" s="6">
        <v>42</v>
      </c>
      <c r="AW82" s="18">
        <f>AVERAGE(AK82:AV82)</f>
        <v>41.704576497395834</v>
      </c>
      <c r="AY82" s="7">
        <v>36</v>
      </c>
      <c r="AZ82" s="7">
        <v>36</v>
      </c>
      <c r="BA82" s="7">
        <v>36</v>
      </c>
      <c r="BB82" s="7">
        <v>36</v>
      </c>
      <c r="BC82" s="7">
        <v>36</v>
      </c>
      <c r="BD82" s="7">
        <v>36</v>
      </c>
      <c r="BE82" s="8">
        <v>36</v>
      </c>
      <c r="BF82" s="8">
        <v>30</v>
      </c>
      <c r="BG82" s="8">
        <v>36</v>
      </c>
      <c r="BH82" s="8">
        <v>43</v>
      </c>
      <c r="BI82" s="8">
        <v>35</v>
      </c>
      <c r="BJ82" s="8">
        <v>42</v>
      </c>
      <c r="BK82" s="18">
        <f>AVERAGE(AY82:BJ82)</f>
        <v>36.5</v>
      </c>
      <c r="BM82" s="2">
        <v>36</v>
      </c>
      <c r="BN82" s="2">
        <v>36</v>
      </c>
      <c r="BO82" s="7">
        <v>36</v>
      </c>
      <c r="BP82" s="7">
        <v>36</v>
      </c>
      <c r="BQ82" s="7">
        <v>36</v>
      </c>
      <c r="BR82" s="7">
        <v>36</v>
      </c>
      <c r="BS82" s="8">
        <v>36</v>
      </c>
      <c r="BT82" s="8">
        <v>30</v>
      </c>
      <c r="BU82" s="8">
        <v>36</v>
      </c>
      <c r="BV82" s="8">
        <v>43</v>
      </c>
      <c r="BW82" s="8">
        <v>35</v>
      </c>
      <c r="BX82" s="8">
        <v>42</v>
      </c>
      <c r="BY82" s="18">
        <f>AVERAGE(BM82:BX82)</f>
        <v>36.5</v>
      </c>
      <c r="CA82" s="161"/>
      <c r="CB82" s="161"/>
      <c r="CC82" s="161"/>
      <c r="CD82" s="161"/>
      <c r="CE82" s="161"/>
      <c r="CF82" s="161"/>
      <c r="CG82" s="161"/>
      <c r="CH82" s="161"/>
      <c r="CI82" s="161"/>
      <c r="CJ82" s="161"/>
      <c r="CK82" s="161"/>
      <c r="CL82" s="161"/>
      <c r="CM82" s="18" t="e">
        <f>AVERAGE(CA82:CL82)</f>
        <v>#DIV/0!</v>
      </c>
      <c r="CO82" s="161"/>
      <c r="CP82" s="161"/>
      <c r="CQ82" s="161"/>
      <c r="CR82" s="161"/>
      <c r="CS82" s="18" t="e">
        <f>AVERAGE(CO82:CR82)</f>
        <v>#DIV/0!</v>
      </c>
      <c r="CU82" s="161"/>
      <c r="CV82" s="161"/>
      <c r="CW82" s="161"/>
      <c r="CX82" s="161"/>
      <c r="CY82" s="18" t="e">
        <f>AVERAGE(CU82:CX82)</f>
        <v>#DIV/0!</v>
      </c>
      <c r="DA82" s="161"/>
      <c r="DB82" s="161"/>
      <c r="DC82" s="161"/>
      <c r="DD82" s="161"/>
      <c r="DE82" s="161"/>
      <c r="DF82" s="161"/>
      <c r="DG82" s="161"/>
      <c r="DH82" s="161"/>
      <c r="DI82" s="161"/>
      <c r="DJ82" s="161"/>
      <c r="DK82" s="161"/>
      <c r="DL82" s="161"/>
      <c r="DM82" s="161"/>
      <c r="DN82" s="161"/>
      <c r="DO82" s="161"/>
      <c r="DP82" s="161"/>
      <c r="DQ82" s="161"/>
      <c r="DR82" s="161"/>
      <c r="DS82" s="161"/>
      <c r="DU82" s="18">
        <f>+BY82-BK82</f>
        <v>0</v>
      </c>
      <c r="DW82" s="18">
        <f>+DU82-BM82</f>
        <v>-36</v>
      </c>
      <c r="DX82" s="18" t="e">
        <f t="shared" ref="DX82:DX83" si="228">+AVERAGE(BY82,CM82,CS81:CS82,CY82,DA82:DS82)</f>
        <v>#DIV/0!</v>
      </c>
    </row>
    <row r="83" spans="1:128" s="10" customFormat="1" x14ac:dyDescent="0.3">
      <c r="B83" s="31"/>
      <c r="C83" s="30"/>
      <c r="D83" s="31"/>
      <c r="E83" s="30"/>
      <c r="F83" s="10" t="s">
        <v>204</v>
      </c>
      <c r="G83" s="31" t="s">
        <v>175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>
        <f>SUM(I83:T83)</f>
        <v>0</v>
      </c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>
        <f>IFERROR(AVERAGE(W83:AH83),0)</f>
        <v>0</v>
      </c>
      <c r="AK83" s="2">
        <f>+AK82</f>
        <v>43.510539062500001</v>
      </c>
      <c r="AL83" s="2">
        <v>43.35</v>
      </c>
      <c r="AM83" s="2">
        <f>+AM82+4.5</f>
        <v>44.86</v>
      </c>
      <c r="AN83" s="6">
        <f>AN82+4.5</f>
        <v>45.896253906250003</v>
      </c>
      <c r="AO83" s="6">
        <v>41.559957031250001</v>
      </c>
      <c r="AP83" s="6">
        <v>45</v>
      </c>
      <c r="AQ83" s="6">
        <f>+AQ82</f>
        <v>44.457226562499997</v>
      </c>
      <c r="AR83" s="6">
        <f>+AR82</f>
        <v>40.815246093749998</v>
      </c>
      <c r="AS83" s="6">
        <v>44</v>
      </c>
      <c r="AT83" s="6">
        <v>42.183957031250003</v>
      </c>
      <c r="AU83" s="6">
        <f>AU82+8</f>
        <v>56.759253906250002</v>
      </c>
      <c r="AV83" s="6">
        <v>45</v>
      </c>
      <c r="AW83" s="18">
        <f>AVERAGE(AK83:AV83)</f>
        <v>44.782702799479161</v>
      </c>
      <c r="AY83" s="7">
        <f t="shared" ref="AY83:BD83" si="229">AY82+8</f>
        <v>44</v>
      </c>
      <c r="AZ83" s="7">
        <f t="shared" si="229"/>
        <v>44</v>
      </c>
      <c r="BA83" s="7">
        <f t="shared" si="229"/>
        <v>44</v>
      </c>
      <c r="BB83" s="8">
        <f t="shared" si="229"/>
        <v>44</v>
      </c>
      <c r="BC83" s="8">
        <f t="shared" si="229"/>
        <v>44</v>
      </c>
      <c r="BD83" s="8">
        <f t="shared" si="229"/>
        <v>44</v>
      </c>
      <c r="BE83" s="8">
        <f>BE82+8</f>
        <v>44</v>
      </c>
      <c r="BF83" s="8">
        <v>45</v>
      </c>
      <c r="BG83" s="8">
        <f>BG82+8</f>
        <v>44</v>
      </c>
      <c r="BH83" s="8">
        <v>45</v>
      </c>
      <c r="BI83" s="8">
        <f>BI82+8</f>
        <v>43</v>
      </c>
      <c r="BJ83" s="8">
        <v>45</v>
      </c>
      <c r="BK83" s="18">
        <f>AVERAGE(AY83:BJ83)</f>
        <v>44.166666666666664</v>
      </c>
      <c r="BM83" s="2">
        <v>44</v>
      </c>
      <c r="BN83" s="2">
        <v>44</v>
      </c>
      <c r="BO83" s="7">
        <v>44</v>
      </c>
      <c r="BP83" s="8">
        <v>44</v>
      </c>
      <c r="BQ83" s="8">
        <v>44</v>
      </c>
      <c r="BR83" s="8">
        <v>44</v>
      </c>
      <c r="BS83" s="8">
        <v>44</v>
      </c>
      <c r="BT83" s="8">
        <v>45</v>
      </c>
      <c r="BU83" s="8">
        <v>44</v>
      </c>
      <c r="BV83" s="8">
        <v>45</v>
      </c>
      <c r="BW83" s="8">
        <v>43</v>
      </c>
      <c r="BX83" s="8">
        <v>45</v>
      </c>
      <c r="BY83" s="18">
        <f>AVERAGE(BM83:BX83)</f>
        <v>44.166666666666664</v>
      </c>
      <c r="CA83" s="161"/>
      <c r="CB83" s="161"/>
      <c r="CC83" s="161"/>
      <c r="CD83" s="161"/>
      <c r="CE83" s="161"/>
      <c r="CF83" s="161"/>
      <c r="CG83" s="161"/>
      <c r="CH83" s="161"/>
      <c r="CI83" s="161"/>
      <c r="CJ83" s="161"/>
      <c r="CK83" s="161"/>
      <c r="CL83" s="161"/>
      <c r="CM83" s="18" t="e">
        <f>AVERAGE(CA83:CL83)</f>
        <v>#DIV/0!</v>
      </c>
      <c r="CO83" s="161"/>
      <c r="CP83" s="161"/>
      <c r="CQ83" s="161"/>
      <c r="CR83" s="161"/>
      <c r="CS83" s="18" t="e">
        <f>AVERAGE(CO83:CR83)</f>
        <v>#DIV/0!</v>
      </c>
      <c r="CU83" s="161"/>
      <c r="CV83" s="161"/>
      <c r="CW83" s="161"/>
      <c r="CX83" s="161"/>
      <c r="CY83" s="18" t="e">
        <f>AVERAGE(CU83:CX83)</f>
        <v>#DIV/0!</v>
      </c>
      <c r="DA83" s="161"/>
      <c r="DB83" s="161"/>
      <c r="DC83" s="161"/>
      <c r="DD83" s="161"/>
      <c r="DE83" s="161"/>
      <c r="DF83" s="161"/>
      <c r="DG83" s="161"/>
      <c r="DH83" s="161"/>
      <c r="DI83" s="161"/>
      <c r="DJ83" s="161"/>
      <c r="DK83" s="161"/>
      <c r="DL83" s="161"/>
      <c r="DM83" s="161"/>
      <c r="DN83" s="161"/>
      <c r="DO83" s="161"/>
      <c r="DP83" s="161"/>
      <c r="DQ83" s="161"/>
      <c r="DR83" s="161"/>
      <c r="DS83" s="161"/>
      <c r="DU83" s="18">
        <f>+BY83-BK83</f>
        <v>0</v>
      </c>
      <c r="DW83" s="18">
        <f>+DU83-BM83</f>
        <v>-44</v>
      </c>
      <c r="DX83" s="18" t="e">
        <f t="shared" si="228"/>
        <v>#DIV/0!</v>
      </c>
    </row>
    <row r="84" spans="1:128" x14ac:dyDescent="0.3">
      <c r="B84" s="15"/>
      <c r="C84" s="16"/>
      <c r="D84" s="15"/>
      <c r="E84" s="16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8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8"/>
      <c r="AW84" s="18"/>
      <c r="BK84" s="18"/>
      <c r="BY84" s="18"/>
      <c r="CM84" s="18"/>
      <c r="CS84" s="18"/>
      <c r="CY84" s="18"/>
      <c r="DU84" s="18">
        <f>+BY84-BK84</f>
        <v>0</v>
      </c>
      <c r="DW84" s="18">
        <f>+DU84-BM84</f>
        <v>0</v>
      </c>
      <c r="DX84" s="18"/>
    </row>
    <row r="85" spans="1:128" s="10" customFormat="1" x14ac:dyDescent="0.3">
      <c r="A85" s="21" t="str">
        <f t="shared" ref="A85:A134" si="230">B85&amp;D85&amp;F85</f>
        <v>TOTAL CONSUMO ENERGÍA</v>
      </c>
      <c r="B85" s="127"/>
      <c r="C85" s="128"/>
      <c r="D85" s="127"/>
      <c r="E85" s="128"/>
      <c r="F85" s="129" t="s">
        <v>177</v>
      </c>
      <c r="G85" s="143" t="s">
        <v>178</v>
      </c>
      <c r="I85" s="144">
        <f t="shared" ref="I85:T85" si="231">I87+I97+I102+I106</f>
        <v>30283509.218994152</v>
      </c>
      <c r="J85" s="144">
        <f t="shared" si="231"/>
        <v>28100393.870000001</v>
      </c>
      <c r="K85" s="144">
        <f t="shared" si="231"/>
        <v>32774878.574218754</v>
      </c>
      <c r="L85" s="144">
        <f t="shared" si="231"/>
        <v>29507992.219999999</v>
      </c>
      <c r="M85" s="144">
        <f t="shared" si="231"/>
        <v>31505238.86425782</v>
      </c>
      <c r="N85" s="144">
        <f t="shared" si="231"/>
        <v>28244696.236328147</v>
      </c>
      <c r="O85" s="144">
        <f t="shared" si="231"/>
        <v>33505451.810546875</v>
      </c>
      <c r="P85" s="144">
        <f t="shared" si="231"/>
        <v>30790972.570000093</v>
      </c>
      <c r="Q85" s="144">
        <f t="shared" si="231"/>
        <v>33807316.240000002</v>
      </c>
      <c r="R85" s="144">
        <f t="shared" si="231"/>
        <v>31211757.229999997</v>
      </c>
      <c r="S85" s="144">
        <f t="shared" si="231"/>
        <v>29368959.489999998</v>
      </c>
      <c r="T85" s="144">
        <f t="shared" si="231"/>
        <v>32737172.770000003</v>
      </c>
      <c r="U85" s="144">
        <f>SUM(I85:T85)</f>
        <v>371838339.09434587</v>
      </c>
      <c r="W85" s="144">
        <f t="shared" ref="W85:AH85" si="232">W87+W97+W102+W106</f>
        <v>30157256.420000006</v>
      </c>
      <c r="X85" s="144">
        <f t="shared" si="232"/>
        <v>31268252.773437507</v>
      </c>
      <c r="Y85" s="144">
        <f t="shared" si="232"/>
        <v>30609027.720000003</v>
      </c>
      <c r="Z85" s="144">
        <f t="shared" si="232"/>
        <v>24059151.802604709</v>
      </c>
      <c r="AA85" s="144">
        <f t="shared" si="232"/>
        <v>31304519.289999999</v>
      </c>
      <c r="AB85" s="144">
        <f t="shared" si="232"/>
        <v>30313698</v>
      </c>
      <c r="AC85" s="144">
        <f t="shared" si="232"/>
        <v>29113873.523097586</v>
      </c>
      <c r="AD85" s="144">
        <f t="shared" si="232"/>
        <v>31396255.130085789</v>
      </c>
      <c r="AE85" s="144">
        <f t="shared" si="232"/>
        <v>30539978.386718757</v>
      </c>
      <c r="AF85" s="144">
        <f t="shared" si="232"/>
        <v>31406664.301982377</v>
      </c>
      <c r="AG85" s="144">
        <f t="shared" si="232"/>
        <v>31423448.45116362</v>
      </c>
      <c r="AH85" s="144">
        <f t="shared" si="232"/>
        <v>32561540.796394397</v>
      </c>
      <c r="AI85" s="144">
        <f>SUM(W85:AH85)</f>
        <v>364153666.59548479</v>
      </c>
      <c r="AK85" s="144">
        <f>AK87+AK97+AK102+AK106</f>
        <v>30393304.969994396</v>
      </c>
      <c r="AL85" s="144">
        <f t="shared" ref="AL85:AR85" si="233">AL87+AL97+AL102+AL106</f>
        <v>27658978.057617199</v>
      </c>
      <c r="AM85" s="144">
        <f t="shared" si="233"/>
        <v>32689400.471801762</v>
      </c>
      <c r="AN85" s="144">
        <f t="shared" si="233"/>
        <v>30520936.280666362</v>
      </c>
      <c r="AO85" s="144">
        <f t="shared" si="233"/>
        <v>33169601.132324226</v>
      </c>
      <c r="AP85" s="144">
        <f t="shared" si="233"/>
        <v>32828365.566711634</v>
      </c>
      <c r="AQ85" s="144">
        <f t="shared" si="233"/>
        <v>34567286.808893107</v>
      </c>
      <c r="AR85" s="144">
        <f t="shared" si="233"/>
        <v>33819731.490035929</v>
      </c>
      <c r="AS85" s="144">
        <v>35577562.878326803</v>
      </c>
      <c r="AT85" s="144">
        <f t="shared" ref="AT85:AV85" si="234">AT87+AT97+AT102+AT106</f>
        <v>31904283.952056888</v>
      </c>
      <c r="AU85" s="144">
        <f t="shared" si="234"/>
        <v>34701935.614395499</v>
      </c>
      <c r="AV85" s="144">
        <f t="shared" si="234"/>
        <v>34282998.364514902</v>
      </c>
      <c r="AW85" s="144">
        <f t="shared" ref="AW85" si="235">SUM(AK85:AV85)</f>
        <v>392114385.58733869</v>
      </c>
      <c r="AY85" s="144">
        <f t="shared" ref="AY85:BJ85" si="236">AY87+AY97+AY102+AY106</f>
        <v>31015113.807057716</v>
      </c>
      <c r="AZ85" s="144">
        <f t="shared" si="236"/>
        <v>27920582.585544072</v>
      </c>
      <c r="BA85" s="144">
        <f t="shared" si="236"/>
        <v>34160669.386421055</v>
      </c>
      <c r="BB85" s="144">
        <f t="shared" si="236"/>
        <v>32655856.085632589</v>
      </c>
      <c r="BC85" s="144">
        <f t="shared" si="236"/>
        <v>30771474.538202818</v>
      </c>
      <c r="BD85" s="144">
        <f t="shared" si="236"/>
        <v>33481906.887679689</v>
      </c>
      <c r="BE85" s="144">
        <f t="shared" si="236"/>
        <v>34506823.298499465</v>
      </c>
      <c r="BF85" s="144">
        <f t="shared" si="236"/>
        <v>35062733.075254522</v>
      </c>
      <c r="BG85" s="144">
        <f t="shared" si="236"/>
        <v>28863606.574364524</v>
      </c>
      <c r="BH85" s="144">
        <f t="shared" si="236"/>
        <v>34089672.93043799</v>
      </c>
      <c r="BI85" s="144">
        <f t="shared" si="236"/>
        <v>33255830.527975764</v>
      </c>
      <c r="BJ85" s="144">
        <f t="shared" si="236"/>
        <v>34937040.188536018</v>
      </c>
      <c r="BK85" s="144">
        <f t="shared" ref="BK85" si="237">SUM(AY85:BJ85)</f>
        <v>390721309.88560617</v>
      </c>
      <c r="BM85" s="144">
        <f>BM87+BM97+BM102+BM106</f>
        <v>33366131.813897904</v>
      </c>
      <c r="BN85" s="144">
        <f>BN87+BN97+BN102+BN106</f>
        <v>31938756.569197297</v>
      </c>
      <c r="BO85" s="144">
        <f t="shared" ref="BO85:BX85" si="238">BO87+BO97+BO102+BO106</f>
        <v>33663218.419642106</v>
      </c>
      <c r="BP85" s="144">
        <f t="shared" si="238"/>
        <v>34003181.250731453</v>
      </c>
      <c r="BQ85" s="144">
        <f t="shared" si="238"/>
        <v>34813179.691469818</v>
      </c>
      <c r="BR85" s="144">
        <f t="shared" si="238"/>
        <v>33940874.182660192</v>
      </c>
      <c r="BS85" s="144">
        <f t="shared" si="238"/>
        <v>32745920.780154034</v>
      </c>
      <c r="BT85" s="144">
        <f t="shared" si="238"/>
        <v>35363019.959551774</v>
      </c>
      <c r="BU85" s="144">
        <f t="shared" si="238"/>
        <v>32700257.429101408</v>
      </c>
      <c r="BV85" s="144">
        <f t="shared" si="238"/>
        <v>33031882.244358122</v>
      </c>
      <c r="BW85" s="144">
        <f t="shared" si="238"/>
        <v>34603865.377897583</v>
      </c>
      <c r="BX85" s="144">
        <f t="shared" si="238"/>
        <v>34730554.889719114</v>
      </c>
      <c r="BY85" s="144">
        <f t="shared" ref="BY85" si="239">SUM(BM85:BX85)</f>
        <v>404900842.60838079</v>
      </c>
      <c r="CA85" s="144">
        <f t="shared" ref="CA85:CL85" si="240">CA87+CA97+CA102+CA106</f>
        <v>0</v>
      </c>
      <c r="CB85" s="144">
        <f t="shared" si="240"/>
        <v>0</v>
      </c>
      <c r="CC85" s="144">
        <f t="shared" si="240"/>
        <v>0</v>
      </c>
      <c r="CD85" s="144">
        <f t="shared" si="240"/>
        <v>0</v>
      </c>
      <c r="CE85" s="144">
        <f t="shared" si="240"/>
        <v>0</v>
      </c>
      <c r="CF85" s="144">
        <f t="shared" si="240"/>
        <v>0</v>
      </c>
      <c r="CG85" s="144">
        <f t="shared" si="240"/>
        <v>0</v>
      </c>
      <c r="CH85" s="144">
        <f t="shared" si="240"/>
        <v>0</v>
      </c>
      <c r="CI85" s="144">
        <f t="shared" si="240"/>
        <v>0</v>
      </c>
      <c r="CJ85" s="144">
        <f t="shared" si="240"/>
        <v>0</v>
      </c>
      <c r="CK85" s="144">
        <f t="shared" si="240"/>
        <v>0</v>
      </c>
      <c r="CL85" s="144">
        <f t="shared" si="240"/>
        <v>0</v>
      </c>
      <c r="CM85" s="144">
        <f t="shared" ref="CM85" si="241">SUM(CA85:CL85)</f>
        <v>0</v>
      </c>
      <c r="CO85" s="144">
        <f t="shared" ref="CO85:CR85" si="242">CO87+CO97+CO102+CO106</f>
        <v>0</v>
      </c>
      <c r="CP85" s="144">
        <f t="shared" si="242"/>
        <v>0</v>
      </c>
      <c r="CQ85" s="144">
        <f t="shared" si="242"/>
        <v>0</v>
      </c>
      <c r="CR85" s="144">
        <f t="shared" si="242"/>
        <v>0</v>
      </c>
      <c r="CS85" s="144">
        <f>SUM(CO85:CR85)</f>
        <v>0</v>
      </c>
      <c r="CU85" s="144">
        <f t="shared" ref="CU85:CX85" si="243">CU87+CU97+CU102+CU106</f>
        <v>0</v>
      </c>
      <c r="CV85" s="144">
        <f t="shared" si="243"/>
        <v>0</v>
      </c>
      <c r="CW85" s="144">
        <f t="shared" si="243"/>
        <v>0</v>
      </c>
      <c r="CX85" s="144">
        <f t="shared" si="243"/>
        <v>0</v>
      </c>
      <c r="CY85" s="144">
        <f>SUM(CU85:CX85)</f>
        <v>0</v>
      </c>
      <c r="DA85" s="144">
        <f t="shared" ref="DA85:DS85" si="244">DA87+DA97+DA102+DA106</f>
        <v>0</v>
      </c>
      <c r="DB85" s="144">
        <f t="shared" si="244"/>
        <v>0</v>
      </c>
      <c r="DC85" s="144">
        <f t="shared" si="244"/>
        <v>0</v>
      </c>
      <c r="DD85" s="144">
        <f t="shared" si="244"/>
        <v>0</v>
      </c>
      <c r="DE85" s="144">
        <f t="shared" si="244"/>
        <v>0</v>
      </c>
      <c r="DF85" s="144">
        <f t="shared" si="244"/>
        <v>0</v>
      </c>
      <c r="DG85" s="144">
        <f t="shared" si="244"/>
        <v>0</v>
      </c>
      <c r="DH85" s="144">
        <f t="shared" si="244"/>
        <v>0</v>
      </c>
      <c r="DI85" s="144">
        <f t="shared" si="244"/>
        <v>0</v>
      </c>
      <c r="DJ85" s="144">
        <f t="shared" si="244"/>
        <v>0</v>
      </c>
      <c r="DK85" s="144">
        <f t="shared" si="244"/>
        <v>0</v>
      </c>
      <c r="DL85" s="144">
        <f t="shared" si="244"/>
        <v>0</v>
      </c>
      <c r="DM85" s="144">
        <f t="shared" si="244"/>
        <v>0</v>
      </c>
      <c r="DN85" s="144">
        <f t="shared" si="244"/>
        <v>0</v>
      </c>
      <c r="DO85" s="144">
        <f t="shared" si="244"/>
        <v>0</v>
      </c>
      <c r="DP85" s="144">
        <f t="shared" si="244"/>
        <v>0</v>
      </c>
      <c r="DQ85" s="144">
        <f t="shared" si="244"/>
        <v>0</v>
      </c>
      <c r="DR85" s="144">
        <f t="shared" si="244"/>
        <v>0</v>
      </c>
      <c r="DS85" s="144">
        <f t="shared" si="244"/>
        <v>0</v>
      </c>
      <c r="DU85" s="144">
        <f>+BY85-BK85</f>
        <v>14179532.722774625</v>
      </c>
      <c r="DW85" s="144">
        <f>+DU85-BM85</f>
        <v>-19186599.091123279</v>
      </c>
      <c r="DX85" s="144">
        <f>+SUM(BY85,CM85,CS84:CS85,CY85,DA85:DS85)</f>
        <v>404900842.60838079</v>
      </c>
    </row>
    <row r="86" spans="1:128" x14ac:dyDescent="0.3">
      <c r="A86" s="12" t="str">
        <f t="shared" si="230"/>
        <v/>
      </c>
      <c r="B86" s="15"/>
      <c r="C86" s="16"/>
      <c r="D86" s="15"/>
      <c r="E86" s="16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33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33"/>
      <c r="AW86" s="33"/>
      <c r="BK86" s="33"/>
      <c r="BY86" s="33"/>
      <c r="CM86" s="33"/>
      <c r="CS86" s="33"/>
      <c r="CY86" s="33"/>
      <c r="DU86" s="33"/>
      <c r="DW86" s="33"/>
      <c r="DX86" s="33"/>
    </row>
    <row r="87" spans="1:128" s="10" customFormat="1" x14ac:dyDescent="0.3">
      <c r="A87" s="21" t="str">
        <f t="shared" si="230"/>
        <v>G&amp;A</v>
      </c>
      <c r="B87" s="131"/>
      <c r="C87" s="132"/>
      <c r="D87" s="131"/>
      <c r="E87" s="132"/>
      <c r="F87" s="133" t="s">
        <v>21</v>
      </c>
      <c r="G87" s="145" t="s">
        <v>178</v>
      </c>
      <c r="I87" s="146">
        <f t="shared" ref="I87:T87" si="245">SUM(I88:I95)</f>
        <v>576679.87520396337</v>
      </c>
      <c r="J87" s="146">
        <f t="shared" si="245"/>
        <v>546757.15161061403</v>
      </c>
      <c r="K87" s="146">
        <f t="shared" si="245"/>
        <v>621332.21810117341</v>
      </c>
      <c r="L87" s="146">
        <f t="shared" si="245"/>
        <v>581553.88000000012</v>
      </c>
      <c r="M87" s="146">
        <f t="shared" si="245"/>
        <v>583260.83532901423</v>
      </c>
      <c r="N87" s="146">
        <f t="shared" si="245"/>
        <v>540400.85404081014</v>
      </c>
      <c r="O87" s="146">
        <f t="shared" si="245"/>
        <v>569183.81434231927</v>
      </c>
      <c r="P87" s="146">
        <f t="shared" si="245"/>
        <v>590171.43441090523</v>
      </c>
      <c r="Q87" s="146">
        <f t="shared" si="245"/>
        <v>563105.18000000005</v>
      </c>
      <c r="R87" s="146">
        <f t="shared" si="245"/>
        <v>583341.88</v>
      </c>
      <c r="S87" s="146">
        <f t="shared" si="245"/>
        <v>563003.75000000012</v>
      </c>
      <c r="T87" s="146">
        <f t="shared" si="245"/>
        <v>598152.03999999992</v>
      </c>
      <c r="U87" s="146">
        <f t="shared" ref="U87:U95" si="246">SUM(I87:T87)</f>
        <v>6916942.9130387995</v>
      </c>
      <c r="W87" s="146">
        <f t="shared" ref="W87:AG87" si="247">SUM(W88:W95)</f>
        <v>583069.31999999995</v>
      </c>
      <c r="X87" s="146">
        <f t="shared" si="247"/>
        <v>586490.93460598402</v>
      </c>
      <c r="Y87" s="146">
        <f t="shared" si="247"/>
        <v>639687.65000000014</v>
      </c>
      <c r="Z87" s="146">
        <f t="shared" si="247"/>
        <v>592261.04697887879</v>
      </c>
      <c r="AA87" s="146">
        <f t="shared" si="247"/>
        <v>559670.21</v>
      </c>
      <c r="AB87" s="146">
        <f t="shared" si="247"/>
        <v>501491.73</v>
      </c>
      <c r="AC87" s="146">
        <f t="shared" si="247"/>
        <v>498190.72210826393</v>
      </c>
      <c r="AD87" s="146">
        <f t="shared" si="247"/>
        <v>515944.77333400014</v>
      </c>
      <c r="AE87" s="146">
        <f t="shared" si="247"/>
        <v>503923.40460595465</v>
      </c>
      <c r="AF87" s="146">
        <f t="shared" si="247"/>
        <v>541891.88003819995</v>
      </c>
      <c r="AG87" s="146">
        <f t="shared" si="247"/>
        <v>524399.54635139997</v>
      </c>
      <c r="AH87" s="146">
        <f>SUM(AH88:AH95)</f>
        <v>560776.65859709983</v>
      </c>
      <c r="AI87" s="146">
        <f t="shared" ref="AI87:AI95" si="248">SUM(W87:AH87)</f>
        <v>6607797.8766197814</v>
      </c>
      <c r="AK87" s="146">
        <f t="shared" ref="AK87:AR87" si="249">SUM(AK88:AK95)</f>
        <v>559480.98717440001</v>
      </c>
      <c r="AL87" s="146">
        <f t="shared" si="249"/>
        <v>520970.46781671437</v>
      </c>
      <c r="AM87" s="146">
        <f t="shared" si="249"/>
        <v>586708.41124118736</v>
      </c>
      <c r="AN87" s="146">
        <f t="shared" si="249"/>
        <v>530942.82614414452</v>
      </c>
      <c r="AO87" s="146">
        <f t="shared" si="249"/>
        <v>514498.64963550749</v>
      </c>
      <c r="AP87" s="146">
        <f t="shared" si="249"/>
        <v>494761.60979959997</v>
      </c>
      <c r="AQ87" s="146">
        <f t="shared" si="249"/>
        <v>516437.13081309991</v>
      </c>
      <c r="AR87" s="146">
        <f t="shared" si="249"/>
        <v>525850.46062509995</v>
      </c>
      <c r="AS87" s="146">
        <v>519995.61436129996</v>
      </c>
      <c r="AT87" s="146">
        <f t="shared" ref="AT87:AV87" si="250">SUM(AT88:AT95)</f>
        <v>558249.30886749236</v>
      </c>
      <c r="AU87" s="146">
        <f t="shared" si="250"/>
        <v>537968.82429489994</v>
      </c>
      <c r="AV87" s="146">
        <f t="shared" si="250"/>
        <v>560664.66654870007</v>
      </c>
      <c r="AW87" s="146">
        <f t="shared" ref="AW87:AW95" si="251">SUM(AK87:AV87)</f>
        <v>6426528.9573221467</v>
      </c>
      <c r="AY87" s="146">
        <f t="shared" ref="AY87:BJ87" si="252">SUM(AY88:AY95)</f>
        <v>503040.04110046773</v>
      </c>
      <c r="AZ87" s="146">
        <f t="shared" si="252"/>
        <v>437003.35888293968</v>
      </c>
      <c r="BA87" s="146">
        <f t="shared" si="252"/>
        <v>549092.8694220616</v>
      </c>
      <c r="BB87" s="146">
        <f t="shared" si="252"/>
        <v>531059.29690356273</v>
      </c>
      <c r="BC87" s="146">
        <f t="shared" si="252"/>
        <v>480452.90784785501</v>
      </c>
      <c r="BD87" s="146">
        <f t="shared" si="252"/>
        <v>537878.03417847794</v>
      </c>
      <c r="BE87" s="146">
        <f t="shared" si="252"/>
        <v>557069.06595474214</v>
      </c>
      <c r="BF87" s="146">
        <f t="shared" si="252"/>
        <v>630809.54028752202</v>
      </c>
      <c r="BG87" s="146">
        <f t="shared" si="252"/>
        <v>452321.47301896795</v>
      </c>
      <c r="BH87" s="146">
        <f t="shared" si="252"/>
        <v>545376.20277208812</v>
      </c>
      <c r="BI87" s="146">
        <f t="shared" si="252"/>
        <v>573578.27187265595</v>
      </c>
      <c r="BJ87" s="146">
        <f t="shared" si="252"/>
        <v>568660.34175234323</v>
      </c>
      <c r="BK87" s="146">
        <f t="shared" ref="BK87:BK95" si="253">SUM(AY87:BJ87)</f>
        <v>6366341.4039936829</v>
      </c>
      <c r="BM87" s="146">
        <f t="shared" ref="BM87:BX87" si="254">SUM(BM88:BM95)</f>
        <v>573950.75372489996</v>
      </c>
      <c r="BN87" s="146">
        <f t="shared" si="254"/>
        <v>537835.69584829989</v>
      </c>
      <c r="BO87" s="146">
        <f t="shared" si="254"/>
        <v>591084.25743659993</v>
      </c>
      <c r="BP87" s="146">
        <f t="shared" si="254"/>
        <v>532211.37050725799</v>
      </c>
      <c r="BQ87" s="146">
        <f t="shared" si="254"/>
        <v>540879.72255810897</v>
      </c>
      <c r="BR87" s="146">
        <f t="shared" si="254"/>
        <v>537389.14960767142</v>
      </c>
      <c r="BS87" s="146">
        <f t="shared" si="254"/>
        <v>495460.62257540814</v>
      </c>
      <c r="BT87" s="146">
        <f t="shared" si="254"/>
        <v>629302.85953778098</v>
      </c>
      <c r="BU87" s="146">
        <f t="shared" si="254"/>
        <v>517653.00920371729</v>
      </c>
      <c r="BV87" s="146">
        <f t="shared" si="254"/>
        <v>526590.78197637165</v>
      </c>
      <c r="BW87" s="146">
        <f t="shared" si="254"/>
        <v>584256.79787070595</v>
      </c>
      <c r="BX87" s="146">
        <f t="shared" si="254"/>
        <v>548223.8102120267</v>
      </c>
      <c r="BY87" s="146">
        <f t="shared" ref="BY87:BY95" si="255">SUM(BM87:BX87)</f>
        <v>6614838.8310588486</v>
      </c>
      <c r="CA87" s="146">
        <f t="shared" ref="CA87:CL87" si="256">SUM(CA88:CA95)</f>
        <v>0</v>
      </c>
      <c r="CB87" s="146">
        <f t="shared" si="256"/>
        <v>0</v>
      </c>
      <c r="CC87" s="146">
        <f t="shared" si="256"/>
        <v>0</v>
      </c>
      <c r="CD87" s="146">
        <f t="shared" si="256"/>
        <v>0</v>
      </c>
      <c r="CE87" s="146">
        <f t="shared" si="256"/>
        <v>0</v>
      </c>
      <c r="CF87" s="146">
        <f t="shared" si="256"/>
        <v>0</v>
      </c>
      <c r="CG87" s="146">
        <f t="shared" si="256"/>
        <v>0</v>
      </c>
      <c r="CH87" s="146">
        <f t="shared" si="256"/>
        <v>0</v>
      </c>
      <c r="CI87" s="146">
        <f t="shared" si="256"/>
        <v>0</v>
      </c>
      <c r="CJ87" s="146">
        <f t="shared" si="256"/>
        <v>0</v>
      </c>
      <c r="CK87" s="146">
        <f t="shared" si="256"/>
        <v>0</v>
      </c>
      <c r="CL87" s="146">
        <f t="shared" si="256"/>
        <v>0</v>
      </c>
      <c r="CM87" s="146">
        <f t="shared" ref="CM87:CM95" si="257">SUM(CA87:CL87)</f>
        <v>0</v>
      </c>
      <c r="CO87" s="146">
        <f t="shared" ref="CO87:CR87" si="258">SUM(CO88:CO95)</f>
        <v>0</v>
      </c>
      <c r="CP87" s="146">
        <f t="shared" si="258"/>
        <v>0</v>
      </c>
      <c r="CQ87" s="146">
        <f t="shared" si="258"/>
        <v>0</v>
      </c>
      <c r="CR87" s="146">
        <f t="shared" si="258"/>
        <v>0</v>
      </c>
      <c r="CS87" s="146">
        <f t="shared" ref="CS87:CS95" si="259">SUM(CO87:CR87)</f>
        <v>0</v>
      </c>
      <c r="CU87" s="146">
        <f t="shared" ref="CU87:CX87" si="260">SUM(CU88:CU95)</f>
        <v>0</v>
      </c>
      <c r="CV87" s="146">
        <f t="shared" si="260"/>
        <v>0</v>
      </c>
      <c r="CW87" s="146">
        <f t="shared" si="260"/>
        <v>0</v>
      </c>
      <c r="CX87" s="146">
        <f t="shared" si="260"/>
        <v>0</v>
      </c>
      <c r="CY87" s="146">
        <f t="shared" ref="CY87:CY95" si="261">SUM(CU87:CX87)</f>
        <v>0</v>
      </c>
      <c r="DA87" s="146">
        <f t="shared" ref="DA87:DS87" si="262">SUM(DA88:DA95)</f>
        <v>0</v>
      </c>
      <c r="DB87" s="146">
        <f t="shared" si="262"/>
        <v>0</v>
      </c>
      <c r="DC87" s="146">
        <f t="shared" si="262"/>
        <v>0</v>
      </c>
      <c r="DD87" s="146">
        <f t="shared" si="262"/>
        <v>0</v>
      </c>
      <c r="DE87" s="146">
        <f t="shared" si="262"/>
        <v>0</v>
      </c>
      <c r="DF87" s="146">
        <f t="shared" si="262"/>
        <v>0</v>
      </c>
      <c r="DG87" s="146">
        <f t="shared" si="262"/>
        <v>0</v>
      </c>
      <c r="DH87" s="146">
        <f t="shared" si="262"/>
        <v>0</v>
      </c>
      <c r="DI87" s="146">
        <f t="shared" si="262"/>
        <v>0</v>
      </c>
      <c r="DJ87" s="146">
        <f t="shared" si="262"/>
        <v>0</v>
      </c>
      <c r="DK87" s="146">
        <f t="shared" si="262"/>
        <v>0</v>
      </c>
      <c r="DL87" s="146">
        <f t="shared" si="262"/>
        <v>0</v>
      </c>
      <c r="DM87" s="146">
        <f t="shared" si="262"/>
        <v>0</v>
      </c>
      <c r="DN87" s="146">
        <f t="shared" si="262"/>
        <v>0</v>
      </c>
      <c r="DO87" s="146">
        <f t="shared" si="262"/>
        <v>0</v>
      </c>
      <c r="DP87" s="146">
        <f t="shared" si="262"/>
        <v>0</v>
      </c>
      <c r="DQ87" s="146">
        <f t="shared" si="262"/>
        <v>0</v>
      </c>
      <c r="DR87" s="146">
        <f t="shared" si="262"/>
        <v>0</v>
      </c>
      <c r="DS87" s="146">
        <f t="shared" si="262"/>
        <v>0</v>
      </c>
      <c r="DU87" s="146">
        <f t="shared" ref="DU87:DU95" si="263">+BY87-BK87</f>
        <v>248497.42706516571</v>
      </c>
      <c r="DW87" s="146">
        <f t="shared" ref="DW87:DW95" si="264">+DU87-BM87</f>
        <v>-325453.32665973424</v>
      </c>
      <c r="DX87" s="146">
        <f t="shared" ref="DX87:DX95" si="265">+SUM(BY87,CM87,CS86:CS87,CY87,DA87:DS87)</f>
        <v>6614838.8310588486</v>
      </c>
    </row>
    <row r="88" spans="1:128" x14ac:dyDescent="0.3">
      <c r="A88" s="12" t="str">
        <f t="shared" si="230"/>
        <v>3110200SSG-050ANTENA</v>
      </c>
      <c r="B88" s="15" t="s">
        <v>22</v>
      </c>
      <c r="C88" s="16" t="s">
        <v>23</v>
      </c>
      <c r="D88" s="15" t="s">
        <v>24</v>
      </c>
      <c r="E88" s="16" t="s">
        <v>25</v>
      </c>
      <c r="F88" s="60" t="s">
        <v>26</v>
      </c>
      <c r="G88" s="39" t="s">
        <v>178</v>
      </c>
      <c r="I88" s="40">
        <v>43773.152157855351</v>
      </c>
      <c r="J88" s="40">
        <v>42045.523871491147</v>
      </c>
      <c r="K88" s="40">
        <v>48573.700761953085</v>
      </c>
      <c r="L88" s="40">
        <v>44867.195800000009</v>
      </c>
      <c r="M88" s="40">
        <v>44022.682758890216</v>
      </c>
      <c r="N88" s="40">
        <v>41480.102110047723</v>
      </c>
      <c r="O88" s="40">
        <v>42644.825364129094</v>
      </c>
      <c r="P88" s="40">
        <v>44413.335456823974</v>
      </c>
      <c r="Q88" s="40">
        <v>43057.597799999996</v>
      </c>
      <c r="R88" s="40">
        <v>45410.474199999997</v>
      </c>
      <c r="S88" s="40">
        <v>43683.906000000017</v>
      </c>
      <c r="T88" s="40">
        <v>47729.040800000002</v>
      </c>
      <c r="U88" s="40">
        <f t="shared" si="246"/>
        <v>531701.53708119062</v>
      </c>
      <c r="W88" s="42">
        <v>49180.272400000002</v>
      </c>
      <c r="X88" s="42">
        <v>48002.471881529877</v>
      </c>
      <c r="Y88" s="42">
        <v>50783.772200000014</v>
      </c>
      <c r="Z88" s="42">
        <v>45502.265745155506</v>
      </c>
      <c r="AA88" s="42">
        <v>43112.313999999998</v>
      </c>
      <c r="AB88" s="42">
        <v>40763.9064</v>
      </c>
      <c r="AC88" s="42">
        <v>42600.060019235076</v>
      </c>
      <c r="AD88" s="42">
        <v>42430.243594200008</v>
      </c>
      <c r="AE88" s="42">
        <v>41637.034499536247</v>
      </c>
      <c r="AF88" s="42">
        <v>45825.887935800005</v>
      </c>
      <c r="AG88" s="42">
        <v>43859.161241000009</v>
      </c>
      <c r="AH88" s="42">
        <v>46794.946164399997</v>
      </c>
      <c r="AI88" s="40">
        <f t="shared" si="248"/>
        <v>540492.33608085674</v>
      </c>
      <c r="AK88" s="92">
        <v>47184.892398000004</v>
      </c>
      <c r="AL88" s="92">
        <v>44696.991570575563</v>
      </c>
      <c r="AM88" s="92">
        <v>50328.842945680844</v>
      </c>
      <c r="AN88" s="92">
        <v>45792.056182859604</v>
      </c>
      <c r="AO88" s="92">
        <v>45689.847819861061</v>
      </c>
      <c r="AP88" s="92">
        <v>43424.982553400005</v>
      </c>
      <c r="AQ88" s="92">
        <v>44914.785089999998</v>
      </c>
      <c r="AR88" s="92">
        <v>45965.0858716</v>
      </c>
      <c r="AS88" s="92">
        <v>45717.923691999997</v>
      </c>
      <c r="AT88" s="92">
        <v>48044.431563060636</v>
      </c>
      <c r="AU88" s="92">
        <v>46571.15307600001</v>
      </c>
      <c r="AV88" s="92">
        <v>48503.012894000014</v>
      </c>
      <c r="AW88" s="40">
        <f t="shared" si="251"/>
        <v>556834.00565703772</v>
      </c>
      <c r="AY88" s="92">
        <f t="shared" ref="AY88:BJ95" si="266">AY25*AY$10</f>
        <v>40707.498576323611</v>
      </c>
      <c r="AZ88" s="92">
        <f t="shared" si="266"/>
        <v>35363.613541894963</v>
      </c>
      <c r="BA88" s="92">
        <f t="shared" si="266"/>
        <v>44434.23062579587</v>
      </c>
      <c r="BB88" s="92">
        <f t="shared" si="266"/>
        <v>42974.900219379553</v>
      </c>
      <c r="BC88" s="92">
        <f t="shared" si="266"/>
        <v>38879.680471203166</v>
      </c>
      <c r="BD88" s="92">
        <f t="shared" si="266"/>
        <v>43526.6927512498</v>
      </c>
      <c r="BE88" s="92">
        <f t="shared" si="266"/>
        <v>45079.688208632149</v>
      </c>
      <c r="BF88" s="92">
        <f t="shared" si="266"/>
        <v>51084.848488779709</v>
      </c>
      <c r="BG88" s="92">
        <f t="shared" si="266"/>
        <v>36657.448547302287</v>
      </c>
      <c r="BH88" s="92">
        <f t="shared" si="266"/>
        <v>44231.489273927677</v>
      </c>
      <c r="BI88" s="92">
        <f t="shared" si="266"/>
        <v>46552.992361688637</v>
      </c>
      <c r="BJ88" s="92">
        <f t="shared" si="266"/>
        <v>46187.724884641189</v>
      </c>
      <c r="BK88" s="40">
        <f t="shared" si="253"/>
        <v>515680.80795081868</v>
      </c>
      <c r="BM88" s="51">
        <f>+[9]ENERO!$D$13</f>
        <v>48513.099625200004</v>
      </c>
      <c r="BN88" s="51">
        <f>+[10]FEBRERO!$D$13</f>
        <v>46771.577202</v>
      </c>
      <c r="BO88" s="51">
        <f>+[11]MARZO!$D$13</f>
        <v>51036.376537999997</v>
      </c>
      <c r="BP88" s="92">
        <f t="shared" ref="BP88:BX95" si="267">BP25*BP$10</f>
        <v>43068.129447175517</v>
      </c>
      <c r="BQ88" s="92">
        <f t="shared" si="267"/>
        <v>43769.598316327858</v>
      </c>
      <c r="BR88" s="92">
        <f t="shared" si="267"/>
        <v>43487.130755495833</v>
      </c>
      <c r="BS88" s="92">
        <f t="shared" si="267"/>
        <v>40094.149451782243</v>
      </c>
      <c r="BT88" s="92">
        <f t="shared" si="267"/>
        <v>50962.832962847118</v>
      </c>
      <c r="BU88" s="92">
        <f t="shared" si="267"/>
        <v>41952.106371579917</v>
      </c>
      <c r="BV88" s="92">
        <f t="shared" si="267"/>
        <v>42707.940695517857</v>
      </c>
      <c r="BW88" s="92">
        <f t="shared" si="267"/>
        <v>47419.687220261811</v>
      </c>
      <c r="BX88" s="92">
        <f t="shared" si="267"/>
        <v>44527.829113693413</v>
      </c>
      <c r="BY88" s="40">
        <f t="shared" si="255"/>
        <v>544310.45769988163</v>
      </c>
      <c r="CA88" s="92">
        <f t="shared" ref="CA88:CL95" si="268">CA25*CA$10</f>
        <v>0</v>
      </c>
      <c r="CB88" s="92">
        <f t="shared" si="268"/>
        <v>0</v>
      </c>
      <c r="CC88" s="92">
        <f t="shared" si="268"/>
        <v>0</v>
      </c>
      <c r="CD88" s="92">
        <f t="shared" si="268"/>
        <v>0</v>
      </c>
      <c r="CE88" s="92">
        <f t="shared" si="268"/>
        <v>0</v>
      </c>
      <c r="CF88" s="92">
        <f t="shared" si="268"/>
        <v>0</v>
      </c>
      <c r="CG88" s="92">
        <f t="shared" si="268"/>
        <v>0</v>
      </c>
      <c r="CH88" s="92">
        <f t="shared" si="268"/>
        <v>0</v>
      </c>
      <c r="CI88" s="92">
        <f t="shared" si="268"/>
        <v>0</v>
      </c>
      <c r="CJ88" s="92">
        <f t="shared" si="268"/>
        <v>0</v>
      </c>
      <c r="CK88" s="92">
        <f t="shared" si="268"/>
        <v>0</v>
      </c>
      <c r="CL88" s="92">
        <f t="shared" si="268"/>
        <v>0</v>
      </c>
      <c r="CM88" s="40">
        <f t="shared" si="257"/>
        <v>0</v>
      </c>
      <c r="CO88" s="92">
        <f t="shared" ref="CO88:CR95" si="269">CO25*CO$10</f>
        <v>0</v>
      </c>
      <c r="CP88" s="92">
        <f t="shared" si="269"/>
        <v>0</v>
      </c>
      <c r="CQ88" s="92">
        <f t="shared" si="269"/>
        <v>0</v>
      </c>
      <c r="CR88" s="92">
        <f t="shared" si="269"/>
        <v>0</v>
      </c>
      <c r="CS88" s="40">
        <f t="shared" si="259"/>
        <v>0</v>
      </c>
      <c r="CU88" s="92">
        <f t="shared" ref="CU88:CX95" si="270">CU25*CU$10</f>
        <v>0</v>
      </c>
      <c r="CV88" s="92">
        <f t="shared" si="270"/>
        <v>0</v>
      </c>
      <c r="CW88" s="92">
        <f t="shared" si="270"/>
        <v>0</v>
      </c>
      <c r="CX88" s="92">
        <f t="shared" si="270"/>
        <v>0</v>
      </c>
      <c r="CY88" s="40">
        <f t="shared" si="261"/>
        <v>0</v>
      </c>
      <c r="DA88" s="92">
        <f t="shared" ref="DA88:DS95" si="271">DA25*DA$10</f>
        <v>0</v>
      </c>
      <c r="DB88" s="92">
        <f t="shared" si="271"/>
        <v>0</v>
      </c>
      <c r="DC88" s="92">
        <f t="shared" si="271"/>
        <v>0</v>
      </c>
      <c r="DD88" s="92">
        <f t="shared" si="271"/>
        <v>0</v>
      </c>
      <c r="DE88" s="92">
        <f t="shared" si="271"/>
        <v>0</v>
      </c>
      <c r="DF88" s="92">
        <f t="shared" si="271"/>
        <v>0</v>
      </c>
      <c r="DG88" s="92">
        <f t="shared" si="271"/>
        <v>0</v>
      </c>
      <c r="DH88" s="92">
        <f t="shared" si="271"/>
        <v>0</v>
      </c>
      <c r="DI88" s="92">
        <f t="shared" si="271"/>
        <v>0</v>
      </c>
      <c r="DJ88" s="92">
        <f t="shared" si="271"/>
        <v>0</v>
      </c>
      <c r="DK88" s="92">
        <f t="shared" si="271"/>
        <v>0</v>
      </c>
      <c r="DL88" s="92">
        <f t="shared" si="271"/>
        <v>0</v>
      </c>
      <c r="DM88" s="92">
        <f t="shared" si="271"/>
        <v>0</v>
      </c>
      <c r="DN88" s="92">
        <f t="shared" si="271"/>
        <v>0</v>
      </c>
      <c r="DO88" s="92">
        <f t="shared" si="271"/>
        <v>0</v>
      </c>
      <c r="DP88" s="92">
        <f t="shared" si="271"/>
        <v>0</v>
      </c>
      <c r="DQ88" s="92">
        <f t="shared" si="271"/>
        <v>0</v>
      </c>
      <c r="DR88" s="92">
        <f t="shared" si="271"/>
        <v>0</v>
      </c>
      <c r="DS88" s="92">
        <f t="shared" si="271"/>
        <v>0</v>
      </c>
      <c r="DU88" s="93">
        <f t="shared" si="263"/>
        <v>28629.649749062955</v>
      </c>
      <c r="DW88" s="93">
        <f t="shared" si="264"/>
        <v>-19883.449876137049</v>
      </c>
      <c r="DX88" s="40">
        <f t="shared" si="265"/>
        <v>544310.45769988163</v>
      </c>
    </row>
    <row r="89" spans="1:128" x14ac:dyDescent="0.3">
      <c r="A89" s="12" t="str">
        <f t="shared" si="230"/>
        <v>3110200SSG-050CAMPAMENTO</v>
      </c>
      <c r="B89" s="15" t="s">
        <v>22</v>
      </c>
      <c r="C89" s="16" t="s">
        <v>23</v>
      </c>
      <c r="D89" s="15" t="s">
        <v>24</v>
      </c>
      <c r="E89" s="16" t="s">
        <v>25</v>
      </c>
      <c r="F89" s="60" t="s">
        <v>27</v>
      </c>
      <c r="G89" s="39" t="s">
        <v>178</v>
      </c>
      <c r="I89" s="40">
        <v>231372.37569152113</v>
      </c>
      <c r="J89" s="40">
        <v>222240.62617788173</v>
      </c>
      <c r="K89" s="40">
        <v>256746.70402746627</v>
      </c>
      <c r="L89" s="40">
        <v>237155.17780000003</v>
      </c>
      <c r="M89" s="40">
        <v>232691.32315413398</v>
      </c>
      <c r="N89" s="40">
        <v>219251.96829596651</v>
      </c>
      <c r="O89" s="40">
        <v>225408.36263896804</v>
      </c>
      <c r="P89" s="40">
        <v>234756.20170035525</v>
      </c>
      <c r="Q89" s="40">
        <v>227590.15979999996</v>
      </c>
      <c r="R89" s="40">
        <v>240026.79219999997</v>
      </c>
      <c r="S89" s="40">
        <v>230900.64600000007</v>
      </c>
      <c r="T89" s="40">
        <v>252282.07279999997</v>
      </c>
      <c r="U89" s="40">
        <f t="shared" si="246"/>
        <v>2810422.4102862934</v>
      </c>
      <c r="W89" s="42">
        <v>259952.86839999998</v>
      </c>
      <c r="X89" s="42">
        <v>253727.35137380075</v>
      </c>
      <c r="Y89" s="42">
        <v>268428.51020000002</v>
      </c>
      <c r="Z89" s="42">
        <v>240511.97608153624</v>
      </c>
      <c r="AA89" s="42">
        <v>227879.37399999998</v>
      </c>
      <c r="AB89" s="42">
        <v>215466.36239999995</v>
      </c>
      <c r="AC89" s="42">
        <v>225171.74581595679</v>
      </c>
      <c r="AD89" s="42">
        <v>224274.14471220001</v>
      </c>
      <c r="AE89" s="42">
        <v>220081.46806897726</v>
      </c>
      <c r="AF89" s="42">
        <v>242222.5505178</v>
      </c>
      <c r="AG89" s="42">
        <v>231826.99513100003</v>
      </c>
      <c r="AH89" s="42">
        <v>247344.71544039994</v>
      </c>
      <c r="AI89" s="40">
        <f t="shared" si="248"/>
        <v>2856888.0621416704</v>
      </c>
      <c r="AK89" s="92">
        <v>249405.859818</v>
      </c>
      <c r="AL89" s="92">
        <v>236255.52687304225</v>
      </c>
      <c r="AM89" s="92">
        <v>266023.88414145587</v>
      </c>
      <c r="AN89" s="92">
        <v>242043.72553797215</v>
      </c>
      <c r="AO89" s="92">
        <v>241503.48133355129</v>
      </c>
      <c r="AP89" s="92">
        <v>229532.0506394</v>
      </c>
      <c r="AQ89" s="92">
        <v>237406.72118999995</v>
      </c>
      <c r="AR89" s="92">
        <v>242958.31103559997</v>
      </c>
      <c r="AS89" s="92">
        <v>241651.88237199993</v>
      </c>
      <c r="AT89" s="92">
        <v>253949.1382618919</v>
      </c>
      <c r="AU89" s="92">
        <v>246161.80911600002</v>
      </c>
      <c r="AV89" s="92">
        <v>256373.06815400004</v>
      </c>
      <c r="AW89" s="40">
        <f t="shared" si="251"/>
        <v>2943265.4584729136</v>
      </c>
      <c r="AY89" s="92">
        <f t="shared" si="266"/>
        <v>215814.34997372219</v>
      </c>
      <c r="AZ89" s="92">
        <f t="shared" si="266"/>
        <v>187483.27792621744</v>
      </c>
      <c r="BA89" s="92">
        <f t="shared" si="266"/>
        <v>235571.94459170446</v>
      </c>
      <c r="BB89" s="92">
        <f t="shared" si="266"/>
        <v>227835.17731117195</v>
      </c>
      <c r="BC89" s="92">
        <f t="shared" si="266"/>
        <v>206124.01305736345</v>
      </c>
      <c r="BD89" s="92">
        <f t="shared" si="266"/>
        <v>230760.55348879821</v>
      </c>
      <c r="BE89" s="92">
        <f t="shared" si="266"/>
        <v>238993.89419674457</v>
      </c>
      <c r="BF89" s="92">
        <f t="shared" si="266"/>
        <v>271122.74509507988</v>
      </c>
      <c r="BG89" s="92">
        <f t="shared" si="266"/>
        <v>194760.99005083801</v>
      </c>
      <c r="BH89" s="92">
        <f t="shared" si="266"/>
        <v>235252.99854085629</v>
      </c>
      <c r="BI89" s="92">
        <f t="shared" si="266"/>
        <v>247863.77244186794</v>
      </c>
      <c r="BJ89" s="92">
        <f t="shared" si="266"/>
        <v>246179.48976848184</v>
      </c>
      <c r="BK89" s="40">
        <f t="shared" si="253"/>
        <v>2737763.206442846</v>
      </c>
      <c r="BM89" s="51">
        <f>+[9]ENERO!$D$10</f>
        <v>256426.3837332</v>
      </c>
      <c r="BN89" s="51">
        <f>+[10]FEBRERO!$D$10</f>
        <v>247221.19378199999</v>
      </c>
      <c r="BO89" s="51">
        <f>+[11]MARZO!$D$10</f>
        <v>269763.70455799997</v>
      </c>
      <c r="BP89" s="92">
        <f t="shared" si="267"/>
        <v>228329.44018408257</v>
      </c>
      <c r="BQ89" s="92">
        <f t="shared" si="267"/>
        <v>232048.33850300222</v>
      </c>
      <c r="BR89" s="92">
        <f t="shared" si="267"/>
        <v>230550.81212182876</v>
      </c>
      <c r="BS89" s="92">
        <f t="shared" si="267"/>
        <v>212562.62615749054</v>
      </c>
      <c r="BT89" s="92">
        <f t="shared" si="267"/>
        <v>270475.17178687418</v>
      </c>
      <c r="BU89" s="92">
        <f t="shared" si="267"/>
        <v>222891.50214870239</v>
      </c>
      <c r="BV89" s="92">
        <f t="shared" si="267"/>
        <v>227149.73596984358</v>
      </c>
      <c r="BW89" s="92">
        <f t="shared" si="267"/>
        <v>252478.34706540403</v>
      </c>
      <c r="BX89" s="92">
        <f t="shared" si="267"/>
        <v>237332.28426136094</v>
      </c>
      <c r="BY89" s="40">
        <f t="shared" si="255"/>
        <v>2887229.5402717888</v>
      </c>
      <c r="CA89" s="92">
        <f t="shared" si="268"/>
        <v>0</v>
      </c>
      <c r="CB89" s="92">
        <f t="shared" si="268"/>
        <v>0</v>
      </c>
      <c r="CC89" s="92">
        <f t="shared" si="268"/>
        <v>0</v>
      </c>
      <c r="CD89" s="92">
        <f t="shared" si="268"/>
        <v>0</v>
      </c>
      <c r="CE89" s="92">
        <f t="shared" si="268"/>
        <v>0</v>
      </c>
      <c r="CF89" s="92">
        <f t="shared" si="268"/>
        <v>0</v>
      </c>
      <c r="CG89" s="92">
        <f t="shared" si="268"/>
        <v>0</v>
      </c>
      <c r="CH89" s="92">
        <f t="shared" si="268"/>
        <v>0</v>
      </c>
      <c r="CI89" s="92">
        <f t="shared" si="268"/>
        <v>0</v>
      </c>
      <c r="CJ89" s="92">
        <f t="shared" si="268"/>
        <v>0</v>
      </c>
      <c r="CK89" s="92">
        <f t="shared" si="268"/>
        <v>0</v>
      </c>
      <c r="CL89" s="92">
        <f t="shared" si="268"/>
        <v>0</v>
      </c>
      <c r="CM89" s="40">
        <f t="shared" si="257"/>
        <v>0</v>
      </c>
      <c r="CO89" s="92">
        <f t="shared" si="269"/>
        <v>0</v>
      </c>
      <c r="CP89" s="92">
        <f t="shared" si="269"/>
        <v>0</v>
      </c>
      <c r="CQ89" s="92">
        <f t="shared" si="269"/>
        <v>0</v>
      </c>
      <c r="CR89" s="92">
        <f t="shared" si="269"/>
        <v>0</v>
      </c>
      <c r="CS89" s="40">
        <f t="shared" si="259"/>
        <v>0</v>
      </c>
      <c r="CU89" s="92">
        <f t="shared" si="270"/>
        <v>0</v>
      </c>
      <c r="CV89" s="92">
        <f t="shared" si="270"/>
        <v>0</v>
      </c>
      <c r="CW89" s="92">
        <f t="shared" si="270"/>
        <v>0</v>
      </c>
      <c r="CX89" s="92">
        <f t="shared" si="270"/>
        <v>0</v>
      </c>
      <c r="CY89" s="40">
        <f t="shared" si="261"/>
        <v>0</v>
      </c>
      <c r="DA89" s="92">
        <f t="shared" si="271"/>
        <v>0</v>
      </c>
      <c r="DB89" s="92">
        <f t="shared" si="271"/>
        <v>0</v>
      </c>
      <c r="DC89" s="92">
        <f t="shared" si="271"/>
        <v>0</v>
      </c>
      <c r="DD89" s="92">
        <f t="shared" si="271"/>
        <v>0</v>
      </c>
      <c r="DE89" s="92">
        <f t="shared" si="271"/>
        <v>0</v>
      </c>
      <c r="DF89" s="92">
        <f t="shared" si="271"/>
        <v>0</v>
      </c>
      <c r="DG89" s="92">
        <f t="shared" si="271"/>
        <v>0</v>
      </c>
      <c r="DH89" s="92">
        <f t="shared" si="271"/>
        <v>0</v>
      </c>
      <c r="DI89" s="92">
        <f t="shared" si="271"/>
        <v>0</v>
      </c>
      <c r="DJ89" s="92">
        <f t="shared" si="271"/>
        <v>0</v>
      </c>
      <c r="DK89" s="92">
        <f t="shared" si="271"/>
        <v>0</v>
      </c>
      <c r="DL89" s="92">
        <f t="shared" si="271"/>
        <v>0</v>
      </c>
      <c r="DM89" s="92">
        <f t="shared" si="271"/>
        <v>0</v>
      </c>
      <c r="DN89" s="92">
        <f t="shared" si="271"/>
        <v>0</v>
      </c>
      <c r="DO89" s="92">
        <f t="shared" si="271"/>
        <v>0</v>
      </c>
      <c r="DP89" s="92">
        <f t="shared" si="271"/>
        <v>0</v>
      </c>
      <c r="DQ89" s="92">
        <f t="shared" si="271"/>
        <v>0</v>
      </c>
      <c r="DR89" s="92">
        <f t="shared" si="271"/>
        <v>0</v>
      </c>
      <c r="DS89" s="92">
        <f t="shared" si="271"/>
        <v>0</v>
      </c>
      <c r="DU89" s="93">
        <f t="shared" si="263"/>
        <v>149466.33382894285</v>
      </c>
      <c r="DW89" s="93">
        <f t="shared" si="264"/>
        <v>-106960.04990425715</v>
      </c>
      <c r="DX89" s="40">
        <f t="shared" si="265"/>
        <v>2887229.5402717888</v>
      </c>
    </row>
    <row r="90" spans="1:128" x14ac:dyDescent="0.3">
      <c r="A90" s="12" t="str">
        <f t="shared" si="230"/>
        <v>3110200SSG-050GARITA</v>
      </c>
      <c r="B90" s="15" t="s">
        <v>22</v>
      </c>
      <c r="C90" s="16" t="s">
        <v>23</v>
      </c>
      <c r="D90" s="15" t="s">
        <v>24</v>
      </c>
      <c r="E90" s="16" t="s">
        <v>25</v>
      </c>
      <c r="F90" s="60" t="s">
        <v>28</v>
      </c>
      <c r="G90" s="39" t="s">
        <v>178</v>
      </c>
      <c r="I90" s="40">
        <v>37519.844706733151</v>
      </c>
      <c r="J90" s="40">
        <v>36039.020461278124</v>
      </c>
      <c r="K90" s="40">
        <v>41634.600653102636</v>
      </c>
      <c r="L90" s="40">
        <v>38457.596400000002</v>
      </c>
      <c r="M90" s="40">
        <v>37733.728079048749</v>
      </c>
      <c r="N90" s="40">
        <v>35554.373237183761</v>
      </c>
      <c r="O90" s="40">
        <v>36552.707454967785</v>
      </c>
      <c r="P90" s="40">
        <v>38068.573248706256</v>
      </c>
      <c r="Q90" s="40">
        <v>36906.512399999992</v>
      </c>
      <c r="R90" s="40">
        <v>38923.263599999998</v>
      </c>
      <c r="S90" s="40">
        <v>37443.348000000005</v>
      </c>
      <c r="T90" s="40">
        <v>40910.606399999997</v>
      </c>
      <c r="U90" s="40">
        <f>SUM(I90:T90)</f>
        <v>455744.17464102042</v>
      </c>
      <c r="W90" s="42">
        <v>42154.519199999995</v>
      </c>
      <c r="X90" s="42">
        <v>41144.975898454177</v>
      </c>
      <c r="Y90" s="42">
        <v>43528.9476</v>
      </c>
      <c r="Z90" s="42">
        <v>39001.942067276148</v>
      </c>
      <c r="AA90" s="42">
        <v>36953.411999999997</v>
      </c>
      <c r="AB90" s="42">
        <v>34940.491199999989</v>
      </c>
      <c r="AC90" s="42">
        <v>36514.337159344344</v>
      </c>
      <c r="AD90" s="42">
        <v>36368.780223599999</v>
      </c>
      <c r="AE90" s="42">
        <v>35688.886713888205</v>
      </c>
      <c r="AF90" s="42">
        <v>39279.332516399998</v>
      </c>
      <c r="AG90" s="42">
        <v>37593.566778</v>
      </c>
      <c r="AH90" s="42">
        <v>40109.953855199994</v>
      </c>
      <c r="AI90" s="40">
        <f>SUM(W90:AH90)</f>
        <v>463279.14521216275</v>
      </c>
      <c r="AK90" s="92">
        <v>40444.193483999996</v>
      </c>
      <c r="AL90" s="92">
        <v>38311.70706049334</v>
      </c>
      <c r="AM90" s="92">
        <v>43139.008239155002</v>
      </c>
      <c r="AN90" s="92">
        <v>39250.333871022507</v>
      </c>
      <c r="AO90" s="92">
        <v>39162.726702738044</v>
      </c>
      <c r="AP90" s="92">
        <v>37221.4136172</v>
      </c>
      <c r="AQ90" s="92">
        <v>38498.38721999999</v>
      </c>
      <c r="AR90" s="92">
        <v>39398.645032799992</v>
      </c>
      <c r="AS90" s="92">
        <v>39186.791735999992</v>
      </c>
      <c r="AT90" s="92">
        <v>41180.94133976625</v>
      </c>
      <c r="AU90" s="92">
        <v>39918.131207999999</v>
      </c>
      <c r="AV90" s="92">
        <v>41574.011052000009</v>
      </c>
      <c r="AW90" s="40">
        <f t="shared" si="251"/>
        <v>477286.29056317505</v>
      </c>
      <c r="AY90" s="92">
        <f t="shared" si="266"/>
        <v>35090.09003266543</v>
      </c>
      <c r="AZ90" s="92">
        <f t="shared" si="266"/>
        <v>30483.631430677568</v>
      </c>
      <c r="BA90" s="92">
        <f t="shared" si="266"/>
        <v>38302.553773182786</v>
      </c>
      <c r="BB90" s="92">
        <f t="shared" si="266"/>
        <v>37044.602851621159</v>
      </c>
      <c r="BC90" s="92">
        <f t="shared" si="266"/>
        <v>33514.500666697444</v>
      </c>
      <c r="BD90" s="92">
        <f t="shared" si="266"/>
        <v>37520.251081059192</v>
      </c>
      <c r="BE90" s="92">
        <f t="shared" si="266"/>
        <v>38858.941797161366</v>
      </c>
      <c r="BF90" s="92">
        <f t="shared" si="266"/>
        <v>44100.008855456996</v>
      </c>
      <c r="BG90" s="92">
        <f t="shared" si="266"/>
        <v>31691.462032235901</v>
      </c>
      <c r="BH90" s="92">
        <f t="shared" si="266"/>
        <v>38295.000003510155</v>
      </c>
      <c r="BI90" s="92">
        <f t="shared" si="266"/>
        <v>40363.201086034278</v>
      </c>
      <c r="BJ90" s="92">
        <f t="shared" si="266"/>
        <v>40104.129792240114</v>
      </c>
      <c r="BK90" s="40">
        <f t="shared" si="253"/>
        <v>445368.37340254243</v>
      </c>
      <c r="BM90" s="51">
        <f>+[9]ENERO!$D$12</f>
        <v>41582.656821599994</v>
      </c>
      <c r="BN90" s="51">
        <f>+[10]FEBRERO!$D$12</f>
        <v>40089.923315999993</v>
      </c>
      <c r="BO90" s="51">
        <f>+[11]MARZO!$D$12</f>
        <v>43745.46560399999</v>
      </c>
      <c r="BP90" s="92">
        <f t="shared" si="267"/>
        <v>37124.966964166735</v>
      </c>
      <c r="BQ90" s="92">
        <f t="shared" si="267"/>
        <v>37729.637028270939</v>
      </c>
      <c r="BR90" s="92">
        <f t="shared" si="267"/>
        <v>37486.148420826314</v>
      </c>
      <c r="BS90" s="92">
        <f t="shared" si="267"/>
        <v>34561.379678201869</v>
      </c>
      <c r="BT90" s="92">
        <f t="shared" si="267"/>
        <v>43994.676532208301</v>
      </c>
      <c r="BU90" s="92">
        <f t="shared" si="267"/>
        <v>36268.852277911465</v>
      </c>
      <c r="BV90" s="92">
        <f t="shared" si="267"/>
        <v>36975.933117603985</v>
      </c>
      <c r="BW90" s="92">
        <f t="shared" si="267"/>
        <v>41114.658233730122</v>
      </c>
      <c r="BX90" s="92">
        <f t="shared" si="267"/>
        <v>38662.86643480169</v>
      </c>
      <c r="BY90" s="40">
        <f t="shared" si="255"/>
        <v>469337.1644293213</v>
      </c>
      <c r="CA90" s="92">
        <f t="shared" si="268"/>
        <v>0</v>
      </c>
      <c r="CB90" s="92">
        <f t="shared" si="268"/>
        <v>0</v>
      </c>
      <c r="CC90" s="92">
        <f t="shared" si="268"/>
        <v>0</v>
      </c>
      <c r="CD90" s="92">
        <f t="shared" si="268"/>
        <v>0</v>
      </c>
      <c r="CE90" s="92">
        <f t="shared" si="268"/>
        <v>0</v>
      </c>
      <c r="CF90" s="92">
        <f t="shared" si="268"/>
        <v>0</v>
      </c>
      <c r="CG90" s="92">
        <f t="shared" si="268"/>
        <v>0</v>
      </c>
      <c r="CH90" s="92">
        <f t="shared" si="268"/>
        <v>0</v>
      </c>
      <c r="CI90" s="92">
        <f t="shared" si="268"/>
        <v>0</v>
      </c>
      <c r="CJ90" s="92">
        <f t="shared" si="268"/>
        <v>0</v>
      </c>
      <c r="CK90" s="92">
        <f t="shared" si="268"/>
        <v>0</v>
      </c>
      <c r="CL90" s="92">
        <f t="shared" si="268"/>
        <v>0</v>
      </c>
      <c r="CM90" s="40">
        <f t="shared" si="257"/>
        <v>0</v>
      </c>
      <c r="CO90" s="92">
        <f t="shared" si="269"/>
        <v>0</v>
      </c>
      <c r="CP90" s="92">
        <f t="shared" si="269"/>
        <v>0</v>
      </c>
      <c r="CQ90" s="92">
        <f t="shared" si="269"/>
        <v>0</v>
      </c>
      <c r="CR90" s="92">
        <f t="shared" si="269"/>
        <v>0</v>
      </c>
      <c r="CS90" s="40">
        <f t="shared" si="259"/>
        <v>0</v>
      </c>
      <c r="CU90" s="92">
        <f t="shared" si="270"/>
        <v>0</v>
      </c>
      <c r="CV90" s="92">
        <f t="shared" si="270"/>
        <v>0</v>
      </c>
      <c r="CW90" s="92">
        <f t="shared" si="270"/>
        <v>0</v>
      </c>
      <c r="CX90" s="92">
        <f t="shared" si="270"/>
        <v>0</v>
      </c>
      <c r="CY90" s="40">
        <f t="shared" si="261"/>
        <v>0</v>
      </c>
      <c r="DA90" s="92">
        <f t="shared" si="271"/>
        <v>0</v>
      </c>
      <c r="DB90" s="92">
        <f t="shared" si="271"/>
        <v>0</v>
      </c>
      <c r="DC90" s="92">
        <f t="shared" si="271"/>
        <v>0</v>
      </c>
      <c r="DD90" s="92">
        <f t="shared" si="271"/>
        <v>0</v>
      </c>
      <c r="DE90" s="92">
        <f t="shared" si="271"/>
        <v>0</v>
      </c>
      <c r="DF90" s="92">
        <f t="shared" si="271"/>
        <v>0</v>
      </c>
      <c r="DG90" s="92">
        <f t="shared" si="271"/>
        <v>0</v>
      </c>
      <c r="DH90" s="92">
        <f t="shared" si="271"/>
        <v>0</v>
      </c>
      <c r="DI90" s="92">
        <f t="shared" si="271"/>
        <v>0</v>
      </c>
      <c r="DJ90" s="92">
        <f t="shared" si="271"/>
        <v>0</v>
      </c>
      <c r="DK90" s="92">
        <f t="shared" si="271"/>
        <v>0</v>
      </c>
      <c r="DL90" s="92">
        <f t="shared" si="271"/>
        <v>0</v>
      </c>
      <c r="DM90" s="92">
        <f t="shared" si="271"/>
        <v>0</v>
      </c>
      <c r="DN90" s="92">
        <f t="shared" si="271"/>
        <v>0</v>
      </c>
      <c r="DO90" s="92">
        <f t="shared" si="271"/>
        <v>0</v>
      </c>
      <c r="DP90" s="92">
        <f t="shared" si="271"/>
        <v>0</v>
      </c>
      <c r="DQ90" s="92">
        <f t="shared" si="271"/>
        <v>0</v>
      </c>
      <c r="DR90" s="92">
        <f t="shared" si="271"/>
        <v>0</v>
      </c>
      <c r="DS90" s="92">
        <f t="shared" si="271"/>
        <v>0</v>
      </c>
      <c r="DU90" s="93">
        <f t="shared" si="263"/>
        <v>23968.791026778868</v>
      </c>
      <c r="DW90" s="93">
        <f t="shared" si="264"/>
        <v>-17613.865794821126</v>
      </c>
      <c r="DX90" s="40">
        <f t="shared" si="265"/>
        <v>469337.1644293213</v>
      </c>
    </row>
    <row r="91" spans="1:128" x14ac:dyDescent="0.3">
      <c r="A91" s="12" t="str">
        <f t="shared" si="230"/>
        <v>3110200SSG-050MAIN OFFICIE</v>
      </c>
      <c r="B91" s="15" t="s">
        <v>22</v>
      </c>
      <c r="C91" s="16" t="s">
        <v>23</v>
      </c>
      <c r="D91" s="15" t="s">
        <v>24</v>
      </c>
      <c r="E91" s="16" t="s">
        <v>25</v>
      </c>
      <c r="F91" s="60" t="s">
        <v>29</v>
      </c>
      <c r="G91" s="39" t="s">
        <v>178</v>
      </c>
      <c r="I91" s="40">
        <v>40744.149712079197</v>
      </c>
      <c r="J91" s="40">
        <v>39661.471257928737</v>
      </c>
      <c r="K91" s="40">
        <v>44880.196627083053</v>
      </c>
      <c r="L91" s="40">
        <v>43200.01</v>
      </c>
      <c r="M91" s="40">
        <v>38413.299535131489</v>
      </c>
      <c r="N91" s="40">
        <v>37849.760077486651</v>
      </c>
      <c r="O91" s="40">
        <v>39959.650310211357</v>
      </c>
      <c r="P91" s="40">
        <v>41181.566099612915</v>
      </c>
      <c r="Q91" s="40">
        <v>39859.39</v>
      </c>
      <c r="R91" s="40">
        <v>44166.99</v>
      </c>
      <c r="S91" s="40">
        <v>42219.200000000004</v>
      </c>
      <c r="T91" s="40">
        <v>44160.48000000001</v>
      </c>
      <c r="U91" s="40">
        <f>SUM(I91:T91)</f>
        <v>496296.16361953341</v>
      </c>
      <c r="W91" s="42">
        <v>46852.289999999979</v>
      </c>
      <c r="X91" s="42">
        <v>46294.409378961354</v>
      </c>
      <c r="Y91" s="42">
        <v>49409.509999999995</v>
      </c>
      <c r="Z91" s="42">
        <v>43874.230628942729</v>
      </c>
      <c r="AA91" s="42">
        <v>42116.849999999991</v>
      </c>
      <c r="AB91" s="42">
        <v>40408.87999999999</v>
      </c>
      <c r="AC91" s="42">
        <v>42126.281120947897</v>
      </c>
      <c r="AD91" s="42">
        <v>42487.071080000002</v>
      </c>
      <c r="AE91" s="42">
        <v>42209.277269193495</v>
      </c>
      <c r="AF91" s="42">
        <v>46025.894339999999</v>
      </c>
      <c r="AG91" s="42">
        <v>45880.358110000001</v>
      </c>
      <c r="AH91" s="42">
        <v>48864.630660000003</v>
      </c>
      <c r="AI91" s="40">
        <f>SUM(W91:AH91)</f>
        <v>536549.68258804549</v>
      </c>
      <c r="AK91" s="92">
        <v>51088.232650000005</v>
      </c>
      <c r="AL91" s="92">
        <v>47209.134057579919</v>
      </c>
      <c r="AM91" s="92">
        <v>51665.258863961717</v>
      </c>
      <c r="AN91" s="92">
        <v>47534.151015252726</v>
      </c>
      <c r="AO91" s="92">
        <v>46122.616012615603</v>
      </c>
      <c r="AP91" s="92">
        <v>42693.837159999988</v>
      </c>
      <c r="AQ91" s="92">
        <v>44236.800490000016</v>
      </c>
      <c r="AR91" s="92">
        <v>44956.285189999995</v>
      </c>
      <c r="AS91" s="92">
        <v>45635.535570000007</v>
      </c>
      <c r="AT91" s="92">
        <v>48495.979818677282</v>
      </c>
      <c r="AU91" s="92">
        <v>47453.956990000006</v>
      </c>
      <c r="AV91" s="92">
        <v>50596.885920000008</v>
      </c>
      <c r="AW91" s="40">
        <f t="shared" si="251"/>
        <v>567688.67373808729</v>
      </c>
      <c r="AY91" s="92">
        <f t="shared" si="266"/>
        <v>37317.186792720262</v>
      </c>
      <c r="AZ91" s="92">
        <f t="shared" si="266"/>
        <v>32418.365617189163</v>
      </c>
      <c r="BA91" s="92">
        <f t="shared" si="266"/>
        <v>40733.539083584445</v>
      </c>
      <c r="BB91" s="92">
        <f t="shared" si="266"/>
        <v>39395.748571440126</v>
      </c>
      <c r="BC91" s="92">
        <f t="shared" si="266"/>
        <v>35641.59796910319</v>
      </c>
      <c r="BD91" s="92">
        <f t="shared" si="266"/>
        <v>39901.585228144118</v>
      </c>
      <c r="BE91" s="92">
        <f t="shared" si="266"/>
        <v>41325.239925637376</v>
      </c>
      <c r="BF91" s="92">
        <f t="shared" si="266"/>
        <v>46915.892945760817</v>
      </c>
      <c r="BG91" s="92">
        <f t="shared" si="266"/>
        <v>33727.13498507646</v>
      </c>
      <c r="BH91" s="92">
        <f t="shared" si="266"/>
        <v>40769.378892764718</v>
      </c>
      <c r="BI91" s="92">
        <f t="shared" si="266"/>
        <v>42986.437872517541</v>
      </c>
      <c r="BJ91" s="92">
        <f t="shared" si="266"/>
        <v>42725.562483569207</v>
      </c>
      <c r="BK91" s="40">
        <f t="shared" si="253"/>
        <v>473857.67036750744</v>
      </c>
      <c r="BM91" s="51">
        <f>+[9]ENERO!$D$14</f>
        <v>53325.771069999995</v>
      </c>
      <c r="BN91" s="51">
        <f>+[10]FEBRERO!$D$14</f>
        <v>48052.732619999995</v>
      </c>
      <c r="BO91" s="51">
        <f>+[11]MARZO!$D$14</f>
        <v>52639.927619999995</v>
      </c>
      <c r="BP91" s="92">
        <f t="shared" si="267"/>
        <v>39481.213231020723</v>
      </c>
      <c r="BQ91" s="92">
        <f t="shared" si="267"/>
        <v>40124.260476244017</v>
      </c>
      <c r="BR91" s="92">
        <f t="shared" si="267"/>
        <v>39865.318141315496</v>
      </c>
      <c r="BS91" s="92">
        <f t="shared" si="267"/>
        <v>36754.920265663895</v>
      </c>
      <c r="BT91" s="92">
        <f t="shared" si="267"/>
        <v>46803.834918347238</v>
      </c>
      <c r="BU91" s="92">
        <f t="shared" si="267"/>
        <v>38598.549832969482</v>
      </c>
      <c r="BV91" s="92">
        <f t="shared" si="267"/>
        <v>39365.08230962127</v>
      </c>
      <c r="BW91" s="92">
        <f t="shared" si="267"/>
        <v>43786.732822475402</v>
      </c>
      <c r="BX91" s="92">
        <f t="shared" si="267"/>
        <v>41190.09000348988</v>
      </c>
      <c r="BY91" s="40">
        <f t="shared" si="255"/>
        <v>519988.43331114738</v>
      </c>
      <c r="CA91" s="92">
        <f t="shared" si="268"/>
        <v>0</v>
      </c>
      <c r="CB91" s="92">
        <f t="shared" si="268"/>
        <v>0</v>
      </c>
      <c r="CC91" s="92">
        <f t="shared" si="268"/>
        <v>0</v>
      </c>
      <c r="CD91" s="92">
        <f t="shared" si="268"/>
        <v>0</v>
      </c>
      <c r="CE91" s="92">
        <f t="shared" si="268"/>
        <v>0</v>
      </c>
      <c r="CF91" s="92">
        <f t="shared" si="268"/>
        <v>0</v>
      </c>
      <c r="CG91" s="92">
        <f t="shared" si="268"/>
        <v>0</v>
      </c>
      <c r="CH91" s="92">
        <f t="shared" si="268"/>
        <v>0</v>
      </c>
      <c r="CI91" s="92">
        <f t="shared" si="268"/>
        <v>0</v>
      </c>
      <c r="CJ91" s="92">
        <f t="shared" si="268"/>
        <v>0</v>
      </c>
      <c r="CK91" s="92">
        <f t="shared" si="268"/>
        <v>0</v>
      </c>
      <c r="CL91" s="92">
        <f t="shared" si="268"/>
        <v>0</v>
      </c>
      <c r="CM91" s="40">
        <f t="shared" si="257"/>
        <v>0</v>
      </c>
      <c r="CO91" s="92">
        <f t="shared" si="269"/>
        <v>0</v>
      </c>
      <c r="CP91" s="92">
        <f t="shared" si="269"/>
        <v>0</v>
      </c>
      <c r="CQ91" s="92">
        <f t="shared" si="269"/>
        <v>0</v>
      </c>
      <c r="CR91" s="92">
        <f t="shared" si="269"/>
        <v>0</v>
      </c>
      <c r="CS91" s="40">
        <f t="shared" si="259"/>
        <v>0</v>
      </c>
      <c r="CU91" s="92">
        <f t="shared" si="270"/>
        <v>0</v>
      </c>
      <c r="CV91" s="92">
        <f t="shared" si="270"/>
        <v>0</v>
      </c>
      <c r="CW91" s="92">
        <f t="shared" si="270"/>
        <v>0</v>
      </c>
      <c r="CX91" s="92">
        <f t="shared" si="270"/>
        <v>0</v>
      </c>
      <c r="CY91" s="40">
        <f t="shared" si="261"/>
        <v>0</v>
      </c>
      <c r="DA91" s="92">
        <f t="shared" si="271"/>
        <v>0</v>
      </c>
      <c r="DB91" s="92">
        <f t="shared" si="271"/>
        <v>0</v>
      </c>
      <c r="DC91" s="92">
        <f t="shared" si="271"/>
        <v>0</v>
      </c>
      <c r="DD91" s="92">
        <f t="shared" si="271"/>
        <v>0</v>
      </c>
      <c r="DE91" s="92">
        <f t="shared" si="271"/>
        <v>0</v>
      </c>
      <c r="DF91" s="92">
        <f t="shared" si="271"/>
        <v>0</v>
      </c>
      <c r="DG91" s="92">
        <f t="shared" si="271"/>
        <v>0</v>
      </c>
      <c r="DH91" s="92">
        <f t="shared" si="271"/>
        <v>0</v>
      </c>
      <c r="DI91" s="92">
        <f t="shared" si="271"/>
        <v>0</v>
      </c>
      <c r="DJ91" s="92">
        <f t="shared" si="271"/>
        <v>0</v>
      </c>
      <c r="DK91" s="92">
        <f t="shared" si="271"/>
        <v>0</v>
      </c>
      <c r="DL91" s="92">
        <f t="shared" si="271"/>
        <v>0</v>
      </c>
      <c r="DM91" s="92">
        <f t="shared" si="271"/>
        <v>0</v>
      </c>
      <c r="DN91" s="92">
        <f t="shared" si="271"/>
        <v>0</v>
      </c>
      <c r="DO91" s="92">
        <f t="shared" si="271"/>
        <v>0</v>
      </c>
      <c r="DP91" s="92">
        <f t="shared" si="271"/>
        <v>0</v>
      </c>
      <c r="DQ91" s="92">
        <f t="shared" si="271"/>
        <v>0</v>
      </c>
      <c r="DR91" s="92">
        <f t="shared" si="271"/>
        <v>0</v>
      </c>
      <c r="DS91" s="92">
        <f t="shared" si="271"/>
        <v>0</v>
      </c>
      <c r="DU91" s="93">
        <f t="shared" si="263"/>
        <v>46130.762943639944</v>
      </c>
      <c r="DW91" s="93">
        <f t="shared" si="264"/>
        <v>-7195.0081263600514</v>
      </c>
      <c r="DX91" s="40">
        <f t="shared" si="265"/>
        <v>519988.43331114738</v>
      </c>
    </row>
    <row r="92" spans="1:128" x14ac:dyDescent="0.3">
      <c r="A92" s="12" t="str">
        <f t="shared" si="230"/>
        <v>3110200SSG-050PIONERO</v>
      </c>
      <c r="B92" s="15" t="s">
        <v>22</v>
      </c>
      <c r="C92" s="16" t="s">
        <v>23</v>
      </c>
      <c r="D92" s="15" t="s">
        <v>24</v>
      </c>
      <c r="E92" s="16" t="s">
        <v>25</v>
      </c>
      <c r="F92" s="60" t="s">
        <v>30</v>
      </c>
      <c r="G92" s="39" t="s">
        <v>178</v>
      </c>
      <c r="I92" s="40">
        <v>28349.338623647633</v>
      </c>
      <c r="J92" s="40">
        <v>25727.233360528389</v>
      </c>
      <c r="K92" s="40">
        <v>28265.549655005827</v>
      </c>
      <c r="L92" s="40">
        <v>27436.049999999996</v>
      </c>
      <c r="M92" s="40">
        <v>28689.814008137739</v>
      </c>
      <c r="N92" s="40">
        <v>27537.282801654805</v>
      </c>
      <c r="O92" s="40">
        <v>28596.530452900955</v>
      </c>
      <c r="P92" s="40">
        <v>28381.448293852234</v>
      </c>
      <c r="Q92" s="40">
        <v>27686.76</v>
      </c>
      <c r="R92" s="40">
        <v>28641.840000000004</v>
      </c>
      <c r="S92" s="40">
        <v>27806.540000000005</v>
      </c>
      <c r="T92" s="40">
        <v>28597.66</v>
      </c>
      <c r="U92" s="40">
        <f>SUM(I92:T92)</f>
        <v>335716.04719572753</v>
      </c>
      <c r="W92" s="42">
        <v>28619.809999999998</v>
      </c>
      <c r="X92" s="42">
        <v>26797.66532386397</v>
      </c>
      <c r="Y92" s="42">
        <v>28541.160000000007</v>
      </c>
      <c r="Z92" s="42">
        <v>27665.724881546019</v>
      </c>
      <c r="AA92" s="42">
        <v>28485.43</v>
      </c>
      <c r="AB92" s="42">
        <v>27576.050000000003</v>
      </c>
      <c r="AC92" s="42">
        <v>4775.8258423503212</v>
      </c>
      <c r="AD92" s="42">
        <v>4758.9588589999994</v>
      </c>
      <c r="AE92" s="42">
        <v>4599.0374038763821</v>
      </c>
      <c r="AF92" s="42">
        <v>4749.0987919999998</v>
      </c>
      <c r="AG92" s="42">
        <v>4579.4957680000016</v>
      </c>
      <c r="AH92" s="42">
        <v>4755.4646369999991</v>
      </c>
      <c r="AI92" s="40">
        <f>SUM(W92:AH92)</f>
        <v>195903.72150763666</v>
      </c>
      <c r="AK92" s="92">
        <v>4768.0865330000006</v>
      </c>
      <c r="AL92" s="92">
        <v>4277.5996402256806</v>
      </c>
      <c r="AM92" s="92">
        <v>4739.5282490788959</v>
      </c>
      <c r="AN92" s="92">
        <v>0</v>
      </c>
      <c r="AO92" s="92">
        <v>0</v>
      </c>
      <c r="AP92" s="92">
        <v>0</v>
      </c>
      <c r="AQ92" s="92">
        <v>4748.9390030000004</v>
      </c>
      <c r="AR92" s="92">
        <v>4763.2957329999999</v>
      </c>
      <c r="AS92" s="92">
        <v>0</v>
      </c>
      <c r="AT92" s="92">
        <v>4789.6746923652745</v>
      </c>
      <c r="AU92" s="92">
        <v>4598.9963179999986</v>
      </c>
      <c r="AV92" s="92">
        <v>4771.8706839999995</v>
      </c>
      <c r="AW92" s="40">
        <f t="shared" si="251"/>
        <v>37457.990852669849</v>
      </c>
      <c r="AY92" s="92">
        <f t="shared" si="266"/>
        <v>0</v>
      </c>
      <c r="AZ92" s="92">
        <f t="shared" si="266"/>
        <v>0</v>
      </c>
      <c r="BA92" s="92">
        <f t="shared" si="266"/>
        <v>0</v>
      </c>
      <c r="BB92" s="92">
        <f t="shared" si="266"/>
        <v>0</v>
      </c>
      <c r="BC92" s="92">
        <f t="shared" si="266"/>
        <v>0</v>
      </c>
      <c r="BD92" s="92">
        <f t="shared" si="266"/>
        <v>0</v>
      </c>
      <c r="BE92" s="92">
        <f t="shared" si="266"/>
        <v>0</v>
      </c>
      <c r="BF92" s="92">
        <f t="shared" si="266"/>
        <v>0</v>
      </c>
      <c r="BG92" s="92">
        <f t="shared" si="266"/>
        <v>0</v>
      </c>
      <c r="BH92" s="92">
        <f t="shared" si="266"/>
        <v>0</v>
      </c>
      <c r="BI92" s="92">
        <f t="shared" si="266"/>
        <v>0</v>
      </c>
      <c r="BJ92" s="92">
        <f t="shared" si="266"/>
        <v>0</v>
      </c>
      <c r="BK92" s="40">
        <f t="shared" si="253"/>
        <v>0</v>
      </c>
      <c r="BM92" s="51">
        <f>+[9]ENERO!$D$11</f>
        <v>4766.463753</v>
      </c>
      <c r="BN92" s="51">
        <f>+[10]FEBRERO!$D$11</f>
        <v>4300.1029840000001</v>
      </c>
      <c r="BO92" s="51">
        <f>+[11]MARZO!$D$11</f>
        <v>4744.4458429999995</v>
      </c>
      <c r="BP92" s="92">
        <f t="shared" si="267"/>
        <v>0</v>
      </c>
      <c r="BQ92" s="92">
        <f t="shared" si="267"/>
        <v>0</v>
      </c>
      <c r="BR92" s="92">
        <f t="shared" si="267"/>
        <v>0</v>
      </c>
      <c r="BS92" s="92">
        <f t="shared" si="267"/>
        <v>0</v>
      </c>
      <c r="BT92" s="92">
        <f t="shared" si="267"/>
        <v>0</v>
      </c>
      <c r="BU92" s="92">
        <f t="shared" si="267"/>
        <v>0</v>
      </c>
      <c r="BV92" s="92">
        <f t="shared" si="267"/>
        <v>0</v>
      </c>
      <c r="BW92" s="92">
        <f t="shared" si="267"/>
        <v>0</v>
      </c>
      <c r="BX92" s="92">
        <f t="shared" si="267"/>
        <v>0</v>
      </c>
      <c r="BY92" s="40">
        <f t="shared" si="255"/>
        <v>13811.012580000001</v>
      </c>
      <c r="CA92" s="92">
        <f t="shared" si="268"/>
        <v>0</v>
      </c>
      <c r="CB92" s="92">
        <f t="shared" si="268"/>
        <v>0</v>
      </c>
      <c r="CC92" s="92">
        <f t="shared" si="268"/>
        <v>0</v>
      </c>
      <c r="CD92" s="92">
        <f t="shared" si="268"/>
        <v>0</v>
      </c>
      <c r="CE92" s="92">
        <f t="shared" si="268"/>
        <v>0</v>
      </c>
      <c r="CF92" s="92">
        <f t="shared" si="268"/>
        <v>0</v>
      </c>
      <c r="CG92" s="92">
        <f t="shared" si="268"/>
        <v>0</v>
      </c>
      <c r="CH92" s="92">
        <f t="shared" si="268"/>
        <v>0</v>
      </c>
      <c r="CI92" s="92">
        <f t="shared" si="268"/>
        <v>0</v>
      </c>
      <c r="CJ92" s="92">
        <f t="shared" si="268"/>
        <v>0</v>
      </c>
      <c r="CK92" s="92">
        <f t="shared" si="268"/>
        <v>0</v>
      </c>
      <c r="CL92" s="92">
        <f t="shared" si="268"/>
        <v>0</v>
      </c>
      <c r="CM92" s="40">
        <f t="shared" si="257"/>
        <v>0</v>
      </c>
      <c r="CO92" s="92">
        <f t="shared" si="269"/>
        <v>0</v>
      </c>
      <c r="CP92" s="92">
        <f t="shared" si="269"/>
        <v>0</v>
      </c>
      <c r="CQ92" s="92">
        <f t="shared" si="269"/>
        <v>0</v>
      </c>
      <c r="CR92" s="92">
        <f t="shared" si="269"/>
        <v>0</v>
      </c>
      <c r="CS92" s="40">
        <f t="shared" si="259"/>
        <v>0</v>
      </c>
      <c r="CU92" s="92">
        <f t="shared" si="270"/>
        <v>0</v>
      </c>
      <c r="CV92" s="92">
        <f t="shared" si="270"/>
        <v>0</v>
      </c>
      <c r="CW92" s="92">
        <f t="shared" si="270"/>
        <v>0</v>
      </c>
      <c r="CX92" s="92">
        <f t="shared" si="270"/>
        <v>0</v>
      </c>
      <c r="CY92" s="40">
        <f t="shared" si="261"/>
        <v>0</v>
      </c>
      <c r="DA92" s="92">
        <f t="shared" si="271"/>
        <v>0</v>
      </c>
      <c r="DB92" s="92">
        <f t="shared" si="271"/>
        <v>0</v>
      </c>
      <c r="DC92" s="92">
        <f t="shared" si="271"/>
        <v>0</v>
      </c>
      <c r="DD92" s="92">
        <f t="shared" si="271"/>
        <v>0</v>
      </c>
      <c r="DE92" s="92">
        <f t="shared" si="271"/>
        <v>0</v>
      </c>
      <c r="DF92" s="92">
        <f t="shared" si="271"/>
        <v>0</v>
      </c>
      <c r="DG92" s="92">
        <f t="shared" si="271"/>
        <v>0</v>
      </c>
      <c r="DH92" s="92">
        <f t="shared" si="271"/>
        <v>0</v>
      </c>
      <c r="DI92" s="92">
        <f t="shared" si="271"/>
        <v>0</v>
      </c>
      <c r="DJ92" s="92">
        <f t="shared" si="271"/>
        <v>0</v>
      </c>
      <c r="DK92" s="92">
        <f t="shared" si="271"/>
        <v>0</v>
      </c>
      <c r="DL92" s="92">
        <f t="shared" si="271"/>
        <v>0</v>
      </c>
      <c r="DM92" s="92">
        <f t="shared" si="271"/>
        <v>0</v>
      </c>
      <c r="DN92" s="92">
        <f t="shared" si="271"/>
        <v>0</v>
      </c>
      <c r="DO92" s="92">
        <f t="shared" si="271"/>
        <v>0</v>
      </c>
      <c r="DP92" s="92">
        <f t="shared" si="271"/>
        <v>0</v>
      </c>
      <c r="DQ92" s="92">
        <f t="shared" si="271"/>
        <v>0</v>
      </c>
      <c r="DR92" s="92">
        <f t="shared" si="271"/>
        <v>0</v>
      </c>
      <c r="DS92" s="92">
        <f t="shared" si="271"/>
        <v>0</v>
      </c>
      <c r="DU92" s="93">
        <f t="shared" si="263"/>
        <v>13811.012580000001</v>
      </c>
      <c r="DW92" s="93">
        <f t="shared" si="264"/>
        <v>9044.5488270000005</v>
      </c>
      <c r="DX92" s="40">
        <f t="shared" si="265"/>
        <v>13811.012580000001</v>
      </c>
    </row>
    <row r="93" spans="1:128" x14ac:dyDescent="0.3">
      <c r="A93" s="12" t="str">
        <f t="shared" si="230"/>
        <v>3110151LOG-063CANCHA NITRATOS</v>
      </c>
      <c r="B93" s="15" t="s">
        <v>31</v>
      </c>
      <c r="C93" s="16" t="s">
        <v>32</v>
      </c>
      <c r="D93" s="15" t="s">
        <v>33</v>
      </c>
      <c r="E93" s="16" t="s">
        <v>34</v>
      </c>
      <c r="F93" s="60" t="s">
        <v>35</v>
      </c>
      <c r="G93" s="39" t="s">
        <v>178</v>
      </c>
      <c r="I93" s="40">
        <v>33333.761795681829</v>
      </c>
      <c r="J93" s="40">
        <v>30243.537554489722</v>
      </c>
      <c r="K93" s="40">
        <v>33230.275282752118</v>
      </c>
      <c r="L93" s="40">
        <v>32258.530000000002</v>
      </c>
      <c r="M93" s="40">
        <v>33734.098586248569</v>
      </c>
      <c r="N93" s="40">
        <v>32374.082662722321</v>
      </c>
      <c r="O93" s="40">
        <v>33688.507837322009</v>
      </c>
      <c r="P93" s="40">
        <v>33435.127553559425</v>
      </c>
      <c r="Q93" s="40">
        <v>32616.760000000002</v>
      </c>
      <c r="R93" s="40">
        <v>33741.869999999995</v>
      </c>
      <c r="S93" s="40">
        <v>32757.849999999995</v>
      </c>
      <c r="T93" s="40">
        <v>32610.63</v>
      </c>
      <c r="U93" s="40">
        <f t="shared" si="246"/>
        <v>394025.03127277602</v>
      </c>
      <c r="W93" s="42">
        <v>27178.740000000005</v>
      </c>
      <c r="X93" s="42">
        <v>27210.217120202011</v>
      </c>
      <c r="Y93" s="42">
        <v>33623.340000000004</v>
      </c>
      <c r="Z93" s="42">
        <v>32591.960448915568</v>
      </c>
      <c r="AA93" s="42">
        <v>33557.600000000006</v>
      </c>
      <c r="AB93" s="42">
        <v>32486.280000000006</v>
      </c>
      <c r="AC93" s="42">
        <v>2584.3867691199516</v>
      </c>
      <c r="AD93" s="42">
        <v>2575.2593832999996</v>
      </c>
      <c r="AE93" s="42">
        <v>2488.7196077938647</v>
      </c>
      <c r="AF93" s="42">
        <v>2569.9237122</v>
      </c>
      <c r="AG93" s="42">
        <v>2478.1448607000002</v>
      </c>
      <c r="AH93" s="42">
        <v>2573.3685217000002</v>
      </c>
      <c r="AI93" s="40">
        <f t="shared" si="248"/>
        <v>201917.9404239314</v>
      </c>
      <c r="AK93" s="92">
        <v>2580.1987260000001</v>
      </c>
      <c r="AL93" s="92">
        <v>2314.7770205018705</v>
      </c>
      <c r="AM93" s="92">
        <v>2564.7447170648452</v>
      </c>
      <c r="AN93" s="92">
        <v>2488.954012785473</v>
      </c>
      <c r="AO93" s="92">
        <v>2582.8118080125278</v>
      </c>
      <c r="AP93" s="92">
        <v>2497.3246783</v>
      </c>
      <c r="AQ93" s="92">
        <v>2569.8372444999995</v>
      </c>
      <c r="AR93" s="92">
        <v>2577.6062358000004</v>
      </c>
      <c r="AS93" s="92">
        <v>2485.3566689000008</v>
      </c>
      <c r="AT93" s="92">
        <v>2591.8809252989304</v>
      </c>
      <c r="AU93" s="92">
        <v>2488.6973744999996</v>
      </c>
      <c r="AV93" s="92">
        <v>2582.2464780999994</v>
      </c>
      <c r="AW93" s="40">
        <f t="shared" si="251"/>
        <v>30324.435889763645</v>
      </c>
      <c r="AY93" s="92">
        <f t="shared" si="266"/>
        <v>28678.522075942979</v>
      </c>
      <c r="AZ93" s="92">
        <f t="shared" si="266"/>
        <v>24913.743342515729</v>
      </c>
      <c r="BA93" s="92">
        <f t="shared" si="266"/>
        <v>31304.012982772529</v>
      </c>
      <c r="BB93" s="92">
        <f t="shared" si="266"/>
        <v>30275.911509083675</v>
      </c>
      <c r="BC93" s="92">
        <f t="shared" si="266"/>
        <v>27390.820209904148</v>
      </c>
      <c r="BD93" s="92">
        <f t="shared" si="266"/>
        <v>30664.650558645058</v>
      </c>
      <c r="BE93" s="92">
        <f t="shared" si="266"/>
        <v>31758.739266278961</v>
      </c>
      <c r="BF93" s="92">
        <f t="shared" si="266"/>
        <v>35833.905281165862</v>
      </c>
      <c r="BG93" s="92">
        <f t="shared" si="266"/>
        <v>25602.47869637128</v>
      </c>
      <c r="BH93" s="92">
        <f t="shared" si="266"/>
        <v>30758.640481199724</v>
      </c>
      <c r="BI93" s="92">
        <f t="shared" si="266"/>
        <v>32232.722891210626</v>
      </c>
      <c r="BJ93" s="92">
        <f t="shared" si="266"/>
        <v>31841.07968924868</v>
      </c>
      <c r="BK93" s="40">
        <f t="shared" si="253"/>
        <v>361255.22698433924</v>
      </c>
      <c r="BM93" s="51">
        <f>+[9]ENERO!$D$18</f>
        <v>2579.3205735000006</v>
      </c>
      <c r="BN93" s="51">
        <f>+[10]FEBRERO!$D$18</f>
        <v>2326.9544636000001</v>
      </c>
      <c r="BO93" s="51">
        <f>+[11]MARZO!$D$18</f>
        <v>2567.4058197999998</v>
      </c>
      <c r="BP93" s="92">
        <f t="shared" si="267"/>
        <v>30341.591704649043</v>
      </c>
      <c r="BQ93" s="92">
        <f t="shared" si="267"/>
        <v>30835.778062276837</v>
      </c>
      <c r="BR93" s="92">
        <f t="shared" si="267"/>
        <v>30636.779045821171</v>
      </c>
      <c r="BS93" s="92">
        <f t="shared" si="267"/>
        <v>28246.416271764421</v>
      </c>
      <c r="BT93" s="92">
        <f t="shared" si="267"/>
        <v>35748.316443605538</v>
      </c>
      <c r="BU93" s="92">
        <f t="shared" si="267"/>
        <v>29300.400115417222</v>
      </c>
      <c r="BV93" s="92">
        <f t="shared" si="267"/>
        <v>29699.162635253138</v>
      </c>
      <c r="BW93" s="92">
        <f t="shared" si="267"/>
        <v>32832.811817623362</v>
      </c>
      <c r="BX93" s="92">
        <f t="shared" si="267"/>
        <v>30696.774061495838</v>
      </c>
      <c r="BY93" s="40">
        <f t="shared" si="255"/>
        <v>285811.71101480653</v>
      </c>
      <c r="CA93" s="92">
        <f t="shared" si="268"/>
        <v>0</v>
      </c>
      <c r="CB93" s="92">
        <f t="shared" si="268"/>
        <v>0</v>
      </c>
      <c r="CC93" s="92">
        <f t="shared" si="268"/>
        <v>0</v>
      </c>
      <c r="CD93" s="92">
        <f t="shared" si="268"/>
        <v>0</v>
      </c>
      <c r="CE93" s="92">
        <f t="shared" si="268"/>
        <v>0</v>
      </c>
      <c r="CF93" s="92">
        <f t="shared" si="268"/>
        <v>0</v>
      </c>
      <c r="CG93" s="92">
        <f t="shared" si="268"/>
        <v>0</v>
      </c>
      <c r="CH93" s="92">
        <f t="shared" si="268"/>
        <v>0</v>
      </c>
      <c r="CI93" s="92">
        <f t="shared" si="268"/>
        <v>0</v>
      </c>
      <c r="CJ93" s="92">
        <f t="shared" si="268"/>
        <v>0</v>
      </c>
      <c r="CK93" s="92">
        <f t="shared" si="268"/>
        <v>0</v>
      </c>
      <c r="CL93" s="92">
        <f t="shared" si="268"/>
        <v>0</v>
      </c>
      <c r="CM93" s="40">
        <f t="shared" si="257"/>
        <v>0</v>
      </c>
      <c r="CO93" s="92">
        <f t="shared" si="269"/>
        <v>0</v>
      </c>
      <c r="CP93" s="92">
        <f t="shared" si="269"/>
        <v>0</v>
      </c>
      <c r="CQ93" s="92">
        <f t="shared" si="269"/>
        <v>0</v>
      </c>
      <c r="CR93" s="92">
        <f t="shared" si="269"/>
        <v>0</v>
      </c>
      <c r="CS93" s="40">
        <f t="shared" si="259"/>
        <v>0</v>
      </c>
      <c r="CU93" s="92">
        <f t="shared" si="270"/>
        <v>0</v>
      </c>
      <c r="CV93" s="92">
        <f t="shared" si="270"/>
        <v>0</v>
      </c>
      <c r="CW93" s="92">
        <f t="shared" si="270"/>
        <v>0</v>
      </c>
      <c r="CX93" s="92">
        <f t="shared" si="270"/>
        <v>0</v>
      </c>
      <c r="CY93" s="40">
        <f t="shared" si="261"/>
        <v>0</v>
      </c>
      <c r="DA93" s="92">
        <f t="shared" si="271"/>
        <v>0</v>
      </c>
      <c r="DB93" s="92">
        <f t="shared" si="271"/>
        <v>0</v>
      </c>
      <c r="DC93" s="92">
        <f t="shared" si="271"/>
        <v>0</v>
      </c>
      <c r="DD93" s="92">
        <f t="shared" si="271"/>
        <v>0</v>
      </c>
      <c r="DE93" s="92">
        <f t="shared" si="271"/>
        <v>0</v>
      </c>
      <c r="DF93" s="92">
        <f t="shared" si="271"/>
        <v>0</v>
      </c>
      <c r="DG93" s="92">
        <f t="shared" si="271"/>
        <v>0</v>
      </c>
      <c r="DH93" s="92">
        <f t="shared" si="271"/>
        <v>0</v>
      </c>
      <c r="DI93" s="92">
        <f t="shared" si="271"/>
        <v>0</v>
      </c>
      <c r="DJ93" s="92">
        <f t="shared" si="271"/>
        <v>0</v>
      </c>
      <c r="DK93" s="92">
        <f t="shared" si="271"/>
        <v>0</v>
      </c>
      <c r="DL93" s="92">
        <f t="shared" si="271"/>
        <v>0</v>
      </c>
      <c r="DM93" s="92">
        <f t="shared" si="271"/>
        <v>0</v>
      </c>
      <c r="DN93" s="92">
        <f t="shared" si="271"/>
        <v>0</v>
      </c>
      <c r="DO93" s="92">
        <f t="shared" si="271"/>
        <v>0</v>
      </c>
      <c r="DP93" s="92">
        <f t="shared" si="271"/>
        <v>0</v>
      </c>
      <c r="DQ93" s="92">
        <f t="shared" si="271"/>
        <v>0</v>
      </c>
      <c r="DR93" s="92">
        <f t="shared" si="271"/>
        <v>0</v>
      </c>
      <c r="DS93" s="92">
        <f t="shared" si="271"/>
        <v>0</v>
      </c>
      <c r="DU93" s="93">
        <f t="shared" si="263"/>
        <v>-75443.515969532717</v>
      </c>
      <c r="DW93" s="93">
        <f t="shared" si="264"/>
        <v>-78022.83654303271</v>
      </c>
      <c r="DX93" s="40">
        <f t="shared" si="265"/>
        <v>285811.71101480653</v>
      </c>
    </row>
    <row r="94" spans="1:128" x14ac:dyDescent="0.3">
      <c r="A94" s="12" t="str">
        <f t="shared" si="230"/>
        <v>3110151LOG-063GRIFO PRIMAX</v>
      </c>
      <c r="B94" s="15" t="s">
        <v>31</v>
      </c>
      <c r="C94" s="16" t="s">
        <v>32</v>
      </c>
      <c r="D94" s="15" t="s">
        <v>33</v>
      </c>
      <c r="E94" s="16" t="s">
        <v>34</v>
      </c>
      <c r="F94" s="60" t="s">
        <v>36</v>
      </c>
      <c r="G94" s="39" t="s">
        <v>178</v>
      </c>
      <c r="I94" s="40">
        <v>161587.25251644501</v>
      </c>
      <c r="J94" s="40">
        <v>150799.73892701618</v>
      </c>
      <c r="K94" s="40">
        <v>168001.19109381037</v>
      </c>
      <c r="L94" s="40">
        <v>158179.32</v>
      </c>
      <c r="M94" s="40">
        <v>167975.88920742346</v>
      </c>
      <c r="N94" s="40">
        <v>146353.28485574832</v>
      </c>
      <c r="O94" s="40">
        <v>162333.23028381995</v>
      </c>
      <c r="P94" s="40">
        <v>169935.18205799517</v>
      </c>
      <c r="Q94" s="40">
        <v>155388.00000000003</v>
      </c>
      <c r="R94" s="40">
        <v>152430.65</v>
      </c>
      <c r="S94" s="40">
        <v>148192.26000000004</v>
      </c>
      <c r="T94" s="40">
        <v>151861.54999999999</v>
      </c>
      <c r="U94" s="40">
        <f t="shared" si="246"/>
        <v>1893037.5489422583</v>
      </c>
      <c r="W94" s="42">
        <v>129130.81999999999</v>
      </c>
      <c r="X94" s="42">
        <v>143313.84362917184</v>
      </c>
      <c r="Y94" s="42">
        <v>165372.40999999997</v>
      </c>
      <c r="Z94" s="42">
        <v>163112.94712550665</v>
      </c>
      <c r="AA94" s="42">
        <v>147565.22999999998</v>
      </c>
      <c r="AB94" s="42">
        <v>109849.76000000001</v>
      </c>
      <c r="AC94" s="42">
        <v>144047.80774479825</v>
      </c>
      <c r="AD94" s="42">
        <v>162681.34557000003</v>
      </c>
      <c r="AE94" s="42">
        <v>156862.41010473043</v>
      </c>
      <c r="AF94" s="42">
        <v>160850.98678000004</v>
      </c>
      <c r="AG94" s="42">
        <v>157826.76862000002</v>
      </c>
      <c r="AH94" s="42">
        <v>169964.88032</v>
      </c>
      <c r="AI94" s="40">
        <f t="shared" si="248"/>
        <v>1810579.2098942071</v>
      </c>
      <c r="AK94" s="92">
        <v>163639.84596999999</v>
      </c>
      <c r="AL94" s="92">
        <v>147573.08225510104</v>
      </c>
      <c r="AM94" s="92">
        <v>167879.68066041535</v>
      </c>
      <c r="AN94" s="92">
        <v>148877.53042861784</v>
      </c>
      <c r="AO94" s="92">
        <v>134294.19858663381</v>
      </c>
      <c r="AP94" s="92">
        <v>134419.25814999998</v>
      </c>
      <c r="AQ94" s="92">
        <v>143693.46752000001</v>
      </c>
      <c r="AR94" s="92">
        <v>144861.92536999998</v>
      </c>
      <c r="AS94" s="92">
        <v>140369.21236</v>
      </c>
      <c r="AT94" s="92">
        <v>158825.91090578987</v>
      </c>
      <c r="AU94" s="92">
        <v>150419.51246</v>
      </c>
      <c r="AV94" s="92">
        <v>155893.60037999999</v>
      </c>
      <c r="AW94" s="40">
        <f t="shared" si="251"/>
        <v>1790747.2250465581</v>
      </c>
      <c r="AY94" s="92">
        <f t="shared" si="266"/>
        <v>145085.08255357042</v>
      </c>
      <c r="AZ94" s="92">
        <f t="shared" si="266"/>
        <v>126039.00926259665</v>
      </c>
      <c r="BA94" s="92">
        <f t="shared" si="266"/>
        <v>158367.48127524473</v>
      </c>
      <c r="BB94" s="92">
        <f t="shared" si="266"/>
        <v>153166.30016874973</v>
      </c>
      <c r="BC94" s="92">
        <f t="shared" si="266"/>
        <v>138570.57908495027</v>
      </c>
      <c r="BD94" s="92">
        <f t="shared" si="266"/>
        <v>155132.93697618553</v>
      </c>
      <c r="BE94" s="92">
        <f t="shared" si="266"/>
        <v>160667.94851017074</v>
      </c>
      <c r="BF94" s="92">
        <f t="shared" si="266"/>
        <v>181318.5471226268</v>
      </c>
      <c r="BG94" s="92">
        <f t="shared" si="266"/>
        <v>129572.43563823533</v>
      </c>
      <c r="BH94" s="92">
        <f t="shared" si="266"/>
        <v>155697.16105482139</v>
      </c>
      <c r="BI94" s="92">
        <f t="shared" si="266"/>
        <v>163190.14693482488</v>
      </c>
      <c r="BJ94" s="92">
        <f t="shared" si="266"/>
        <v>161238.42276939854</v>
      </c>
      <c r="BK94" s="40">
        <f t="shared" si="253"/>
        <v>1828046.0513513749</v>
      </c>
      <c r="BM94" s="51">
        <f>+[9]ENERO!$D$17</f>
        <v>166387.50636999999</v>
      </c>
      <c r="BN94" s="51">
        <f>+[10]FEBRERO!$D$17</f>
        <v>148739.81741999998</v>
      </c>
      <c r="BO94" s="51">
        <f>+[11]MARZO!$D$17</f>
        <v>166219.08676000001</v>
      </c>
      <c r="BP94" s="92">
        <f t="shared" si="267"/>
        <v>153498.57728437311</v>
      </c>
      <c r="BQ94" s="92">
        <f t="shared" si="267"/>
        <v>155998.67363883002</v>
      </c>
      <c r="BR94" s="92">
        <f t="shared" si="267"/>
        <v>154991.93456580193</v>
      </c>
      <c r="BS94" s="92">
        <f t="shared" si="267"/>
        <v>142899.05267012282</v>
      </c>
      <c r="BT94" s="92">
        <f t="shared" si="267"/>
        <v>180885.47002554272</v>
      </c>
      <c r="BU94" s="92">
        <f t="shared" si="267"/>
        <v>148287.3690924127</v>
      </c>
      <c r="BV94" s="92">
        <f t="shared" si="267"/>
        <v>150334.19018765364</v>
      </c>
      <c r="BW94" s="92">
        <f t="shared" si="267"/>
        <v>166228.32029690096</v>
      </c>
      <c r="BX94" s="92">
        <f t="shared" si="267"/>
        <v>155443.83174466912</v>
      </c>
      <c r="BY94" s="40">
        <f t="shared" si="255"/>
        <v>1889913.8300563069</v>
      </c>
      <c r="CA94" s="92">
        <f t="shared" si="268"/>
        <v>0</v>
      </c>
      <c r="CB94" s="92">
        <f t="shared" si="268"/>
        <v>0</v>
      </c>
      <c r="CC94" s="92">
        <f t="shared" si="268"/>
        <v>0</v>
      </c>
      <c r="CD94" s="92">
        <f t="shared" si="268"/>
        <v>0</v>
      </c>
      <c r="CE94" s="92">
        <f t="shared" si="268"/>
        <v>0</v>
      </c>
      <c r="CF94" s="92">
        <f t="shared" si="268"/>
        <v>0</v>
      </c>
      <c r="CG94" s="92">
        <f t="shared" si="268"/>
        <v>0</v>
      </c>
      <c r="CH94" s="92">
        <f t="shared" si="268"/>
        <v>0</v>
      </c>
      <c r="CI94" s="92">
        <f t="shared" si="268"/>
        <v>0</v>
      </c>
      <c r="CJ94" s="92">
        <f t="shared" si="268"/>
        <v>0</v>
      </c>
      <c r="CK94" s="92">
        <f t="shared" si="268"/>
        <v>0</v>
      </c>
      <c r="CL94" s="92">
        <f t="shared" si="268"/>
        <v>0</v>
      </c>
      <c r="CM94" s="40">
        <f t="shared" si="257"/>
        <v>0</v>
      </c>
      <c r="CO94" s="92">
        <f t="shared" si="269"/>
        <v>0</v>
      </c>
      <c r="CP94" s="92">
        <f t="shared" si="269"/>
        <v>0</v>
      </c>
      <c r="CQ94" s="92">
        <f t="shared" si="269"/>
        <v>0</v>
      </c>
      <c r="CR94" s="92">
        <f t="shared" si="269"/>
        <v>0</v>
      </c>
      <c r="CS94" s="40">
        <f t="shared" si="259"/>
        <v>0</v>
      </c>
      <c r="CU94" s="92">
        <f t="shared" si="270"/>
        <v>0</v>
      </c>
      <c r="CV94" s="92">
        <f t="shared" si="270"/>
        <v>0</v>
      </c>
      <c r="CW94" s="92">
        <f t="shared" si="270"/>
        <v>0</v>
      </c>
      <c r="CX94" s="92">
        <f t="shared" si="270"/>
        <v>0</v>
      </c>
      <c r="CY94" s="40">
        <f t="shared" si="261"/>
        <v>0</v>
      </c>
      <c r="DA94" s="92">
        <f t="shared" si="271"/>
        <v>0</v>
      </c>
      <c r="DB94" s="92">
        <f t="shared" si="271"/>
        <v>0</v>
      </c>
      <c r="DC94" s="92">
        <f t="shared" si="271"/>
        <v>0</v>
      </c>
      <c r="DD94" s="92">
        <f t="shared" si="271"/>
        <v>0</v>
      </c>
      <c r="DE94" s="92">
        <f t="shared" si="271"/>
        <v>0</v>
      </c>
      <c r="DF94" s="92">
        <f t="shared" si="271"/>
        <v>0</v>
      </c>
      <c r="DG94" s="92">
        <f t="shared" si="271"/>
        <v>0</v>
      </c>
      <c r="DH94" s="92">
        <f t="shared" si="271"/>
        <v>0</v>
      </c>
      <c r="DI94" s="92">
        <f t="shared" si="271"/>
        <v>0</v>
      </c>
      <c r="DJ94" s="92">
        <f t="shared" si="271"/>
        <v>0</v>
      </c>
      <c r="DK94" s="92">
        <f t="shared" si="271"/>
        <v>0</v>
      </c>
      <c r="DL94" s="92">
        <f t="shared" si="271"/>
        <v>0</v>
      </c>
      <c r="DM94" s="92">
        <f t="shared" si="271"/>
        <v>0</v>
      </c>
      <c r="DN94" s="92">
        <f t="shared" si="271"/>
        <v>0</v>
      </c>
      <c r="DO94" s="92">
        <f t="shared" si="271"/>
        <v>0</v>
      </c>
      <c r="DP94" s="92">
        <f t="shared" si="271"/>
        <v>0</v>
      </c>
      <c r="DQ94" s="92">
        <f t="shared" si="271"/>
        <v>0</v>
      </c>
      <c r="DR94" s="92">
        <f t="shared" si="271"/>
        <v>0</v>
      </c>
      <c r="DS94" s="92">
        <f t="shared" si="271"/>
        <v>0</v>
      </c>
      <c r="DU94" s="93">
        <f t="shared" si="263"/>
        <v>61867.77870493196</v>
      </c>
      <c r="DW94" s="93">
        <f t="shared" si="264"/>
        <v>-104519.72766506803</v>
      </c>
      <c r="DX94" s="40">
        <f t="shared" si="265"/>
        <v>1889913.8300563069</v>
      </c>
    </row>
    <row r="95" spans="1:128" x14ac:dyDescent="0.3">
      <c r="A95" s="12" t="str">
        <f t="shared" si="230"/>
        <v>3110200NUEVOVILLA COLABORADORES</v>
      </c>
      <c r="B95" s="52" t="s">
        <v>22</v>
      </c>
      <c r="C95" s="16"/>
      <c r="D95" s="15" t="s">
        <v>200</v>
      </c>
      <c r="E95" s="16"/>
      <c r="F95" s="60" t="s">
        <v>181</v>
      </c>
      <c r="G95" s="39" t="s">
        <v>178</v>
      </c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>
        <f t="shared" si="246"/>
        <v>0</v>
      </c>
      <c r="W95" s="42"/>
      <c r="X95" s="42"/>
      <c r="Y95" s="42"/>
      <c r="Z95" s="42"/>
      <c r="AA95" s="42"/>
      <c r="AB95" s="42"/>
      <c r="AC95" s="42">
        <v>370.2776365113383</v>
      </c>
      <c r="AD95" s="42">
        <v>368.96991170000001</v>
      </c>
      <c r="AE95" s="42">
        <v>356.57093795877023</v>
      </c>
      <c r="AF95" s="42">
        <v>368.20544400000006</v>
      </c>
      <c r="AG95" s="42">
        <v>355.05584269999997</v>
      </c>
      <c r="AH95" s="42">
        <v>368.69899839999994</v>
      </c>
      <c r="AI95" s="40">
        <f t="shared" si="248"/>
        <v>2187.7787712701083</v>
      </c>
      <c r="AK95" s="92">
        <v>369.67759540000009</v>
      </c>
      <c r="AL95" s="92">
        <v>331.64933919471258</v>
      </c>
      <c r="AM95" s="92">
        <v>367.46342437478785</v>
      </c>
      <c r="AN95" s="92">
        <v>4956.0750956342326</v>
      </c>
      <c r="AO95" s="92">
        <v>5142.9673720951196</v>
      </c>
      <c r="AP95" s="92">
        <v>4972.7430012999994</v>
      </c>
      <c r="AQ95" s="92">
        <v>368.19305560000004</v>
      </c>
      <c r="AR95" s="92">
        <v>369.30615630000005</v>
      </c>
      <c r="AS95" s="92">
        <v>4948.9119624000004</v>
      </c>
      <c r="AT95" s="92">
        <v>371.35136064224452</v>
      </c>
      <c r="AU95" s="92">
        <v>356.56775240000007</v>
      </c>
      <c r="AV95" s="92">
        <v>369.9709866</v>
      </c>
      <c r="AW95" s="40">
        <f t="shared" si="251"/>
        <v>22924.8771019411</v>
      </c>
      <c r="AY95" s="92">
        <f t="shared" si="266"/>
        <v>347.31109552289132</v>
      </c>
      <c r="AZ95" s="92">
        <f t="shared" si="266"/>
        <v>301.71776184811517</v>
      </c>
      <c r="BA95" s="92">
        <f t="shared" si="266"/>
        <v>379.10708977676802</v>
      </c>
      <c r="BB95" s="92">
        <f t="shared" si="266"/>
        <v>366.65627211642902</v>
      </c>
      <c r="BC95" s="92">
        <f t="shared" si="266"/>
        <v>331.71638863330651</v>
      </c>
      <c r="BD95" s="92">
        <f t="shared" si="266"/>
        <v>371.36409439604876</v>
      </c>
      <c r="BE95" s="92">
        <f t="shared" si="266"/>
        <v>384.61405011696468</v>
      </c>
      <c r="BF95" s="92">
        <f t="shared" si="266"/>
        <v>433.59249865197421</v>
      </c>
      <c r="BG95" s="92">
        <f t="shared" si="266"/>
        <v>309.52306890876321</v>
      </c>
      <c r="BH95" s="92">
        <f t="shared" si="266"/>
        <v>371.53452500818162</v>
      </c>
      <c r="BI95" s="92">
        <f t="shared" si="266"/>
        <v>388.99828451195731</v>
      </c>
      <c r="BJ95" s="92">
        <f t="shared" si="266"/>
        <v>383.93236476352962</v>
      </c>
      <c r="BK95" s="40">
        <f t="shared" si="253"/>
        <v>4370.0674942549294</v>
      </c>
      <c r="BM95" s="51">
        <f>+[9]ENERO!$D$15</f>
        <v>369.55177840000005</v>
      </c>
      <c r="BN95" s="51">
        <f>+[10]FEBRERO!$D$15</f>
        <v>333.39406070000007</v>
      </c>
      <c r="BO95" s="51">
        <f>+[11]MARZO!$D$15</f>
        <v>367.8446937999999</v>
      </c>
      <c r="BP95" s="92">
        <f t="shared" si="267"/>
        <v>367.45169179027266</v>
      </c>
      <c r="BQ95" s="92">
        <f t="shared" si="267"/>
        <v>373.436533157121</v>
      </c>
      <c r="BR95" s="92">
        <f t="shared" si="267"/>
        <v>371.02655658196227</v>
      </c>
      <c r="BS95" s="92">
        <f t="shared" si="267"/>
        <v>342.07808038237448</v>
      </c>
      <c r="BT95" s="92">
        <f t="shared" si="267"/>
        <v>432.55686835593707</v>
      </c>
      <c r="BU95" s="92">
        <f t="shared" si="267"/>
        <v>354.22936472412795</v>
      </c>
      <c r="BV95" s="92">
        <f t="shared" si="267"/>
        <v>358.73706087802759</v>
      </c>
      <c r="BW95" s="92">
        <f t="shared" si="267"/>
        <v>396.24041431020748</v>
      </c>
      <c r="BX95" s="92">
        <f t="shared" si="267"/>
        <v>370.1345925157591</v>
      </c>
      <c r="BY95" s="40">
        <f t="shared" si="255"/>
        <v>4436.6816955957902</v>
      </c>
      <c r="CA95" s="92">
        <f t="shared" si="268"/>
        <v>0</v>
      </c>
      <c r="CB95" s="92">
        <f t="shared" si="268"/>
        <v>0</v>
      </c>
      <c r="CC95" s="92">
        <f t="shared" si="268"/>
        <v>0</v>
      </c>
      <c r="CD95" s="92">
        <f t="shared" si="268"/>
        <v>0</v>
      </c>
      <c r="CE95" s="92">
        <f t="shared" si="268"/>
        <v>0</v>
      </c>
      <c r="CF95" s="92">
        <f t="shared" si="268"/>
        <v>0</v>
      </c>
      <c r="CG95" s="92">
        <f t="shared" si="268"/>
        <v>0</v>
      </c>
      <c r="CH95" s="92">
        <f t="shared" si="268"/>
        <v>0</v>
      </c>
      <c r="CI95" s="92">
        <f t="shared" si="268"/>
        <v>0</v>
      </c>
      <c r="CJ95" s="92">
        <f t="shared" si="268"/>
        <v>0</v>
      </c>
      <c r="CK95" s="92">
        <f t="shared" si="268"/>
        <v>0</v>
      </c>
      <c r="CL95" s="92">
        <f t="shared" si="268"/>
        <v>0</v>
      </c>
      <c r="CM95" s="40">
        <f t="shared" si="257"/>
        <v>0</v>
      </c>
      <c r="CO95" s="92">
        <f t="shared" si="269"/>
        <v>0</v>
      </c>
      <c r="CP95" s="92">
        <f t="shared" si="269"/>
        <v>0</v>
      </c>
      <c r="CQ95" s="92">
        <f t="shared" si="269"/>
        <v>0</v>
      </c>
      <c r="CR95" s="92">
        <f t="shared" si="269"/>
        <v>0</v>
      </c>
      <c r="CS95" s="40">
        <f t="shared" si="259"/>
        <v>0</v>
      </c>
      <c r="CU95" s="92">
        <f t="shared" si="270"/>
        <v>0</v>
      </c>
      <c r="CV95" s="92">
        <f t="shared" si="270"/>
        <v>0</v>
      </c>
      <c r="CW95" s="92">
        <f t="shared" si="270"/>
        <v>0</v>
      </c>
      <c r="CX95" s="92">
        <f t="shared" si="270"/>
        <v>0</v>
      </c>
      <c r="CY95" s="40">
        <f t="shared" si="261"/>
        <v>0</v>
      </c>
      <c r="DA95" s="92">
        <f t="shared" si="271"/>
        <v>0</v>
      </c>
      <c r="DB95" s="92">
        <f t="shared" si="271"/>
        <v>0</v>
      </c>
      <c r="DC95" s="92">
        <f t="shared" si="271"/>
        <v>0</v>
      </c>
      <c r="DD95" s="92">
        <f t="shared" si="271"/>
        <v>0</v>
      </c>
      <c r="DE95" s="92">
        <f t="shared" si="271"/>
        <v>0</v>
      </c>
      <c r="DF95" s="92">
        <f t="shared" si="271"/>
        <v>0</v>
      </c>
      <c r="DG95" s="92">
        <f t="shared" si="271"/>
        <v>0</v>
      </c>
      <c r="DH95" s="92">
        <f t="shared" si="271"/>
        <v>0</v>
      </c>
      <c r="DI95" s="92">
        <f t="shared" si="271"/>
        <v>0</v>
      </c>
      <c r="DJ95" s="92">
        <f t="shared" si="271"/>
        <v>0</v>
      </c>
      <c r="DK95" s="92">
        <f t="shared" si="271"/>
        <v>0</v>
      </c>
      <c r="DL95" s="92">
        <f t="shared" si="271"/>
        <v>0</v>
      </c>
      <c r="DM95" s="92">
        <f t="shared" si="271"/>
        <v>0</v>
      </c>
      <c r="DN95" s="92">
        <f t="shared" si="271"/>
        <v>0</v>
      </c>
      <c r="DO95" s="92">
        <f t="shared" si="271"/>
        <v>0</v>
      </c>
      <c r="DP95" s="92">
        <f t="shared" si="271"/>
        <v>0</v>
      </c>
      <c r="DQ95" s="92">
        <f t="shared" si="271"/>
        <v>0</v>
      </c>
      <c r="DR95" s="92">
        <f t="shared" si="271"/>
        <v>0</v>
      </c>
      <c r="DS95" s="92">
        <f t="shared" si="271"/>
        <v>0</v>
      </c>
      <c r="DU95" s="93">
        <f t="shared" si="263"/>
        <v>66.614201340860745</v>
      </c>
      <c r="DW95" s="93">
        <f t="shared" si="264"/>
        <v>-302.9375770591393</v>
      </c>
      <c r="DX95" s="40">
        <f t="shared" si="265"/>
        <v>4436.6816955957902</v>
      </c>
    </row>
    <row r="96" spans="1:128" x14ac:dyDescent="0.3">
      <c r="A96" s="12" t="str">
        <f t="shared" si="230"/>
        <v/>
      </c>
      <c r="B96" s="15"/>
      <c r="C96" s="16"/>
      <c r="D96" s="15"/>
      <c r="E96" s="16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33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33"/>
      <c r="AW96" s="33"/>
      <c r="BK96" s="33"/>
      <c r="BY96" s="33"/>
      <c r="CM96" s="33"/>
      <c r="CS96" s="33"/>
      <c r="CY96" s="33"/>
      <c r="DU96" s="33"/>
      <c r="DW96" s="33"/>
      <c r="DX96" s="33"/>
    </row>
    <row r="97" spans="1:128" s="10" customFormat="1" x14ac:dyDescent="0.3">
      <c r="A97" s="21" t="str">
        <f t="shared" si="230"/>
        <v>MINA</v>
      </c>
      <c r="B97" s="131"/>
      <c r="C97" s="132"/>
      <c r="D97" s="131"/>
      <c r="E97" s="132"/>
      <c r="F97" s="133" t="s">
        <v>37</v>
      </c>
      <c r="G97" s="145" t="s">
        <v>178</v>
      </c>
      <c r="I97" s="146">
        <f t="shared" ref="I97:T97" si="272">SUM(I98:I100)</f>
        <v>2504785.8876835373</v>
      </c>
      <c r="J97" s="146">
        <f t="shared" si="272"/>
        <v>2675331.6303256862</v>
      </c>
      <c r="K97" s="146">
        <f t="shared" si="272"/>
        <v>3095982.6840445758</v>
      </c>
      <c r="L97" s="146">
        <f t="shared" si="272"/>
        <v>3081524.4299999997</v>
      </c>
      <c r="M97" s="146">
        <f t="shared" si="272"/>
        <v>3366535.4133419273</v>
      </c>
      <c r="N97" s="146">
        <f t="shared" si="272"/>
        <v>3198507.4830371113</v>
      </c>
      <c r="O97" s="146">
        <f t="shared" si="272"/>
        <v>3421237.7667349847</v>
      </c>
      <c r="P97" s="146">
        <f t="shared" si="272"/>
        <v>3409713.7759935455</v>
      </c>
      <c r="Q97" s="146">
        <f t="shared" si="272"/>
        <v>3361560.2100000009</v>
      </c>
      <c r="R97" s="146">
        <f t="shared" si="272"/>
        <v>3416010.1500000004</v>
      </c>
      <c r="S97" s="146">
        <f t="shared" si="272"/>
        <v>3447272.52</v>
      </c>
      <c r="T97" s="146">
        <f t="shared" si="272"/>
        <v>3345881.1300000004</v>
      </c>
      <c r="U97" s="146">
        <f>SUM(I97:T97)</f>
        <v>38324343.081161372</v>
      </c>
      <c r="W97" s="146">
        <f>SUM(W98:W100)</f>
        <v>3280659.370000001</v>
      </c>
      <c r="X97" s="146">
        <f>SUM(X98:X100)</f>
        <v>3228187.4183460204</v>
      </c>
      <c r="Y97" s="146">
        <f>SUM(Y98:Y100)</f>
        <v>3391646.96</v>
      </c>
      <c r="Z97" s="146">
        <f t="shared" ref="Z97:AH97" si="273">SUM(Z98:Z100)</f>
        <v>3018428.4635962127</v>
      </c>
      <c r="AA97" s="146">
        <f t="shared" si="273"/>
        <v>3128046.91</v>
      </c>
      <c r="AB97" s="146">
        <f t="shared" si="273"/>
        <v>3242524</v>
      </c>
      <c r="AC97" s="146">
        <f t="shared" si="273"/>
        <v>3098910.1995453918</v>
      </c>
      <c r="AD97" s="146">
        <f t="shared" si="273"/>
        <v>3335009.8722452805</v>
      </c>
      <c r="AE97" s="146">
        <f t="shared" si="273"/>
        <v>3198750.5717515065</v>
      </c>
      <c r="AF97" s="146">
        <f t="shared" si="273"/>
        <v>3190044.8320084005</v>
      </c>
      <c r="AG97" s="146">
        <f t="shared" si="273"/>
        <v>2861098.7376562203</v>
      </c>
      <c r="AH97" s="146">
        <f t="shared" si="273"/>
        <v>3003084.8121349993</v>
      </c>
      <c r="AI97" s="146">
        <f>SUM(W97:AH97)</f>
        <v>37976392.147284023</v>
      </c>
      <c r="AK97" s="146">
        <f t="shared" ref="AK97:AR97" si="274">SUM(AK98:AK100)</f>
        <v>3105838.2309630001</v>
      </c>
      <c r="AL97" s="146">
        <f t="shared" si="274"/>
        <v>2921132.0157342572</v>
      </c>
      <c r="AM97" s="146">
        <f t="shared" si="274"/>
        <v>3362010.9806966144</v>
      </c>
      <c r="AN97" s="146">
        <f t="shared" si="274"/>
        <v>3385357.8069045702</v>
      </c>
      <c r="AO97" s="146">
        <f t="shared" si="274"/>
        <v>3730505.8528701682</v>
      </c>
      <c r="AP97" s="146">
        <f t="shared" si="274"/>
        <v>3291802.0779020311</v>
      </c>
      <c r="AQ97" s="146">
        <f t="shared" si="274"/>
        <v>3183578.062934</v>
      </c>
      <c r="AR97" s="146">
        <f t="shared" si="274"/>
        <v>3472807.2909878297</v>
      </c>
      <c r="AS97" s="146">
        <v>3397350.7004244998</v>
      </c>
      <c r="AT97" s="146">
        <f t="shared" ref="AT97:AV97" si="275">SUM(AT98:AT100)</f>
        <v>3455518.180437685</v>
      </c>
      <c r="AU97" s="146">
        <f t="shared" si="275"/>
        <v>2815283.9500016011</v>
      </c>
      <c r="AV97" s="146">
        <f t="shared" si="275"/>
        <v>2790634.1756141996</v>
      </c>
      <c r="AW97" s="146">
        <f t="shared" ref="AW97:AW100" si="276">SUM(AK97:AV97)</f>
        <v>38911819.325470455</v>
      </c>
      <c r="AY97" s="146">
        <f t="shared" ref="AY97:BJ97" si="277">SUM(AY98:AY100)</f>
        <v>3074656.3665146758</v>
      </c>
      <c r="AZ97" s="146">
        <f t="shared" si="277"/>
        <v>1968079.2628200182</v>
      </c>
      <c r="BA97" s="146">
        <f t="shared" si="277"/>
        <v>3160188.0002763132</v>
      </c>
      <c r="BB97" s="146">
        <f t="shared" si="277"/>
        <v>2958537.2637929311</v>
      </c>
      <c r="BC97" s="146">
        <f t="shared" si="277"/>
        <v>2319194.9487780854</v>
      </c>
      <c r="BD97" s="146">
        <f t="shared" si="277"/>
        <v>3125513.8220140086</v>
      </c>
      <c r="BE97" s="146">
        <f t="shared" si="277"/>
        <v>3322195.7270620652</v>
      </c>
      <c r="BF97" s="146">
        <f t="shared" si="277"/>
        <v>3396261.7743357485</v>
      </c>
      <c r="BG97" s="146">
        <f t="shared" si="277"/>
        <v>3204202.5246181265</v>
      </c>
      <c r="BH97" s="146">
        <f t="shared" si="277"/>
        <v>3374423.3751920592</v>
      </c>
      <c r="BI97" s="146">
        <f t="shared" si="277"/>
        <v>3065759.2310138419</v>
      </c>
      <c r="BJ97" s="146">
        <f t="shared" si="277"/>
        <v>3300206.1868248358</v>
      </c>
      <c r="BK97" s="146">
        <f t="shared" ref="BK97:BK100" si="278">SUM(AY97:BJ97)</f>
        <v>36269218.483242713</v>
      </c>
      <c r="BM97" s="146">
        <f t="shared" ref="BM97:BX97" si="279">SUM(BM98:BM100)</f>
        <v>3276840.7531190002</v>
      </c>
      <c r="BN97" s="146">
        <f t="shared" si="279"/>
        <v>2876415.240677001</v>
      </c>
      <c r="BO97" s="146">
        <f t="shared" si="279"/>
        <v>3006395.4212240004</v>
      </c>
      <c r="BP97" s="146">
        <f t="shared" si="279"/>
        <v>2937359.6052087299</v>
      </c>
      <c r="BQ97" s="146">
        <f t="shared" si="279"/>
        <v>2975524.5313034086</v>
      </c>
      <c r="BR97" s="146">
        <f t="shared" si="279"/>
        <v>2564560.241203371</v>
      </c>
      <c r="BS97" s="146">
        <f t="shared" si="279"/>
        <v>3313345.6156168371</v>
      </c>
      <c r="BT97" s="146">
        <f t="shared" si="279"/>
        <v>3288442.7083008625</v>
      </c>
      <c r="BU97" s="146">
        <f t="shared" si="279"/>
        <v>3170218.4965852695</v>
      </c>
      <c r="BV97" s="146">
        <f t="shared" si="279"/>
        <v>3264310.4708898137</v>
      </c>
      <c r="BW97" s="146">
        <f t="shared" si="279"/>
        <v>3122502.1282355096</v>
      </c>
      <c r="BX97" s="146">
        <f t="shared" si="279"/>
        <v>3240409.098495902</v>
      </c>
      <c r="BY97" s="146">
        <f t="shared" ref="BY97:BY100" si="280">SUM(BM97:BX97)</f>
        <v>37036324.310859703</v>
      </c>
      <c r="CA97" s="146">
        <f t="shared" ref="CA97:CL97" si="281">SUM(CA98:CA100)</f>
        <v>0</v>
      </c>
      <c r="CB97" s="146">
        <f t="shared" si="281"/>
        <v>0</v>
      </c>
      <c r="CC97" s="146">
        <f t="shared" si="281"/>
        <v>0</v>
      </c>
      <c r="CD97" s="146">
        <f t="shared" si="281"/>
        <v>0</v>
      </c>
      <c r="CE97" s="146">
        <f t="shared" si="281"/>
        <v>0</v>
      </c>
      <c r="CF97" s="146">
        <f t="shared" si="281"/>
        <v>0</v>
      </c>
      <c r="CG97" s="146">
        <f t="shared" si="281"/>
        <v>0</v>
      </c>
      <c r="CH97" s="146">
        <f t="shared" si="281"/>
        <v>0</v>
      </c>
      <c r="CI97" s="146">
        <f t="shared" si="281"/>
        <v>0</v>
      </c>
      <c r="CJ97" s="146">
        <f t="shared" si="281"/>
        <v>0</v>
      </c>
      <c r="CK97" s="146">
        <f t="shared" si="281"/>
        <v>0</v>
      </c>
      <c r="CL97" s="146">
        <f t="shared" si="281"/>
        <v>0</v>
      </c>
      <c r="CM97" s="146">
        <f t="shared" ref="CM97:CM100" si="282">SUM(CA97:CL97)</f>
        <v>0</v>
      </c>
      <c r="CO97" s="146">
        <f t="shared" ref="CO97:CR97" si="283">SUM(CO98:CO100)</f>
        <v>0</v>
      </c>
      <c r="CP97" s="146">
        <f t="shared" si="283"/>
        <v>0</v>
      </c>
      <c r="CQ97" s="146">
        <f t="shared" si="283"/>
        <v>0</v>
      </c>
      <c r="CR97" s="146">
        <f t="shared" si="283"/>
        <v>0</v>
      </c>
      <c r="CS97" s="146">
        <f>SUM(CO97:CR97)</f>
        <v>0</v>
      </c>
      <c r="CU97" s="146">
        <f t="shared" ref="CU97:CX97" si="284">SUM(CU98:CU100)</f>
        <v>0</v>
      </c>
      <c r="CV97" s="146">
        <f t="shared" si="284"/>
        <v>0</v>
      </c>
      <c r="CW97" s="146">
        <f t="shared" si="284"/>
        <v>0</v>
      </c>
      <c r="CX97" s="146">
        <f t="shared" si="284"/>
        <v>0</v>
      </c>
      <c r="CY97" s="146">
        <f>SUM(CU97:CX97)</f>
        <v>0</v>
      </c>
      <c r="DA97" s="146">
        <f t="shared" ref="DA97:DS97" si="285">SUM(DA98:DA100)</f>
        <v>0</v>
      </c>
      <c r="DB97" s="146">
        <f t="shared" si="285"/>
        <v>0</v>
      </c>
      <c r="DC97" s="146">
        <f t="shared" si="285"/>
        <v>0</v>
      </c>
      <c r="DD97" s="146">
        <f t="shared" si="285"/>
        <v>0</v>
      </c>
      <c r="DE97" s="146">
        <f t="shared" si="285"/>
        <v>0</v>
      </c>
      <c r="DF97" s="146">
        <f t="shared" si="285"/>
        <v>0</v>
      </c>
      <c r="DG97" s="146">
        <f t="shared" si="285"/>
        <v>0</v>
      </c>
      <c r="DH97" s="146">
        <f t="shared" si="285"/>
        <v>0</v>
      </c>
      <c r="DI97" s="146">
        <f t="shared" si="285"/>
        <v>0</v>
      </c>
      <c r="DJ97" s="146">
        <f t="shared" si="285"/>
        <v>0</v>
      </c>
      <c r="DK97" s="146">
        <f t="shared" si="285"/>
        <v>0</v>
      </c>
      <c r="DL97" s="146">
        <f t="shared" si="285"/>
        <v>0</v>
      </c>
      <c r="DM97" s="146">
        <f t="shared" si="285"/>
        <v>0</v>
      </c>
      <c r="DN97" s="146">
        <f t="shared" si="285"/>
        <v>0</v>
      </c>
      <c r="DO97" s="146">
        <f t="shared" si="285"/>
        <v>0</v>
      </c>
      <c r="DP97" s="146">
        <f t="shared" si="285"/>
        <v>0</v>
      </c>
      <c r="DQ97" s="146">
        <f t="shared" si="285"/>
        <v>0</v>
      </c>
      <c r="DR97" s="146">
        <f t="shared" si="285"/>
        <v>0</v>
      </c>
      <c r="DS97" s="146">
        <f t="shared" si="285"/>
        <v>0</v>
      </c>
      <c r="DU97" s="146">
        <f>+BY97-BK97</f>
        <v>767105.82761698961</v>
      </c>
      <c r="DW97" s="146">
        <f>+DU97-BM97</f>
        <v>-2509734.9255020106</v>
      </c>
      <c r="DX97" s="146">
        <f t="shared" ref="DX97:DX100" si="286">+SUM(BY97,CM97,CS96:CS97,CY97,DA97:DS97)</f>
        <v>37036324.310859703</v>
      </c>
    </row>
    <row r="98" spans="1:128" x14ac:dyDescent="0.3">
      <c r="A98" s="12" t="str">
        <f t="shared" si="230"/>
        <v>1190900MIG-019CAMBIO DE GUARDIA</v>
      </c>
      <c r="B98" s="15" t="s">
        <v>39</v>
      </c>
      <c r="C98" s="16" t="s">
        <v>40</v>
      </c>
      <c r="D98" s="15" t="s">
        <v>41</v>
      </c>
      <c r="E98" s="16" t="s">
        <v>42</v>
      </c>
      <c r="F98" s="60" t="s">
        <v>43</v>
      </c>
      <c r="G98" s="39" t="s">
        <v>178</v>
      </c>
      <c r="I98" s="40">
        <v>129741.35390734849</v>
      </c>
      <c r="J98" s="40">
        <v>121079.8623813138</v>
      </c>
      <c r="K98" s="40">
        <v>134891.22224130802</v>
      </c>
      <c r="L98" s="40">
        <v>127005.09</v>
      </c>
      <c r="M98" s="40">
        <v>134870.90689498503</v>
      </c>
      <c r="N98" s="40">
        <v>117509.72326260814</v>
      </c>
      <c r="O98" s="40">
        <v>130340.31307038122</v>
      </c>
      <c r="P98" s="40">
        <v>136444.0588805248</v>
      </c>
      <c r="Q98" s="40">
        <v>124763.84999999998</v>
      </c>
      <c r="R98" s="40">
        <v>122389.34999999999</v>
      </c>
      <c r="S98" s="40">
        <v>118986.27000000002</v>
      </c>
      <c r="T98" s="40">
        <v>121932.35999999999</v>
      </c>
      <c r="U98" s="40">
        <f>SUM(I98:T98)</f>
        <v>1519954.3606384695</v>
      </c>
      <c r="W98" s="42">
        <v>103681.51999999999</v>
      </c>
      <c r="X98" s="42">
        <v>115069.30043397122</v>
      </c>
      <c r="Y98" s="42">
        <v>132780.51999999999</v>
      </c>
      <c r="Z98" s="42">
        <v>130966.36195189493</v>
      </c>
      <c r="AA98" s="42">
        <v>118482.82999999996</v>
      </c>
      <c r="AB98" s="42">
        <v>88200.37000000001</v>
      </c>
      <c r="AC98" s="42">
        <v>8674.4117929158383</v>
      </c>
      <c r="AD98" s="42">
        <v>9796.5043999999998</v>
      </c>
      <c r="AE98" s="42">
        <v>9446.0940529434047</v>
      </c>
      <c r="AF98" s="42">
        <v>9686.2820630000024</v>
      </c>
      <c r="AG98" s="42">
        <v>9504.1667379999999</v>
      </c>
      <c r="AH98" s="42">
        <v>10235.116195000001</v>
      </c>
      <c r="AI98" s="40">
        <f>SUM(W98:AH98)</f>
        <v>746523.47762772546</v>
      </c>
      <c r="AK98" s="92">
        <v>9854.3175730000003</v>
      </c>
      <c r="AL98" s="92">
        <v>8886.8258103946064</v>
      </c>
      <c r="AM98" s="92">
        <v>10109.686341112447</v>
      </c>
      <c r="AN98" s="92">
        <v>8965.3111589939763</v>
      </c>
      <c r="AO98" s="92">
        <v>8087.1732578137307</v>
      </c>
      <c r="AP98" s="92">
        <v>8094.673103000001</v>
      </c>
      <c r="AQ98" s="92">
        <v>8653.1968180000003</v>
      </c>
      <c r="AR98" s="92">
        <v>8723.5596620000015</v>
      </c>
      <c r="AS98" s="92">
        <v>8453.0100329999987</v>
      </c>
      <c r="AT98" s="92">
        <v>9564.3340648586473</v>
      </c>
      <c r="AU98" s="92">
        <v>9058.1093429999983</v>
      </c>
      <c r="AV98" s="92">
        <v>9387.7533209999983</v>
      </c>
      <c r="AW98" s="40">
        <f t="shared" si="276"/>
        <v>107837.9504861734</v>
      </c>
      <c r="AY98" s="92">
        <f t="shared" ref="AY98:BJ98" si="287">AY35*AY$7</f>
        <v>16719.841971485133</v>
      </c>
      <c r="AZ98" s="92">
        <f t="shared" si="287"/>
        <v>12127.978959992532</v>
      </c>
      <c r="BA98" s="92">
        <f t="shared" si="287"/>
        <v>16269.207082361934</v>
      </c>
      <c r="BB98" s="92">
        <f t="shared" si="287"/>
        <v>17331.546778865402</v>
      </c>
      <c r="BC98" s="92">
        <f t="shared" si="287"/>
        <v>15031.04752084734</v>
      </c>
      <c r="BD98" s="92">
        <f t="shared" si="287"/>
        <v>17622.985114699415</v>
      </c>
      <c r="BE98" s="92">
        <f t="shared" si="287"/>
        <v>18129.615605698058</v>
      </c>
      <c r="BF98" s="92">
        <f t="shared" si="287"/>
        <v>16306.044144132835</v>
      </c>
      <c r="BG98" s="92">
        <f t="shared" si="287"/>
        <v>15049.827091380568</v>
      </c>
      <c r="BH98" s="92">
        <f t="shared" si="287"/>
        <v>15417.353012351554</v>
      </c>
      <c r="BI98" s="92">
        <f t="shared" si="287"/>
        <v>15274.821991758314</v>
      </c>
      <c r="BJ98" s="92">
        <f t="shared" si="287"/>
        <v>15488.530199193445</v>
      </c>
      <c r="BK98" s="40">
        <f t="shared" si="278"/>
        <v>190768.79947276652</v>
      </c>
      <c r="BM98" s="51">
        <f>+[9]ENERO!$D$20</f>
        <v>10019.685619000002</v>
      </c>
      <c r="BN98" s="51">
        <f>+[10]FEBRERO!$D$20</f>
        <v>8956.9598169999972</v>
      </c>
      <c r="BO98" s="51">
        <f>+[11]MARZO!$D$20</f>
        <v>10009.543564000001</v>
      </c>
      <c r="BP98" s="92">
        <f t="shared" ref="BP98:BX98" si="288">BP35*BP$7</f>
        <v>13527.918763352784</v>
      </c>
      <c r="BQ98" s="92">
        <f t="shared" si="288"/>
        <v>13898.910793183204</v>
      </c>
      <c r="BR98" s="92">
        <f t="shared" si="288"/>
        <v>14496.261714085127</v>
      </c>
      <c r="BS98" s="92">
        <f t="shared" si="288"/>
        <v>16360.102422493181</v>
      </c>
      <c r="BT98" s="92">
        <f t="shared" si="288"/>
        <v>14553.653350879964</v>
      </c>
      <c r="BU98" s="92">
        <f t="shared" si="288"/>
        <v>13520.753637998449</v>
      </c>
      <c r="BV98" s="92">
        <f t="shared" si="288"/>
        <v>13446.854918779296</v>
      </c>
      <c r="BW98" s="92">
        <f t="shared" si="288"/>
        <v>13455.932719484734</v>
      </c>
      <c r="BX98" s="92">
        <f t="shared" si="288"/>
        <v>13410.048236593817</v>
      </c>
      <c r="BY98" s="40">
        <f t="shared" si="280"/>
        <v>155656.62555685054</v>
      </c>
      <c r="CA98" s="92">
        <f t="shared" ref="CA98:CL98" si="289">CA35*CA$7</f>
        <v>0</v>
      </c>
      <c r="CB98" s="92">
        <f t="shared" si="289"/>
        <v>0</v>
      </c>
      <c r="CC98" s="92">
        <f t="shared" si="289"/>
        <v>0</v>
      </c>
      <c r="CD98" s="92">
        <f t="shared" si="289"/>
        <v>0</v>
      </c>
      <c r="CE98" s="92">
        <f t="shared" si="289"/>
        <v>0</v>
      </c>
      <c r="CF98" s="92">
        <f t="shared" si="289"/>
        <v>0</v>
      </c>
      <c r="CG98" s="92">
        <f t="shared" si="289"/>
        <v>0</v>
      </c>
      <c r="CH98" s="92">
        <f t="shared" si="289"/>
        <v>0</v>
      </c>
      <c r="CI98" s="92">
        <f t="shared" si="289"/>
        <v>0</v>
      </c>
      <c r="CJ98" s="92">
        <f t="shared" si="289"/>
        <v>0</v>
      </c>
      <c r="CK98" s="92">
        <f t="shared" si="289"/>
        <v>0</v>
      </c>
      <c r="CL98" s="92">
        <f t="shared" si="289"/>
        <v>0</v>
      </c>
      <c r="CM98" s="40">
        <f t="shared" si="282"/>
        <v>0</v>
      </c>
      <c r="CO98" s="92">
        <f>CO35*CO$7</f>
        <v>0</v>
      </c>
      <c r="CP98" s="92">
        <f>CP35*CP$7</f>
        <v>0</v>
      </c>
      <c r="CQ98" s="92">
        <f>CQ35*CQ$7</f>
        <v>0</v>
      </c>
      <c r="CR98" s="92">
        <f>CR35*CR$7</f>
        <v>0</v>
      </c>
      <c r="CS98" s="40">
        <f>SUM(CO98:CR98)</f>
        <v>0</v>
      </c>
      <c r="CU98" s="92">
        <f t="shared" ref="CU98:CX98" si="290">CU35*CU$7</f>
        <v>0</v>
      </c>
      <c r="CV98" s="92">
        <f t="shared" si="290"/>
        <v>0</v>
      </c>
      <c r="CW98" s="92">
        <f t="shared" si="290"/>
        <v>0</v>
      </c>
      <c r="CX98" s="92">
        <f t="shared" si="290"/>
        <v>0</v>
      </c>
      <c r="CY98" s="40">
        <f>SUM(CU98:CX98)</f>
        <v>0</v>
      </c>
      <c r="DA98" s="92">
        <f t="shared" ref="DA98:DS98" si="291">DA35*DA$7</f>
        <v>0</v>
      </c>
      <c r="DB98" s="92">
        <f t="shared" si="291"/>
        <v>0</v>
      </c>
      <c r="DC98" s="92">
        <f t="shared" si="291"/>
        <v>0</v>
      </c>
      <c r="DD98" s="92">
        <f t="shared" si="291"/>
        <v>0</v>
      </c>
      <c r="DE98" s="92">
        <f t="shared" si="291"/>
        <v>0</v>
      </c>
      <c r="DF98" s="92">
        <f t="shared" si="291"/>
        <v>0</v>
      </c>
      <c r="DG98" s="92">
        <f t="shared" si="291"/>
        <v>0</v>
      </c>
      <c r="DH98" s="92">
        <f t="shared" si="291"/>
        <v>0</v>
      </c>
      <c r="DI98" s="92">
        <f t="shared" si="291"/>
        <v>0</v>
      </c>
      <c r="DJ98" s="92">
        <f t="shared" si="291"/>
        <v>0</v>
      </c>
      <c r="DK98" s="92">
        <f t="shared" si="291"/>
        <v>0</v>
      </c>
      <c r="DL98" s="92">
        <f t="shared" si="291"/>
        <v>0</v>
      </c>
      <c r="DM98" s="92">
        <f t="shared" si="291"/>
        <v>0</v>
      </c>
      <c r="DN98" s="92">
        <f t="shared" si="291"/>
        <v>0</v>
      </c>
      <c r="DO98" s="92">
        <f t="shared" si="291"/>
        <v>0</v>
      </c>
      <c r="DP98" s="92">
        <f t="shared" si="291"/>
        <v>0</v>
      </c>
      <c r="DQ98" s="92">
        <f t="shared" si="291"/>
        <v>0</v>
      </c>
      <c r="DR98" s="92">
        <f t="shared" si="291"/>
        <v>0</v>
      </c>
      <c r="DS98" s="92">
        <f t="shared" si="291"/>
        <v>0</v>
      </c>
      <c r="DU98" s="93">
        <f>+BY98-BK98</f>
        <v>-35112.173915915977</v>
      </c>
      <c r="DW98" s="93">
        <f>+DU98-BM98</f>
        <v>-45131.85953491598</v>
      </c>
      <c r="DX98" s="40">
        <f t="shared" si="286"/>
        <v>155656.62555685054</v>
      </c>
    </row>
    <row r="99" spans="1:128" x14ac:dyDescent="0.3">
      <c r="A99" s="12" t="str">
        <f t="shared" si="230"/>
        <v>1112120MIC-002PALAS ELECTRICAS</v>
      </c>
      <c r="B99" s="15" t="s">
        <v>44</v>
      </c>
      <c r="C99" s="16" t="s">
        <v>45</v>
      </c>
      <c r="D99" s="15" t="s">
        <v>46</v>
      </c>
      <c r="E99" s="16" t="s">
        <v>47</v>
      </c>
      <c r="F99" s="60" t="s">
        <v>48</v>
      </c>
      <c r="G99" s="39" t="s">
        <v>178</v>
      </c>
      <c r="I99" s="40">
        <v>1900035.6270209511</v>
      </c>
      <c r="J99" s="40">
        <v>2043401.4143554978</v>
      </c>
      <c r="K99" s="40">
        <v>2368873.1694426141</v>
      </c>
      <c r="L99" s="40">
        <v>2363615.4720000001</v>
      </c>
      <c r="M99" s="40">
        <v>2585331.6051575537</v>
      </c>
      <c r="N99" s="40">
        <v>2464798.2078196025</v>
      </c>
      <c r="O99" s="40">
        <v>2632717.9629316828</v>
      </c>
      <c r="P99" s="40">
        <v>2618615.7736904165</v>
      </c>
      <c r="Q99" s="40">
        <v>2589437.0880000005</v>
      </c>
      <c r="R99" s="40">
        <v>2634896.64</v>
      </c>
      <c r="S99" s="40">
        <v>2662629</v>
      </c>
      <c r="T99" s="40">
        <v>2579159.0160000003</v>
      </c>
      <c r="U99" s="40">
        <f>SUM(I99:T99)</f>
        <v>29443510.97641832</v>
      </c>
      <c r="W99" s="42">
        <v>2541582.2800000007</v>
      </c>
      <c r="X99" s="42">
        <v>2490494.4943296392</v>
      </c>
      <c r="Y99" s="42">
        <v>2607093.1519999998</v>
      </c>
      <c r="Z99" s="42">
        <v>2309969.6813154542</v>
      </c>
      <c r="AA99" s="42">
        <v>2407651.264</v>
      </c>
      <c r="AB99" s="42">
        <v>2523458.9040000001</v>
      </c>
      <c r="AC99" s="42">
        <v>2472188.6302019809</v>
      </c>
      <c r="AD99" s="42">
        <v>2660170.6942762244</v>
      </c>
      <c r="AE99" s="42">
        <v>2551443.5821588505</v>
      </c>
      <c r="AF99" s="42">
        <v>2544286.8399563204</v>
      </c>
      <c r="AG99" s="42">
        <v>2281275.656734576</v>
      </c>
      <c r="AH99" s="42">
        <v>2394279.7567519997</v>
      </c>
      <c r="AI99" s="40">
        <f>SUM(W99:AH99)</f>
        <v>29783894.935725044</v>
      </c>
      <c r="AK99" s="92">
        <v>2476787.1307119997</v>
      </c>
      <c r="AL99" s="92">
        <v>2329796.1519390899</v>
      </c>
      <c r="AM99" s="92">
        <v>2681521.0354844015</v>
      </c>
      <c r="AN99" s="92">
        <v>2701113.9965964612</v>
      </c>
      <c r="AO99" s="92">
        <v>2977934.9436898837</v>
      </c>
      <c r="AP99" s="92">
        <v>2626965.923839225</v>
      </c>
      <c r="AQ99" s="92">
        <v>2504054.1696650069</v>
      </c>
      <c r="AR99" s="92">
        <v>2771266.9850606639</v>
      </c>
      <c r="AS99" s="92">
        <v>2686641.8692023456</v>
      </c>
      <c r="AT99" s="92">
        <v>2780572.2585167531</v>
      </c>
      <c r="AU99" s="92">
        <v>2244980.6725268806</v>
      </c>
      <c r="AV99" s="92">
        <v>2224997.1378345597</v>
      </c>
      <c r="AW99" s="40">
        <f t="shared" si="276"/>
        <v>31006632.275067266</v>
      </c>
      <c r="AY99" s="92">
        <f t="shared" ref="AY99:BJ99" si="292">AY36*AY5</f>
        <v>2465244.7355028451</v>
      </c>
      <c r="AZ99" s="92">
        <f t="shared" si="292"/>
        <v>1562708.1829912711</v>
      </c>
      <c r="BA99" s="92">
        <f t="shared" si="292"/>
        <v>2553489.6858981145</v>
      </c>
      <c r="BB99" s="92">
        <f t="shared" si="292"/>
        <v>2390707.6088305442</v>
      </c>
      <c r="BC99" s="92">
        <f t="shared" si="292"/>
        <v>1807468.1200497344</v>
      </c>
      <c r="BD99" s="92">
        <f t="shared" si="292"/>
        <v>2502907.2325943429</v>
      </c>
      <c r="BE99" s="92">
        <f t="shared" si="292"/>
        <v>2698954.7717180895</v>
      </c>
      <c r="BF99" s="92">
        <f t="shared" si="292"/>
        <v>2720113.9897648636</v>
      </c>
      <c r="BG99" s="92">
        <f t="shared" si="292"/>
        <v>2553629.5922719892</v>
      </c>
      <c r="BH99" s="92">
        <f t="shared" si="292"/>
        <v>2695130.6541238436</v>
      </c>
      <c r="BI99" s="92">
        <f t="shared" si="292"/>
        <v>2491155.5954228006</v>
      </c>
      <c r="BJ99" s="92">
        <f t="shared" si="292"/>
        <v>2684364.377492886</v>
      </c>
      <c r="BK99" s="40">
        <f t="shared" si="278"/>
        <v>29125874.546661325</v>
      </c>
      <c r="BM99" s="51">
        <f>+[9]ENERO!$D$7</f>
        <v>2613456.8540000003</v>
      </c>
      <c r="BN99" s="51">
        <f>+[10]FEBRERO!$D$7</f>
        <v>2293966.6246880004</v>
      </c>
      <c r="BO99" s="51">
        <f>+[11]MARZO!$D$7</f>
        <v>2397108.7021280001</v>
      </c>
      <c r="BP99" s="92">
        <f t="shared" ref="BP99:BX99" si="293">BP36*BP5</f>
        <v>2411355.2667668494</v>
      </c>
      <c r="BQ99" s="92">
        <f t="shared" si="293"/>
        <v>2439166.877195728</v>
      </c>
      <c r="BR99" s="92">
        <f t="shared" si="293"/>
        <v>2019111.8368137348</v>
      </c>
      <c r="BS99" s="92">
        <f t="shared" si="293"/>
        <v>2694845.3276524544</v>
      </c>
      <c r="BT99" s="92">
        <f t="shared" si="293"/>
        <v>2646436.670293496</v>
      </c>
      <c r="BU99" s="92">
        <f t="shared" si="293"/>
        <v>2566421.22162303</v>
      </c>
      <c r="BV99" s="92">
        <f t="shared" si="293"/>
        <v>2631906.602905564</v>
      </c>
      <c r="BW99" s="92">
        <f t="shared" si="293"/>
        <v>2560674.587450312</v>
      </c>
      <c r="BX99" s="92">
        <f t="shared" si="293"/>
        <v>2663767.2722795852</v>
      </c>
      <c r="BY99" s="40">
        <f t="shared" si="280"/>
        <v>29938217.843796752</v>
      </c>
      <c r="CA99" s="92">
        <f t="shared" ref="CA99:CC100" si="294">CA36*CA5</f>
        <v>0</v>
      </c>
      <c r="CB99" s="92">
        <f t="shared" si="294"/>
        <v>0</v>
      </c>
      <c r="CC99" s="92">
        <f t="shared" si="294"/>
        <v>0</v>
      </c>
      <c r="CD99" s="92">
        <f t="shared" ref="CD99:CL99" si="295">CD36*CD5</f>
        <v>0</v>
      </c>
      <c r="CE99" s="92">
        <f t="shared" si="295"/>
        <v>0</v>
      </c>
      <c r="CF99" s="92">
        <f t="shared" si="295"/>
        <v>0</v>
      </c>
      <c r="CG99" s="92">
        <f t="shared" si="295"/>
        <v>0</v>
      </c>
      <c r="CH99" s="92">
        <f t="shared" si="295"/>
        <v>0</v>
      </c>
      <c r="CI99" s="92">
        <f t="shared" si="295"/>
        <v>0</v>
      </c>
      <c r="CJ99" s="92">
        <f t="shared" si="295"/>
        <v>0</v>
      </c>
      <c r="CK99" s="92">
        <f t="shared" si="295"/>
        <v>0</v>
      </c>
      <c r="CL99" s="92">
        <f t="shared" si="295"/>
        <v>0</v>
      </c>
      <c r="CM99" s="40">
        <f t="shared" si="282"/>
        <v>0</v>
      </c>
      <c r="CO99" s="92">
        <f t="shared" ref="CO99:CR100" si="296">CO36*CO5</f>
        <v>0</v>
      </c>
      <c r="CP99" s="92">
        <f t="shared" si="296"/>
        <v>0</v>
      </c>
      <c r="CQ99" s="92">
        <f t="shared" si="296"/>
        <v>0</v>
      </c>
      <c r="CR99" s="92">
        <f t="shared" si="296"/>
        <v>0</v>
      </c>
      <c r="CS99" s="40">
        <f>SUM(CO99:CR99)</f>
        <v>0</v>
      </c>
      <c r="CU99" s="92">
        <f t="shared" ref="CU99:CW100" si="297">CU36*CU5</f>
        <v>0</v>
      </c>
      <c r="CV99" s="92">
        <f t="shared" si="297"/>
        <v>0</v>
      </c>
      <c r="CW99" s="92">
        <f t="shared" si="297"/>
        <v>0</v>
      </c>
      <c r="CX99" s="92">
        <f>CX36*CX5</f>
        <v>0</v>
      </c>
      <c r="CY99" s="40">
        <f>SUM(CU99:CX99)</f>
        <v>0</v>
      </c>
      <c r="DA99" s="92">
        <f t="shared" ref="DA99:DS100" si="298">DA36*DA5</f>
        <v>0</v>
      </c>
      <c r="DB99" s="92">
        <f t="shared" si="298"/>
        <v>0</v>
      </c>
      <c r="DC99" s="92">
        <f t="shared" si="298"/>
        <v>0</v>
      </c>
      <c r="DD99" s="92">
        <f t="shared" si="298"/>
        <v>0</v>
      </c>
      <c r="DE99" s="92">
        <f t="shared" si="298"/>
        <v>0</v>
      </c>
      <c r="DF99" s="92">
        <f t="shared" si="298"/>
        <v>0</v>
      </c>
      <c r="DG99" s="92">
        <f t="shared" si="298"/>
        <v>0</v>
      </c>
      <c r="DH99" s="92">
        <f t="shared" si="298"/>
        <v>0</v>
      </c>
      <c r="DI99" s="92">
        <f t="shared" si="298"/>
        <v>0</v>
      </c>
      <c r="DJ99" s="92">
        <f t="shared" si="298"/>
        <v>0</v>
      </c>
      <c r="DK99" s="92">
        <f t="shared" si="298"/>
        <v>0</v>
      </c>
      <c r="DL99" s="92">
        <f t="shared" si="298"/>
        <v>0</v>
      </c>
      <c r="DM99" s="92">
        <f t="shared" si="298"/>
        <v>0</v>
      </c>
      <c r="DN99" s="92">
        <f t="shared" si="298"/>
        <v>0</v>
      </c>
      <c r="DO99" s="92">
        <f t="shared" si="298"/>
        <v>0</v>
      </c>
      <c r="DP99" s="92">
        <f t="shared" si="298"/>
        <v>0</v>
      </c>
      <c r="DQ99" s="92">
        <f t="shared" si="298"/>
        <v>0</v>
      </c>
      <c r="DR99" s="92">
        <f t="shared" si="298"/>
        <v>0</v>
      </c>
      <c r="DS99" s="92">
        <f t="shared" si="298"/>
        <v>0</v>
      </c>
      <c r="DU99" s="93">
        <f>+BY99-BK99</f>
        <v>812343.29713542759</v>
      </c>
      <c r="DW99" s="93">
        <f>+DU99-BM99</f>
        <v>-1801113.5568645727</v>
      </c>
      <c r="DX99" s="40">
        <f t="shared" si="286"/>
        <v>29938217.843796752</v>
      </c>
    </row>
    <row r="100" spans="1:128" x14ac:dyDescent="0.3">
      <c r="A100" s="12" t="str">
        <f t="shared" si="230"/>
        <v>1110101MIP-011PERFORADORAS ELECTRICAS</v>
      </c>
      <c r="B100" s="15" t="s">
        <v>49</v>
      </c>
      <c r="C100" s="16" t="s">
        <v>50</v>
      </c>
      <c r="D100" s="15" t="s">
        <v>51</v>
      </c>
      <c r="E100" s="16" t="s">
        <v>47</v>
      </c>
      <c r="F100" s="60" t="s">
        <v>52</v>
      </c>
      <c r="G100" s="39" t="s">
        <v>178</v>
      </c>
      <c r="I100" s="40">
        <v>475008.90675523778</v>
      </c>
      <c r="J100" s="40">
        <v>510850.35358887445</v>
      </c>
      <c r="K100" s="40">
        <v>592218.29236065352</v>
      </c>
      <c r="L100" s="40">
        <v>590903.86800000002</v>
      </c>
      <c r="M100" s="40">
        <v>646332.90128938842</v>
      </c>
      <c r="N100" s="40">
        <v>616199.55195490061</v>
      </c>
      <c r="O100" s="40">
        <v>658179.49073292071</v>
      </c>
      <c r="P100" s="40">
        <v>654653.94342260412</v>
      </c>
      <c r="Q100" s="40">
        <v>647359.27200000011</v>
      </c>
      <c r="R100" s="40">
        <v>658724.16</v>
      </c>
      <c r="S100" s="40">
        <v>665657.25</v>
      </c>
      <c r="T100" s="40">
        <v>644789.75400000007</v>
      </c>
      <c r="U100" s="40">
        <f>SUM(I100:T100)</f>
        <v>7360877.74410458</v>
      </c>
      <c r="W100" s="42">
        <v>635395.57000000018</v>
      </c>
      <c r="X100" s="42">
        <v>622623.62358240981</v>
      </c>
      <c r="Y100" s="42">
        <v>651773.28799999994</v>
      </c>
      <c r="Z100" s="42">
        <v>577492.42032886355</v>
      </c>
      <c r="AA100" s="42">
        <v>601912.81599999999</v>
      </c>
      <c r="AB100" s="42">
        <v>630864.72600000002</v>
      </c>
      <c r="AC100" s="42">
        <v>618047.15755049523</v>
      </c>
      <c r="AD100" s="42">
        <v>665042.67356905609</v>
      </c>
      <c r="AE100" s="42">
        <v>637860.89553971263</v>
      </c>
      <c r="AF100" s="42">
        <v>636071.70998908009</v>
      </c>
      <c r="AG100" s="42">
        <v>570318.914183644</v>
      </c>
      <c r="AH100" s="42">
        <v>598569.93918799993</v>
      </c>
      <c r="AI100" s="40">
        <f>SUM(W100:AH100)</f>
        <v>7445973.7339312611</v>
      </c>
      <c r="AK100" s="92">
        <v>619196.78267799993</v>
      </c>
      <c r="AL100" s="92">
        <v>582449.03798477247</v>
      </c>
      <c r="AM100" s="92">
        <v>670380.25887110038</v>
      </c>
      <c r="AN100" s="92">
        <v>675278.49914911529</v>
      </c>
      <c r="AO100" s="92">
        <v>744483.73592247092</v>
      </c>
      <c r="AP100" s="92">
        <v>656741.48095980624</v>
      </c>
      <c r="AQ100" s="92">
        <v>670870.69645099307</v>
      </c>
      <c r="AR100" s="92">
        <v>692816.74626516597</v>
      </c>
      <c r="AS100" s="92">
        <v>702255.82118915464</v>
      </c>
      <c r="AT100" s="92">
        <v>665381.58785607317</v>
      </c>
      <c r="AU100" s="92">
        <v>561245.16813172016</v>
      </c>
      <c r="AV100" s="92">
        <v>556249.28445863992</v>
      </c>
      <c r="AW100" s="40">
        <f t="shared" si="276"/>
        <v>7797349.0999170113</v>
      </c>
      <c r="AY100" s="92">
        <f t="shared" ref="AY100:BJ100" si="299">AY37*AY6</f>
        <v>592691.78904034558</v>
      </c>
      <c r="AZ100" s="92">
        <f t="shared" si="299"/>
        <v>393243.10086875461</v>
      </c>
      <c r="BA100" s="92">
        <f t="shared" si="299"/>
        <v>590429.10729583655</v>
      </c>
      <c r="BB100" s="92">
        <f t="shared" si="299"/>
        <v>550498.10818352143</v>
      </c>
      <c r="BC100" s="92">
        <f t="shared" si="299"/>
        <v>496695.78120750363</v>
      </c>
      <c r="BD100" s="92">
        <f t="shared" si="299"/>
        <v>604983.60430496675</v>
      </c>
      <c r="BE100" s="92">
        <f t="shared" si="299"/>
        <v>605111.33973827783</v>
      </c>
      <c r="BF100" s="92">
        <f t="shared" si="299"/>
        <v>659841.74042675237</v>
      </c>
      <c r="BG100" s="92">
        <f t="shared" si="299"/>
        <v>635523.10525475652</v>
      </c>
      <c r="BH100" s="92">
        <f t="shared" si="299"/>
        <v>663875.36805586389</v>
      </c>
      <c r="BI100" s="92">
        <f t="shared" si="299"/>
        <v>559328.81359928311</v>
      </c>
      <c r="BJ100" s="92">
        <f t="shared" si="299"/>
        <v>600353.2791327564</v>
      </c>
      <c r="BK100" s="40">
        <f t="shared" si="278"/>
        <v>6952575.1371086193</v>
      </c>
      <c r="BM100" s="51">
        <f>+[9]ENERO!$D$8</f>
        <v>653364.21350000007</v>
      </c>
      <c r="BN100" s="51">
        <f>+[10]FEBRERO!$D$8</f>
        <v>573491.6561720001</v>
      </c>
      <c r="BO100" s="51">
        <f>+[11]MARZO!$D$8</f>
        <v>599277.17553200002</v>
      </c>
      <c r="BP100" s="92">
        <f t="shared" ref="BP100:BX100" si="300">BP37*BP6</f>
        <v>512476.41967852786</v>
      </c>
      <c r="BQ100" s="92">
        <f t="shared" si="300"/>
        <v>522458.74331449729</v>
      </c>
      <c r="BR100" s="92">
        <f t="shared" si="300"/>
        <v>530952.142675551</v>
      </c>
      <c r="BS100" s="92">
        <f t="shared" si="300"/>
        <v>602140.18554188951</v>
      </c>
      <c r="BT100" s="92">
        <f t="shared" si="300"/>
        <v>627452.38465648645</v>
      </c>
      <c r="BU100" s="92">
        <f t="shared" si="300"/>
        <v>590276.5213242413</v>
      </c>
      <c r="BV100" s="92">
        <f t="shared" si="300"/>
        <v>618957.01306547038</v>
      </c>
      <c r="BW100" s="92">
        <f t="shared" si="300"/>
        <v>548371.60806571261</v>
      </c>
      <c r="BX100" s="92">
        <f t="shared" si="300"/>
        <v>563231.77797972306</v>
      </c>
      <c r="BY100" s="40">
        <f t="shared" si="280"/>
        <v>6942449.8415060993</v>
      </c>
      <c r="CA100" s="92">
        <f t="shared" si="294"/>
        <v>0</v>
      </c>
      <c r="CB100" s="92">
        <f t="shared" si="294"/>
        <v>0</v>
      </c>
      <c r="CC100" s="92">
        <f t="shared" si="294"/>
        <v>0</v>
      </c>
      <c r="CD100" s="92">
        <f t="shared" ref="CD100:CL100" si="301">CD37*CD6</f>
        <v>0</v>
      </c>
      <c r="CE100" s="92">
        <f t="shared" si="301"/>
        <v>0</v>
      </c>
      <c r="CF100" s="92">
        <f t="shared" si="301"/>
        <v>0</v>
      </c>
      <c r="CG100" s="92">
        <f t="shared" si="301"/>
        <v>0</v>
      </c>
      <c r="CH100" s="92">
        <f t="shared" si="301"/>
        <v>0</v>
      </c>
      <c r="CI100" s="92">
        <f t="shared" si="301"/>
        <v>0</v>
      </c>
      <c r="CJ100" s="92">
        <f t="shared" si="301"/>
        <v>0</v>
      </c>
      <c r="CK100" s="92">
        <f t="shared" si="301"/>
        <v>0</v>
      </c>
      <c r="CL100" s="92">
        <f t="shared" si="301"/>
        <v>0</v>
      </c>
      <c r="CM100" s="40">
        <f t="shared" si="282"/>
        <v>0</v>
      </c>
      <c r="CO100" s="92">
        <f t="shared" si="296"/>
        <v>0</v>
      </c>
      <c r="CP100" s="92">
        <f t="shared" si="296"/>
        <v>0</v>
      </c>
      <c r="CQ100" s="92">
        <f t="shared" si="296"/>
        <v>0</v>
      </c>
      <c r="CR100" s="92">
        <f t="shared" si="296"/>
        <v>0</v>
      </c>
      <c r="CS100" s="40">
        <f>SUM(CO100:CR100)</f>
        <v>0</v>
      </c>
      <c r="CU100" s="92">
        <f t="shared" si="297"/>
        <v>0</v>
      </c>
      <c r="CV100" s="92">
        <f t="shared" si="297"/>
        <v>0</v>
      </c>
      <c r="CW100" s="92">
        <f t="shared" si="297"/>
        <v>0</v>
      </c>
      <c r="CX100" s="92">
        <f>CX37*CX6</f>
        <v>0</v>
      </c>
      <c r="CY100" s="40">
        <f>SUM(CU100:CX100)</f>
        <v>0</v>
      </c>
      <c r="DA100" s="92">
        <f t="shared" si="298"/>
        <v>0</v>
      </c>
      <c r="DB100" s="92">
        <f t="shared" si="298"/>
        <v>0</v>
      </c>
      <c r="DC100" s="92">
        <f t="shared" si="298"/>
        <v>0</v>
      </c>
      <c r="DD100" s="92">
        <f t="shared" si="298"/>
        <v>0</v>
      </c>
      <c r="DE100" s="92">
        <f t="shared" si="298"/>
        <v>0</v>
      </c>
      <c r="DF100" s="92">
        <f t="shared" si="298"/>
        <v>0</v>
      </c>
      <c r="DG100" s="92">
        <f t="shared" si="298"/>
        <v>0</v>
      </c>
      <c r="DH100" s="92">
        <f t="shared" si="298"/>
        <v>0</v>
      </c>
      <c r="DI100" s="92">
        <f t="shared" si="298"/>
        <v>0</v>
      </c>
      <c r="DJ100" s="92">
        <f t="shared" si="298"/>
        <v>0</v>
      </c>
      <c r="DK100" s="92">
        <f t="shared" si="298"/>
        <v>0</v>
      </c>
      <c r="DL100" s="92">
        <f t="shared" si="298"/>
        <v>0</v>
      </c>
      <c r="DM100" s="92">
        <f t="shared" si="298"/>
        <v>0</v>
      </c>
      <c r="DN100" s="92">
        <f t="shared" si="298"/>
        <v>0</v>
      </c>
      <c r="DO100" s="92">
        <f t="shared" si="298"/>
        <v>0</v>
      </c>
      <c r="DP100" s="92">
        <f t="shared" si="298"/>
        <v>0</v>
      </c>
      <c r="DQ100" s="92">
        <f t="shared" si="298"/>
        <v>0</v>
      </c>
      <c r="DR100" s="92">
        <f t="shared" si="298"/>
        <v>0</v>
      </c>
      <c r="DS100" s="92">
        <f t="shared" si="298"/>
        <v>0</v>
      </c>
      <c r="DU100" s="93">
        <f>+BY100-BK100</f>
        <v>-10125.295602519996</v>
      </c>
      <c r="DW100" s="93">
        <f>+DU100-BM100</f>
        <v>-663489.50910252007</v>
      </c>
      <c r="DX100" s="40">
        <f t="shared" si="286"/>
        <v>6942449.8415060993</v>
      </c>
    </row>
    <row r="101" spans="1:128" x14ac:dyDescent="0.3">
      <c r="A101" s="12" t="str">
        <f t="shared" si="230"/>
        <v/>
      </c>
      <c r="B101" s="15"/>
      <c r="C101" s="16"/>
      <c r="D101" s="15"/>
      <c r="E101" s="16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33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33"/>
      <c r="AW101" s="33"/>
      <c r="BK101" s="33"/>
      <c r="BY101" s="33"/>
      <c r="CM101" s="33"/>
      <c r="CS101" s="33"/>
      <c r="CY101" s="33"/>
      <c r="DU101" s="33"/>
      <c r="DW101" s="33"/>
      <c r="DX101" s="33"/>
    </row>
    <row r="102" spans="1:128" s="10" customFormat="1" x14ac:dyDescent="0.3">
      <c r="A102" s="21" t="str">
        <f t="shared" si="230"/>
        <v>MANTENIMIENTO</v>
      </c>
      <c r="B102" s="131"/>
      <c r="C102" s="132"/>
      <c r="D102" s="131"/>
      <c r="E102" s="132"/>
      <c r="F102" s="133" t="s">
        <v>53</v>
      </c>
      <c r="G102" s="145" t="s">
        <v>178</v>
      </c>
      <c r="I102" s="146">
        <f t="shared" ref="I102:T102" si="302">SUM(I103:I104)</f>
        <v>77800.358211197003</v>
      </c>
      <c r="J102" s="146">
        <f t="shared" si="302"/>
        <v>72068.808008610999</v>
      </c>
      <c r="K102" s="146">
        <f t="shared" si="302"/>
        <v>85439.025485043545</v>
      </c>
      <c r="L102" s="146">
        <f t="shared" si="302"/>
        <v>84868.470000000016</v>
      </c>
      <c r="M102" s="146">
        <f t="shared" si="302"/>
        <v>84891.132887055719</v>
      </c>
      <c r="N102" s="146">
        <f t="shared" si="302"/>
        <v>78003.883969725532</v>
      </c>
      <c r="O102" s="146">
        <f t="shared" si="302"/>
        <v>84470.538061659812</v>
      </c>
      <c r="P102" s="146">
        <f t="shared" si="302"/>
        <v>81625.988601907899</v>
      </c>
      <c r="Q102" s="146">
        <f t="shared" si="302"/>
        <v>77895.340000000011</v>
      </c>
      <c r="R102" s="146">
        <f t="shared" si="302"/>
        <v>79968.830000000016</v>
      </c>
      <c r="S102" s="146">
        <f t="shared" si="302"/>
        <v>78877.909999999989</v>
      </c>
      <c r="T102" s="146">
        <f t="shared" si="302"/>
        <v>79596.680000000008</v>
      </c>
      <c r="U102" s="146">
        <f>SUM(I102:T102)</f>
        <v>965506.96522520063</v>
      </c>
      <c r="W102" s="146">
        <f>SUM(W103:W104)</f>
        <v>83666.05</v>
      </c>
      <c r="X102" s="146">
        <f>SUM(X103:X104)</f>
        <v>82156.46083403223</v>
      </c>
      <c r="Y102" s="146">
        <f>SUM(Y103:Y104)</f>
        <v>87343.829999999987</v>
      </c>
      <c r="Z102" s="146">
        <f t="shared" ref="Z102:AH102" si="303">SUM(Z103:Z104)</f>
        <v>82834.544401007792</v>
      </c>
      <c r="AA102" s="146">
        <f t="shared" si="303"/>
        <v>82031.959999999992</v>
      </c>
      <c r="AB102" s="146">
        <f t="shared" si="303"/>
        <v>80496.509999999995</v>
      </c>
      <c r="AC102" s="146">
        <f t="shared" si="303"/>
        <v>81844.978698434337</v>
      </c>
      <c r="AD102" s="146">
        <f t="shared" si="303"/>
        <v>88141.095851999999</v>
      </c>
      <c r="AE102" s="146">
        <f t="shared" si="303"/>
        <v>84064.660220293008</v>
      </c>
      <c r="AF102" s="146">
        <f t="shared" si="303"/>
        <v>76611.80060799999</v>
      </c>
      <c r="AG102" s="146">
        <f t="shared" si="303"/>
        <v>78182.123106000014</v>
      </c>
      <c r="AH102" s="146">
        <f t="shared" si="303"/>
        <v>75666.223598000011</v>
      </c>
      <c r="AI102" s="146">
        <f>SUM(W102:AH102)</f>
        <v>983040.23731776723</v>
      </c>
      <c r="AK102" s="146">
        <f t="shared" ref="AK102:AR102" si="304">SUM(AK103:AK104)</f>
        <v>91053.947296000028</v>
      </c>
      <c r="AL102" s="146">
        <f t="shared" si="304"/>
        <v>79453.539575574934</v>
      </c>
      <c r="AM102" s="146">
        <f t="shared" si="304"/>
        <v>90844.700554804323</v>
      </c>
      <c r="AN102" s="146">
        <f t="shared" si="304"/>
        <v>88476.466624473003</v>
      </c>
      <c r="AO102" s="146">
        <f t="shared" si="304"/>
        <v>83516.950589370783</v>
      </c>
      <c r="AP102" s="146">
        <f t="shared" si="304"/>
        <v>90660.860163999983</v>
      </c>
      <c r="AQ102" s="146">
        <f t="shared" si="304"/>
        <v>83600.636226000002</v>
      </c>
      <c r="AR102" s="146">
        <f t="shared" si="304"/>
        <v>82755.689803000001</v>
      </c>
      <c r="AS102" s="146">
        <v>76582.785921000002</v>
      </c>
      <c r="AT102" s="146">
        <f t="shared" ref="AT102:AV102" si="305">SUM(AT103:AT104)</f>
        <v>80132.077143343893</v>
      </c>
      <c r="AU102" s="146">
        <f t="shared" si="305"/>
        <v>78526.279815000002</v>
      </c>
      <c r="AV102" s="146">
        <f t="shared" si="305"/>
        <v>83210.458358000003</v>
      </c>
      <c r="AW102" s="146">
        <f t="shared" ref="AW102:AW104" si="306">SUM(AK102:AV102)</f>
        <v>1008814.392070567</v>
      </c>
      <c r="AY102" s="146">
        <f t="shared" ref="AY102:BJ102" si="307">SUM(AY103:AY104)</f>
        <v>116977.64233827099</v>
      </c>
      <c r="AZ102" s="146">
        <f t="shared" si="307"/>
        <v>84851.423086869429</v>
      </c>
      <c r="BA102" s="146">
        <f t="shared" si="307"/>
        <v>113824.848970074</v>
      </c>
      <c r="BB102" s="146">
        <f t="shared" si="307"/>
        <v>121257.33507079593</v>
      </c>
      <c r="BC102" s="146">
        <f t="shared" si="307"/>
        <v>105162.26791269457</v>
      </c>
      <c r="BD102" s="146">
        <f t="shared" si="307"/>
        <v>123296.33576655573</v>
      </c>
      <c r="BE102" s="146">
        <f t="shared" si="307"/>
        <v>126840.89321361619</v>
      </c>
      <c r="BF102" s="146">
        <f t="shared" si="307"/>
        <v>114182.08596042157</v>
      </c>
      <c r="BG102" s="146">
        <f t="shared" si="307"/>
        <v>105477.34824313852</v>
      </c>
      <c r="BH102" s="146">
        <f t="shared" si="307"/>
        <v>108147.25817278191</v>
      </c>
      <c r="BI102" s="146">
        <f t="shared" si="307"/>
        <v>107240.67282778324</v>
      </c>
      <c r="BJ102" s="146">
        <f t="shared" si="307"/>
        <v>108835.58763774477</v>
      </c>
      <c r="BK102" s="146">
        <f t="shared" ref="BK102:BK104" si="308">SUM(AY102:BJ102)</f>
        <v>1336093.6992007471</v>
      </c>
      <c r="BM102" s="146">
        <f t="shared" ref="BM102:BX102" si="309">SUM(BM103:BM104)</f>
        <v>90072.763529000018</v>
      </c>
      <c r="BN102" s="146">
        <f t="shared" si="309"/>
        <v>83353.768229000008</v>
      </c>
      <c r="BO102" s="146">
        <f t="shared" si="309"/>
        <v>89590.074361999999</v>
      </c>
      <c r="BP102" s="146">
        <f t="shared" si="309"/>
        <v>94645.873171497777</v>
      </c>
      <c r="BQ102" s="146">
        <f t="shared" si="309"/>
        <v>97241.458288262918</v>
      </c>
      <c r="BR102" s="146">
        <f t="shared" si="309"/>
        <v>101420.72639946117</v>
      </c>
      <c r="BS102" s="146">
        <f t="shared" si="309"/>
        <v>114460.7833650415</v>
      </c>
      <c r="BT102" s="146">
        <f t="shared" si="309"/>
        <v>101911.07562690382</v>
      </c>
      <c r="BU102" s="146">
        <f t="shared" si="309"/>
        <v>94760.772421207977</v>
      </c>
      <c r="BV102" s="146">
        <f t="shared" si="309"/>
        <v>94324.91357940028</v>
      </c>
      <c r="BW102" s="146">
        <f t="shared" si="309"/>
        <v>94470.709978913263</v>
      </c>
      <c r="BX102" s="146">
        <f t="shared" si="309"/>
        <v>94230.405423246237</v>
      </c>
      <c r="BY102" s="146">
        <f t="shared" ref="BY102:BY104" si="310">SUM(BM102:BX102)</f>
        <v>1150483.3243739349</v>
      </c>
      <c r="CA102" s="146">
        <f t="shared" ref="CA102:CL102" si="311">SUM(CA103:CA104)</f>
        <v>0</v>
      </c>
      <c r="CB102" s="146">
        <f t="shared" si="311"/>
        <v>0</v>
      </c>
      <c r="CC102" s="146">
        <f t="shared" si="311"/>
        <v>0</v>
      </c>
      <c r="CD102" s="146">
        <f t="shared" si="311"/>
        <v>0</v>
      </c>
      <c r="CE102" s="146">
        <f t="shared" si="311"/>
        <v>0</v>
      </c>
      <c r="CF102" s="146">
        <f t="shared" si="311"/>
        <v>0</v>
      </c>
      <c r="CG102" s="146">
        <f t="shared" si="311"/>
        <v>0</v>
      </c>
      <c r="CH102" s="146">
        <f t="shared" si="311"/>
        <v>0</v>
      </c>
      <c r="CI102" s="146">
        <f t="shared" si="311"/>
        <v>0</v>
      </c>
      <c r="CJ102" s="146">
        <f t="shared" si="311"/>
        <v>0</v>
      </c>
      <c r="CK102" s="146">
        <f t="shared" si="311"/>
        <v>0</v>
      </c>
      <c r="CL102" s="146">
        <f t="shared" si="311"/>
        <v>0</v>
      </c>
      <c r="CM102" s="146">
        <f t="shared" ref="CM102:CM104" si="312">SUM(CA102:CL102)</f>
        <v>0</v>
      </c>
      <c r="CO102" s="146">
        <f t="shared" ref="CO102:CR102" si="313">SUM(CO103:CO104)</f>
        <v>0</v>
      </c>
      <c r="CP102" s="146">
        <f t="shared" si="313"/>
        <v>0</v>
      </c>
      <c r="CQ102" s="146">
        <f t="shared" si="313"/>
        <v>0</v>
      </c>
      <c r="CR102" s="146">
        <f t="shared" si="313"/>
        <v>0</v>
      </c>
      <c r="CS102" s="146">
        <f>SUM(CO102:CR102)</f>
        <v>0</v>
      </c>
      <c r="CU102" s="146">
        <f t="shared" ref="CU102:CX102" si="314">SUM(CU103:CU104)</f>
        <v>0</v>
      </c>
      <c r="CV102" s="146">
        <f t="shared" si="314"/>
        <v>0</v>
      </c>
      <c r="CW102" s="146">
        <f t="shared" si="314"/>
        <v>0</v>
      </c>
      <c r="CX102" s="146">
        <f t="shared" si="314"/>
        <v>0</v>
      </c>
      <c r="CY102" s="146">
        <f>SUM(CU102:CX102)</f>
        <v>0</v>
      </c>
      <c r="DA102" s="146">
        <f t="shared" ref="DA102:DS102" si="315">SUM(DA103:DA104)</f>
        <v>0</v>
      </c>
      <c r="DB102" s="146">
        <f t="shared" si="315"/>
        <v>0</v>
      </c>
      <c r="DC102" s="146">
        <f t="shared" si="315"/>
        <v>0</v>
      </c>
      <c r="DD102" s="146">
        <f t="shared" si="315"/>
        <v>0</v>
      </c>
      <c r="DE102" s="146">
        <f t="shared" si="315"/>
        <v>0</v>
      </c>
      <c r="DF102" s="146">
        <f t="shared" si="315"/>
        <v>0</v>
      </c>
      <c r="DG102" s="146">
        <f t="shared" si="315"/>
        <v>0</v>
      </c>
      <c r="DH102" s="146">
        <f t="shared" si="315"/>
        <v>0</v>
      </c>
      <c r="DI102" s="146">
        <f t="shared" si="315"/>
        <v>0</v>
      </c>
      <c r="DJ102" s="146">
        <f t="shared" si="315"/>
        <v>0</v>
      </c>
      <c r="DK102" s="146">
        <f t="shared" si="315"/>
        <v>0</v>
      </c>
      <c r="DL102" s="146">
        <f t="shared" si="315"/>
        <v>0</v>
      </c>
      <c r="DM102" s="146">
        <f t="shared" si="315"/>
        <v>0</v>
      </c>
      <c r="DN102" s="146">
        <f t="shared" si="315"/>
        <v>0</v>
      </c>
      <c r="DO102" s="146">
        <f t="shared" si="315"/>
        <v>0</v>
      </c>
      <c r="DP102" s="146">
        <f t="shared" si="315"/>
        <v>0</v>
      </c>
      <c r="DQ102" s="146">
        <f t="shared" si="315"/>
        <v>0</v>
      </c>
      <c r="DR102" s="146">
        <f t="shared" si="315"/>
        <v>0</v>
      </c>
      <c r="DS102" s="146">
        <f t="shared" si="315"/>
        <v>0</v>
      </c>
      <c r="DU102" s="146">
        <f>+BY102-BK102</f>
        <v>-185610.37482681219</v>
      </c>
      <c r="DW102" s="146">
        <f>+DU102-BM102</f>
        <v>-275683.13835581217</v>
      </c>
      <c r="DX102" s="146">
        <f t="shared" ref="DX102:DX104" si="316">+SUM(BY102,CM102,CS101:CS102,CY102,DA102:DS102)</f>
        <v>1150483.3243739349</v>
      </c>
    </row>
    <row r="103" spans="1:128" x14ac:dyDescent="0.3">
      <c r="A103" s="12" t="str">
        <f t="shared" si="230"/>
        <v>1290900MTG-029SS.AA S.E MINA JUSTA</v>
      </c>
      <c r="B103" s="15" t="s">
        <v>54</v>
      </c>
      <c r="C103" s="16" t="s">
        <v>55</v>
      </c>
      <c r="D103" s="15" t="s">
        <v>56</v>
      </c>
      <c r="E103" s="16" t="s">
        <v>57</v>
      </c>
      <c r="F103" s="60" t="s">
        <v>58</v>
      </c>
      <c r="G103" s="39" t="s">
        <v>178</v>
      </c>
      <c r="I103" s="40">
        <v>27741.331729538713</v>
      </c>
      <c r="J103" s="40">
        <v>25135.262697452916</v>
      </c>
      <c r="K103" s="40">
        <v>28126.378077680351</v>
      </c>
      <c r="L103" s="40">
        <v>27736.779999999995</v>
      </c>
      <c r="M103" s="40">
        <v>28134.21887369459</v>
      </c>
      <c r="N103" s="40">
        <v>27702.545152702558</v>
      </c>
      <c r="O103" s="40">
        <v>28795.764715432455</v>
      </c>
      <c r="P103" s="40">
        <v>29093.496016828296</v>
      </c>
      <c r="Q103" s="40">
        <v>28215.220000000005</v>
      </c>
      <c r="R103" s="40">
        <v>28763.61</v>
      </c>
      <c r="S103" s="40">
        <v>28116.51</v>
      </c>
      <c r="T103" s="40">
        <v>29076.469999999998</v>
      </c>
      <c r="U103" s="40">
        <f>SUM(I103:T103)</f>
        <v>336637.58726332983</v>
      </c>
      <c r="W103" s="42">
        <v>29667.34</v>
      </c>
      <c r="X103" s="42">
        <v>28278.523329651409</v>
      </c>
      <c r="Y103" s="42">
        <v>30424.439999999995</v>
      </c>
      <c r="Z103" s="42">
        <v>27411.562224481735</v>
      </c>
      <c r="AA103" s="42">
        <v>27418.59</v>
      </c>
      <c r="AB103" s="42">
        <v>26002.099999999995</v>
      </c>
      <c r="AC103" s="42">
        <v>25937.889452398947</v>
      </c>
      <c r="AD103" s="42">
        <v>27041.288182000008</v>
      </c>
      <c r="AE103" s="42">
        <v>25884.761684476296</v>
      </c>
      <c r="AF103" s="42">
        <v>26646.231198000001</v>
      </c>
      <c r="AG103" s="42">
        <v>26113.990765999995</v>
      </c>
      <c r="AH103" s="42">
        <v>26844.203007999997</v>
      </c>
      <c r="AI103" s="40">
        <f>SUM(W103:AH103)</f>
        <v>327670.91984500841</v>
      </c>
      <c r="AK103" s="92">
        <v>28165.969276000003</v>
      </c>
      <c r="AL103" s="92">
        <v>27999.793781292345</v>
      </c>
      <c r="AM103" s="92">
        <v>31281.9166987465</v>
      </c>
      <c r="AN103" s="92">
        <v>25058.450642967953</v>
      </c>
      <c r="AO103" s="92">
        <v>26736.270561504356</v>
      </c>
      <c r="AP103" s="92">
        <v>27154.528234000005</v>
      </c>
      <c r="AQ103" s="92">
        <v>28137.647806000001</v>
      </c>
      <c r="AR103" s="92">
        <v>26019.194353000003</v>
      </c>
      <c r="AS103" s="92">
        <v>25409.092451000004</v>
      </c>
      <c r="AT103" s="92">
        <v>27751.156647157517</v>
      </c>
      <c r="AU103" s="92">
        <v>28279.116134999997</v>
      </c>
      <c r="AV103" s="92">
        <v>31293.394177999999</v>
      </c>
      <c r="AW103" s="40">
        <f t="shared" si="306"/>
        <v>333286.53076466866</v>
      </c>
      <c r="AY103" s="92">
        <f t="shared" ref="AY103:BJ104" si="317">AY40*AY$7</f>
        <v>41625.97765769899</v>
      </c>
      <c r="AZ103" s="92">
        <f t="shared" si="317"/>
        <v>30194.00435020083</v>
      </c>
      <c r="BA103" s="92">
        <f t="shared" si="317"/>
        <v>40504.070054839285</v>
      </c>
      <c r="BB103" s="92">
        <f t="shared" si="317"/>
        <v>43148.887424941036</v>
      </c>
      <c r="BC103" s="92">
        <f t="shared" si="317"/>
        <v>37421.528824355701</v>
      </c>
      <c r="BD103" s="92">
        <f t="shared" si="317"/>
        <v>43874.456821871529</v>
      </c>
      <c r="BE103" s="92">
        <f t="shared" si="317"/>
        <v>45135.771942850821</v>
      </c>
      <c r="BF103" s="92">
        <f t="shared" si="317"/>
        <v>40743.527012408027</v>
      </c>
      <c r="BG103" s="92">
        <f t="shared" si="317"/>
        <v>37741.01158758832</v>
      </c>
      <c r="BH103" s="92">
        <f t="shared" si="317"/>
        <v>38802.364548663252</v>
      </c>
      <c r="BI103" s="92">
        <f t="shared" si="317"/>
        <v>38582.045823637731</v>
      </c>
      <c r="BJ103" s="92">
        <f t="shared" si="317"/>
        <v>39262.182067508154</v>
      </c>
      <c r="BK103" s="40">
        <f t="shared" si="308"/>
        <v>477035.82811656367</v>
      </c>
      <c r="BM103" s="51">
        <f>+[9]ENERO!$D$47</f>
        <v>32926.357159000007</v>
      </c>
      <c r="BN103" s="51">
        <f>+[10]FEBRERO!$D$47</f>
        <v>28709.081108999999</v>
      </c>
      <c r="BO103" s="51">
        <f>+[11]MARZO!$D$47</f>
        <v>30846.381532000003</v>
      </c>
      <c r="BP103" s="92">
        <f t="shared" ref="BP103:BX104" si="318">BP40*BP$7</f>
        <v>33679.316177679859</v>
      </c>
      <c r="BQ103" s="92">
        <f t="shared" si="318"/>
        <v>34602.943683923193</v>
      </c>
      <c r="BR103" s="92">
        <f t="shared" si="318"/>
        <v>36090.117792965364</v>
      </c>
      <c r="BS103" s="92">
        <f t="shared" si="318"/>
        <v>40730.364502116063</v>
      </c>
      <c r="BT103" s="92">
        <f t="shared" si="318"/>
        <v>36364.869565507652</v>
      </c>
      <c r="BU103" s="92">
        <f t="shared" si="318"/>
        <v>33906.497172773576</v>
      </c>
      <c r="BV103" s="92">
        <f t="shared" si="318"/>
        <v>33843.018718806401</v>
      </c>
      <c r="BW103" s="92">
        <f t="shared" si="318"/>
        <v>33987.788077861915</v>
      </c>
      <c r="BX103" s="92">
        <f t="shared" si="318"/>
        <v>33993.396960715523</v>
      </c>
      <c r="BY103" s="40">
        <f t="shared" si="310"/>
        <v>409680.13245234953</v>
      </c>
      <c r="CA103" s="92">
        <f t="shared" ref="CA103:CL104" si="319">CA40*CA$7</f>
        <v>0</v>
      </c>
      <c r="CB103" s="92">
        <f t="shared" si="319"/>
        <v>0</v>
      </c>
      <c r="CC103" s="92">
        <f t="shared" si="319"/>
        <v>0</v>
      </c>
      <c r="CD103" s="92">
        <f t="shared" si="319"/>
        <v>0</v>
      </c>
      <c r="CE103" s="92">
        <f t="shared" si="319"/>
        <v>0</v>
      </c>
      <c r="CF103" s="92">
        <f t="shared" si="319"/>
        <v>0</v>
      </c>
      <c r="CG103" s="92">
        <f t="shared" si="319"/>
        <v>0</v>
      </c>
      <c r="CH103" s="92">
        <f t="shared" si="319"/>
        <v>0</v>
      </c>
      <c r="CI103" s="92">
        <f t="shared" si="319"/>
        <v>0</v>
      </c>
      <c r="CJ103" s="92">
        <f t="shared" si="319"/>
        <v>0</v>
      </c>
      <c r="CK103" s="92">
        <f t="shared" si="319"/>
        <v>0</v>
      </c>
      <c r="CL103" s="92">
        <f t="shared" si="319"/>
        <v>0</v>
      </c>
      <c r="CM103" s="40">
        <f t="shared" si="312"/>
        <v>0</v>
      </c>
      <c r="CO103" s="92">
        <f t="shared" ref="CO103:CR104" si="320">CO40*CO$7</f>
        <v>0</v>
      </c>
      <c r="CP103" s="92">
        <f t="shared" si="320"/>
        <v>0</v>
      </c>
      <c r="CQ103" s="92">
        <f t="shared" si="320"/>
        <v>0</v>
      </c>
      <c r="CR103" s="92">
        <f t="shared" si="320"/>
        <v>0</v>
      </c>
      <c r="CS103" s="40">
        <f>SUM(CO103:CR103)</f>
        <v>0</v>
      </c>
      <c r="CU103" s="92">
        <f t="shared" ref="CU103:CX104" si="321">CU40*CU$7</f>
        <v>0</v>
      </c>
      <c r="CV103" s="92">
        <f t="shared" si="321"/>
        <v>0</v>
      </c>
      <c r="CW103" s="92">
        <f t="shared" si="321"/>
        <v>0</v>
      </c>
      <c r="CX103" s="92">
        <f t="shared" si="321"/>
        <v>0</v>
      </c>
      <c r="CY103" s="40">
        <f>SUM(CU103:CX103)</f>
        <v>0</v>
      </c>
      <c r="DA103" s="92">
        <f t="shared" ref="DA103:DS104" si="322">DA40*DA$7</f>
        <v>0</v>
      </c>
      <c r="DB103" s="92">
        <f t="shared" si="322"/>
        <v>0</v>
      </c>
      <c r="DC103" s="92">
        <f t="shared" si="322"/>
        <v>0</v>
      </c>
      <c r="DD103" s="92">
        <f t="shared" si="322"/>
        <v>0</v>
      </c>
      <c r="DE103" s="92">
        <f t="shared" si="322"/>
        <v>0</v>
      </c>
      <c r="DF103" s="92">
        <f t="shared" si="322"/>
        <v>0</v>
      </c>
      <c r="DG103" s="92">
        <f t="shared" si="322"/>
        <v>0</v>
      </c>
      <c r="DH103" s="92">
        <f t="shared" si="322"/>
        <v>0</v>
      </c>
      <c r="DI103" s="92">
        <f t="shared" si="322"/>
        <v>0</v>
      </c>
      <c r="DJ103" s="92">
        <f t="shared" si="322"/>
        <v>0</v>
      </c>
      <c r="DK103" s="92">
        <f t="shared" si="322"/>
        <v>0</v>
      </c>
      <c r="DL103" s="92">
        <f t="shared" si="322"/>
        <v>0</v>
      </c>
      <c r="DM103" s="92">
        <f t="shared" si="322"/>
        <v>0</v>
      </c>
      <c r="DN103" s="92">
        <f t="shared" si="322"/>
        <v>0</v>
      </c>
      <c r="DO103" s="92">
        <f t="shared" si="322"/>
        <v>0</v>
      </c>
      <c r="DP103" s="92">
        <f t="shared" si="322"/>
        <v>0</v>
      </c>
      <c r="DQ103" s="92">
        <f t="shared" si="322"/>
        <v>0</v>
      </c>
      <c r="DR103" s="92">
        <f t="shared" si="322"/>
        <v>0</v>
      </c>
      <c r="DS103" s="92">
        <f t="shared" si="322"/>
        <v>0</v>
      </c>
      <c r="DU103" s="93">
        <f>+BY103-BK103</f>
        <v>-67355.695664214145</v>
      </c>
      <c r="DW103" s="93">
        <f>+DU103-BM103</f>
        <v>-100282.05282321415</v>
      </c>
      <c r="DX103" s="40">
        <f t="shared" si="316"/>
        <v>409680.13245234953</v>
      </c>
    </row>
    <row r="104" spans="1:128" x14ac:dyDescent="0.3">
      <c r="A104" s="12" t="str">
        <f t="shared" si="230"/>
        <v>1290900MTG-029TRUCK SHOP</v>
      </c>
      <c r="B104" s="15" t="s">
        <v>54</v>
      </c>
      <c r="C104" s="16" t="s">
        <v>55</v>
      </c>
      <c r="D104" s="15" t="s">
        <v>56</v>
      </c>
      <c r="E104" s="16" t="s">
        <v>57</v>
      </c>
      <c r="F104" s="60" t="s">
        <v>59</v>
      </c>
      <c r="G104" s="39" t="s">
        <v>178</v>
      </c>
      <c r="I104" s="40">
        <v>50059.026481658286</v>
      </c>
      <c r="J104" s="40">
        <v>46933.545311158086</v>
      </c>
      <c r="K104" s="40">
        <v>57312.647407363191</v>
      </c>
      <c r="L104" s="40">
        <v>57131.690000000017</v>
      </c>
      <c r="M104" s="40">
        <v>56756.914013361129</v>
      </c>
      <c r="N104" s="40">
        <v>50301.338817022974</v>
      </c>
      <c r="O104" s="40">
        <v>55674.773346227361</v>
      </c>
      <c r="P104" s="40">
        <v>52532.492585079599</v>
      </c>
      <c r="Q104" s="40">
        <v>49680.12</v>
      </c>
      <c r="R104" s="40">
        <v>51205.220000000008</v>
      </c>
      <c r="S104" s="40">
        <v>50761.399999999994</v>
      </c>
      <c r="T104" s="40">
        <v>50520.210000000006</v>
      </c>
      <c r="U104" s="40">
        <f>SUM(I104:T104)</f>
        <v>628869.37796187063</v>
      </c>
      <c r="W104" s="42">
        <v>53998.71</v>
      </c>
      <c r="X104" s="42">
        <v>53877.937504380825</v>
      </c>
      <c r="Y104" s="42">
        <v>56919.39</v>
      </c>
      <c r="Z104" s="42">
        <v>55422.982176526057</v>
      </c>
      <c r="AA104" s="42">
        <v>54613.369999999995</v>
      </c>
      <c r="AB104" s="42">
        <v>54494.409999999996</v>
      </c>
      <c r="AC104" s="42">
        <v>55907.089246035386</v>
      </c>
      <c r="AD104" s="42">
        <v>61099.807669999995</v>
      </c>
      <c r="AE104" s="42">
        <v>58179.898535816719</v>
      </c>
      <c r="AF104" s="42">
        <v>49965.569409999996</v>
      </c>
      <c r="AG104" s="42">
        <v>52068.132340000011</v>
      </c>
      <c r="AH104" s="42">
        <v>48822.020590000007</v>
      </c>
      <c r="AI104" s="40">
        <f>SUM(W104:AH104)</f>
        <v>655369.31747275882</v>
      </c>
      <c r="AK104" s="92">
        <v>62887.978020000017</v>
      </c>
      <c r="AL104" s="92">
        <v>51453.745794282593</v>
      </c>
      <c r="AM104" s="92">
        <v>59562.783856057824</v>
      </c>
      <c r="AN104" s="92">
        <v>63418.01598150505</v>
      </c>
      <c r="AO104" s="92">
        <v>56780.680027866423</v>
      </c>
      <c r="AP104" s="92">
        <v>63506.331929999986</v>
      </c>
      <c r="AQ104" s="92">
        <v>55462.988420000001</v>
      </c>
      <c r="AR104" s="92">
        <v>56736.495450000002</v>
      </c>
      <c r="AS104" s="92">
        <v>51173.693470000006</v>
      </c>
      <c r="AT104" s="92">
        <v>52380.92049618638</v>
      </c>
      <c r="AU104" s="92">
        <v>50247.163680000005</v>
      </c>
      <c r="AV104" s="92">
        <v>51917.064180000001</v>
      </c>
      <c r="AW104" s="40">
        <f t="shared" si="306"/>
        <v>675527.86130589829</v>
      </c>
      <c r="AY104" s="92">
        <f t="shared" si="317"/>
        <v>75351.664680572008</v>
      </c>
      <c r="AZ104" s="92">
        <f t="shared" si="317"/>
        <v>54657.418736668602</v>
      </c>
      <c r="BA104" s="92">
        <f t="shared" si="317"/>
        <v>73320.778915234725</v>
      </c>
      <c r="BB104" s="92">
        <f t="shared" si="317"/>
        <v>78108.447645854889</v>
      </c>
      <c r="BC104" s="92">
        <f t="shared" si="317"/>
        <v>67740.739088338873</v>
      </c>
      <c r="BD104" s="92">
        <f t="shared" si="317"/>
        <v>79421.878944684198</v>
      </c>
      <c r="BE104" s="92">
        <f t="shared" si="317"/>
        <v>81705.121270765361</v>
      </c>
      <c r="BF104" s="92">
        <f t="shared" si="317"/>
        <v>73438.558948013539</v>
      </c>
      <c r="BG104" s="92">
        <f t="shared" si="317"/>
        <v>67736.3366555502</v>
      </c>
      <c r="BH104" s="92">
        <f t="shared" si="317"/>
        <v>69344.89362411866</v>
      </c>
      <c r="BI104" s="92">
        <f t="shared" si="317"/>
        <v>68658.627004145514</v>
      </c>
      <c r="BJ104" s="92">
        <f t="shared" si="317"/>
        <v>69573.405570236617</v>
      </c>
      <c r="BK104" s="40">
        <f t="shared" si="308"/>
        <v>859057.87108418311</v>
      </c>
      <c r="BM104" s="51">
        <f>+[9]ENERO!$D$46</f>
        <v>57146.406370000004</v>
      </c>
      <c r="BN104" s="51">
        <f>+[10]FEBRERO!$D$46</f>
        <v>54644.687120000002</v>
      </c>
      <c r="BO104" s="51">
        <f>+[11]MARZO!$D$46</f>
        <v>58743.69283</v>
      </c>
      <c r="BP104" s="92">
        <f t="shared" si="318"/>
        <v>60966.556993817911</v>
      </c>
      <c r="BQ104" s="92">
        <f t="shared" si="318"/>
        <v>62638.514604339725</v>
      </c>
      <c r="BR104" s="92">
        <f t="shared" si="318"/>
        <v>65330.608606495807</v>
      </c>
      <c r="BS104" s="92">
        <f t="shared" si="318"/>
        <v>73730.418862925435</v>
      </c>
      <c r="BT104" s="92">
        <f t="shared" si="318"/>
        <v>65546.206061396166</v>
      </c>
      <c r="BU104" s="92">
        <f t="shared" si="318"/>
        <v>60854.275248434402</v>
      </c>
      <c r="BV104" s="92">
        <f t="shared" si="318"/>
        <v>60481.894860593886</v>
      </c>
      <c r="BW104" s="92">
        <f t="shared" si="318"/>
        <v>60482.921901051348</v>
      </c>
      <c r="BX104" s="92">
        <f t="shared" si="318"/>
        <v>60237.008462530706</v>
      </c>
      <c r="BY104" s="40">
        <f t="shared" si="310"/>
        <v>740803.19192158536</v>
      </c>
      <c r="CA104" s="92">
        <f t="shared" si="319"/>
        <v>0</v>
      </c>
      <c r="CB104" s="92">
        <f t="shared" si="319"/>
        <v>0</v>
      </c>
      <c r="CC104" s="92">
        <f t="shared" si="319"/>
        <v>0</v>
      </c>
      <c r="CD104" s="92">
        <f t="shared" si="319"/>
        <v>0</v>
      </c>
      <c r="CE104" s="92">
        <f t="shared" si="319"/>
        <v>0</v>
      </c>
      <c r="CF104" s="92">
        <f t="shared" si="319"/>
        <v>0</v>
      </c>
      <c r="CG104" s="92">
        <f t="shared" si="319"/>
        <v>0</v>
      </c>
      <c r="CH104" s="92">
        <f t="shared" si="319"/>
        <v>0</v>
      </c>
      <c r="CI104" s="92">
        <f t="shared" si="319"/>
        <v>0</v>
      </c>
      <c r="CJ104" s="92">
        <f t="shared" si="319"/>
        <v>0</v>
      </c>
      <c r="CK104" s="92">
        <f t="shared" si="319"/>
        <v>0</v>
      </c>
      <c r="CL104" s="92">
        <f t="shared" si="319"/>
        <v>0</v>
      </c>
      <c r="CM104" s="40">
        <f t="shared" si="312"/>
        <v>0</v>
      </c>
      <c r="CO104" s="92">
        <f t="shared" si="320"/>
        <v>0</v>
      </c>
      <c r="CP104" s="92">
        <f t="shared" si="320"/>
        <v>0</v>
      </c>
      <c r="CQ104" s="92">
        <f t="shared" si="320"/>
        <v>0</v>
      </c>
      <c r="CR104" s="92">
        <f t="shared" si="320"/>
        <v>0</v>
      </c>
      <c r="CS104" s="40">
        <f>SUM(CO104:CR104)</f>
        <v>0</v>
      </c>
      <c r="CU104" s="92">
        <f t="shared" si="321"/>
        <v>0</v>
      </c>
      <c r="CV104" s="92">
        <f t="shared" si="321"/>
        <v>0</v>
      </c>
      <c r="CW104" s="92">
        <f t="shared" si="321"/>
        <v>0</v>
      </c>
      <c r="CX104" s="92">
        <f t="shared" si="321"/>
        <v>0</v>
      </c>
      <c r="CY104" s="40">
        <f>SUM(CU104:CX104)</f>
        <v>0</v>
      </c>
      <c r="DA104" s="92">
        <f t="shared" si="322"/>
        <v>0</v>
      </c>
      <c r="DB104" s="92">
        <f t="shared" si="322"/>
        <v>0</v>
      </c>
      <c r="DC104" s="92">
        <f t="shared" si="322"/>
        <v>0</v>
      </c>
      <c r="DD104" s="92">
        <f t="shared" si="322"/>
        <v>0</v>
      </c>
      <c r="DE104" s="92">
        <f t="shared" si="322"/>
        <v>0</v>
      </c>
      <c r="DF104" s="92">
        <f t="shared" si="322"/>
        <v>0</v>
      </c>
      <c r="DG104" s="92">
        <f t="shared" si="322"/>
        <v>0</v>
      </c>
      <c r="DH104" s="92">
        <f t="shared" si="322"/>
        <v>0</v>
      </c>
      <c r="DI104" s="92">
        <f t="shared" si="322"/>
        <v>0</v>
      </c>
      <c r="DJ104" s="92">
        <f t="shared" si="322"/>
        <v>0</v>
      </c>
      <c r="DK104" s="92">
        <f t="shared" si="322"/>
        <v>0</v>
      </c>
      <c r="DL104" s="92">
        <f t="shared" si="322"/>
        <v>0</v>
      </c>
      <c r="DM104" s="92">
        <f t="shared" si="322"/>
        <v>0</v>
      </c>
      <c r="DN104" s="92">
        <f t="shared" si="322"/>
        <v>0</v>
      </c>
      <c r="DO104" s="92">
        <f t="shared" si="322"/>
        <v>0</v>
      </c>
      <c r="DP104" s="92">
        <f t="shared" si="322"/>
        <v>0</v>
      </c>
      <c r="DQ104" s="92">
        <f t="shared" si="322"/>
        <v>0</v>
      </c>
      <c r="DR104" s="92">
        <f t="shared" si="322"/>
        <v>0</v>
      </c>
      <c r="DS104" s="92">
        <f t="shared" si="322"/>
        <v>0</v>
      </c>
      <c r="DU104" s="93">
        <f>+BY104-BK104</f>
        <v>-118254.67916259775</v>
      </c>
      <c r="DW104" s="93">
        <f>+DU104-BM104</f>
        <v>-175401.08553259776</v>
      </c>
      <c r="DX104" s="40">
        <f t="shared" si="316"/>
        <v>740803.19192158536</v>
      </c>
    </row>
    <row r="105" spans="1:128" x14ac:dyDescent="0.3">
      <c r="A105" s="12" t="str">
        <f t="shared" si="230"/>
        <v/>
      </c>
      <c r="B105" s="15"/>
      <c r="C105" s="16"/>
      <c r="D105" s="15"/>
      <c r="E105" s="16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33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33"/>
      <c r="AW105" s="33"/>
      <c r="BK105" s="33"/>
      <c r="BY105" s="33"/>
      <c r="CM105" s="33"/>
      <c r="CS105" s="33"/>
      <c r="CY105" s="33"/>
      <c r="DU105" s="33"/>
      <c r="DW105" s="33"/>
      <c r="DX105" s="33"/>
    </row>
    <row r="106" spans="1:128" s="10" customFormat="1" x14ac:dyDescent="0.3">
      <c r="A106" s="21" t="str">
        <f t="shared" si="230"/>
        <v>PLANTA</v>
      </c>
      <c r="B106" s="131"/>
      <c r="C106" s="132"/>
      <c r="D106" s="131"/>
      <c r="E106" s="132"/>
      <c r="F106" s="133" t="s">
        <v>60</v>
      </c>
      <c r="G106" s="145" t="s">
        <v>178</v>
      </c>
      <c r="I106" s="146">
        <f t="shared" ref="I106:T106" si="323">I107+I117+I121</f>
        <v>27124243.097895455</v>
      </c>
      <c r="J106" s="146">
        <f t="shared" si="323"/>
        <v>24806236.280055091</v>
      </c>
      <c r="K106" s="146">
        <f t="shared" si="323"/>
        <v>28972124.64658796</v>
      </c>
      <c r="L106" s="146">
        <f t="shared" si="323"/>
        <v>25760045.439999998</v>
      </c>
      <c r="M106" s="146">
        <f t="shared" si="323"/>
        <v>27470551.482699823</v>
      </c>
      <c r="N106" s="146">
        <f t="shared" si="323"/>
        <v>24427784.0152805</v>
      </c>
      <c r="O106" s="146">
        <f t="shared" si="323"/>
        <v>29430559.691407911</v>
      </c>
      <c r="P106" s="146">
        <f t="shared" si="323"/>
        <v>26709461.370993733</v>
      </c>
      <c r="Q106" s="146">
        <f t="shared" si="323"/>
        <v>29804755.510000002</v>
      </c>
      <c r="R106" s="146">
        <f t="shared" si="323"/>
        <v>27132436.369999997</v>
      </c>
      <c r="S106" s="146">
        <f t="shared" si="323"/>
        <v>25279805.309999999</v>
      </c>
      <c r="T106" s="146">
        <f t="shared" si="323"/>
        <v>28713542.920000002</v>
      </c>
      <c r="U106" s="146">
        <f t="shared" ref="U106:U115" si="324">SUM(I106:T106)</f>
        <v>325631546.13492048</v>
      </c>
      <c r="W106" s="146">
        <f>W107+W117+W121</f>
        <v>26209861.680000003</v>
      </c>
      <c r="X106" s="146">
        <f>X107+X117+X121</f>
        <v>27371417.95965147</v>
      </c>
      <c r="Y106" s="146">
        <f>Y107+Y117+Y121</f>
        <v>26490349.280000001</v>
      </c>
      <c r="Z106" s="146">
        <f t="shared" ref="Z106:AH106" si="325">Z107+Z117+Z121</f>
        <v>20365627.747628611</v>
      </c>
      <c r="AA106" s="146">
        <f t="shared" si="325"/>
        <v>27534770.210000001</v>
      </c>
      <c r="AB106" s="146">
        <f t="shared" si="325"/>
        <v>26489185.760000002</v>
      </c>
      <c r="AC106" s="146">
        <f t="shared" si="325"/>
        <v>25434927.622745495</v>
      </c>
      <c r="AD106" s="146">
        <f t="shared" si="325"/>
        <v>27457159.388654508</v>
      </c>
      <c r="AE106" s="146">
        <f t="shared" si="325"/>
        <v>26753239.750141002</v>
      </c>
      <c r="AF106" s="146">
        <f t="shared" si="325"/>
        <v>27598115.789327778</v>
      </c>
      <c r="AG106" s="146">
        <f t="shared" si="325"/>
        <v>27959768.044050001</v>
      </c>
      <c r="AH106" s="146">
        <f t="shared" si="325"/>
        <v>28922013.102064297</v>
      </c>
      <c r="AI106" s="146">
        <f t="shared" ref="AI106:AI115" si="326">SUM(W106:AH106)</f>
        <v>318586436.33426315</v>
      </c>
      <c r="AK106" s="146">
        <f t="shared" ref="AK106:AR106" si="327">AK107+AK117+AK121</f>
        <v>26636931.804560997</v>
      </c>
      <c r="AL106" s="146">
        <f t="shared" si="327"/>
        <v>24137422.034490652</v>
      </c>
      <c r="AM106" s="146">
        <f t="shared" si="327"/>
        <v>28649836.379309155</v>
      </c>
      <c r="AN106" s="146">
        <f t="shared" si="327"/>
        <v>26516159.180993173</v>
      </c>
      <c r="AO106" s="146">
        <f t="shared" si="327"/>
        <v>28841079.679229181</v>
      </c>
      <c r="AP106" s="146">
        <f t="shared" si="327"/>
        <v>28951141.018846001</v>
      </c>
      <c r="AQ106" s="146">
        <f t="shared" si="327"/>
        <v>30783670.978920005</v>
      </c>
      <c r="AR106" s="146">
        <f t="shared" si="327"/>
        <v>29738318.048619997</v>
      </c>
      <c r="AS106" s="146">
        <v>31583633.777620003</v>
      </c>
      <c r="AT106" s="146">
        <f t="shared" ref="AT106:AV106" si="328">AT107+AT117+AT121</f>
        <v>27810384.385608368</v>
      </c>
      <c r="AU106" s="146">
        <f t="shared" si="328"/>
        <v>31270156.560284</v>
      </c>
      <c r="AV106" s="146">
        <f t="shared" si="328"/>
        <v>30848489.063994002</v>
      </c>
      <c r="AW106" s="146">
        <f t="shared" ref="AW106:AW115" si="329">SUM(AK106:AV106)</f>
        <v>345767222.91247553</v>
      </c>
      <c r="AY106" s="146">
        <f t="shared" ref="AY106:BJ106" si="330">AY107+AY117+AY121</f>
        <v>27320439.7571043</v>
      </c>
      <c r="AZ106" s="146">
        <f t="shared" si="330"/>
        <v>25430648.540754244</v>
      </c>
      <c r="BA106" s="146">
        <f t="shared" si="330"/>
        <v>30337563.667752605</v>
      </c>
      <c r="BB106" s="146">
        <f t="shared" si="330"/>
        <v>29045002.189865299</v>
      </c>
      <c r="BC106" s="146">
        <f t="shared" si="330"/>
        <v>27866664.413664185</v>
      </c>
      <c r="BD106" s="146">
        <f t="shared" si="330"/>
        <v>29695218.695720647</v>
      </c>
      <c r="BE106" s="146">
        <f t="shared" si="330"/>
        <v>30500717.612269044</v>
      </c>
      <c r="BF106" s="146">
        <f t="shared" si="330"/>
        <v>30921479.67467083</v>
      </c>
      <c r="BG106" s="146">
        <f t="shared" si="330"/>
        <v>25101605.228484292</v>
      </c>
      <c r="BH106" s="146">
        <f t="shared" si="330"/>
        <v>30061726.09430106</v>
      </c>
      <c r="BI106" s="146">
        <f t="shared" si="330"/>
        <v>29509252.352261484</v>
      </c>
      <c r="BJ106" s="146">
        <f t="shared" si="330"/>
        <v>30959338.072321091</v>
      </c>
      <c r="BK106" s="146">
        <f t="shared" ref="BK106:BK115" si="331">SUM(AY106:BJ106)</f>
        <v>346749656.29916912</v>
      </c>
      <c r="BM106" s="146">
        <f t="shared" ref="BM106:BX106" si="332">BM107+BM117+BM121</f>
        <v>29425267.543525003</v>
      </c>
      <c r="BN106" s="146">
        <f t="shared" si="332"/>
        <v>28441151.864442997</v>
      </c>
      <c r="BO106" s="146">
        <f t="shared" si="332"/>
        <v>29976148.666619502</v>
      </c>
      <c r="BP106" s="146">
        <f t="shared" si="332"/>
        <v>30438964.401843965</v>
      </c>
      <c r="BQ106" s="146">
        <f t="shared" si="332"/>
        <v>31199533.979320034</v>
      </c>
      <c r="BR106" s="146">
        <f t="shared" si="332"/>
        <v>30737504.065449689</v>
      </c>
      <c r="BS106" s="146">
        <f t="shared" si="332"/>
        <v>28822653.758596748</v>
      </c>
      <c r="BT106" s="146">
        <f t="shared" si="332"/>
        <v>31343363.316086225</v>
      </c>
      <c r="BU106" s="146">
        <f t="shared" si="332"/>
        <v>28917625.150891211</v>
      </c>
      <c r="BV106" s="146">
        <f t="shared" si="332"/>
        <v>29146656.077912536</v>
      </c>
      <c r="BW106" s="146">
        <f t="shared" si="332"/>
        <v>30802635.741812453</v>
      </c>
      <c r="BX106" s="146">
        <f t="shared" si="332"/>
        <v>30847691.575587936</v>
      </c>
      <c r="BY106" s="146">
        <f t="shared" ref="BY106:BY115" si="333">SUM(BM106:BX106)</f>
        <v>360099196.14208823</v>
      </c>
      <c r="CA106" s="146">
        <f t="shared" ref="CA106:CL106" si="334">CA107+CA117+CA121</f>
        <v>0</v>
      </c>
      <c r="CB106" s="146">
        <f t="shared" si="334"/>
        <v>0</v>
      </c>
      <c r="CC106" s="146">
        <f t="shared" si="334"/>
        <v>0</v>
      </c>
      <c r="CD106" s="146">
        <f t="shared" si="334"/>
        <v>0</v>
      </c>
      <c r="CE106" s="146">
        <f t="shared" si="334"/>
        <v>0</v>
      </c>
      <c r="CF106" s="146">
        <f t="shared" si="334"/>
        <v>0</v>
      </c>
      <c r="CG106" s="146">
        <f t="shared" si="334"/>
        <v>0</v>
      </c>
      <c r="CH106" s="146">
        <f t="shared" si="334"/>
        <v>0</v>
      </c>
      <c r="CI106" s="146">
        <f t="shared" si="334"/>
        <v>0</v>
      </c>
      <c r="CJ106" s="146">
        <f t="shared" si="334"/>
        <v>0</v>
      </c>
      <c r="CK106" s="146">
        <f t="shared" si="334"/>
        <v>0</v>
      </c>
      <c r="CL106" s="146">
        <f t="shared" si="334"/>
        <v>0</v>
      </c>
      <c r="CM106" s="146">
        <f t="shared" ref="CM106:CM115" si="335">SUM(CA106:CL106)</f>
        <v>0</v>
      </c>
      <c r="CO106" s="146">
        <f t="shared" ref="CO106:CR106" si="336">CO107+CO117+CO121</f>
        <v>0</v>
      </c>
      <c r="CP106" s="146">
        <f t="shared" si="336"/>
        <v>0</v>
      </c>
      <c r="CQ106" s="146">
        <f t="shared" si="336"/>
        <v>0</v>
      </c>
      <c r="CR106" s="146">
        <f t="shared" si="336"/>
        <v>0</v>
      </c>
      <c r="CS106" s="146">
        <f t="shared" ref="CS106:CS115" si="337">SUM(CO106:CR106)</f>
        <v>0</v>
      </c>
      <c r="CU106" s="146">
        <f t="shared" ref="CU106:CX106" si="338">CU107+CU117+CU121</f>
        <v>0</v>
      </c>
      <c r="CV106" s="146">
        <f t="shared" si="338"/>
        <v>0</v>
      </c>
      <c r="CW106" s="146">
        <f t="shared" si="338"/>
        <v>0</v>
      </c>
      <c r="CX106" s="146">
        <f t="shared" si="338"/>
        <v>0</v>
      </c>
      <c r="CY106" s="146">
        <f t="shared" ref="CY106:CY115" si="339">SUM(CU106:CX106)</f>
        <v>0</v>
      </c>
      <c r="DA106" s="146">
        <f t="shared" ref="DA106:DS106" si="340">DA107+DA117+DA121</f>
        <v>0</v>
      </c>
      <c r="DB106" s="146">
        <f t="shared" si="340"/>
        <v>0</v>
      </c>
      <c r="DC106" s="146">
        <f t="shared" si="340"/>
        <v>0</v>
      </c>
      <c r="DD106" s="146">
        <f t="shared" si="340"/>
        <v>0</v>
      </c>
      <c r="DE106" s="146">
        <f t="shared" si="340"/>
        <v>0</v>
      </c>
      <c r="DF106" s="146">
        <f t="shared" si="340"/>
        <v>0</v>
      </c>
      <c r="DG106" s="146">
        <f t="shared" si="340"/>
        <v>0</v>
      </c>
      <c r="DH106" s="146">
        <f t="shared" si="340"/>
        <v>0</v>
      </c>
      <c r="DI106" s="146">
        <f t="shared" si="340"/>
        <v>0</v>
      </c>
      <c r="DJ106" s="146">
        <f t="shared" si="340"/>
        <v>0</v>
      </c>
      <c r="DK106" s="146">
        <f t="shared" si="340"/>
        <v>0</v>
      </c>
      <c r="DL106" s="146">
        <f t="shared" si="340"/>
        <v>0</v>
      </c>
      <c r="DM106" s="146">
        <f t="shared" si="340"/>
        <v>0</v>
      </c>
      <c r="DN106" s="146">
        <f t="shared" si="340"/>
        <v>0</v>
      </c>
      <c r="DO106" s="146">
        <f t="shared" si="340"/>
        <v>0</v>
      </c>
      <c r="DP106" s="146">
        <f t="shared" si="340"/>
        <v>0</v>
      </c>
      <c r="DQ106" s="146">
        <f t="shared" si="340"/>
        <v>0</v>
      </c>
      <c r="DR106" s="146">
        <f t="shared" si="340"/>
        <v>0</v>
      </c>
      <c r="DS106" s="146">
        <f t="shared" si="340"/>
        <v>0</v>
      </c>
      <c r="DU106" s="146">
        <f t="shared" ref="DU106:DU115" si="341">+BY106-BK106</f>
        <v>13349539.842919111</v>
      </c>
      <c r="DW106" s="146">
        <f t="shared" ref="DW106:DW115" si="342">+DU106-BM106</f>
        <v>-16075727.700605892</v>
      </c>
      <c r="DX106" s="146">
        <f t="shared" ref="DX106:DX115" si="343">+SUM(BY106,CM106,CS105:CS106,CY106,DA106:DS106)</f>
        <v>360099196.14208823</v>
      </c>
    </row>
    <row r="107" spans="1:128" s="10" customFormat="1" x14ac:dyDescent="0.3">
      <c r="A107" s="21" t="str">
        <f t="shared" si="230"/>
        <v>PLANTA SULFUROS</v>
      </c>
      <c r="B107" s="136"/>
      <c r="C107" s="137"/>
      <c r="D107" s="136"/>
      <c r="E107" s="137"/>
      <c r="F107" s="138" t="s">
        <v>61</v>
      </c>
      <c r="G107" s="147" t="s">
        <v>178</v>
      </c>
      <c r="I107" s="148">
        <f t="shared" ref="I107:T107" si="344">SUM(I108:I115)</f>
        <v>11015153.954186227</v>
      </c>
      <c r="J107" s="148">
        <f t="shared" si="344"/>
        <v>11405181.814176586</v>
      </c>
      <c r="K107" s="148">
        <f t="shared" si="344"/>
        <v>13033375.963929536</v>
      </c>
      <c r="L107" s="148">
        <f t="shared" si="344"/>
        <v>11096315.753158698</v>
      </c>
      <c r="M107" s="148">
        <f t="shared" si="344"/>
        <v>12685810.301568864</v>
      </c>
      <c r="N107" s="148">
        <f t="shared" si="344"/>
        <v>11216845.727118293</v>
      </c>
      <c r="O107" s="148">
        <f t="shared" si="344"/>
        <v>12449552.200182589</v>
      </c>
      <c r="P107" s="148">
        <f t="shared" si="344"/>
        <v>10911965.950129544</v>
      </c>
      <c r="Q107" s="148">
        <f t="shared" si="344"/>
        <v>12096019.356623011</v>
      </c>
      <c r="R107" s="148">
        <f t="shared" si="344"/>
        <v>11466564.7320008</v>
      </c>
      <c r="S107" s="148">
        <f t="shared" si="344"/>
        <v>10002954.441131933</v>
      </c>
      <c r="T107" s="148">
        <f t="shared" si="344"/>
        <v>12315443.64052413</v>
      </c>
      <c r="U107" s="148">
        <f t="shared" si="324"/>
        <v>139695183.83473021</v>
      </c>
      <c r="W107" s="148">
        <f>SUM(W108:W115)</f>
        <v>11393503.185235083</v>
      </c>
      <c r="X107" s="148">
        <f>SUM(X108:X115)</f>
        <v>12057790.192509394</v>
      </c>
      <c r="Y107" s="148">
        <f>SUM(Y108:Y115)</f>
        <v>13132658.652579989</v>
      </c>
      <c r="Z107" s="148">
        <f t="shared" ref="Z107:AH107" si="345">SUM(Z108:Z115)</f>
        <v>6531960.0027798964</v>
      </c>
      <c r="AA107" s="148">
        <f t="shared" si="345"/>
        <v>13320567.788358465</v>
      </c>
      <c r="AB107" s="148">
        <f t="shared" si="345"/>
        <v>12333056.880495554</v>
      </c>
      <c r="AC107" s="148">
        <f t="shared" si="345"/>
        <v>10683131.909836849</v>
      </c>
      <c r="AD107" s="148">
        <f t="shared" si="345"/>
        <v>13424470.666834459</v>
      </c>
      <c r="AE107" s="148">
        <f t="shared" si="345"/>
        <v>12262511.989287822</v>
      </c>
      <c r="AF107" s="148">
        <f t="shared" si="345"/>
        <v>13830337.815743171</v>
      </c>
      <c r="AG107" s="148">
        <f t="shared" si="345"/>
        <v>13286005.1522184</v>
      </c>
      <c r="AH107" s="148">
        <f t="shared" si="345"/>
        <v>13548032.428908449</v>
      </c>
      <c r="AI107" s="148">
        <f t="shared" si="326"/>
        <v>145804026.6647875</v>
      </c>
      <c r="AK107" s="149">
        <f t="shared" ref="AK107:AR107" si="346">SUM(AK108:AK115)</f>
        <v>11517384.867817931</v>
      </c>
      <c r="AL107" s="149">
        <f t="shared" si="346"/>
        <v>12591985.67009417</v>
      </c>
      <c r="AM107" s="149">
        <f t="shared" si="346"/>
        <v>13268736.127328383</v>
      </c>
      <c r="AN107" s="149">
        <f t="shared" si="346"/>
        <v>11367090.605715711</v>
      </c>
      <c r="AO107" s="149">
        <f t="shared" si="346"/>
        <v>13911014.558089346</v>
      </c>
      <c r="AP107" s="149">
        <f t="shared" si="346"/>
        <v>13571888.220580652</v>
      </c>
      <c r="AQ107" s="149">
        <f t="shared" si="346"/>
        <v>14121231.994301535</v>
      </c>
      <c r="AR107" s="149">
        <f t="shared" si="346"/>
        <v>12879590.780208582</v>
      </c>
      <c r="AS107" s="149">
        <v>14040308.523309503</v>
      </c>
      <c r="AT107" s="149">
        <f t="shared" ref="AT107:AV107" si="347">SUM(AT108:AT115)</f>
        <v>12349019.661499284</v>
      </c>
      <c r="AU107" s="149">
        <f t="shared" si="347"/>
        <v>14061901.193792945</v>
      </c>
      <c r="AV107" s="149">
        <f t="shared" si="347"/>
        <v>13451455.338084685</v>
      </c>
      <c r="AW107" s="148">
        <f t="shared" si="329"/>
        <v>157131607.54082274</v>
      </c>
      <c r="AY107" s="149">
        <f t="shared" ref="AY107:BJ107" si="348">SUM(AY108:AY115)</f>
        <v>11027677.306112006</v>
      </c>
      <c r="AZ107" s="149">
        <f t="shared" si="348"/>
        <v>12300553.570934618</v>
      </c>
      <c r="BA107" s="149">
        <f t="shared" si="348"/>
        <v>13791023.646118591</v>
      </c>
      <c r="BB107" s="149">
        <f t="shared" si="348"/>
        <v>13090031.180597857</v>
      </c>
      <c r="BC107" s="149">
        <f t="shared" si="348"/>
        <v>13049192.542915493</v>
      </c>
      <c r="BD107" s="149">
        <f t="shared" si="348"/>
        <v>13607839.646646118</v>
      </c>
      <c r="BE107" s="149">
        <f t="shared" si="348"/>
        <v>14017262.339610258</v>
      </c>
      <c r="BF107" s="149">
        <f t="shared" si="348"/>
        <v>14318126.297911962</v>
      </c>
      <c r="BG107" s="149">
        <f t="shared" si="348"/>
        <v>11580416.670825776</v>
      </c>
      <c r="BH107" s="149">
        <f t="shared" si="348"/>
        <v>13529140.800517742</v>
      </c>
      <c r="BI107" s="149">
        <f t="shared" si="348"/>
        <v>13472946.14902724</v>
      </c>
      <c r="BJ107" s="149">
        <f t="shared" si="348"/>
        <v>14064746.336522661</v>
      </c>
      <c r="BK107" s="148">
        <f t="shared" si="331"/>
        <v>157848956.48774031</v>
      </c>
      <c r="BM107" s="149">
        <f t="shared" ref="BM107:BX107" si="349">SUM(BM108:BM115)</f>
        <v>12396473.733778877</v>
      </c>
      <c r="BN107" s="149">
        <f t="shared" si="349"/>
        <v>12676405.918080801</v>
      </c>
      <c r="BO107" s="149">
        <f t="shared" si="349"/>
        <v>14221436.743211148</v>
      </c>
      <c r="BP107" s="149">
        <f t="shared" si="349"/>
        <v>13318883.922051955</v>
      </c>
      <c r="BQ107" s="149">
        <f t="shared" si="349"/>
        <v>14090684.353148026</v>
      </c>
      <c r="BR107" s="149">
        <f t="shared" si="349"/>
        <v>13558442.285391318</v>
      </c>
      <c r="BS107" s="149">
        <f t="shared" si="349"/>
        <v>13978814.455839716</v>
      </c>
      <c r="BT107" s="149">
        <f t="shared" si="349"/>
        <v>14034458.287762599</v>
      </c>
      <c r="BU107" s="149">
        <f t="shared" si="349"/>
        <v>13579967.393430237</v>
      </c>
      <c r="BV107" s="149">
        <f t="shared" si="349"/>
        <v>12230636.172780816</v>
      </c>
      <c r="BW107" s="149">
        <f t="shared" si="349"/>
        <v>13866013.92925344</v>
      </c>
      <c r="BX107" s="149">
        <f t="shared" si="349"/>
        <v>14097996.557547918</v>
      </c>
      <c r="BY107" s="148">
        <f t="shared" si="333"/>
        <v>162050213.75227687</v>
      </c>
      <c r="CA107" s="149">
        <f t="shared" ref="CA107:CL107" si="350">SUM(CA108:CA115)</f>
        <v>0</v>
      </c>
      <c r="CB107" s="149">
        <f t="shared" si="350"/>
        <v>0</v>
      </c>
      <c r="CC107" s="149">
        <f t="shared" si="350"/>
        <v>0</v>
      </c>
      <c r="CD107" s="149">
        <f t="shared" si="350"/>
        <v>0</v>
      </c>
      <c r="CE107" s="149">
        <f t="shared" si="350"/>
        <v>0</v>
      </c>
      <c r="CF107" s="149">
        <f t="shared" si="350"/>
        <v>0</v>
      </c>
      <c r="CG107" s="149">
        <f t="shared" si="350"/>
        <v>0</v>
      </c>
      <c r="CH107" s="149">
        <f t="shared" si="350"/>
        <v>0</v>
      </c>
      <c r="CI107" s="149">
        <f t="shared" si="350"/>
        <v>0</v>
      </c>
      <c r="CJ107" s="149">
        <f t="shared" si="350"/>
        <v>0</v>
      </c>
      <c r="CK107" s="149">
        <f t="shared" si="350"/>
        <v>0</v>
      </c>
      <c r="CL107" s="149">
        <f t="shared" si="350"/>
        <v>0</v>
      </c>
      <c r="CM107" s="148">
        <f t="shared" si="335"/>
        <v>0</v>
      </c>
      <c r="CO107" s="149">
        <f t="shared" ref="CO107:CR107" si="351">SUM(CO108:CO115)</f>
        <v>0</v>
      </c>
      <c r="CP107" s="149">
        <f t="shared" si="351"/>
        <v>0</v>
      </c>
      <c r="CQ107" s="149">
        <f t="shared" si="351"/>
        <v>0</v>
      </c>
      <c r="CR107" s="149">
        <f t="shared" si="351"/>
        <v>0</v>
      </c>
      <c r="CS107" s="148">
        <f t="shared" si="337"/>
        <v>0</v>
      </c>
      <c r="CU107" s="149">
        <f t="shared" ref="CU107:CX107" si="352">SUM(CU108:CU115)</f>
        <v>0</v>
      </c>
      <c r="CV107" s="149">
        <f t="shared" si="352"/>
        <v>0</v>
      </c>
      <c r="CW107" s="149">
        <f t="shared" si="352"/>
        <v>0</v>
      </c>
      <c r="CX107" s="149">
        <f t="shared" si="352"/>
        <v>0</v>
      </c>
      <c r="CY107" s="148">
        <f t="shared" si="339"/>
        <v>0</v>
      </c>
      <c r="DA107" s="149">
        <f t="shared" ref="DA107:DS107" si="353">SUM(DA108:DA115)</f>
        <v>0</v>
      </c>
      <c r="DB107" s="149">
        <f t="shared" si="353"/>
        <v>0</v>
      </c>
      <c r="DC107" s="149">
        <f t="shared" si="353"/>
        <v>0</v>
      </c>
      <c r="DD107" s="149">
        <f t="shared" si="353"/>
        <v>0</v>
      </c>
      <c r="DE107" s="149">
        <f t="shared" si="353"/>
        <v>0</v>
      </c>
      <c r="DF107" s="149">
        <f t="shared" si="353"/>
        <v>0</v>
      </c>
      <c r="DG107" s="149">
        <f t="shared" si="353"/>
        <v>0</v>
      </c>
      <c r="DH107" s="149">
        <f t="shared" si="353"/>
        <v>0</v>
      </c>
      <c r="DI107" s="149">
        <f t="shared" si="353"/>
        <v>0</v>
      </c>
      <c r="DJ107" s="149">
        <f t="shared" si="353"/>
        <v>0</v>
      </c>
      <c r="DK107" s="149">
        <f t="shared" si="353"/>
        <v>0</v>
      </c>
      <c r="DL107" s="149">
        <f t="shared" si="353"/>
        <v>0</v>
      </c>
      <c r="DM107" s="149">
        <f t="shared" si="353"/>
        <v>0</v>
      </c>
      <c r="DN107" s="149">
        <f t="shared" si="353"/>
        <v>0</v>
      </c>
      <c r="DO107" s="149">
        <f t="shared" si="353"/>
        <v>0</v>
      </c>
      <c r="DP107" s="149">
        <f t="shared" si="353"/>
        <v>0</v>
      </c>
      <c r="DQ107" s="149">
        <f t="shared" si="353"/>
        <v>0</v>
      </c>
      <c r="DR107" s="149">
        <f t="shared" si="353"/>
        <v>0</v>
      </c>
      <c r="DS107" s="149">
        <f t="shared" si="353"/>
        <v>0</v>
      </c>
      <c r="DU107" s="148">
        <f t="shared" si="341"/>
        <v>4201257.2645365596</v>
      </c>
      <c r="DW107" s="148">
        <f t="shared" si="342"/>
        <v>-8195216.4692423176</v>
      </c>
      <c r="DX107" s="148">
        <f t="shared" si="343"/>
        <v>162050213.75227687</v>
      </c>
    </row>
    <row r="108" spans="1:128" s="47" customFormat="1" x14ac:dyDescent="0.3">
      <c r="A108" s="47" t="str">
        <f t="shared" si="230"/>
        <v>2110101POWER-1026CHANCADO PRIMARIO</v>
      </c>
      <c r="B108" s="52" t="s">
        <v>63</v>
      </c>
      <c r="C108" s="53" t="s">
        <v>64</v>
      </c>
      <c r="D108" s="52" t="s">
        <v>65</v>
      </c>
      <c r="E108" s="53" t="s">
        <v>66</v>
      </c>
      <c r="F108" s="94" t="s">
        <v>67</v>
      </c>
      <c r="G108" s="95" t="s">
        <v>178</v>
      </c>
      <c r="I108" s="41">
        <v>247191.443158779</v>
      </c>
      <c r="J108" s="41">
        <v>235911.50811697621</v>
      </c>
      <c r="K108" s="41">
        <v>281309.05563179305</v>
      </c>
      <c r="L108" s="41">
        <v>246159.95315869793</v>
      </c>
      <c r="M108" s="41">
        <v>272462.82873933599</v>
      </c>
      <c r="N108" s="41">
        <v>209432.66966344224</v>
      </c>
      <c r="O108" s="41">
        <v>285122.06312897016</v>
      </c>
      <c r="P108" s="41">
        <v>282595.72026387829</v>
      </c>
      <c r="Q108" s="41">
        <v>282114.47662300989</v>
      </c>
      <c r="R108" s="41">
        <v>234924.77200080053</v>
      </c>
      <c r="S108" s="41">
        <v>250968.87113193091</v>
      </c>
      <c r="T108" s="41">
        <v>271543.48052412824</v>
      </c>
      <c r="U108" s="41">
        <f t="shared" si="324"/>
        <v>3099736.8421417424</v>
      </c>
      <c r="W108" s="96">
        <v>263501.71523508133</v>
      </c>
      <c r="X108" s="96">
        <v>269436.27748000965</v>
      </c>
      <c r="Y108" s="96">
        <v>258988.96257998969</v>
      </c>
      <c r="Z108" s="96">
        <v>272067.83332236612</v>
      </c>
      <c r="AA108" s="96">
        <v>241781.86835846334</v>
      </c>
      <c r="AB108" s="96">
        <v>170277.00049555482</v>
      </c>
      <c r="AC108" s="96">
        <v>244313.05331013931</v>
      </c>
      <c r="AD108" s="96">
        <v>270571.22313445772</v>
      </c>
      <c r="AE108" s="96">
        <v>274037.13086737198</v>
      </c>
      <c r="AF108" s="96">
        <v>268174.52364317188</v>
      </c>
      <c r="AG108" s="96">
        <v>276472.88721839711</v>
      </c>
      <c r="AH108" s="96">
        <v>304017.11910844978</v>
      </c>
      <c r="AI108" s="41">
        <f t="shared" si="326"/>
        <v>3113639.5947534526</v>
      </c>
      <c r="AK108" s="97">
        <v>281894.10875793139</v>
      </c>
      <c r="AL108" s="97">
        <v>220753.77735120826</v>
      </c>
      <c r="AM108" s="97">
        <v>303574.91981562169</v>
      </c>
      <c r="AN108" s="97">
        <v>263481.24882486917</v>
      </c>
      <c r="AO108" s="97">
        <v>221887.72400317737</v>
      </c>
      <c r="AP108" s="97">
        <v>241934.64628065238</v>
      </c>
      <c r="AQ108" s="97">
        <v>262032.05050153204</v>
      </c>
      <c r="AR108" s="97">
        <v>254250.23787858192</v>
      </c>
      <c r="AS108" s="97">
        <v>260150.28180950001</v>
      </c>
      <c r="AT108" s="97">
        <v>247808.693976779</v>
      </c>
      <c r="AU108" s="97">
        <v>273151.16209294635</v>
      </c>
      <c r="AV108" s="97">
        <v>274729.45484468201</v>
      </c>
      <c r="AW108" s="41">
        <f t="shared" si="329"/>
        <v>3105648.3061374817</v>
      </c>
      <c r="AY108" s="97">
        <f t="shared" ref="AY108:BJ115" si="354">+AY$9*AY45</f>
        <v>204628.38497064624</v>
      </c>
      <c r="AZ108" s="97">
        <f t="shared" si="354"/>
        <v>228247.73899307099</v>
      </c>
      <c r="BA108" s="97">
        <f t="shared" si="354"/>
        <v>255904.74017889053</v>
      </c>
      <c r="BB108" s="97">
        <f t="shared" si="354"/>
        <v>242897.19995855802</v>
      </c>
      <c r="BC108" s="97">
        <f t="shared" si="354"/>
        <v>242139.40262360056</v>
      </c>
      <c r="BD108" s="97">
        <f t="shared" si="354"/>
        <v>252505.59773719608</v>
      </c>
      <c r="BE108" s="97">
        <f t="shared" si="354"/>
        <v>260102.80085676417</v>
      </c>
      <c r="BF108" s="97">
        <f t="shared" si="354"/>
        <v>265685.59986095986</v>
      </c>
      <c r="BG108" s="97">
        <f t="shared" si="354"/>
        <v>214884.9567192946</v>
      </c>
      <c r="BH108" s="97">
        <f t="shared" si="354"/>
        <v>251045.27047740421</v>
      </c>
      <c r="BI108" s="97">
        <f t="shared" si="354"/>
        <v>250002.52861442673</v>
      </c>
      <c r="BJ108" s="97">
        <f t="shared" si="354"/>
        <v>260983.90875740533</v>
      </c>
      <c r="BK108" s="41">
        <f t="shared" si="331"/>
        <v>2929028.1297482178</v>
      </c>
      <c r="BM108" s="50">
        <f>+[9]ENERO!$D$22</f>
        <v>298968.63341887726</v>
      </c>
      <c r="BN108" s="50">
        <f>+[10]FEBRERO!$D$22</f>
        <v>273491.07978080376</v>
      </c>
      <c r="BO108" s="50">
        <f>+[11]MARZO!D22</f>
        <v>274821.80571114831</v>
      </c>
      <c r="BP108" s="97">
        <f t="shared" ref="BP108:BX115" si="355">+BP$9*BP45</f>
        <v>247143.76662712585</v>
      </c>
      <c r="BQ108" s="97">
        <f t="shared" si="355"/>
        <v>261465.21178288001</v>
      </c>
      <c r="BR108" s="97">
        <f t="shared" si="355"/>
        <v>251588.98565517773</v>
      </c>
      <c r="BS108" s="97">
        <f t="shared" si="355"/>
        <v>259389.36609229704</v>
      </c>
      <c r="BT108" s="97">
        <f t="shared" si="355"/>
        <v>260421.88700707283</v>
      </c>
      <c r="BU108" s="97">
        <f t="shared" si="355"/>
        <v>251988.40322717017</v>
      </c>
      <c r="BV108" s="97">
        <f t="shared" si="355"/>
        <v>226950.35933020833</v>
      </c>
      <c r="BW108" s="97">
        <f t="shared" si="355"/>
        <v>257296.25174568893</v>
      </c>
      <c r="BX108" s="97">
        <f t="shared" si="355"/>
        <v>261600.89625526624</v>
      </c>
      <c r="BY108" s="41">
        <f t="shared" si="333"/>
        <v>3125126.6466337163</v>
      </c>
      <c r="CA108" s="97">
        <f t="shared" ref="CA108:CL115" si="356">+CA$9*CA45</f>
        <v>0</v>
      </c>
      <c r="CB108" s="97">
        <f t="shared" si="356"/>
        <v>0</v>
      </c>
      <c r="CC108" s="97">
        <f t="shared" si="356"/>
        <v>0</v>
      </c>
      <c r="CD108" s="97">
        <f t="shared" si="356"/>
        <v>0</v>
      </c>
      <c r="CE108" s="97">
        <f t="shared" si="356"/>
        <v>0</v>
      </c>
      <c r="CF108" s="97">
        <f t="shared" si="356"/>
        <v>0</v>
      </c>
      <c r="CG108" s="97">
        <f t="shared" si="356"/>
        <v>0</v>
      </c>
      <c r="CH108" s="97">
        <f t="shared" si="356"/>
        <v>0</v>
      </c>
      <c r="CI108" s="97">
        <f t="shared" si="356"/>
        <v>0</v>
      </c>
      <c r="CJ108" s="97">
        <f t="shared" si="356"/>
        <v>0</v>
      </c>
      <c r="CK108" s="97">
        <f t="shared" si="356"/>
        <v>0</v>
      </c>
      <c r="CL108" s="97">
        <f t="shared" si="356"/>
        <v>0</v>
      </c>
      <c r="CM108" s="41">
        <f t="shared" si="335"/>
        <v>0</v>
      </c>
      <c r="CO108" s="97">
        <f t="shared" ref="CO108:CR112" si="357">+CO$9*CO45</f>
        <v>0</v>
      </c>
      <c r="CP108" s="97">
        <f t="shared" si="357"/>
        <v>0</v>
      </c>
      <c r="CQ108" s="97">
        <f t="shared" si="357"/>
        <v>0</v>
      </c>
      <c r="CR108" s="97">
        <f t="shared" si="357"/>
        <v>0</v>
      </c>
      <c r="CS108" s="41">
        <f t="shared" si="337"/>
        <v>0</v>
      </c>
      <c r="CU108" s="97">
        <f t="shared" ref="CU108:CX115" si="358">+CU$9*CU45</f>
        <v>0</v>
      </c>
      <c r="CV108" s="97">
        <f t="shared" si="358"/>
        <v>0</v>
      </c>
      <c r="CW108" s="97">
        <f t="shared" si="358"/>
        <v>0</v>
      </c>
      <c r="CX108" s="97">
        <f t="shared" si="358"/>
        <v>0</v>
      </c>
      <c r="CY108" s="41">
        <f t="shared" si="339"/>
        <v>0</v>
      </c>
      <c r="DA108" s="97">
        <f t="shared" ref="DA108:DS115" si="359">+DA$9*DA45</f>
        <v>0</v>
      </c>
      <c r="DB108" s="97">
        <f t="shared" si="359"/>
        <v>0</v>
      </c>
      <c r="DC108" s="97">
        <f t="shared" si="359"/>
        <v>0</v>
      </c>
      <c r="DD108" s="97">
        <f t="shared" si="359"/>
        <v>0</v>
      </c>
      <c r="DE108" s="97">
        <f t="shared" si="359"/>
        <v>0</v>
      </c>
      <c r="DF108" s="97">
        <f t="shared" si="359"/>
        <v>0</v>
      </c>
      <c r="DG108" s="97">
        <f t="shared" si="359"/>
        <v>0</v>
      </c>
      <c r="DH108" s="97">
        <f t="shared" si="359"/>
        <v>0</v>
      </c>
      <c r="DI108" s="97">
        <f t="shared" si="359"/>
        <v>0</v>
      </c>
      <c r="DJ108" s="97">
        <f t="shared" si="359"/>
        <v>0</v>
      </c>
      <c r="DK108" s="97">
        <f t="shared" si="359"/>
        <v>0</v>
      </c>
      <c r="DL108" s="97">
        <f t="shared" si="359"/>
        <v>0</v>
      </c>
      <c r="DM108" s="97">
        <f t="shared" si="359"/>
        <v>0</v>
      </c>
      <c r="DN108" s="97">
        <f t="shared" si="359"/>
        <v>0</v>
      </c>
      <c r="DO108" s="97">
        <f t="shared" si="359"/>
        <v>0</v>
      </c>
      <c r="DP108" s="97">
        <f t="shared" si="359"/>
        <v>0</v>
      </c>
      <c r="DQ108" s="97">
        <f t="shared" si="359"/>
        <v>0</v>
      </c>
      <c r="DR108" s="97">
        <f t="shared" si="359"/>
        <v>0</v>
      </c>
      <c r="DS108" s="97">
        <f t="shared" si="359"/>
        <v>0</v>
      </c>
      <c r="DU108" s="93">
        <f t="shared" si="341"/>
        <v>196098.51688549854</v>
      </c>
      <c r="DW108" s="93">
        <f t="shared" si="342"/>
        <v>-102870.11653337872</v>
      </c>
      <c r="DX108" s="41">
        <f t="shared" si="343"/>
        <v>3125126.6466337163</v>
      </c>
    </row>
    <row r="109" spans="1:128" s="47" customFormat="1" x14ac:dyDescent="0.3">
      <c r="A109" s="47" t="str">
        <f t="shared" si="230"/>
        <v>2110102POWER-1275CIRCUITO DE CHANCADO SECUNDARIO</v>
      </c>
      <c r="B109" s="52" t="s">
        <v>68</v>
      </c>
      <c r="C109" s="53" t="s">
        <v>69</v>
      </c>
      <c r="D109" s="52" t="s">
        <v>70</v>
      </c>
      <c r="E109" s="53" t="s">
        <v>71</v>
      </c>
      <c r="F109" s="94" t="s">
        <v>72</v>
      </c>
      <c r="G109" s="95" t="s">
        <v>178</v>
      </c>
      <c r="I109" s="41">
        <v>458456.71635795099</v>
      </c>
      <c r="J109" s="41">
        <v>476856.67303626187</v>
      </c>
      <c r="K109" s="41">
        <v>543244.70152638375</v>
      </c>
      <c r="L109" s="41">
        <v>447138.23199999984</v>
      </c>
      <c r="M109" s="41">
        <v>500145.43278811919</v>
      </c>
      <c r="N109" s="41">
        <v>420857.90410295496</v>
      </c>
      <c r="O109" s="41">
        <v>408050.93643883121</v>
      </c>
      <c r="P109" s="41">
        <v>387938.69040045305</v>
      </c>
      <c r="Q109" s="41">
        <v>442403.67799999996</v>
      </c>
      <c r="R109" s="41">
        <v>445698.01799999998</v>
      </c>
      <c r="S109" s="41">
        <v>378688.60600000009</v>
      </c>
      <c r="T109" s="41">
        <v>479230.25600000005</v>
      </c>
      <c r="U109" s="41">
        <f t="shared" si="324"/>
        <v>5388709.844650954</v>
      </c>
      <c r="W109" s="96">
        <v>457458.02799999993</v>
      </c>
      <c r="X109" s="96">
        <v>471155.11103178124</v>
      </c>
      <c r="Y109" s="96">
        <v>500951.43600000005</v>
      </c>
      <c r="Z109" s="96">
        <v>224684.10811804899</v>
      </c>
      <c r="AA109" s="96">
        <v>482272.10000000003</v>
      </c>
      <c r="AB109" s="96">
        <v>428454.84399999998</v>
      </c>
      <c r="AC109" s="96">
        <v>363686.33104422456</v>
      </c>
      <c r="AD109" s="96">
        <v>474591.30074000009</v>
      </c>
      <c r="AE109" s="96">
        <v>434708.74029867951</v>
      </c>
      <c r="AF109" s="96">
        <v>485173.00641999993</v>
      </c>
      <c r="AG109" s="96">
        <v>444798.13320000016</v>
      </c>
      <c r="AH109" s="96">
        <v>448269.62575999985</v>
      </c>
      <c r="AI109" s="41">
        <f t="shared" si="326"/>
        <v>5216202.7646127343</v>
      </c>
      <c r="AK109" s="97">
        <v>381048.52870000002</v>
      </c>
      <c r="AL109" s="97">
        <v>419387.11929732608</v>
      </c>
      <c r="AM109" s="97">
        <v>451642.28429047414</v>
      </c>
      <c r="AN109" s="97">
        <v>396385.52775093273</v>
      </c>
      <c r="AO109" s="97">
        <v>479099.28550048638</v>
      </c>
      <c r="AP109" s="97">
        <v>458355.59946000011</v>
      </c>
      <c r="AQ109" s="97">
        <v>484981.35676000011</v>
      </c>
      <c r="AR109" s="97">
        <v>421318.92104000016</v>
      </c>
      <c r="AS109" s="97">
        <v>467136.87510000012</v>
      </c>
      <c r="AT109" s="97">
        <v>398234.26615206414</v>
      </c>
      <c r="AU109" s="97">
        <v>442408.63214000012</v>
      </c>
      <c r="AV109" s="97">
        <v>441414.67809999996</v>
      </c>
      <c r="AW109" s="41">
        <f t="shared" si="329"/>
        <v>5241413.0742912842</v>
      </c>
      <c r="AY109" s="97">
        <f t="shared" si="354"/>
        <v>378735.9278558612</v>
      </c>
      <c r="AZ109" s="97">
        <f t="shared" si="354"/>
        <v>422451.74940389488</v>
      </c>
      <c r="BA109" s="97">
        <f t="shared" si="354"/>
        <v>473640.63997410878</v>
      </c>
      <c r="BB109" s="97">
        <f t="shared" si="354"/>
        <v>449565.66711451864</v>
      </c>
      <c r="BC109" s="97">
        <f t="shared" si="354"/>
        <v>448163.09983714414</v>
      </c>
      <c r="BD109" s="97">
        <f t="shared" si="354"/>
        <v>467349.3457983078</v>
      </c>
      <c r="BE109" s="97">
        <f t="shared" si="354"/>
        <v>481410.60994312237</v>
      </c>
      <c r="BF109" s="97">
        <f t="shared" si="354"/>
        <v>491743.51933489693</v>
      </c>
      <c r="BG109" s="97">
        <f t="shared" si="354"/>
        <v>397719.27768976515</v>
      </c>
      <c r="BH109" s="97">
        <f t="shared" si="354"/>
        <v>464646.50278955413</v>
      </c>
      <c r="BI109" s="97">
        <f t="shared" si="354"/>
        <v>462716.54665445792</v>
      </c>
      <c r="BJ109" s="97">
        <f t="shared" si="354"/>
        <v>483041.40626856044</v>
      </c>
      <c r="BK109" s="41">
        <f t="shared" si="331"/>
        <v>5421184.2926641926</v>
      </c>
      <c r="BM109" s="50">
        <f>+[9]ENERO!$D$23</f>
        <v>396207.58217999991</v>
      </c>
      <c r="BN109" s="50">
        <f>+[10]FEBRERO!$D$23</f>
        <v>440017.54866000009</v>
      </c>
      <c r="BO109" s="50">
        <f>+[11]MARZO!D23</f>
        <v>502785.02550000011</v>
      </c>
      <c r="BP109" s="97">
        <f t="shared" si="355"/>
        <v>457425.414273509</v>
      </c>
      <c r="BQ109" s="97">
        <f t="shared" si="355"/>
        <v>483932.22475378244</v>
      </c>
      <c r="BR109" s="97">
        <f t="shared" si="355"/>
        <v>465652.83664872474</v>
      </c>
      <c r="BS109" s="97">
        <f t="shared" si="355"/>
        <v>480090.1510169385</v>
      </c>
      <c r="BT109" s="97">
        <f t="shared" si="355"/>
        <v>482001.18973595242</v>
      </c>
      <c r="BU109" s="97">
        <f t="shared" si="355"/>
        <v>466392.09764984238</v>
      </c>
      <c r="BV109" s="97">
        <f t="shared" si="355"/>
        <v>420050.49754205719</v>
      </c>
      <c r="BW109" s="97">
        <f t="shared" si="355"/>
        <v>476216.11563184392</v>
      </c>
      <c r="BX109" s="97">
        <f t="shared" si="355"/>
        <v>484183.3560157147</v>
      </c>
      <c r="BY109" s="41">
        <f t="shared" si="333"/>
        <v>5554954.0396083649</v>
      </c>
      <c r="CA109" s="97">
        <f t="shared" si="356"/>
        <v>0</v>
      </c>
      <c r="CB109" s="97">
        <f t="shared" si="356"/>
        <v>0</v>
      </c>
      <c r="CC109" s="97">
        <f t="shared" si="356"/>
        <v>0</v>
      </c>
      <c r="CD109" s="97">
        <f t="shared" si="356"/>
        <v>0</v>
      </c>
      <c r="CE109" s="97">
        <f t="shared" si="356"/>
        <v>0</v>
      </c>
      <c r="CF109" s="97">
        <f t="shared" si="356"/>
        <v>0</v>
      </c>
      <c r="CG109" s="97">
        <f t="shared" si="356"/>
        <v>0</v>
      </c>
      <c r="CH109" s="97">
        <f t="shared" si="356"/>
        <v>0</v>
      </c>
      <c r="CI109" s="97">
        <f t="shared" si="356"/>
        <v>0</v>
      </c>
      <c r="CJ109" s="97">
        <f t="shared" si="356"/>
        <v>0</v>
      </c>
      <c r="CK109" s="97">
        <f t="shared" si="356"/>
        <v>0</v>
      </c>
      <c r="CL109" s="97">
        <f t="shared" si="356"/>
        <v>0</v>
      </c>
      <c r="CM109" s="41">
        <f t="shared" si="335"/>
        <v>0</v>
      </c>
      <c r="CO109" s="97">
        <f t="shared" si="357"/>
        <v>0</v>
      </c>
      <c r="CP109" s="97">
        <f t="shared" si="357"/>
        <v>0</v>
      </c>
      <c r="CQ109" s="97">
        <f t="shared" si="357"/>
        <v>0</v>
      </c>
      <c r="CR109" s="97">
        <f t="shared" si="357"/>
        <v>0</v>
      </c>
      <c r="CS109" s="41">
        <f t="shared" si="337"/>
        <v>0</v>
      </c>
      <c r="CU109" s="97">
        <f t="shared" si="358"/>
        <v>0</v>
      </c>
      <c r="CV109" s="97">
        <f t="shared" si="358"/>
        <v>0</v>
      </c>
      <c r="CW109" s="97">
        <f t="shared" si="358"/>
        <v>0</v>
      </c>
      <c r="CX109" s="97">
        <f t="shared" si="358"/>
        <v>0</v>
      </c>
      <c r="CY109" s="41">
        <f t="shared" si="339"/>
        <v>0</v>
      </c>
      <c r="DA109" s="97">
        <f t="shared" si="359"/>
        <v>0</v>
      </c>
      <c r="DB109" s="97">
        <f t="shared" si="359"/>
        <v>0</v>
      </c>
      <c r="DC109" s="97">
        <f t="shared" si="359"/>
        <v>0</v>
      </c>
      <c r="DD109" s="97">
        <f t="shared" si="359"/>
        <v>0</v>
      </c>
      <c r="DE109" s="97">
        <f t="shared" si="359"/>
        <v>0</v>
      </c>
      <c r="DF109" s="97">
        <f t="shared" si="359"/>
        <v>0</v>
      </c>
      <c r="DG109" s="97">
        <f t="shared" si="359"/>
        <v>0</v>
      </c>
      <c r="DH109" s="97">
        <f t="shared" si="359"/>
        <v>0</v>
      </c>
      <c r="DI109" s="97">
        <f t="shared" si="359"/>
        <v>0</v>
      </c>
      <c r="DJ109" s="97">
        <f t="shared" si="359"/>
        <v>0</v>
      </c>
      <c r="DK109" s="97">
        <f t="shared" si="359"/>
        <v>0</v>
      </c>
      <c r="DL109" s="97">
        <f t="shared" si="359"/>
        <v>0</v>
      </c>
      <c r="DM109" s="97">
        <f t="shared" si="359"/>
        <v>0</v>
      </c>
      <c r="DN109" s="97">
        <f t="shared" si="359"/>
        <v>0</v>
      </c>
      <c r="DO109" s="97">
        <f t="shared" si="359"/>
        <v>0</v>
      </c>
      <c r="DP109" s="97">
        <f t="shared" si="359"/>
        <v>0</v>
      </c>
      <c r="DQ109" s="97">
        <f t="shared" si="359"/>
        <v>0</v>
      </c>
      <c r="DR109" s="97">
        <f t="shared" si="359"/>
        <v>0</v>
      </c>
      <c r="DS109" s="97">
        <f t="shared" si="359"/>
        <v>0</v>
      </c>
      <c r="DU109" s="93">
        <f t="shared" si="341"/>
        <v>133769.74694417231</v>
      </c>
      <c r="DW109" s="93">
        <f t="shared" si="342"/>
        <v>-262437.8352358276</v>
      </c>
      <c r="DX109" s="41">
        <f t="shared" si="343"/>
        <v>5554954.0396083649</v>
      </c>
    </row>
    <row r="110" spans="1:128" s="47" customFormat="1" x14ac:dyDescent="0.3">
      <c r="A110" s="47" t="str">
        <f t="shared" si="230"/>
        <v>2110103POWER-1277CIRCUITO DE CHANCADO TERCIARIO</v>
      </c>
      <c r="B110" s="52" t="s">
        <v>73</v>
      </c>
      <c r="C110" s="53" t="s">
        <v>74</v>
      </c>
      <c r="D110" s="52" t="s">
        <v>75</v>
      </c>
      <c r="E110" s="53" t="s">
        <v>76</v>
      </c>
      <c r="F110" s="94" t="s">
        <v>77</v>
      </c>
      <c r="G110" s="95" t="s">
        <v>178</v>
      </c>
      <c r="I110" s="41">
        <v>1833826.865431804</v>
      </c>
      <c r="J110" s="41">
        <v>1907426.6921450475</v>
      </c>
      <c r="K110" s="41">
        <v>2172978.806105535</v>
      </c>
      <c r="L110" s="41">
        <v>1788552.9279999994</v>
      </c>
      <c r="M110" s="41">
        <v>2000581.7311524767</v>
      </c>
      <c r="N110" s="41">
        <v>1683431.6164118198</v>
      </c>
      <c r="O110" s="41">
        <v>1632203.7457553248</v>
      </c>
      <c r="P110" s="41">
        <v>1551754.7616018178</v>
      </c>
      <c r="Q110" s="41">
        <v>1769614.7119999998</v>
      </c>
      <c r="R110" s="41">
        <v>1782792.0719999999</v>
      </c>
      <c r="S110" s="41">
        <v>1514754.4240000003</v>
      </c>
      <c r="T110" s="41">
        <v>1916921.0240000002</v>
      </c>
      <c r="U110" s="41">
        <f t="shared" si="324"/>
        <v>21554839.378603823</v>
      </c>
      <c r="W110" s="96">
        <v>1829832.1119999997</v>
      </c>
      <c r="X110" s="96">
        <v>1884620.444127125</v>
      </c>
      <c r="Y110" s="96">
        <v>2003805.7440000002</v>
      </c>
      <c r="Z110" s="96">
        <v>898736.43247219594</v>
      </c>
      <c r="AA110" s="96">
        <v>1929088.4000000001</v>
      </c>
      <c r="AB110" s="96">
        <v>1713819.3759999999</v>
      </c>
      <c r="AC110" s="96">
        <v>1454745.3241768982</v>
      </c>
      <c r="AD110" s="96">
        <v>1898365.2029600004</v>
      </c>
      <c r="AE110" s="96">
        <v>1738834.961194718</v>
      </c>
      <c r="AF110" s="96">
        <v>1940692.0256799997</v>
      </c>
      <c r="AG110" s="96">
        <v>1779192.5328000006</v>
      </c>
      <c r="AH110" s="96">
        <v>1793078.5030399994</v>
      </c>
      <c r="AI110" s="41">
        <f t="shared" si="326"/>
        <v>20864811.058450937</v>
      </c>
      <c r="AK110" s="97">
        <v>1524194.1148000001</v>
      </c>
      <c r="AL110" s="97">
        <v>1677548.4771893043</v>
      </c>
      <c r="AM110" s="97">
        <v>1806569.1371618966</v>
      </c>
      <c r="AN110" s="97">
        <v>1585542.1110037309</v>
      </c>
      <c r="AO110" s="97">
        <v>1916397.1420019455</v>
      </c>
      <c r="AP110" s="97">
        <v>1833422.3978400005</v>
      </c>
      <c r="AQ110" s="97">
        <v>1939925.4270400004</v>
      </c>
      <c r="AR110" s="97">
        <v>1685275.6841600006</v>
      </c>
      <c r="AS110" s="97">
        <v>1868547.5004000005</v>
      </c>
      <c r="AT110" s="97">
        <v>1592937.0646082566</v>
      </c>
      <c r="AU110" s="97">
        <v>1769634.5285600005</v>
      </c>
      <c r="AV110" s="97">
        <v>1765658.7123999998</v>
      </c>
      <c r="AW110" s="41">
        <f t="shared" si="329"/>
        <v>20965652.297165137</v>
      </c>
      <c r="AY110" s="97">
        <f t="shared" si="354"/>
        <v>1514943.7114234448</v>
      </c>
      <c r="AZ110" s="97">
        <f t="shared" si="354"/>
        <v>1689806.9976155795</v>
      </c>
      <c r="BA110" s="97">
        <f t="shared" si="354"/>
        <v>1894562.5598964351</v>
      </c>
      <c r="BB110" s="97">
        <f t="shared" si="354"/>
        <v>1798262.6684580746</v>
      </c>
      <c r="BC110" s="97">
        <f t="shared" si="354"/>
        <v>1792652.3993485766</v>
      </c>
      <c r="BD110" s="97">
        <f t="shared" si="354"/>
        <v>1869397.3831932312</v>
      </c>
      <c r="BE110" s="97">
        <f t="shared" si="354"/>
        <v>1925642.4397724895</v>
      </c>
      <c r="BF110" s="97">
        <f t="shared" si="354"/>
        <v>1966974.0773395877</v>
      </c>
      <c r="BG110" s="97">
        <f t="shared" si="354"/>
        <v>1590877.1107590606</v>
      </c>
      <c r="BH110" s="97">
        <f t="shared" si="354"/>
        <v>1858586.0111582165</v>
      </c>
      <c r="BI110" s="97">
        <f t="shared" si="354"/>
        <v>1850866.1866178317</v>
      </c>
      <c r="BJ110" s="97">
        <f t="shared" si="354"/>
        <v>1932165.6250742418</v>
      </c>
      <c r="BK110" s="41">
        <f t="shared" si="331"/>
        <v>21684737.17065677</v>
      </c>
      <c r="BM110" s="50">
        <f>+[9]ENERO!$D$24</f>
        <v>1584830.3287199996</v>
      </c>
      <c r="BN110" s="50">
        <f>+[10]FEBRERO!$D$24</f>
        <v>1760070.1946400004</v>
      </c>
      <c r="BO110" s="50">
        <f>+[11]MARZO!D24</f>
        <v>2011140.1020000004</v>
      </c>
      <c r="BP110" s="97">
        <f t="shared" si="355"/>
        <v>1829701.657094036</v>
      </c>
      <c r="BQ110" s="97">
        <f t="shared" si="355"/>
        <v>1935728.8990151298</v>
      </c>
      <c r="BR110" s="97">
        <f t="shared" si="355"/>
        <v>1862611.346594899</v>
      </c>
      <c r="BS110" s="97">
        <f t="shared" si="355"/>
        <v>1920360.604067754</v>
      </c>
      <c r="BT110" s="97">
        <f t="shared" si="355"/>
        <v>1928004.7589438097</v>
      </c>
      <c r="BU110" s="97">
        <f t="shared" si="355"/>
        <v>1865568.3905993695</v>
      </c>
      <c r="BV110" s="97">
        <f t="shared" si="355"/>
        <v>1680201.9901682287</v>
      </c>
      <c r="BW110" s="97">
        <f t="shared" si="355"/>
        <v>1904864.4625273757</v>
      </c>
      <c r="BX110" s="97">
        <f t="shared" si="355"/>
        <v>1936733.4240628588</v>
      </c>
      <c r="BY110" s="41">
        <f t="shared" si="333"/>
        <v>22219816.15843346</v>
      </c>
      <c r="CA110" s="97">
        <f t="shared" si="356"/>
        <v>0</v>
      </c>
      <c r="CB110" s="97">
        <f t="shared" si="356"/>
        <v>0</v>
      </c>
      <c r="CC110" s="97">
        <f t="shared" si="356"/>
        <v>0</v>
      </c>
      <c r="CD110" s="97">
        <f t="shared" si="356"/>
        <v>0</v>
      </c>
      <c r="CE110" s="97">
        <f t="shared" si="356"/>
        <v>0</v>
      </c>
      <c r="CF110" s="97">
        <f t="shared" si="356"/>
        <v>0</v>
      </c>
      <c r="CG110" s="97">
        <f t="shared" si="356"/>
        <v>0</v>
      </c>
      <c r="CH110" s="97">
        <f t="shared" si="356"/>
        <v>0</v>
      </c>
      <c r="CI110" s="97">
        <f t="shared" si="356"/>
        <v>0</v>
      </c>
      <c r="CJ110" s="97">
        <f t="shared" si="356"/>
        <v>0</v>
      </c>
      <c r="CK110" s="97">
        <f t="shared" si="356"/>
        <v>0</v>
      </c>
      <c r="CL110" s="97">
        <f t="shared" si="356"/>
        <v>0</v>
      </c>
      <c r="CM110" s="41">
        <f t="shared" si="335"/>
        <v>0</v>
      </c>
      <c r="CO110" s="97">
        <f t="shared" si="357"/>
        <v>0</v>
      </c>
      <c r="CP110" s="97">
        <f t="shared" si="357"/>
        <v>0</v>
      </c>
      <c r="CQ110" s="97">
        <f t="shared" si="357"/>
        <v>0</v>
      </c>
      <c r="CR110" s="97">
        <f t="shared" si="357"/>
        <v>0</v>
      </c>
      <c r="CS110" s="41">
        <f t="shared" si="337"/>
        <v>0</v>
      </c>
      <c r="CU110" s="97">
        <f t="shared" si="358"/>
        <v>0</v>
      </c>
      <c r="CV110" s="97">
        <f t="shared" si="358"/>
        <v>0</v>
      </c>
      <c r="CW110" s="97">
        <f t="shared" si="358"/>
        <v>0</v>
      </c>
      <c r="CX110" s="97">
        <f t="shared" si="358"/>
        <v>0</v>
      </c>
      <c r="CY110" s="41">
        <f t="shared" si="339"/>
        <v>0</v>
      </c>
      <c r="DA110" s="97">
        <f t="shared" si="359"/>
        <v>0</v>
      </c>
      <c r="DB110" s="97">
        <f t="shared" si="359"/>
        <v>0</v>
      </c>
      <c r="DC110" s="97">
        <f t="shared" si="359"/>
        <v>0</v>
      </c>
      <c r="DD110" s="97">
        <f t="shared" si="359"/>
        <v>0</v>
      </c>
      <c r="DE110" s="97">
        <f t="shared" si="359"/>
        <v>0</v>
      </c>
      <c r="DF110" s="97">
        <f t="shared" si="359"/>
        <v>0</v>
      </c>
      <c r="DG110" s="97">
        <f t="shared" si="359"/>
        <v>0</v>
      </c>
      <c r="DH110" s="97">
        <f t="shared" si="359"/>
        <v>0</v>
      </c>
      <c r="DI110" s="97">
        <f t="shared" si="359"/>
        <v>0</v>
      </c>
      <c r="DJ110" s="97">
        <f t="shared" si="359"/>
        <v>0</v>
      </c>
      <c r="DK110" s="97">
        <f t="shared" si="359"/>
        <v>0</v>
      </c>
      <c r="DL110" s="97">
        <f t="shared" si="359"/>
        <v>0</v>
      </c>
      <c r="DM110" s="97">
        <f t="shared" si="359"/>
        <v>0</v>
      </c>
      <c r="DN110" s="97">
        <f t="shared" si="359"/>
        <v>0</v>
      </c>
      <c r="DO110" s="97">
        <f t="shared" si="359"/>
        <v>0</v>
      </c>
      <c r="DP110" s="97">
        <f t="shared" si="359"/>
        <v>0</v>
      </c>
      <c r="DQ110" s="97">
        <f t="shared" si="359"/>
        <v>0</v>
      </c>
      <c r="DR110" s="97">
        <f t="shared" si="359"/>
        <v>0</v>
      </c>
      <c r="DS110" s="97">
        <f t="shared" si="359"/>
        <v>0</v>
      </c>
      <c r="DU110" s="93">
        <f t="shared" si="341"/>
        <v>535078.98777668923</v>
      </c>
      <c r="DW110" s="93">
        <f t="shared" si="342"/>
        <v>-1049751.3409433104</v>
      </c>
      <c r="DX110" s="41">
        <f t="shared" si="343"/>
        <v>22219816.15843346</v>
      </c>
    </row>
    <row r="111" spans="1:128" s="47" customFormat="1" x14ac:dyDescent="0.3">
      <c r="A111" s="47" t="str">
        <f t="shared" si="230"/>
        <v>2110110POWER-1334MOLIENDA PRIMARIA</v>
      </c>
      <c r="B111" s="52" t="s">
        <v>78</v>
      </c>
      <c r="C111" s="53" t="s">
        <v>79</v>
      </c>
      <c r="D111" s="52" t="s">
        <v>80</v>
      </c>
      <c r="E111" s="53" t="s">
        <v>81</v>
      </c>
      <c r="F111" s="94" t="s">
        <v>82</v>
      </c>
      <c r="G111" s="95" t="s">
        <v>178</v>
      </c>
      <c r="I111" s="41">
        <v>6913970.5769336494</v>
      </c>
      <c r="J111" s="41">
        <v>7221017.2827070374</v>
      </c>
      <c r="K111" s="41">
        <v>8243486.8789101187</v>
      </c>
      <c r="L111" s="41">
        <v>7061918.4100000001</v>
      </c>
      <c r="M111" s="41">
        <v>8081660.9753633719</v>
      </c>
      <c r="N111" s="41">
        <v>7280831.9035417959</v>
      </c>
      <c r="O111" s="41">
        <v>8358222.6166454572</v>
      </c>
      <c r="P111" s="41">
        <v>7128085.5183496624</v>
      </c>
      <c r="Q111" s="41">
        <v>7950199.1799999997</v>
      </c>
      <c r="R111" s="41">
        <v>7421490.1199999992</v>
      </c>
      <c r="S111" s="41">
        <v>6357495.0200000005</v>
      </c>
      <c r="T111" s="41">
        <v>7854101.2900000028</v>
      </c>
      <c r="U111" s="41">
        <f t="shared" si="324"/>
        <v>89872479.772451103</v>
      </c>
      <c r="W111" s="96">
        <v>7157157.9400000004</v>
      </c>
      <c r="X111" s="96">
        <v>7684870.1456864839</v>
      </c>
      <c r="Y111" s="96">
        <v>8479672.3899999987</v>
      </c>
      <c r="Z111" s="96">
        <v>4106470.8354996867</v>
      </c>
      <c r="AA111" s="96">
        <v>8845532.4500000011</v>
      </c>
      <c r="AB111" s="96">
        <v>8311378.8200000003</v>
      </c>
      <c r="AC111" s="96">
        <v>7049537.3123724777</v>
      </c>
      <c r="AD111" s="96">
        <v>8970292.087199999</v>
      </c>
      <c r="AE111" s="96">
        <v>8141485.7452923786</v>
      </c>
      <c r="AF111" s="96">
        <v>9283689.6747999992</v>
      </c>
      <c r="AG111" s="96">
        <v>9031159.6361000016</v>
      </c>
      <c r="AH111" s="96">
        <v>9228837.9978</v>
      </c>
      <c r="AI111" s="41">
        <f t="shared" si="326"/>
        <v>96290085.034750998</v>
      </c>
      <c r="AK111" s="97">
        <v>7853502.2574000005</v>
      </c>
      <c r="AL111" s="97">
        <v>8613052.1203784067</v>
      </c>
      <c r="AM111" s="97">
        <v>8899270.4226524979</v>
      </c>
      <c r="AN111" s="97">
        <v>7605194.9170900071</v>
      </c>
      <c r="AO111" s="97">
        <v>9443278.1225726642</v>
      </c>
      <c r="AP111" s="97">
        <v>9199384.6659999993</v>
      </c>
      <c r="AQ111" s="97">
        <v>9547910.0675000008</v>
      </c>
      <c r="AR111" s="97">
        <v>8857104.1587899998</v>
      </c>
      <c r="AS111" s="97">
        <v>9645723.2431000024</v>
      </c>
      <c r="AT111" s="97">
        <v>8484013.7611798327</v>
      </c>
      <c r="AU111" s="97">
        <v>9735580.7222999986</v>
      </c>
      <c r="AV111" s="97">
        <v>9184886.1122900024</v>
      </c>
      <c r="AW111" s="41">
        <f t="shared" si="329"/>
        <v>107068900.57125342</v>
      </c>
      <c r="AY111" s="97">
        <f t="shared" si="354"/>
        <v>7456238.3235865869</v>
      </c>
      <c r="AZ111" s="97">
        <f t="shared" si="354"/>
        <v>8316879.1025558654</v>
      </c>
      <c r="BA111" s="97">
        <f t="shared" si="354"/>
        <v>9324643.4563954789</v>
      </c>
      <c r="BB111" s="97">
        <f t="shared" si="354"/>
        <v>8850675.3903309889</v>
      </c>
      <c r="BC111" s="97">
        <f t="shared" si="354"/>
        <v>8823062.8109166902</v>
      </c>
      <c r="BD111" s="97">
        <f t="shared" si="354"/>
        <v>9200785.6829750054</v>
      </c>
      <c r="BE111" s="97">
        <f t="shared" si="354"/>
        <v>9477612.1704651024</v>
      </c>
      <c r="BF111" s="97">
        <f t="shared" si="354"/>
        <v>9681037.9068014175</v>
      </c>
      <c r="BG111" s="97">
        <f t="shared" si="354"/>
        <v>7829966.7452415666</v>
      </c>
      <c r="BH111" s="97">
        <f t="shared" si="354"/>
        <v>9147574.3551281858</v>
      </c>
      <c r="BI111" s="97">
        <f t="shared" si="354"/>
        <v>9109578.9819962718</v>
      </c>
      <c r="BJ111" s="97">
        <f t="shared" si="354"/>
        <v>9509717.9337829221</v>
      </c>
      <c r="BK111" s="41">
        <f t="shared" si="331"/>
        <v>106727772.86017607</v>
      </c>
      <c r="BM111" s="50">
        <f>+[9]ENERO!$D$25</f>
        <v>8458272.4131099992</v>
      </c>
      <c r="BN111" s="50">
        <f>+[10]FEBRERO!$D$25</f>
        <v>8559467.5356999952</v>
      </c>
      <c r="BO111" s="50">
        <f>+[11]MARZO!D25</f>
        <v>9584391.2389000021</v>
      </c>
      <c r="BP111" s="97">
        <f t="shared" si="355"/>
        <v>9005411.5631370395</v>
      </c>
      <c r="BQ111" s="97">
        <f t="shared" si="355"/>
        <v>9527255.6280979961</v>
      </c>
      <c r="BR111" s="97">
        <f t="shared" si="355"/>
        <v>9167386.2201644666</v>
      </c>
      <c r="BS111" s="97">
        <f t="shared" si="355"/>
        <v>9451616.0720598791</v>
      </c>
      <c r="BT111" s="97">
        <f t="shared" si="355"/>
        <v>9489239.0148190651</v>
      </c>
      <c r="BU111" s="97">
        <f t="shared" si="355"/>
        <v>9181940.1766345389</v>
      </c>
      <c r="BV111" s="97">
        <f t="shared" si="355"/>
        <v>8269605.2506713076</v>
      </c>
      <c r="BW111" s="97">
        <f t="shared" si="355"/>
        <v>9375347.2816422302</v>
      </c>
      <c r="BX111" s="97">
        <f t="shared" si="355"/>
        <v>9532199.6917628031</v>
      </c>
      <c r="BY111" s="41">
        <f t="shared" si="333"/>
        <v>109602132.08669932</v>
      </c>
      <c r="CA111" s="97">
        <f t="shared" si="356"/>
        <v>0</v>
      </c>
      <c r="CB111" s="97">
        <f t="shared" si="356"/>
        <v>0</v>
      </c>
      <c r="CC111" s="97">
        <f t="shared" si="356"/>
        <v>0</v>
      </c>
      <c r="CD111" s="97">
        <f t="shared" si="356"/>
        <v>0</v>
      </c>
      <c r="CE111" s="97">
        <f t="shared" si="356"/>
        <v>0</v>
      </c>
      <c r="CF111" s="97">
        <f t="shared" si="356"/>
        <v>0</v>
      </c>
      <c r="CG111" s="97">
        <f t="shared" si="356"/>
        <v>0</v>
      </c>
      <c r="CH111" s="97">
        <f t="shared" si="356"/>
        <v>0</v>
      </c>
      <c r="CI111" s="97">
        <f t="shared" si="356"/>
        <v>0</v>
      </c>
      <c r="CJ111" s="97">
        <f t="shared" si="356"/>
        <v>0</v>
      </c>
      <c r="CK111" s="97">
        <f t="shared" si="356"/>
        <v>0</v>
      </c>
      <c r="CL111" s="97">
        <f t="shared" si="356"/>
        <v>0</v>
      </c>
      <c r="CM111" s="41">
        <f t="shared" si="335"/>
        <v>0</v>
      </c>
      <c r="CO111" s="97">
        <f t="shared" si="357"/>
        <v>0</v>
      </c>
      <c r="CP111" s="97">
        <f t="shared" si="357"/>
        <v>0</v>
      </c>
      <c r="CQ111" s="97">
        <f t="shared" si="357"/>
        <v>0</v>
      </c>
      <c r="CR111" s="97">
        <f t="shared" si="357"/>
        <v>0</v>
      </c>
      <c r="CS111" s="41">
        <f t="shared" si="337"/>
        <v>0</v>
      </c>
      <c r="CU111" s="97">
        <f t="shared" si="358"/>
        <v>0</v>
      </c>
      <c r="CV111" s="97">
        <f t="shared" si="358"/>
        <v>0</v>
      </c>
      <c r="CW111" s="97">
        <f t="shared" si="358"/>
        <v>0</v>
      </c>
      <c r="CX111" s="97">
        <f t="shared" si="358"/>
        <v>0</v>
      </c>
      <c r="CY111" s="41">
        <f t="shared" si="339"/>
        <v>0</v>
      </c>
      <c r="DA111" s="97">
        <f t="shared" si="359"/>
        <v>0</v>
      </c>
      <c r="DB111" s="97">
        <f t="shared" si="359"/>
        <v>0</v>
      </c>
      <c r="DC111" s="97">
        <f t="shared" si="359"/>
        <v>0</v>
      </c>
      <c r="DD111" s="97">
        <f t="shared" si="359"/>
        <v>0</v>
      </c>
      <c r="DE111" s="97">
        <f t="shared" si="359"/>
        <v>0</v>
      </c>
      <c r="DF111" s="97">
        <f t="shared" si="359"/>
        <v>0</v>
      </c>
      <c r="DG111" s="97">
        <f t="shared" si="359"/>
        <v>0</v>
      </c>
      <c r="DH111" s="97">
        <f t="shared" si="359"/>
        <v>0</v>
      </c>
      <c r="DI111" s="97">
        <f t="shared" si="359"/>
        <v>0</v>
      </c>
      <c r="DJ111" s="97">
        <f t="shared" si="359"/>
        <v>0</v>
      </c>
      <c r="DK111" s="97">
        <f t="shared" si="359"/>
        <v>0</v>
      </c>
      <c r="DL111" s="97">
        <f t="shared" si="359"/>
        <v>0</v>
      </c>
      <c r="DM111" s="97">
        <f t="shared" si="359"/>
        <v>0</v>
      </c>
      <c r="DN111" s="97">
        <f t="shared" si="359"/>
        <v>0</v>
      </c>
      <c r="DO111" s="97">
        <f t="shared" si="359"/>
        <v>0</v>
      </c>
      <c r="DP111" s="97">
        <f t="shared" si="359"/>
        <v>0</v>
      </c>
      <c r="DQ111" s="97">
        <f t="shared" si="359"/>
        <v>0</v>
      </c>
      <c r="DR111" s="97">
        <f t="shared" si="359"/>
        <v>0</v>
      </c>
      <c r="DS111" s="97">
        <f t="shared" si="359"/>
        <v>0</v>
      </c>
      <c r="DU111" s="93">
        <f t="shared" si="341"/>
        <v>2874359.2265232503</v>
      </c>
      <c r="DW111" s="93">
        <f t="shared" si="342"/>
        <v>-5583913.1865867488</v>
      </c>
      <c r="DX111" s="41">
        <f t="shared" si="343"/>
        <v>109602132.08669932</v>
      </c>
    </row>
    <row r="112" spans="1:128" s="47" customFormat="1" x14ac:dyDescent="0.3">
      <c r="A112" s="47" t="str">
        <f t="shared" si="230"/>
        <v>2110120POWER-1420FLOTACIÓN</v>
      </c>
      <c r="B112" s="52" t="s">
        <v>83</v>
      </c>
      <c r="C112" s="53" t="s">
        <v>84</v>
      </c>
      <c r="D112" s="52" t="s">
        <v>85</v>
      </c>
      <c r="E112" s="53" t="s">
        <v>86</v>
      </c>
      <c r="F112" s="94" t="s">
        <v>87</v>
      </c>
      <c r="G112" s="95" t="s">
        <v>178</v>
      </c>
      <c r="I112" s="41">
        <v>765729.5</v>
      </c>
      <c r="J112" s="41">
        <v>784880.07396026177</v>
      </c>
      <c r="K112" s="41">
        <v>917413.08044425002</v>
      </c>
      <c r="L112" s="41">
        <v>775877.98000000021</v>
      </c>
      <c r="M112" s="41">
        <v>906714.3125</v>
      </c>
      <c r="N112" s="41">
        <v>791413.375</v>
      </c>
      <c r="O112" s="41">
        <v>856579.25</v>
      </c>
      <c r="P112" s="41">
        <v>761907.25031585689</v>
      </c>
      <c r="Q112" s="41">
        <v>806661.75</v>
      </c>
      <c r="R112" s="41">
        <v>769088.47</v>
      </c>
      <c r="S112" s="41">
        <v>768870.14</v>
      </c>
      <c r="T112" s="41">
        <v>896157</v>
      </c>
      <c r="U112" s="41">
        <f t="shared" si="324"/>
        <v>9801292.1822203696</v>
      </c>
      <c r="W112" s="96">
        <v>808160.5</v>
      </c>
      <c r="X112" s="96">
        <v>817710.5</v>
      </c>
      <c r="Y112" s="96">
        <v>883176.81</v>
      </c>
      <c r="Z112" s="96">
        <v>489880.15547500015</v>
      </c>
      <c r="AA112" s="96">
        <v>883921.14999999991</v>
      </c>
      <c r="AB112" s="96">
        <v>834427.69000000006</v>
      </c>
      <c r="AC112" s="96">
        <v>779067.75</v>
      </c>
      <c r="AD112" s="96">
        <v>918973.5</v>
      </c>
      <c r="AE112" s="96">
        <v>825179</v>
      </c>
      <c r="AF112" s="96">
        <v>915794.79590000003</v>
      </c>
      <c r="AG112" s="96">
        <v>851794.55460000003</v>
      </c>
      <c r="AH112" s="96">
        <v>856163.12800000003</v>
      </c>
      <c r="AI112" s="41">
        <f t="shared" si="326"/>
        <v>9864249.5339750014</v>
      </c>
      <c r="AK112" s="97">
        <v>751373.5</v>
      </c>
      <c r="AL112" s="97">
        <v>790745.5</v>
      </c>
      <c r="AM112" s="97">
        <v>862358</v>
      </c>
      <c r="AN112" s="97">
        <v>749453.19195399992</v>
      </c>
      <c r="AO112" s="97">
        <v>901027.09499999997</v>
      </c>
      <c r="AP112" s="97">
        <v>875298.625</v>
      </c>
      <c r="AQ112" s="97">
        <v>922373.75</v>
      </c>
      <c r="AR112" s="97">
        <v>853340.75</v>
      </c>
      <c r="AS112" s="97">
        <v>919326</v>
      </c>
      <c r="AT112" s="97">
        <v>825252.87890625</v>
      </c>
      <c r="AU112" s="97">
        <v>912365.85239999997</v>
      </c>
      <c r="AV112" s="97">
        <v>867889.33370000008</v>
      </c>
      <c r="AW112" s="41">
        <f t="shared" si="329"/>
        <v>10230804.476960249</v>
      </c>
      <c r="AY112" s="97">
        <f t="shared" si="354"/>
        <v>720308.26168234367</v>
      </c>
      <c r="AZ112" s="97">
        <f t="shared" si="354"/>
        <v>803450.27465573023</v>
      </c>
      <c r="BA112" s="97">
        <f t="shared" si="354"/>
        <v>900805.1281886939</v>
      </c>
      <c r="BB112" s="97">
        <f t="shared" si="354"/>
        <v>855017.54751549021</v>
      </c>
      <c r="BC112" s="97">
        <f t="shared" si="354"/>
        <v>852350.04036036576</v>
      </c>
      <c r="BD112" s="97">
        <f t="shared" si="354"/>
        <v>888839.87525597482</v>
      </c>
      <c r="BE112" s="97">
        <f t="shared" si="354"/>
        <v>915582.63713375037</v>
      </c>
      <c r="BF112" s="97">
        <f t="shared" si="354"/>
        <v>935234.53560624726</v>
      </c>
      <c r="BG112" s="97">
        <f t="shared" si="354"/>
        <v>756412.21357615793</v>
      </c>
      <c r="BH112" s="97">
        <f t="shared" si="354"/>
        <v>883699.40664435539</v>
      </c>
      <c r="BI112" s="97">
        <f t="shared" si="354"/>
        <v>880028.87198801991</v>
      </c>
      <c r="BJ112" s="97">
        <f t="shared" si="354"/>
        <v>918684.20733065356</v>
      </c>
      <c r="BK112" s="41">
        <f t="shared" si="331"/>
        <v>10310412.999937782</v>
      </c>
      <c r="BM112" s="50">
        <f>+[9]ENERO!$D$26</f>
        <v>810969</v>
      </c>
      <c r="BN112" s="50">
        <f>+[10]FEBRERO!$D$26</f>
        <v>833248.19909999997</v>
      </c>
      <c r="BO112" s="50">
        <f>+[11]MARZO!D26</f>
        <v>934396.56920000003</v>
      </c>
      <c r="BP112" s="97">
        <f t="shared" si="355"/>
        <v>869965.80142265488</v>
      </c>
      <c r="BQ112" s="97">
        <f t="shared" si="355"/>
        <v>920378.43242885708</v>
      </c>
      <c r="BR112" s="97">
        <f t="shared" si="355"/>
        <v>885613.32750439888</v>
      </c>
      <c r="BS112" s="97">
        <f t="shared" si="355"/>
        <v>913071.28977062297</v>
      </c>
      <c r="BT112" s="97">
        <f t="shared" si="355"/>
        <v>916705.84587279556</v>
      </c>
      <c r="BU112" s="97">
        <f t="shared" si="355"/>
        <v>887019.30926498666</v>
      </c>
      <c r="BV112" s="97">
        <f t="shared" si="355"/>
        <v>798883.39460224856</v>
      </c>
      <c r="BW112" s="97">
        <f t="shared" si="355"/>
        <v>905703.36006368638</v>
      </c>
      <c r="BX112" s="97">
        <f t="shared" si="355"/>
        <v>920856.05261070933</v>
      </c>
      <c r="BY112" s="41">
        <f t="shared" si="333"/>
        <v>10596810.581840962</v>
      </c>
      <c r="CA112" s="97">
        <f t="shared" si="356"/>
        <v>0</v>
      </c>
      <c r="CB112" s="97">
        <f t="shared" si="356"/>
        <v>0</v>
      </c>
      <c r="CC112" s="97">
        <f t="shared" si="356"/>
        <v>0</v>
      </c>
      <c r="CD112" s="97">
        <f t="shared" si="356"/>
        <v>0</v>
      </c>
      <c r="CE112" s="97">
        <f t="shared" si="356"/>
        <v>0</v>
      </c>
      <c r="CF112" s="97">
        <f t="shared" si="356"/>
        <v>0</v>
      </c>
      <c r="CG112" s="97">
        <f t="shared" si="356"/>
        <v>0</v>
      </c>
      <c r="CH112" s="97">
        <f t="shared" si="356"/>
        <v>0</v>
      </c>
      <c r="CI112" s="97">
        <f t="shared" si="356"/>
        <v>0</v>
      </c>
      <c r="CJ112" s="97">
        <f t="shared" si="356"/>
        <v>0</v>
      </c>
      <c r="CK112" s="97">
        <f t="shared" si="356"/>
        <v>0</v>
      </c>
      <c r="CL112" s="97">
        <f t="shared" si="356"/>
        <v>0</v>
      </c>
      <c r="CM112" s="41">
        <f t="shared" si="335"/>
        <v>0</v>
      </c>
      <c r="CO112" s="97">
        <f t="shared" si="357"/>
        <v>0</v>
      </c>
      <c r="CP112" s="97">
        <f t="shared" si="357"/>
        <v>0</v>
      </c>
      <c r="CQ112" s="97">
        <f t="shared" si="357"/>
        <v>0</v>
      </c>
      <c r="CR112" s="97">
        <f t="shared" si="357"/>
        <v>0</v>
      </c>
      <c r="CS112" s="41">
        <f t="shared" si="337"/>
        <v>0</v>
      </c>
      <c r="CU112" s="97">
        <f t="shared" si="358"/>
        <v>0</v>
      </c>
      <c r="CV112" s="97">
        <f t="shared" si="358"/>
        <v>0</v>
      </c>
      <c r="CW112" s="97">
        <f t="shared" si="358"/>
        <v>0</v>
      </c>
      <c r="CX112" s="97">
        <f t="shared" si="358"/>
        <v>0</v>
      </c>
      <c r="CY112" s="41">
        <f t="shared" si="339"/>
        <v>0</v>
      </c>
      <c r="DA112" s="97">
        <f t="shared" si="359"/>
        <v>0</v>
      </c>
      <c r="DB112" s="97">
        <f t="shared" si="359"/>
        <v>0</v>
      </c>
      <c r="DC112" s="97">
        <f t="shared" si="359"/>
        <v>0</v>
      </c>
      <c r="DD112" s="97">
        <f t="shared" si="359"/>
        <v>0</v>
      </c>
      <c r="DE112" s="97">
        <f t="shared" si="359"/>
        <v>0</v>
      </c>
      <c r="DF112" s="97">
        <f t="shared" si="359"/>
        <v>0</v>
      </c>
      <c r="DG112" s="97">
        <f t="shared" si="359"/>
        <v>0</v>
      </c>
      <c r="DH112" s="97">
        <f t="shared" si="359"/>
        <v>0</v>
      </c>
      <c r="DI112" s="97">
        <f t="shared" si="359"/>
        <v>0</v>
      </c>
      <c r="DJ112" s="97">
        <f t="shared" si="359"/>
        <v>0</v>
      </c>
      <c r="DK112" s="97">
        <f t="shared" si="359"/>
        <v>0</v>
      </c>
      <c r="DL112" s="97">
        <f t="shared" si="359"/>
        <v>0</v>
      </c>
      <c r="DM112" s="97">
        <f t="shared" si="359"/>
        <v>0</v>
      </c>
      <c r="DN112" s="97">
        <f t="shared" si="359"/>
        <v>0</v>
      </c>
      <c r="DO112" s="97">
        <f t="shared" si="359"/>
        <v>0</v>
      </c>
      <c r="DP112" s="97">
        <f t="shared" si="359"/>
        <v>0</v>
      </c>
      <c r="DQ112" s="97">
        <f t="shared" si="359"/>
        <v>0</v>
      </c>
      <c r="DR112" s="97">
        <f t="shared" si="359"/>
        <v>0</v>
      </c>
      <c r="DS112" s="97">
        <f t="shared" si="359"/>
        <v>0</v>
      </c>
      <c r="DU112" s="93">
        <f t="shared" si="341"/>
        <v>286397.58190318011</v>
      </c>
      <c r="DW112" s="93">
        <f t="shared" si="342"/>
        <v>-524571.41809681989</v>
      </c>
      <c r="DX112" s="41">
        <f t="shared" si="343"/>
        <v>10596810.581840962</v>
      </c>
    </row>
    <row r="113" spans="1:128" s="47" customFormat="1" x14ac:dyDescent="0.3">
      <c r="A113" s="47" t="str">
        <f t="shared" si="230"/>
        <v>2110130POWER-1337REMOLIENDA</v>
      </c>
      <c r="B113" s="52" t="s">
        <v>88</v>
      </c>
      <c r="C113" s="53" t="s">
        <v>89</v>
      </c>
      <c r="D113" s="52" t="s">
        <v>203</v>
      </c>
      <c r="E113" s="53"/>
      <c r="F113" s="94" t="s">
        <v>90</v>
      </c>
      <c r="G113" s="95" t="s">
        <v>178</v>
      </c>
      <c r="I113" s="41">
        <v>0</v>
      </c>
      <c r="J113" s="41">
        <v>0</v>
      </c>
      <c r="K113" s="41">
        <v>0</v>
      </c>
      <c r="L113" s="41">
        <v>0</v>
      </c>
      <c r="M113" s="41">
        <v>0</v>
      </c>
      <c r="N113" s="41"/>
      <c r="O113" s="41"/>
      <c r="P113" s="41">
        <v>0</v>
      </c>
      <c r="Q113" s="41">
        <v>0</v>
      </c>
      <c r="R113" s="41">
        <v>0</v>
      </c>
      <c r="S113" s="41">
        <v>0</v>
      </c>
      <c r="T113" s="41">
        <v>0</v>
      </c>
      <c r="U113" s="41">
        <f t="shared" si="324"/>
        <v>0</v>
      </c>
      <c r="W113" s="96">
        <v>0</v>
      </c>
      <c r="X113" s="96">
        <v>0</v>
      </c>
      <c r="Y113" s="96">
        <v>0</v>
      </c>
      <c r="Z113" s="96">
        <v>0</v>
      </c>
      <c r="AA113" s="96">
        <v>0</v>
      </c>
      <c r="AB113" s="96">
        <v>0</v>
      </c>
      <c r="AC113" s="96">
        <v>0</v>
      </c>
      <c r="AD113" s="96">
        <v>0</v>
      </c>
      <c r="AE113" s="96">
        <v>0</v>
      </c>
      <c r="AF113" s="96">
        <v>0</v>
      </c>
      <c r="AG113" s="96">
        <v>0</v>
      </c>
      <c r="AH113" s="96">
        <v>0</v>
      </c>
      <c r="AI113" s="41">
        <f t="shared" si="326"/>
        <v>0</v>
      </c>
      <c r="AK113" s="97">
        <v>0</v>
      </c>
      <c r="AL113" s="97">
        <v>0</v>
      </c>
      <c r="AM113" s="97">
        <v>0</v>
      </c>
      <c r="AN113" s="97">
        <v>0</v>
      </c>
      <c r="AO113" s="97">
        <v>0</v>
      </c>
      <c r="AP113" s="97">
        <v>0</v>
      </c>
      <c r="AQ113" s="97">
        <v>0</v>
      </c>
      <c r="AR113" s="97">
        <v>0</v>
      </c>
      <c r="AS113" s="97">
        <v>0</v>
      </c>
      <c r="AT113" s="97">
        <v>0</v>
      </c>
      <c r="AU113" s="97">
        <v>0</v>
      </c>
      <c r="AV113" s="97">
        <v>0</v>
      </c>
      <c r="AW113" s="41">
        <f t="shared" si="329"/>
        <v>0</v>
      </c>
      <c r="AY113" s="97">
        <f t="shared" si="354"/>
        <v>0</v>
      </c>
      <c r="AZ113" s="97">
        <f t="shared" si="354"/>
        <v>0</v>
      </c>
      <c r="BA113" s="97">
        <f t="shared" si="354"/>
        <v>0</v>
      </c>
      <c r="BB113" s="97">
        <f t="shared" si="354"/>
        <v>0</v>
      </c>
      <c r="BC113" s="97">
        <f t="shared" si="354"/>
        <v>0</v>
      </c>
      <c r="BD113" s="97">
        <f t="shared" si="354"/>
        <v>0</v>
      </c>
      <c r="BE113" s="97">
        <f t="shared" si="354"/>
        <v>0</v>
      </c>
      <c r="BF113" s="97">
        <f t="shared" si="354"/>
        <v>0</v>
      </c>
      <c r="BG113" s="97">
        <f t="shared" si="354"/>
        <v>0</v>
      </c>
      <c r="BH113" s="97">
        <f t="shared" si="354"/>
        <v>0</v>
      </c>
      <c r="BI113" s="97">
        <f t="shared" si="354"/>
        <v>0</v>
      </c>
      <c r="BJ113" s="97">
        <f t="shared" si="354"/>
        <v>0</v>
      </c>
      <c r="BK113" s="41">
        <f t="shared" si="331"/>
        <v>0</v>
      </c>
      <c r="BM113" s="50">
        <f>+[9]ENERO!$D$27</f>
        <v>0</v>
      </c>
      <c r="BN113" s="50">
        <f>+[10]FEBRERO!$D$27</f>
        <v>0</v>
      </c>
      <c r="BO113" s="50">
        <f>+[11]MARZO!D27</f>
        <v>0</v>
      </c>
      <c r="BP113" s="97">
        <f t="shared" si="355"/>
        <v>0</v>
      </c>
      <c r="BQ113" s="97">
        <f t="shared" si="355"/>
        <v>0</v>
      </c>
      <c r="BR113" s="97">
        <f t="shared" si="355"/>
        <v>0</v>
      </c>
      <c r="BS113" s="97">
        <f t="shared" si="355"/>
        <v>0</v>
      </c>
      <c r="BT113" s="97">
        <f t="shared" si="355"/>
        <v>0</v>
      </c>
      <c r="BU113" s="97">
        <f t="shared" si="355"/>
        <v>0</v>
      </c>
      <c r="BV113" s="97">
        <f t="shared" si="355"/>
        <v>0</v>
      </c>
      <c r="BW113" s="97">
        <f t="shared" si="355"/>
        <v>0</v>
      </c>
      <c r="BX113" s="97">
        <f t="shared" si="355"/>
        <v>0</v>
      </c>
      <c r="BY113" s="41">
        <f t="shared" si="333"/>
        <v>0</v>
      </c>
      <c r="CA113" s="97">
        <f>+CA$11*CA50</f>
        <v>0</v>
      </c>
      <c r="CB113" s="97">
        <f t="shared" ref="CB113:CL113" si="360">+CB$11*CB50</f>
        <v>0</v>
      </c>
      <c r="CC113" s="97">
        <f t="shared" si="360"/>
        <v>0</v>
      </c>
      <c r="CD113" s="97">
        <f t="shared" si="360"/>
        <v>0</v>
      </c>
      <c r="CE113" s="97">
        <f t="shared" si="360"/>
        <v>0</v>
      </c>
      <c r="CF113" s="97">
        <f t="shared" si="360"/>
        <v>0</v>
      </c>
      <c r="CG113" s="97">
        <f t="shared" si="360"/>
        <v>0</v>
      </c>
      <c r="CH113" s="97">
        <f t="shared" si="360"/>
        <v>0</v>
      </c>
      <c r="CI113" s="97">
        <f t="shared" si="360"/>
        <v>0</v>
      </c>
      <c r="CJ113" s="97">
        <f t="shared" si="360"/>
        <v>0</v>
      </c>
      <c r="CK113" s="97">
        <f t="shared" si="360"/>
        <v>0</v>
      </c>
      <c r="CL113" s="97">
        <f t="shared" si="360"/>
        <v>0</v>
      </c>
      <c r="CM113" s="41">
        <f t="shared" si="335"/>
        <v>0</v>
      </c>
      <c r="CO113" s="97">
        <f t="shared" ref="CO113:CR113" si="361">+CO$11*CO50</f>
        <v>0</v>
      </c>
      <c r="CP113" s="97">
        <f t="shared" si="361"/>
        <v>0</v>
      </c>
      <c r="CQ113" s="97">
        <f t="shared" si="361"/>
        <v>0</v>
      </c>
      <c r="CR113" s="97">
        <f t="shared" si="361"/>
        <v>0</v>
      </c>
      <c r="CS113" s="41">
        <f t="shared" si="337"/>
        <v>0</v>
      </c>
      <c r="CU113" s="97">
        <f t="shared" ref="CU113:CX113" si="362">+CU$11*CU50</f>
        <v>0</v>
      </c>
      <c r="CV113" s="97">
        <f t="shared" si="362"/>
        <v>0</v>
      </c>
      <c r="CW113" s="97">
        <f t="shared" si="362"/>
        <v>0</v>
      </c>
      <c r="CX113" s="97">
        <f t="shared" si="362"/>
        <v>0</v>
      </c>
      <c r="CY113" s="41">
        <f t="shared" si="339"/>
        <v>0</v>
      </c>
      <c r="DA113" s="97">
        <f t="shared" ref="DA113:DS113" si="363">+DA$11*DA50</f>
        <v>0</v>
      </c>
      <c r="DB113" s="97">
        <f t="shared" si="363"/>
        <v>0</v>
      </c>
      <c r="DC113" s="97">
        <f t="shared" si="363"/>
        <v>0</v>
      </c>
      <c r="DD113" s="97">
        <f t="shared" si="363"/>
        <v>0</v>
      </c>
      <c r="DE113" s="97">
        <f t="shared" si="363"/>
        <v>0</v>
      </c>
      <c r="DF113" s="97">
        <f t="shared" si="363"/>
        <v>0</v>
      </c>
      <c r="DG113" s="97">
        <f t="shared" si="363"/>
        <v>0</v>
      </c>
      <c r="DH113" s="97">
        <f t="shared" si="363"/>
        <v>0</v>
      </c>
      <c r="DI113" s="97">
        <f t="shared" si="363"/>
        <v>0</v>
      </c>
      <c r="DJ113" s="97">
        <f t="shared" si="363"/>
        <v>0</v>
      </c>
      <c r="DK113" s="97">
        <f t="shared" si="363"/>
        <v>0</v>
      </c>
      <c r="DL113" s="97">
        <f t="shared" si="363"/>
        <v>0</v>
      </c>
      <c r="DM113" s="97">
        <f t="shared" si="363"/>
        <v>0</v>
      </c>
      <c r="DN113" s="97">
        <f t="shared" si="363"/>
        <v>0</v>
      </c>
      <c r="DO113" s="97">
        <f t="shared" si="363"/>
        <v>0</v>
      </c>
      <c r="DP113" s="97">
        <f t="shared" si="363"/>
        <v>0</v>
      </c>
      <c r="DQ113" s="97">
        <f t="shared" si="363"/>
        <v>0</v>
      </c>
      <c r="DR113" s="97">
        <f t="shared" si="363"/>
        <v>0</v>
      </c>
      <c r="DS113" s="97">
        <f t="shared" si="363"/>
        <v>0</v>
      </c>
      <c r="DU113" s="93">
        <f t="shared" si="341"/>
        <v>0</v>
      </c>
      <c r="DW113" s="93">
        <f t="shared" si="342"/>
        <v>0</v>
      </c>
      <c r="DX113" s="41">
        <f t="shared" si="343"/>
        <v>0</v>
      </c>
    </row>
    <row r="114" spans="1:128" s="47" customFormat="1" x14ac:dyDescent="0.3">
      <c r="A114" s="47" t="str">
        <f t="shared" si="230"/>
        <v>2110140POWER-1492ESPESAMIENTO Y CARGA DE CONCENTRADO</v>
      </c>
      <c r="B114" s="52" t="s">
        <v>91</v>
      </c>
      <c r="C114" s="53" t="s">
        <v>92</v>
      </c>
      <c r="D114" s="52" t="s">
        <v>93</v>
      </c>
      <c r="E114" s="53" t="s">
        <v>94</v>
      </c>
      <c r="F114" s="94" t="s">
        <v>95</v>
      </c>
      <c r="G114" s="95" t="s">
        <v>178</v>
      </c>
      <c r="I114" s="41">
        <v>406312.42273704417</v>
      </c>
      <c r="J114" s="41">
        <v>414939.05407937925</v>
      </c>
      <c r="K114" s="41">
        <v>479919.92080370605</v>
      </c>
      <c r="L114" s="41">
        <v>441560.98</v>
      </c>
      <c r="M114" s="41">
        <v>484342.29039005842</v>
      </c>
      <c r="N114" s="41">
        <v>448588.66839827975</v>
      </c>
      <c r="O114" s="41">
        <v>506003.7132140043</v>
      </c>
      <c r="P114" s="41">
        <v>458424.28734856716</v>
      </c>
      <c r="Q114" s="41">
        <v>492833.81000000006</v>
      </c>
      <c r="R114" s="41">
        <v>418317.08000000025</v>
      </c>
      <c r="S114" s="41">
        <v>409100.82000000007</v>
      </c>
      <c r="T114" s="41">
        <v>507233.36999999965</v>
      </c>
      <c r="U114" s="41">
        <f t="shared" si="324"/>
        <v>5467576.416971039</v>
      </c>
      <c r="W114" s="96">
        <v>451320.14999999979</v>
      </c>
      <c r="X114" s="96">
        <v>449741.35403024312</v>
      </c>
      <c r="Y114" s="96">
        <v>491990.72</v>
      </c>
      <c r="Z114" s="96">
        <v>290044.8522673496</v>
      </c>
      <c r="AA114" s="96">
        <v>524070.52000000014</v>
      </c>
      <c r="AB114" s="96">
        <v>449880.37000000005</v>
      </c>
      <c r="AC114" s="96">
        <v>441153.32242660935</v>
      </c>
      <c r="AD114" s="96">
        <v>430095.34830000007</v>
      </c>
      <c r="AE114" s="96">
        <v>488887.39381167444</v>
      </c>
      <c r="AF114" s="96">
        <v>525114.50729999994</v>
      </c>
      <c r="AG114" s="96">
        <v>578955.17356999998</v>
      </c>
      <c r="AH114" s="96">
        <v>594513.38345000008</v>
      </c>
      <c r="AI114" s="41">
        <f t="shared" si="326"/>
        <v>5715767.0951558761</v>
      </c>
      <c r="AK114" s="97">
        <v>453798.05609799986</v>
      </c>
      <c r="AL114" s="97">
        <v>511925.55817217624</v>
      </c>
      <c r="AM114" s="97">
        <v>566403.72388864309</v>
      </c>
      <c r="AN114" s="97">
        <v>417350.02635767107</v>
      </c>
      <c r="AO114" s="97">
        <v>537819.83837682125</v>
      </c>
      <c r="AP114" s="97">
        <v>542405.11639999994</v>
      </c>
      <c r="AQ114" s="97">
        <v>536733.82420000015</v>
      </c>
      <c r="AR114" s="97">
        <v>443100.13815200009</v>
      </c>
      <c r="AS114" s="97">
        <v>443783.93820000009</v>
      </c>
      <c r="AT114" s="97">
        <v>426756.04229760147</v>
      </c>
      <c r="AU114" s="97">
        <v>488816.56609999982</v>
      </c>
      <c r="AV114" s="97">
        <v>509719.56990200002</v>
      </c>
      <c r="AW114" s="41">
        <f t="shared" si="329"/>
        <v>5878612.398144912</v>
      </c>
      <c r="AY114" s="97">
        <f t="shared" si="354"/>
        <v>419150.92216752557</v>
      </c>
      <c r="AZ114" s="97">
        <f t="shared" si="354"/>
        <v>467531.66866523528</v>
      </c>
      <c r="BA114" s="97">
        <f t="shared" si="354"/>
        <v>524182.93702708808</v>
      </c>
      <c r="BB114" s="97">
        <f t="shared" si="354"/>
        <v>497538.918509004</v>
      </c>
      <c r="BC114" s="97">
        <f t="shared" si="354"/>
        <v>495986.68296842108</v>
      </c>
      <c r="BD114" s="97">
        <f t="shared" si="354"/>
        <v>517220.29746357206</v>
      </c>
      <c r="BE114" s="97">
        <f t="shared" si="354"/>
        <v>532782.04220351984</v>
      </c>
      <c r="BF114" s="97">
        <f t="shared" si="354"/>
        <v>544217.57863322995</v>
      </c>
      <c r="BG114" s="97">
        <f t="shared" si="354"/>
        <v>440159.9894449712</v>
      </c>
      <c r="BH114" s="97">
        <f t="shared" si="354"/>
        <v>514229.03348181344</v>
      </c>
      <c r="BI114" s="97">
        <f t="shared" si="354"/>
        <v>512093.13130229729</v>
      </c>
      <c r="BJ114" s="97">
        <f t="shared" si="354"/>
        <v>534586.86116417299</v>
      </c>
      <c r="BK114" s="41">
        <f t="shared" si="331"/>
        <v>5999680.0630308501</v>
      </c>
      <c r="BM114" s="50">
        <f>+[9]ENERO!$D$28</f>
        <v>502592.69205499988</v>
      </c>
      <c r="BN114" s="50">
        <f>+[10]FEBRERO!$D$28</f>
        <v>465724.23301999987</v>
      </c>
      <c r="BO114" s="50">
        <f>+[11]MARZO!D28</f>
        <v>577894.48490000016</v>
      </c>
      <c r="BP114" s="97">
        <f t="shared" si="355"/>
        <v>506237.38101913629</v>
      </c>
      <c r="BQ114" s="97">
        <f t="shared" si="355"/>
        <v>535572.73908623483</v>
      </c>
      <c r="BR114" s="97">
        <f t="shared" si="355"/>
        <v>515342.75344883045</v>
      </c>
      <c r="BS114" s="97">
        <f t="shared" si="355"/>
        <v>531320.67681437475</v>
      </c>
      <c r="BT114" s="97">
        <f t="shared" si="355"/>
        <v>533435.64289617026</v>
      </c>
      <c r="BU114" s="97">
        <f t="shared" si="355"/>
        <v>516160.9011542651</v>
      </c>
      <c r="BV114" s="97">
        <f t="shared" si="355"/>
        <v>464874.17868813226</v>
      </c>
      <c r="BW114" s="97">
        <f t="shared" si="355"/>
        <v>527033.2422597371</v>
      </c>
      <c r="BX114" s="97">
        <f t="shared" si="355"/>
        <v>535850.66862046183</v>
      </c>
      <c r="BY114" s="41">
        <f t="shared" si="333"/>
        <v>6212039.5939623425</v>
      </c>
      <c r="CA114" s="97">
        <f t="shared" si="356"/>
        <v>0</v>
      </c>
      <c r="CB114" s="97">
        <f t="shared" si="356"/>
        <v>0</v>
      </c>
      <c r="CC114" s="97">
        <f t="shared" si="356"/>
        <v>0</v>
      </c>
      <c r="CD114" s="97">
        <f t="shared" si="356"/>
        <v>0</v>
      </c>
      <c r="CE114" s="97">
        <f t="shared" si="356"/>
        <v>0</v>
      </c>
      <c r="CF114" s="97">
        <f t="shared" si="356"/>
        <v>0</v>
      </c>
      <c r="CG114" s="97">
        <f t="shared" si="356"/>
        <v>0</v>
      </c>
      <c r="CH114" s="97">
        <f t="shared" si="356"/>
        <v>0</v>
      </c>
      <c r="CI114" s="97">
        <f t="shared" si="356"/>
        <v>0</v>
      </c>
      <c r="CJ114" s="97">
        <f t="shared" si="356"/>
        <v>0</v>
      </c>
      <c r="CK114" s="97">
        <f t="shared" si="356"/>
        <v>0</v>
      </c>
      <c r="CL114" s="97">
        <f t="shared" si="356"/>
        <v>0</v>
      </c>
      <c r="CM114" s="41">
        <f t="shared" si="335"/>
        <v>0</v>
      </c>
      <c r="CO114" s="97">
        <f t="shared" ref="CO114:CR115" si="364">+CO$9*CO51</f>
        <v>0</v>
      </c>
      <c r="CP114" s="97">
        <f t="shared" si="364"/>
        <v>0</v>
      </c>
      <c r="CQ114" s="97">
        <f t="shared" si="364"/>
        <v>0</v>
      </c>
      <c r="CR114" s="97">
        <f t="shared" si="364"/>
        <v>0</v>
      </c>
      <c r="CS114" s="41">
        <f t="shared" si="337"/>
        <v>0</v>
      </c>
      <c r="CU114" s="97">
        <f t="shared" si="358"/>
        <v>0</v>
      </c>
      <c r="CV114" s="97">
        <f t="shared" si="358"/>
        <v>0</v>
      </c>
      <c r="CW114" s="97">
        <f t="shared" si="358"/>
        <v>0</v>
      </c>
      <c r="CX114" s="97">
        <f t="shared" si="358"/>
        <v>0</v>
      </c>
      <c r="CY114" s="41">
        <f t="shared" si="339"/>
        <v>0</v>
      </c>
      <c r="DA114" s="97">
        <f t="shared" si="359"/>
        <v>0</v>
      </c>
      <c r="DB114" s="97">
        <f t="shared" si="359"/>
        <v>0</v>
      </c>
      <c r="DC114" s="97">
        <f t="shared" si="359"/>
        <v>0</v>
      </c>
      <c r="DD114" s="97">
        <f t="shared" si="359"/>
        <v>0</v>
      </c>
      <c r="DE114" s="97">
        <f t="shared" si="359"/>
        <v>0</v>
      </c>
      <c r="DF114" s="97">
        <f t="shared" si="359"/>
        <v>0</v>
      </c>
      <c r="DG114" s="97">
        <f t="shared" si="359"/>
        <v>0</v>
      </c>
      <c r="DH114" s="97">
        <f t="shared" si="359"/>
        <v>0</v>
      </c>
      <c r="DI114" s="97">
        <f t="shared" si="359"/>
        <v>0</v>
      </c>
      <c r="DJ114" s="97">
        <f t="shared" si="359"/>
        <v>0</v>
      </c>
      <c r="DK114" s="97">
        <f t="shared" si="359"/>
        <v>0</v>
      </c>
      <c r="DL114" s="97">
        <f t="shared" si="359"/>
        <v>0</v>
      </c>
      <c r="DM114" s="97">
        <f t="shared" si="359"/>
        <v>0</v>
      </c>
      <c r="DN114" s="97">
        <f t="shared" si="359"/>
        <v>0</v>
      </c>
      <c r="DO114" s="97">
        <f t="shared" si="359"/>
        <v>0</v>
      </c>
      <c r="DP114" s="97">
        <f t="shared" si="359"/>
        <v>0</v>
      </c>
      <c r="DQ114" s="97">
        <f t="shared" si="359"/>
        <v>0</v>
      </c>
      <c r="DR114" s="97">
        <f t="shared" si="359"/>
        <v>0</v>
      </c>
      <c r="DS114" s="97">
        <f t="shared" si="359"/>
        <v>0</v>
      </c>
      <c r="DU114" s="93">
        <f t="shared" si="341"/>
        <v>212359.53093149234</v>
      </c>
      <c r="DW114" s="93">
        <f t="shared" si="342"/>
        <v>-290233.16112350754</v>
      </c>
      <c r="DX114" s="41">
        <f t="shared" si="343"/>
        <v>6212039.5939623425</v>
      </c>
    </row>
    <row r="115" spans="1:128" s="47" customFormat="1" x14ac:dyDescent="0.3">
      <c r="A115" s="47" t="str">
        <f t="shared" si="230"/>
        <v>2110150POWER-1522ESPESAMIENTO Y BOMBEO DE RELAVES</v>
      </c>
      <c r="B115" s="52" t="s">
        <v>96</v>
      </c>
      <c r="C115" s="53" t="s">
        <v>97</v>
      </c>
      <c r="D115" s="52" t="s">
        <v>98</v>
      </c>
      <c r="E115" s="53" t="s">
        <v>99</v>
      </c>
      <c r="F115" s="94" t="s">
        <v>100</v>
      </c>
      <c r="G115" s="95" t="s">
        <v>178</v>
      </c>
      <c r="I115" s="41">
        <v>389666.42956700001</v>
      </c>
      <c r="J115" s="41">
        <v>364150.53013162129</v>
      </c>
      <c r="K115" s="41">
        <v>395023.52050774998</v>
      </c>
      <c r="L115" s="41">
        <v>335107.27</v>
      </c>
      <c r="M115" s="41">
        <v>439902.73063550005</v>
      </c>
      <c r="N115" s="41">
        <v>382289.59</v>
      </c>
      <c r="O115" s="41">
        <v>403369.875</v>
      </c>
      <c r="P115" s="41">
        <v>341259.72184931178</v>
      </c>
      <c r="Q115" s="41">
        <v>352191.75</v>
      </c>
      <c r="R115" s="41">
        <v>394254.1999999999</v>
      </c>
      <c r="S115" s="41">
        <v>323076.55999999994</v>
      </c>
      <c r="T115" s="41">
        <v>390257.22</v>
      </c>
      <c r="U115" s="41">
        <f t="shared" si="324"/>
        <v>4510549.3976911828</v>
      </c>
      <c r="W115" s="96">
        <v>426072.74</v>
      </c>
      <c r="X115" s="96">
        <v>480256.36015374993</v>
      </c>
      <c r="Y115" s="96">
        <v>514072.59000000008</v>
      </c>
      <c r="Z115" s="96">
        <v>250075.78562525005</v>
      </c>
      <c r="AA115" s="96">
        <v>413901.29999999993</v>
      </c>
      <c r="AB115" s="96">
        <v>424818.77999999997</v>
      </c>
      <c r="AC115" s="96">
        <v>350628.81650650001</v>
      </c>
      <c r="AD115" s="96">
        <v>461582.00449999992</v>
      </c>
      <c r="AE115" s="96">
        <v>359379.01782299997</v>
      </c>
      <c r="AF115" s="96">
        <v>411699.28199999995</v>
      </c>
      <c r="AG115" s="96">
        <v>323632.23473000003</v>
      </c>
      <c r="AH115" s="96">
        <v>323152.67174999992</v>
      </c>
      <c r="AI115" s="41">
        <f t="shared" si="326"/>
        <v>4739271.5830884995</v>
      </c>
      <c r="AK115" s="97">
        <v>271574.30206199997</v>
      </c>
      <c r="AL115" s="97">
        <v>358573.11770574993</v>
      </c>
      <c r="AM115" s="97">
        <v>378917.6395192499</v>
      </c>
      <c r="AN115" s="97">
        <v>349683.5827345</v>
      </c>
      <c r="AO115" s="97">
        <v>411505.35063425009</v>
      </c>
      <c r="AP115" s="97">
        <v>421087.16959999996</v>
      </c>
      <c r="AQ115" s="97">
        <v>427275.51829999988</v>
      </c>
      <c r="AR115" s="97">
        <v>365200.89018799987</v>
      </c>
      <c r="AS115" s="97">
        <v>435640.68469999998</v>
      </c>
      <c r="AT115" s="97">
        <v>374016.9543785</v>
      </c>
      <c r="AU115" s="97">
        <v>439943.73019999999</v>
      </c>
      <c r="AV115" s="97">
        <v>407157.47684800008</v>
      </c>
      <c r="AW115" s="41">
        <f t="shared" si="329"/>
        <v>4640576.4168702494</v>
      </c>
      <c r="AY115" s="97">
        <f t="shared" si="354"/>
        <v>333671.7744256006</v>
      </c>
      <c r="AZ115" s="97">
        <f t="shared" si="354"/>
        <v>372186.03904523997</v>
      </c>
      <c r="BA115" s="97">
        <f t="shared" si="354"/>
        <v>417284.18445789692</v>
      </c>
      <c r="BB115" s="97">
        <f t="shared" si="354"/>
        <v>396073.78871122026</v>
      </c>
      <c r="BC115" s="97">
        <f t="shared" si="354"/>
        <v>394838.10686069628</v>
      </c>
      <c r="BD115" s="97">
        <f t="shared" si="354"/>
        <v>411741.46422283142</v>
      </c>
      <c r="BE115" s="97">
        <f t="shared" si="354"/>
        <v>424129.63923550938</v>
      </c>
      <c r="BF115" s="97">
        <f t="shared" si="354"/>
        <v>433233.08033562201</v>
      </c>
      <c r="BG115" s="97">
        <f t="shared" si="354"/>
        <v>350396.37739495852</v>
      </c>
      <c r="BH115" s="97">
        <f t="shared" si="354"/>
        <v>409360.22083821148</v>
      </c>
      <c r="BI115" s="97">
        <f t="shared" si="354"/>
        <v>407659.90185393445</v>
      </c>
      <c r="BJ115" s="97">
        <f t="shared" si="354"/>
        <v>425566.39414470503</v>
      </c>
      <c r="BK115" s="41">
        <f t="shared" si="331"/>
        <v>4776140.9715264272</v>
      </c>
      <c r="BM115" s="50">
        <f>+[9]ENERO!$D$29</f>
        <v>344633.08429500007</v>
      </c>
      <c r="BN115" s="50">
        <f>+[10]FEBRERO!$D$29</f>
        <v>344387.12718000001</v>
      </c>
      <c r="BO115" s="50">
        <f>+[11]MARZO!D29</f>
        <v>336007.51699999988</v>
      </c>
      <c r="BP115" s="97">
        <f t="shared" si="355"/>
        <v>402998.3384784527</v>
      </c>
      <c r="BQ115" s="97">
        <f t="shared" si="355"/>
        <v>426351.2179831455</v>
      </c>
      <c r="BR115" s="97">
        <f t="shared" si="355"/>
        <v>410246.8153748191</v>
      </c>
      <c r="BS115" s="97">
        <f t="shared" si="355"/>
        <v>422966.29601784772</v>
      </c>
      <c r="BT115" s="97">
        <f t="shared" si="355"/>
        <v>424649.94848773448</v>
      </c>
      <c r="BU115" s="97">
        <f t="shared" si="355"/>
        <v>410898.11490006628</v>
      </c>
      <c r="BV115" s="97">
        <f t="shared" si="355"/>
        <v>370070.50177863264</v>
      </c>
      <c r="BW115" s="97">
        <f t="shared" si="355"/>
        <v>419553.2153828782</v>
      </c>
      <c r="BX115" s="97">
        <f t="shared" si="355"/>
        <v>426572.46822010365</v>
      </c>
      <c r="BY115" s="41">
        <f t="shared" si="333"/>
        <v>4739334.6450986806</v>
      </c>
      <c r="CA115" s="97">
        <f t="shared" si="356"/>
        <v>0</v>
      </c>
      <c r="CB115" s="97">
        <f t="shared" si="356"/>
        <v>0</v>
      </c>
      <c r="CC115" s="97">
        <f t="shared" si="356"/>
        <v>0</v>
      </c>
      <c r="CD115" s="97">
        <f t="shared" si="356"/>
        <v>0</v>
      </c>
      <c r="CE115" s="97">
        <f t="shared" si="356"/>
        <v>0</v>
      </c>
      <c r="CF115" s="97">
        <f t="shared" si="356"/>
        <v>0</v>
      </c>
      <c r="CG115" s="97">
        <f t="shared" si="356"/>
        <v>0</v>
      </c>
      <c r="CH115" s="97">
        <f t="shared" si="356"/>
        <v>0</v>
      </c>
      <c r="CI115" s="97">
        <f t="shared" si="356"/>
        <v>0</v>
      </c>
      <c r="CJ115" s="97">
        <f t="shared" si="356"/>
        <v>0</v>
      </c>
      <c r="CK115" s="97">
        <f t="shared" si="356"/>
        <v>0</v>
      </c>
      <c r="CL115" s="97">
        <f t="shared" si="356"/>
        <v>0</v>
      </c>
      <c r="CM115" s="41">
        <f t="shared" si="335"/>
        <v>0</v>
      </c>
      <c r="CO115" s="97">
        <f t="shared" si="364"/>
        <v>0</v>
      </c>
      <c r="CP115" s="97">
        <f t="shared" si="364"/>
        <v>0</v>
      </c>
      <c r="CQ115" s="97">
        <f t="shared" si="364"/>
        <v>0</v>
      </c>
      <c r="CR115" s="97">
        <f t="shared" si="364"/>
        <v>0</v>
      </c>
      <c r="CS115" s="41">
        <f t="shared" si="337"/>
        <v>0</v>
      </c>
      <c r="CU115" s="97">
        <f t="shared" si="358"/>
        <v>0</v>
      </c>
      <c r="CV115" s="97">
        <f t="shared" si="358"/>
        <v>0</v>
      </c>
      <c r="CW115" s="97">
        <f t="shared" si="358"/>
        <v>0</v>
      </c>
      <c r="CX115" s="97">
        <f t="shared" si="358"/>
        <v>0</v>
      </c>
      <c r="CY115" s="41">
        <f t="shared" si="339"/>
        <v>0</v>
      </c>
      <c r="DA115" s="97">
        <f t="shared" si="359"/>
        <v>0</v>
      </c>
      <c r="DB115" s="97">
        <f t="shared" si="359"/>
        <v>0</v>
      </c>
      <c r="DC115" s="97">
        <f t="shared" si="359"/>
        <v>0</v>
      </c>
      <c r="DD115" s="97">
        <f t="shared" si="359"/>
        <v>0</v>
      </c>
      <c r="DE115" s="97">
        <f t="shared" si="359"/>
        <v>0</v>
      </c>
      <c r="DF115" s="97">
        <f t="shared" si="359"/>
        <v>0</v>
      </c>
      <c r="DG115" s="97">
        <f t="shared" si="359"/>
        <v>0</v>
      </c>
      <c r="DH115" s="97">
        <f t="shared" si="359"/>
        <v>0</v>
      </c>
      <c r="DI115" s="97">
        <f t="shared" si="359"/>
        <v>0</v>
      </c>
      <c r="DJ115" s="97">
        <f t="shared" si="359"/>
        <v>0</v>
      </c>
      <c r="DK115" s="97">
        <f t="shared" si="359"/>
        <v>0</v>
      </c>
      <c r="DL115" s="97">
        <f t="shared" si="359"/>
        <v>0</v>
      </c>
      <c r="DM115" s="97">
        <f t="shared" si="359"/>
        <v>0</v>
      </c>
      <c r="DN115" s="97">
        <f t="shared" si="359"/>
        <v>0</v>
      </c>
      <c r="DO115" s="97">
        <f t="shared" si="359"/>
        <v>0</v>
      </c>
      <c r="DP115" s="97">
        <f t="shared" si="359"/>
        <v>0</v>
      </c>
      <c r="DQ115" s="97">
        <f t="shared" si="359"/>
        <v>0</v>
      </c>
      <c r="DR115" s="97">
        <f t="shared" si="359"/>
        <v>0</v>
      </c>
      <c r="DS115" s="97">
        <f t="shared" si="359"/>
        <v>0</v>
      </c>
      <c r="DU115" s="93">
        <f t="shared" si="341"/>
        <v>-36806.326427746564</v>
      </c>
      <c r="DW115" s="93">
        <f t="shared" si="342"/>
        <v>-381439.41072274663</v>
      </c>
      <c r="DX115" s="41">
        <f t="shared" si="343"/>
        <v>4739334.6450986806</v>
      </c>
    </row>
    <row r="116" spans="1:128" x14ac:dyDescent="0.3">
      <c r="A116" s="12" t="str">
        <f t="shared" si="230"/>
        <v/>
      </c>
      <c r="B116" s="15"/>
      <c r="C116" s="16"/>
      <c r="D116" s="15"/>
      <c r="E116" s="16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33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33"/>
      <c r="AW116" s="33"/>
      <c r="BK116" s="33"/>
      <c r="BY116" s="33"/>
      <c r="CM116" s="33"/>
      <c r="CS116" s="33"/>
      <c r="CY116" s="33"/>
      <c r="DU116" s="33"/>
      <c r="DW116" s="33"/>
      <c r="DX116" s="33"/>
    </row>
    <row r="117" spans="1:128" s="10" customFormat="1" x14ac:dyDescent="0.3">
      <c r="A117" s="21" t="str">
        <f t="shared" si="230"/>
        <v>INFRAESTRUCTURA</v>
      </c>
      <c r="B117" s="136"/>
      <c r="C117" s="137"/>
      <c r="D117" s="136"/>
      <c r="E117" s="137"/>
      <c r="F117" s="138" t="s">
        <v>101</v>
      </c>
      <c r="G117" s="147" t="s">
        <v>178</v>
      </c>
      <c r="I117" s="148">
        <f t="shared" ref="I117:T117" si="365">SUM(I118:I119)</f>
        <v>3852899.7144715274</v>
      </c>
      <c r="J117" s="148">
        <f t="shared" si="365"/>
        <v>3698089.4168908484</v>
      </c>
      <c r="K117" s="148">
        <f t="shared" si="365"/>
        <v>4477151.6792040039</v>
      </c>
      <c r="L117" s="148">
        <f t="shared" si="365"/>
        <v>4022714.4200000009</v>
      </c>
      <c r="M117" s="148">
        <f t="shared" si="365"/>
        <v>4146861.0604729494</v>
      </c>
      <c r="N117" s="148">
        <f t="shared" si="365"/>
        <v>3850837.4929123749</v>
      </c>
      <c r="O117" s="148">
        <f t="shared" si="365"/>
        <v>4464122.5093212938</v>
      </c>
      <c r="P117" s="148">
        <f t="shared" si="365"/>
        <v>4412471.19229367</v>
      </c>
      <c r="Q117" s="148">
        <f t="shared" si="365"/>
        <v>4866569.76</v>
      </c>
      <c r="R117" s="148">
        <f t="shared" si="365"/>
        <v>4521395.0600000005</v>
      </c>
      <c r="S117" s="148">
        <f t="shared" si="365"/>
        <v>4060311.8699999987</v>
      </c>
      <c r="T117" s="148">
        <f t="shared" si="365"/>
        <v>4470521.68</v>
      </c>
      <c r="U117" s="148">
        <f>SUM(I117:T117)</f>
        <v>50843945.855566673</v>
      </c>
      <c r="W117" s="148">
        <f>SUM(W118:W119)</f>
        <v>4465109.0300000012</v>
      </c>
      <c r="X117" s="148">
        <f>SUM(X118:X119)</f>
        <v>4370292.5569761163</v>
      </c>
      <c r="Y117" s="148">
        <f>SUM(Y118:Y119)</f>
        <v>4765883.3699999992</v>
      </c>
      <c r="Z117" s="148">
        <f t="shared" ref="Z117:AH117" si="366">SUM(Z118:Z119)</f>
        <v>3249872.0771502373</v>
      </c>
      <c r="AA117" s="148">
        <f t="shared" si="366"/>
        <v>4608801.040000001</v>
      </c>
      <c r="AB117" s="148">
        <f t="shared" si="366"/>
        <v>4270987.6500000013</v>
      </c>
      <c r="AC117" s="148">
        <f t="shared" si="366"/>
        <v>4050934.2064632303</v>
      </c>
      <c r="AD117" s="148">
        <f t="shared" si="366"/>
        <v>4346420.3933999995</v>
      </c>
      <c r="AE117" s="148">
        <f t="shared" si="366"/>
        <v>4227001.1460951651</v>
      </c>
      <c r="AF117" s="148">
        <f t="shared" si="366"/>
        <v>4360972.5329999998</v>
      </c>
      <c r="AG117" s="148">
        <f t="shared" si="366"/>
        <v>4337877.372200001</v>
      </c>
      <c r="AH117" s="148">
        <f t="shared" si="366"/>
        <v>4397553.0717000002</v>
      </c>
      <c r="AI117" s="148">
        <f>SUM(W117:AH117)</f>
        <v>51451704.446984746</v>
      </c>
      <c r="AK117" s="149">
        <f t="shared" ref="AK117:AR117" si="367">SUM(AK118:AK119)</f>
        <v>4137071.0336999996</v>
      </c>
      <c r="AL117" s="149">
        <f t="shared" si="367"/>
        <v>3940153.8193052425</v>
      </c>
      <c r="AM117" s="149">
        <f t="shared" si="367"/>
        <v>4685889.5569614898</v>
      </c>
      <c r="AN117" s="149">
        <f t="shared" si="367"/>
        <v>4235465.4972645501</v>
      </c>
      <c r="AO117" s="149">
        <f t="shared" si="367"/>
        <v>4494460.3772221282</v>
      </c>
      <c r="AP117" s="149">
        <f t="shared" si="367"/>
        <v>4454419.4413000001</v>
      </c>
      <c r="AQ117" s="149">
        <f t="shared" si="367"/>
        <v>4660321.1298999991</v>
      </c>
      <c r="AR117" s="149">
        <f t="shared" si="367"/>
        <v>4346502.9910999984</v>
      </c>
      <c r="AS117" s="149">
        <v>4620966.9947999986</v>
      </c>
      <c r="AT117" s="149">
        <f t="shared" ref="AT117:AV117" si="368">SUM(AT118:AT119)</f>
        <v>4320108.2632414112</v>
      </c>
      <c r="AU117" s="149">
        <f t="shared" si="368"/>
        <v>4476398.5691999998</v>
      </c>
      <c r="AV117" s="149">
        <f t="shared" si="368"/>
        <v>4687223.6801999994</v>
      </c>
      <c r="AW117" s="148">
        <f t="shared" ref="AW117:AW119" si="369">SUM(AK117:AV117)</f>
        <v>53058981.35419482</v>
      </c>
      <c r="AY117" s="149">
        <f t="shared" ref="AY117:BJ117" si="370">SUM(AY118:AY119)</f>
        <v>4475049.486965416</v>
      </c>
      <c r="AZ117" s="149">
        <f t="shared" si="370"/>
        <v>4212584.2148738597</v>
      </c>
      <c r="BA117" s="149">
        <f t="shared" si="370"/>
        <v>4441007.5312288702</v>
      </c>
      <c r="BB117" s="149">
        <f t="shared" si="370"/>
        <v>4175169.470198574</v>
      </c>
      <c r="BC117" s="149">
        <f t="shared" si="370"/>
        <v>4746104.6701235902</v>
      </c>
      <c r="BD117" s="149">
        <f t="shared" si="370"/>
        <v>4344726.0307725733</v>
      </c>
      <c r="BE117" s="149">
        <f t="shared" si="370"/>
        <v>4316948.5589908846</v>
      </c>
      <c r="BF117" s="149">
        <f t="shared" si="370"/>
        <v>4654965.4312938014</v>
      </c>
      <c r="BG117" s="149">
        <f t="shared" si="370"/>
        <v>4216756.729160334</v>
      </c>
      <c r="BH117" s="149">
        <f t="shared" si="370"/>
        <v>4501309.2102914965</v>
      </c>
      <c r="BI117" s="149">
        <f t="shared" si="370"/>
        <v>4484230.7958964817</v>
      </c>
      <c r="BJ117" s="149">
        <f t="shared" si="370"/>
        <v>4560669.2780489689</v>
      </c>
      <c r="BK117" s="148">
        <f t="shared" ref="BK117:BK119" si="371">SUM(AY117:BJ117)</f>
        <v>53129521.407844849</v>
      </c>
      <c r="BM117" s="149">
        <f t="shared" ref="BM117:BX117" si="372">SUM(BM118:BM119)</f>
        <v>4420180.5924000004</v>
      </c>
      <c r="BN117" s="149">
        <f t="shared" si="372"/>
        <v>4378780.1972000003</v>
      </c>
      <c r="BO117" s="149">
        <f t="shared" si="372"/>
        <v>4907072.2478999998</v>
      </c>
      <c r="BP117" s="149">
        <f t="shared" si="372"/>
        <v>4747111.8275264893</v>
      </c>
      <c r="BQ117" s="149">
        <f t="shared" si="372"/>
        <v>4862211.7796358168</v>
      </c>
      <c r="BR117" s="149">
        <f t="shared" si="372"/>
        <v>4754895.8424069807</v>
      </c>
      <c r="BS117" s="149">
        <f t="shared" si="372"/>
        <v>4735113.6309354315</v>
      </c>
      <c r="BT117" s="149">
        <f t="shared" si="372"/>
        <v>4887523.4719814816</v>
      </c>
      <c r="BU117" s="149">
        <f t="shared" si="372"/>
        <v>4549466.7183736237</v>
      </c>
      <c r="BV117" s="149">
        <f t="shared" si="372"/>
        <v>4527507.0480731307</v>
      </c>
      <c r="BW117" s="149">
        <f t="shared" si="372"/>
        <v>4714228.6615808224</v>
      </c>
      <c r="BX117" s="149">
        <f t="shared" si="372"/>
        <v>4759199.8459987249</v>
      </c>
      <c r="BY117" s="148">
        <f t="shared" ref="BY117:BY119" si="373">SUM(BM117:BX117)</f>
        <v>56243291.864012502</v>
      </c>
      <c r="CA117" s="149">
        <f t="shared" ref="CA117:CL117" si="374">SUM(CA118:CA119)</f>
        <v>0</v>
      </c>
      <c r="CB117" s="149">
        <f t="shared" si="374"/>
        <v>0</v>
      </c>
      <c r="CC117" s="149">
        <f t="shared" si="374"/>
        <v>0</v>
      </c>
      <c r="CD117" s="149">
        <f t="shared" si="374"/>
        <v>0</v>
      </c>
      <c r="CE117" s="149">
        <f t="shared" si="374"/>
        <v>0</v>
      </c>
      <c r="CF117" s="149">
        <f t="shared" si="374"/>
        <v>0</v>
      </c>
      <c r="CG117" s="149">
        <f t="shared" si="374"/>
        <v>0</v>
      </c>
      <c r="CH117" s="149">
        <f t="shared" si="374"/>
        <v>0</v>
      </c>
      <c r="CI117" s="149">
        <f t="shared" si="374"/>
        <v>0</v>
      </c>
      <c r="CJ117" s="149">
        <f t="shared" si="374"/>
        <v>0</v>
      </c>
      <c r="CK117" s="149">
        <f t="shared" si="374"/>
        <v>0</v>
      </c>
      <c r="CL117" s="149">
        <f t="shared" si="374"/>
        <v>0</v>
      </c>
      <c r="CM117" s="148">
        <f t="shared" ref="CM117:CM119" si="375">SUM(CA117:CL117)</f>
        <v>0</v>
      </c>
      <c r="CO117" s="149">
        <f t="shared" ref="CO117:CR117" si="376">SUM(CO118:CO119)</f>
        <v>0</v>
      </c>
      <c r="CP117" s="149">
        <f t="shared" si="376"/>
        <v>0</v>
      </c>
      <c r="CQ117" s="149">
        <f t="shared" si="376"/>
        <v>0</v>
      </c>
      <c r="CR117" s="149">
        <f t="shared" si="376"/>
        <v>0</v>
      </c>
      <c r="CS117" s="148">
        <f>SUM(CO117:CR117)</f>
        <v>0</v>
      </c>
      <c r="CU117" s="149">
        <f t="shared" ref="CU117:CX117" si="377">SUM(CU118:CU119)</f>
        <v>0</v>
      </c>
      <c r="CV117" s="149">
        <f t="shared" si="377"/>
        <v>0</v>
      </c>
      <c r="CW117" s="149">
        <f t="shared" si="377"/>
        <v>0</v>
      </c>
      <c r="CX117" s="149">
        <f t="shared" si="377"/>
        <v>0</v>
      </c>
      <c r="CY117" s="148">
        <f>SUM(CU117:CX117)</f>
        <v>0</v>
      </c>
      <c r="DA117" s="149">
        <f t="shared" ref="DA117:DS117" si="378">SUM(DA118:DA119)</f>
        <v>0</v>
      </c>
      <c r="DB117" s="149">
        <f t="shared" si="378"/>
        <v>0</v>
      </c>
      <c r="DC117" s="149">
        <f t="shared" si="378"/>
        <v>0</v>
      </c>
      <c r="DD117" s="149">
        <f t="shared" si="378"/>
        <v>0</v>
      </c>
      <c r="DE117" s="149">
        <f t="shared" si="378"/>
        <v>0</v>
      </c>
      <c r="DF117" s="149">
        <f t="shared" si="378"/>
        <v>0</v>
      </c>
      <c r="DG117" s="149">
        <f t="shared" si="378"/>
        <v>0</v>
      </c>
      <c r="DH117" s="149">
        <f t="shared" si="378"/>
        <v>0</v>
      </c>
      <c r="DI117" s="149">
        <f t="shared" si="378"/>
        <v>0</v>
      </c>
      <c r="DJ117" s="149">
        <f t="shared" si="378"/>
        <v>0</v>
      </c>
      <c r="DK117" s="149">
        <f t="shared" si="378"/>
        <v>0</v>
      </c>
      <c r="DL117" s="149">
        <f t="shared" si="378"/>
        <v>0</v>
      </c>
      <c r="DM117" s="149">
        <f t="shared" si="378"/>
        <v>0</v>
      </c>
      <c r="DN117" s="149">
        <f t="shared" si="378"/>
        <v>0</v>
      </c>
      <c r="DO117" s="149">
        <f t="shared" si="378"/>
        <v>0</v>
      </c>
      <c r="DP117" s="149">
        <f t="shared" si="378"/>
        <v>0</v>
      </c>
      <c r="DQ117" s="149">
        <f t="shared" si="378"/>
        <v>0</v>
      </c>
      <c r="DR117" s="149">
        <f t="shared" si="378"/>
        <v>0</v>
      </c>
      <c r="DS117" s="149">
        <f t="shared" si="378"/>
        <v>0</v>
      </c>
      <c r="DU117" s="148">
        <f>+BY117-BK117</f>
        <v>3113770.4561676532</v>
      </c>
      <c r="DW117" s="148">
        <f>+DU117-BM117</f>
        <v>-1306410.1362323472</v>
      </c>
      <c r="DX117" s="148">
        <f t="shared" ref="DX117:DX119" si="379">+SUM(BY117,CM117,CS116:CS117,CY117,DA117:DS117)</f>
        <v>56243291.864012502</v>
      </c>
    </row>
    <row r="118" spans="1:128" x14ac:dyDescent="0.3">
      <c r="A118" s="12" t="str">
        <f t="shared" si="230"/>
        <v>2130111POWER-1568AGUA DE MAR</v>
      </c>
      <c r="B118" s="15" t="s">
        <v>103</v>
      </c>
      <c r="C118" s="16" t="s">
        <v>104</v>
      </c>
      <c r="D118" s="15" t="s">
        <v>105</v>
      </c>
      <c r="E118" s="16" t="s">
        <v>106</v>
      </c>
      <c r="F118" s="68" t="s">
        <v>107</v>
      </c>
      <c r="G118" s="39" t="s">
        <v>178</v>
      </c>
      <c r="I118" s="40">
        <v>553384.82122113055</v>
      </c>
      <c r="J118" s="40">
        <v>505451.54379063123</v>
      </c>
      <c r="K118" s="40">
        <v>598403.02911114786</v>
      </c>
      <c r="L118" s="40">
        <v>566863.18000000017</v>
      </c>
      <c r="M118" s="40">
        <v>601255.66772064799</v>
      </c>
      <c r="N118" s="40">
        <v>576168.07085426536</v>
      </c>
      <c r="O118" s="40">
        <v>783560.6918742673</v>
      </c>
      <c r="P118" s="40">
        <v>764510.64583243278</v>
      </c>
      <c r="Q118" s="40">
        <v>786234.10000000009</v>
      </c>
      <c r="R118" s="40">
        <v>753283.54000000015</v>
      </c>
      <c r="S118" s="40">
        <v>680983.7300000001</v>
      </c>
      <c r="T118" s="40">
        <v>768734.09</v>
      </c>
      <c r="U118" s="40">
        <f>SUM(I118:T118)</f>
        <v>7938833.110404524</v>
      </c>
      <c r="W118" s="42">
        <v>721565.75000000012</v>
      </c>
      <c r="X118" s="42">
        <v>706059.12993777276</v>
      </c>
      <c r="Y118" s="42">
        <v>744185.72999999986</v>
      </c>
      <c r="Z118" s="42">
        <v>600632.93037582969</v>
      </c>
      <c r="AA118" s="42">
        <v>730383.37000000023</v>
      </c>
      <c r="AB118" s="42">
        <v>732252.41</v>
      </c>
      <c r="AC118" s="42">
        <v>684603.414773928</v>
      </c>
      <c r="AD118" s="42">
        <v>700928.37939999998</v>
      </c>
      <c r="AE118" s="42">
        <v>689775.61140604806</v>
      </c>
      <c r="AF118" s="42">
        <v>672020.68319999997</v>
      </c>
      <c r="AG118" s="42">
        <v>682255.22910000011</v>
      </c>
      <c r="AH118" s="42">
        <v>705122.62160000007</v>
      </c>
      <c r="AI118" s="40">
        <f>SUM(W118:AH118)</f>
        <v>8369785.2597935786</v>
      </c>
      <c r="AK118" s="92">
        <v>658309.77500000014</v>
      </c>
      <c r="AL118" s="92">
        <v>617485.33126476745</v>
      </c>
      <c r="AM118" s="92">
        <v>723103.0511154508</v>
      </c>
      <c r="AN118" s="92">
        <v>682111.51285957871</v>
      </c>
      <c r="AO118" s="92">
        <v>733170.67601949617</v>
      </c>
      <c r="AP118" s="92">
        <v>730346.34429999988</v>
      </c>
      <c r="AQ118" s="92">
        <v>764392.61780000012</v>
      </c>
      <c r="AR118" s="92">
        <v>756266.59949999989</v>
      </c>
      <c r="AS118" s="92">
        <v>772485.72579999967</v>
      </c>
      <c r="AT118" s="92">
        <v>736004.66772267467</v>
      </c>
      <c r="AU118" s="92">
        <v>746596.6017</v>
      </c>
      <c r="AV118" s="92">
        <v>753823.39160000009</v>
      </c>
      <c r="AW118" s="40">
        <f t="shared" si="369"/>
        <v>8674096.2946819663</v>
      </c>
      <c r="AY118" s="92">
        <f t="shared" ref="AY118:BJ119" si="380">AY55*AY$15</f>
        <v>743260.43871165428</v>
      </c>
      <c r="AZ118" s="92">
        <f t="shared" si="380"/>
        <v>699667.61278882192</v>
      </c>
      <c r="BA118" s="92">
        <f t="shared" si="380"/>
        <v>737606.41431951174</v>
      </c>
      <c r="BB118" s="92">
        <f t="shared" si="380"/>
        <v>693453.40228173428</v>
      </c>
      <c r="BC118" s="92">
        <f t="shared" si="380"/>
        <v>788279.96194508963</v>
      </c>
      <c r="BD118" s="92">
        <f t="shared" si="380"/>
        <v>721615.0313242164</v>
      </c>
      <c r="BE118" s="92">
        <f t="shared" si="380"/>
        <v>717001.47432939569</v>
      </c>
      <c r="BF118" s="92">
        <f t="shared" si="380"/>
        <v>776583.70296117163</v>
      </c>
      <c r="BG118" s="92">
        <f t="shared" si="380"/>
        <v>701048.18124322698</v>
      </c>
      <c r="BH118" s="92">
        <f t="shared" si="380"/>
        <v>747587.48760654812</v>
      </c>
      <c r="BI118" s="92">
        <f t="shared" si="380"/>
        <v>746380.48567519349</v>
      </c>
      <c r="BJ118" s="92">
        <f t="shared" si="380"/>
        <v>758375.03642760101</v>
      </c>
      <c r="BK118" s="40">
        <f t="shared" si="371"/>
        <v>8830859.2296141647</v>
      </c>
      <c r="BM118" s="51">
        <f>+[9]ENERO!$D$31</f>
        <v>756490.42629999982</v>
      </c>
      <c r="BN118" s="51">
        <f>+[10]FEBRERO!$D$31</f>
        <v>699782.94030000002</v>
      </c>
      <c r="BO118" s="51">
        <f>+[11]MARZO!$D$31</f>
        <v>782610.17220000003</v>
      </c>
      <c r="BP118" s="92">
        <f t="shared" ref="BP118:BX119" si="381">BP55*BP$15</f>
        <v>788447.24059872492</v>
      </c>
      <c r="BQ118" s="92">
        <f t="shared" si="381"/>
        <v>807564.17799788667</v>
      </c>
      <c r="BR118" s="92">
        <f t="shared" si="381"/>
        <v>789740.08670732414</v>
      </c>
      <c r="BS118" s="92">
        <f t="shared" si="381"/>
        <v>786454.46154946659</v>
      </c>
      <c r="BT118" s="92">
        <f t="shared" si="381"/>
        <v>815381.15206283715</v>
      </c>
      <c r="BU118" s="92">
        <f t="shared" si="381"/>
        <v>756362.19336217514</v>
      </c>
      <c r="BV118" s="92">
        <f t="shared" si="381"/>
        <v>751938.4830198643</v>
      </c>
      <c r="BW118" s="92">
        <f t="shared" si="381"/>
        <v>784662.61844383413</v>
      </c>
      <c r="BX118" s="92">
        <f t="shared" si="381"/>
        <v>791387.87237813883</v>
      </c>
      <c r="BY118" s="40">
        <f t="shared" si="373"/>
        <v>9310821.824920252</v>
      </c>
      <c r="CA118" s="92">
        <f t="shared" ref="CA118:CL119" si="382">CA55*CA$15</f>
        <v>0</v>
      </c>
      <c r="CB118" s="92">
        <f t="shared" si="382"/>
        <v>0</v>
      </c>
      <c r="CC118" s="92">
        <f t="shared" si="382"/>
        <v>0</v>
      </c>
      <c r="CD118" s="92">
        <f t="shared" si="382"/>
        <v>0</v>
      </c>
      <c r="CE118" s="92">
        <f t="shared" si="382"/>
        <v>0</v>
      </c>
      <c r="CF118" s="92">
        <f t="shared" si="382"/>
        <v>0</v>
      </c>
      <c r="CG118" s="92">
        <f t="shared" si="382"/>
        <v>0</v>
      </c>
      <c r="CH118" s="92">
        <f t="shared" si="382"/>
        <v>0</v>
      </c>
      <c r="CI118" s="92">
        <f t="shared" si="382"/>
        <v>0</v>
      </c>
      <c r="CJ118" s="92">
        <f t="shared" si="382"/>
        <v>0</v>
      </c>
      <c r="CK118" s="92">
        <f t="shared" si="382"/>
        <v>0</v>
      </c>
      <c r="CL118" s="92">
        <f t="shared" si="382"/>
        <v>0</v>
      </c>
      <c r="CM118" s="40">
        <f t="shared" si="375"/>
        <v>0</v>
      </c>
      <c r="CO118" s="92">
        <f t="shared" ref="CO118:CR119" si="383">CO55*CO$15</f>
        <v>0</v>
      </c>
      <c r="CP118" s="92">
        <f t="shared" si="383"/>
        <v>0</v>
      </c>
      <c r="CQ118" s="92">
        <f t="shared" si="383"/>
        <v>0</v>
      </c>
      <c r="CR118" s="92">
        <f t="shared" si="383"/>
        <v>0</v>
      </c>
      <c r="CS118" s="40">
        <f>SUM(CO118:CR118)</f>
        <v>0</v>
      </c>
      <c r="CU118" s="92">
        <f t="shared" ref="CU118:CX119" si="384">CU55*CU$15</f>
        <v>0</v>
      </c>
      <c r="CV118" s="92">
        <f t="shared" si="384"/>
        <v>0</v>
      </c>
      <c r="CW118" s="92">
        <f t="shared" si="384"/>
        <v>0</v>
      </c>
      <c r="CX118" s="92">
        <f t="shared" si="384"/>
        <v>0</v>
      </c>
      <c r="CY118" s="40">
        <f>SUM(CU118:CX118)</f>
        <v>0</v>
      </c>
      <c r="DA118" s="92">
        <f t="shared" ref="DA118:DS119" si="385">DA55*DA$15</f>
        <v>0</v>
      </c>
      <c r="DB118" s="92">
        <f t="shared" si="385"/>
        <v>0</v>
      </c>
      <c r="DC118" s="92">
        <f t="shared" si="385"/>
        <v>0</v>
      </c>
      <c r="DD118" s="92">
        <f t="shared" si="385"/>
        <v>0</v>
      </c>
      <c r="DE118" s="92">
        <f t="shared" si="385"/>
        <v>0</v>
      </c>
      <c r="DF118" s="92">
        <f t="shared" si="385"/>
        <v>0</v>
      </c>
      <c r="DG118" s="92">
        <f t="shared" si="385"/>
        <v>0</v>
      </c>
      <c r="DH118" s="92">
        <f t="shared" si="385"/>
        <v>0</v>
      </c>
      <c r="DI118" s="92">
        <f t="shared" si="385"/>
        <v>0</v>
      </c>
      <c r="DJ118" s="92">
        <f t="shared" si="385"/>
        <v>0</v>
      </c>
      <c r="DK118" s="92">
        <f t="shared" si="385"/>
        <v>0</v>
      </c>
      <c r="DL118" s="92">
        <f t="shared" si="385"/>
        <v>0</v>
      </c>
      <c r="DM118" s="92">
        <f t="shared" si="385"/>
        <v>0</v>
      </c>
      <c r="DN118" s="92">
        <f t="shared" si="385"/>
        <v>0</v>
      </c>
      <c r="DO118" s="92">
        <f t="shared" si="385"/>
        <v>0</v>
      </c>
      <c r="DP118" s="92">
        <f t="shared" si="385"/>
        <v>0</v>
      </c>
      <c r="DQ118" s="92">
        <f t="shared" si="385"/>
        <v>0</v>
      </c>
      <c r="DR118" s="92">
        <f t="shared" si="385"/>
        <v>0</v>
      </c>
      <c r="DS118" s="92">
        <f t="shared" si="385"/>
        <v>0</v>
      </c>
      <c r="DU118" s="93">
        <f>+BY118-BK118</f>
        <v>479962.59530608729</v>
      </c>
      <c r="DW118" s="93">
        <f>+DU118-BM118</f>
        <v>-276527.83099391253</v>
      </c>
      <c r="DX118" s="40">
        <f t="shared" si="379"/>
        <v>9310821.824920252</v>
      </c>
    </row>
    <row r="119" spans="1:128" x14ac:dyDescent="0.3">
      <c r="A119" s="12" t="str">
        <f t="shared" si="230"/>
        <v>2130140POWER-1615ESTACION DE BOMBEO DE AGUA DE MAR</v>
      </c>
      <c r="B119" s="15" t="s">
        <v>108</v>
      </c>
      <c r="C119" s="16" t="s">
        <v>109</v>
      </c>
      <c r="D119" s="15" t="s">
        <v>110</v>
      </c>
      <c r="E119" s="16" t="s">
        <v>111</v>
      </c>
      <c r="F119" s="68" t="s">
        <v>112</v>
      </c>
      <c r="G119" s="39" t="s">
        <v>178</v>
      </c>
      <c r="I119" s="40">
        <v>3299514.8932503969</v>
      </c>
      <c r="J119" s="40">
        <v>3192637.873100217</v>
      </c>
      <c r="K119" s="40">
        <v>3878748.650092856</v>
      </c>
      <c r="L119" s="40">
        <v>3455851.2400000007</v>
      </c>
      <c r="M119" s="40">
        <v>3545605.3927523014</v>
      </c>
      <c r="N119" s="40">
        <v>3274669.4220581097</v>
      </c>
      <c r="O119" s="40">
        <v>3680561.8174470267</v>
      </c>
      <c r="P119" s="40">
        <v>3647960.5464612376</v>
      </c>
      <c r="Q119" s="40">
        <v>4080335.6599999997</v>
      </c>
      <c r="R119" s="40">
        <v>3768111.52</v>
      </c>
      <c r="S119" s="40">
        <v>3379328.1399999987</v>
      </c>
      <c r="T119" s="40">
        <v>3701787.59</v>
      </c>
      <c r="U119" s="40">
        <f>SUM(I119:T119)</f>
        <v>42905112.745162144</v>
      </c>
      <c r="W119" s="42">
        <v>3743543.2800000007</v>
      </c>
      <c r="X119" s="42">
        <v>3664233.4270383432</v>
      </c>
      <c r="Y119" s="42">
        <v>4021697.6399999997</v>
      </c>
      <c r="Z119" s="42">
        <v>2649239.1467744075</v>
      </c>
      <c r="AA119" s="42">
        <v>3878417.6700000004</v>
      </c>
      <c r="AB119" s="42">
        <v>3538735.2400000012</v>
      </c>
      <c r="AC119" s="42">
        <v>3366330.7916893023</v>
      </c>
      <c r="AD119" s="42">
        <v>3645492.0139999995</v>
      </c>
      <c r="AE119" s="42">
        <v>3537225.5346891168</v>
      </c>
      <c r="AF119" s="42">
        <v>3688951.8498</v>
      </c>
      <c r="AG119" s="42">
        <v>3655622.1431000005</v>
      </c>
      <c r="AH119" s="42">
        <v>3692430.4501</v>
      </c>
      <c r="AI119" s="40">
        <f>SUM(W119:AH119)</f>
        <v>43081919.187191173</v>
      </c>
      <c r="AK119" s="92">
        <v>3478761.2586999992</v>
      </c>
      <c r="AL119" s="92">
        <v>3322668.4880404752</v>
      </c>
      <c r="AM119" s="92">
        <v>3962786.5058460389</v>
      </c>
      <c r="AN119" s="92">
        <v>3553353.9844049714</v>
      </c>
      <c r="AO119" s="92">
        <v>3761289.7012026324</v>
      </c>
      <c r="AP119" s="92">
        <v>3724073.0970000001</v>
      </c>
      <c r="AQ119" s="92">
        <v>3895928.5120999985</v>
      </c>
      <c r="AR119" s="92">
        <v>3590236.3915999988</v>
      </c>
      <c r="AS119" s="92">
        <v>3848481.2689999989</v>
      </c>
      <c r="AT119" s="92">
        <v>3584103.5955187366</v>
      </c>
      <c r="AU119" s="92">
        <v>3729801.9675000003</v>
      </c>
      <c r="AV119" s="92">
        <v>3933400.2885999996</v>
      </c>
      <c r="AW119" s="40">
        <f t="shared" si="369"/>
        <v>44384885.059512846</v>
      </c>
      <c r="AY119" s="92">
        <f t="shared" si="380"/>
        <v>3731789.0482537621</v>
      </c>
      <c r="AZ119" s="92">
        <f t="shared" si="380"/>
        <v>3512916.6020850381</v>
      </c>
      <c r="BA119" s="92">
        <f t="shared" si="380"/>
        <v>3703401.1169093587</v>
      </c>
      <c r="BB119" s="92">
        <f t="shared" si="380"/>
        <v>3481716.0679168398</v>
      </c>
      <c r="BC119" s="92">
        <f t="shared" si="380"/>
        <v>3957824.7081785002</v>
      </c>
      <c r="BD119" s="92">
        <f t="shared" si="380"/>
        <v>3623110.9994483567</v>
      </c>
      <c r="BE119" s="92">
        <f t="shared" si="380"/>
        <v>3599947.0846614894</v>
      </c>
      <c r="BF119" s="92">
        <f t="shared" si="380"/>
        <v>3878381.7283326294</v>
      </c>
      <c r="BG119" s="92">
        <f t="shared" si="380"/>
        <v>3515708.5479171067</v>
      </c>
      <c r="BH119" s="92">
        <f t="shared" si="380"/>
        <v>3753721.7226849482</v>
      </c>
      <c r="BI119" s="92">
        <f t="shared" si="380"/>
        <v>3737850.3102212879</v>
      </c>
      <c r="BJ119" s="92">
        <f t="shared" si="380"/>
        <v>3802294.2416213681</v>
      </c>
      <c r="BK119" s="40">
        <f t="shared" si="371"/>
        <v>44298662.178230681</v>
      </c>
      <c r="BM119" s="51">
        <f>+[9]ENERO!$D$32</f>
        <v>3663690.1661000005</v>
      </c>
      <c r="BN119" s="51">
        <f>+[10]FEBRERO!$D$32</f>
        <v>3678997.2569000004</v>
      </c>
      <c r="BO119" s="51">
        <f>+[11]MARZO!$D$32</f>
        <v>4124462.0756999999</v>
      </c>
      <c r="BP119" s="92">
        <f t="shared" si="381"/>
        <v>3958664.5869277646</v>
      </c>
      <c r="BQ119" s="92">
        <f t="shared" si="381"/>
        <v>4054647.6016379301</v>
      </c>
      <c r="BR119" s="92">
        <f t="shared" si="381"/>
        <v>3965155.7556996569</v>
      </c>
      <c r="BS119" s="92">
        <f t="shared" si="381"/>
        <v>3948659.169385965</v>
      </c>
      <c r="BT119" s="92">
        <f t="shared" si="381"/>
        <v>4072142.3199186441</v>
      </c>
      <c r="BU119" s="92">
        <f t="shared" si="381"/>
        <v>3793104.5250114487</v>
      </c>
      <c r="BV119" s="92">
        <f t="shared" si="381"/>
        <v>3775568.5650532665</v>
      </c>
      <c r="BW119" s="92">
        <f t="shared" si="381"/>
        <v>3929566.0431369883</v>
      </c>
      <c r="BX119" s="92">
        <f t="shared" si="381"/>
        <v>3967811.9736205861</v>
      </c>
      <c r="BY119" s="40">
        <f t="shared" si="373"/>
        <v>46932470.039092258</v>
      </c>
      <c r="CA119" s="92">
        <f t="shared" si="382"/>
        <v>0</v>
      </c>
      <c r="CB119" s="92">
        <f t="shared" si="382"/>
        <v>0</v>
      </c>
      <c r="CC119" s="92">
        <f t="shared" si="382"/>
        <v>0</v>
      </c>
      <c r="CD119" s="92">
        <f t="shared" si="382"/>
        <v>0</v>
      </c>
      <c r="CE119" s="92">
        <f t="shared" si="382"/>
        <v>0</v>
      </c>
      <c r="CF119" s="92">
        <f t="shared" si="382"/>
        <v>0</v>
      </c>
      <c r="CG119" s="92">
        <f t="shared" si="382"/>
        <v>0</v>
      </c>
      <c r="CH119" s="92">
        <f t="shared" si="382"/>
        <v>0</v>
      </c>
      <c r="CI119" s="92">
        <f t="shared" si="382"/>
        <v>0</v>
      </c>
      <c r="CJ119" s="92">
        <f t="shared" si="382"/>
        <v>0</v>
      </c>
      <c r="CK119" s="92">
        <f t="shared" si="382"/>
        <v>0</v>
      </c>
      <c r="CL119" s="92">
        <f t="shared" si="382"/>
        <v>0</v>
      </c>
      <c r="CM119" s="40">
        <f t="shared" si="375"/>
        <v>0</v>
      </c>
      <c r="CO119" s="92">
        <f t="shared" si="383"/>
        <v>0</v>
      </c>
      <c r="CP119" s="92">
        <f t="shared" si="383"/>
        <v>0</v>
      </c>
      <c r="CQ119" s="92">
        <f t="shared" si="383"/>
        <v>0</v>
      </c>
      <c r="CR119" s="92">
        <f t="shared" si="383"/>
        <v>0</v>
      </c>
      <c r="CS119" s="40">
        <f>SUM(CO119:CR119)</f>
        <v>0</v>
      </c>
      <c r="CU119" s="92">
        <f t="shared" si="384"/>
        <v>0</v>
      </c>
      <c r="CV119" s="92">
        <f t="shared" si="384"/>
        <v>0</v>
      </c>
      <c r="CW119" s="92">
        <f t="shared" si="384"/>
        <v>0</v>
      </c>
      <c r="CX119" s="92">
        <f t="shared" si="384"/>
        <v>0</v>
      </c>
      <c r="CY119" s="40">
        <f>SUM(CU119:CX119)</f>
        <v>0</v>
      </c>
      <c r="DA119" s="92">
        <f t="shared" si="385"/>
        <v>0</v>
      </c>
      <c r="DB119" s="92">
        <f t="shared" si="385"/>
        <v>0</v>
      </c>
      <c r="DC119" s="92">
        <f t="shared" si="385"/>
        <v>0</v>
      </c>
      <c r="DD119" s="92">
        <f t="shared" si="385"/>
        <v>0</v>
      </c>
      <c r="DE119" s="92">
        <f t="shared" si="385"/>
        <v>0</v>
      </c>
      <c r="DF119" s="92">
        <f t="shared" si="385"/>
        <v>0</v>
      </c>
      <c r="DG119" s="92">
        <f t="shared" si="385"/>
        <v>0</v>
      </c>
      <c r="DH119" s="92">
        <f t="shared" si="385"/>
        <v>0</v>
      </c>
      <c r="DI119" s="92">
        <f t="shared" si="385"/>
        <v>0</v>
      </c>
      <c r="DJ119" s="92">
        <f t="shared" si="385"/>
        <v>0</v>
      </c>
      <c r="DK119" s="92">
        <f t="shared" si="385"/>
        <v>0</v>
      </c>
      <c r="DL119" s="92">
        <f t="shared" si="385"/>
        <v>0</v>
      </c>
      <c r="DM119" s="92">
        <f t="shared" si="385"/>
        <v>0</v>
      </c>
      <c r="DN119" s="92">
        <f t="shared" si="385"/>
        <v>0</v>
      </c>
      <c r="DO119" s="92">
        <f t="shared" si="385"/>
        <v>0</v>
      </c>
      <c r="DP119" s="92">
        <f t="shared" si="385"/>
        <v>0</v>
      </c>
      <c r="DQ119" s="92">
        <f t="shared" si="385"/>
        <v>0</v>
      </c>
      <c r="DR119" s="92">
        <f t="shared" si="385"/>
        <v>0</v>
      </c>
      <c r="DS119" s="92">
        <f t="shared" si="385"/>
        <v>0</v>
      </c>
      <c r="DU119" s="93">
        <f>+BY119-BK119</f>
        <v>2633807.8608615771</v>
      </c>
      <c r="DW119" s="93">
        <f>+DU119-BM119</f>
        <v>-1029882.3052384234</v>
      </c>
      <c r="DX119" s="40">
        <f t="shared" si="379"/>
        <v>46932470.039092258</v>
      </c>
    </row>
    <row r="120" spans="1:128" x14ac:dyDescent="0.3">
      <c r="A120" s="12" t="str">
        <f t="shared" si="230"/>
        <v/>
      </c>
      <c r="B120" s="15"/>
      <c r="C120" s="16"/>
      <c r="D120" s="15"/>
      <c r="E120" s="16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33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33"/>
      <c r="AW120" s="33"/>
      <c r="BK120" s="33"/>
      <c r="BY120" s="33"/>
      <c r="CM120" s="33"/>
      <c r="CS120" s="33"/>
      <c r="CY120" s="33"/>
      <c r="DU120" s="33"/>
      <c r="DW120" s="33"/>
      <c r="DX120" s="33"/>
    </row>
    <row r="121" spans="1:128" s="10" customFormat="1" x14ac:dyDescent="0.3">
      <c r="A121" s="21" t="str">
        <f t="shared" si="230"/>
        <v>PLANTA  OXIDOS</v>
      </c>
      <c r="B121" s="136"/>
      <c r="C121" s="137"/>
      <c r="D121" s="136"/>
      <c r="E121" s="137"/>
      <c r="F121" s="138" t="s">
        <v>113</v>
      </c>
      <c r="G121" s="147" t="s">
        <v>178</v>
      </c>
      <c r="I121" s="148">
        <f>SUM(I123:I133)</f>
        <v>12256189.429237701</v>
      </c>
      <c r="J121" s="148">
        <f t="shared" ref="J121:T121" si="386">SUM(J123:J133)</f>
        <v>9702965.0489876568</v>
      </c>
      <c r="K121" s="148">
        <f t="shared" si="386"/>
        <v>11461597.003454421</v>
      </c>
      <c r="L121" s="148">
        <f t="shared" si="386"/>
        <v>10641015.2668413</v>
      </c>
      <c r="M121" s="148">
        <f t="shared" si="386"/>
        <v>10637880.12065801</v>
      </c>
      <c r="N121" s="148">
        <f t="shared" si="386"/>
        <v>9360100.7952498309</v>
      </c>
      <c r="O121" s="148">
        <f t="shared" si="386"/>
        <v>12516884.98190403</v>
      </c>
      <c r="P121" s="148">
        <f t="shared" si="386"/>
        <v>11385024.228570517</v>
      </c>
      <c r="Q121" s="148">
        <f t="shared" si="386"/>
        <v>12842166.393376991</v>
      </c>
      <c r="R121" s="148">
        <f t="shared" si="386"/>
        <v>11144476.577999199</v>
      </c>
      <c r="S121" s="148">
        <f t="shared" si="386"/>
        <v>11216538.998868067</v>
      </c>
      <c r="T121" s="148">
        <f t="shared" si="386"/>
        <v>11927577.599475872</v>
      </c>
      <c r="U121" s="148">
        <f t="shared" ref="U121:U133" si="387">SUM(I121:T121)</f>
        <v>135092416.44462359</v>
      </c>
      <c r="W121" s="148">
        <f>SUM(W123:W133)</f>
        <v>10351249.464764919</v>
      </c>
      <c r="X121" s="148">
        <f>SUM(X123:X133)</f>
        <v>10943335.210165957</v>
      </c>
      <c r="Y121" s="148">
        <f>SUM(Y123:Y133)</f>
        <v>8591807.2574200109</v>
      </c>
      <c r="Z121" s="148">
        <f t="shared" ref="Z121:AH121" si="388">SUM(Z123:Z133)</f>
        <v>10583795.667698476</v>
      </c>
      <c r="AA121" s="148">
        <f t="shared" si="388"/>
        <v>9605401.381641537</v>
      </c>
      <c r="AB121" s="148">
        <f t="shared" si="388"/>
        <v>9885141.2295044474</v>
      </c>
      <c r="AC121" s="148">
        <f t="shared" si="388"/>
        <v>10700861.506445415</v>
      </c>
      <c r="AD121" s="148">
        <f t="shared" si="388"/>
        <v>9686268.3284200523</v>
      </c>
      <c r="AE121" s="148">
        <f t="shared" si="388"/>
        <v>10263726.614758017</v>
      </c>
      <c r="AF121" s="148">
        <f t="shared" si="388"/>
        <v>9406805.4405846074</v>
      </c>
      <c r="AG121" s="148">
        <f t="shared" si="388"/>
        <v>10335885.519631604</v>
      </c>
      <c r="AH121" s="148">
        <f t="shared" si="388"/>
        <v>10976427.601455849</v>
      </c>
      <c r="AI121" s="148">
        <f t="shared" ref="AI121:AI133" si="389">SUM(W121:AH121)</f>
        <v>121330705.22249091</v>
      </c>
      <c r="AK121" s="149">
        <f t="shared" ref="AK121:AR121" si="390">SUM(AK123:AK133)</f>
        <v>10982475.903043067</v>
      </c>
      <c r="AL121" s="149">
        <f t="shared" si="390"/>
        <v>7605282.5450912397</v>
      </c>
      <c r="AM121" s="149">
        <f t="shared" si="390"/>
        <v>10695210.695019282</v>
      </c>
      <c r="AN121" s="149">
        <f t="shared" si="390"/>
        <v>10913603.078012913</v>
      </c>
      <c r="AO121" s="149">
        <f t="shared" si="390"/>
        <v>10435604.743917707</v>
      </c>
      <c r="AP121" s="149">
        <f t="shared" si="390"/>
        <v>10924833.356965348</v>
      </c>
      <c r="AQ121" s="149">
        <f t="shared" si="390"/>
        <v>12002117.854718469</v>
      </c>
      <c r="AR121" s="149">
        <f t="shared" si="390"/>
        <v>12512224.277311418</v>
      </c>
      <c r="AS121" s="149">
        <v>12922358.2595105</v>
      </c>
      <c r="AT121" s="149">
        <f t="shared" ref="AT121:AV121" si="391">SUM(AT123:AT133)</f>
        <v>11141256.460867673</v>
      </c>
      <c r="AU121" s="149">
        <f t="shared" si="391"/>
        <v>12731856.797291055</v>
      </c>
      <c r="AV121" s="149">
        <f t="shared" si="391"/>
        <v>12709810.045709316</v>
      </c>
      <c r="AW121" s="148">
        <f t="shared" ref="AW121:AW133" si="392">SUM(AK121:AV121)</f>
        <v>135576634.01745799</v>
      </c>
      <c r="AY121" s="149">
        <f t="shared" ref="AY121:BJ121" si="393">SUM(AY123:AY133)</f>
        <v>11817712.964026876</v>
      </c>
      <c r="AZ121" s="149">
        <f t="shared" si="393"/>
        <v>8917510.7549457643</v>
      </c>
      <c r="BA121" s="149">
        <f t="shared" si="393"/>
        <v>12105532.490405146</v>
      </c>
      <c r="BB121" s="149">
        <f t="shared" si="393"/>
        <v>11779801.539068867</v>
      </c>
      <c r="BC121" s="149">
        <f t="shared" si="393"/>
        <v>10071367.200625099</v>
      </c>
      <c r="BD121" s="149">
        <f t="shared" si="393"/>
        <v>11742653.018301956</v>
      </c>
      <c r="BE121" s="149">
        <f t="shared" si="393"/>
        <v>12166506.713667899</v>
      </c>
      <c r="BF121" s="149">
        <f t="shared" si="393"/>
        <v>11948387.945465066</v>
      </c>
      <c r="BG121" s="149">
        <f t="shared" si="393"/>
        <v>9304431.828498181</v>
      </c>
      <c r="BH121" s="149">
        <f t="shared" si="393"/>
        <v>12031276.083491823</v>
      </c>
      <c r="BI121" s="149">
        <f t="shared" si="393"/>
        <v>11552075.407337764</v>
      </c>
      <c r="BJ121" s="149">
        <f t="shared" si="393"/>
        <v>12333922.45774946</v>
      </c>
      <c r="BK121" s="148">
        <f t="shared" ref="BK121:BK133" si="394">SUM(AY121:BJ121)</f>
        <v>135771178.40358388</v>
      </c>
      <c r="BM121" s="149">
        <f t="shared" ref="BM121:BX121" si="395">SUM(BM123:BM133)</f>
        <v>12608613.217346122</v>
      </c>
      <c r="BN121" s="149">
        <f t="shared" si="395"/>
        <v>11385965.749162197</v>
      </c>
      <c r="BO121" s="149">
        <f t="shared" si="395"/>
        <v>10847639.675508352</v>
      </c>
      <c r="BP121" s="149">
        <f t="shared" si="395"/>
        <v>12372968.652265519</v>
      </c>
      <c r="BQ121" s="149">
        <f t="shared" si="395"/>
        <v>12246637.846536191</v>
      </c>
      <c r="BR121" s="149">
        <f t="shared" si="395"/>
        <v>12424165.937651392</v>
      </c>
      <c r="BS121" s="149">
        <f t="shared" si="395"/>
        <v>10108725.671821602</v>
      </c>
      <c r="BT121" s="149">
        <f t="shared" si="395"/>
        <v>12421381.556342144</v>
      </c>
      <c r="BU121" s="149">
        <f t="shared" si="395"/>
        <v>10788191.039087351</v>
      </c>
      <c r="BV121" s="149">
        <f t="shared" si="395"/>
        <v>12388512.857058588</v>
      </c>
      <c r="BW121" s="149">
        <f t="shared" si="395"/>
        <v>12222393.150978191</v>
      </c>
      <c r="BX121" s="149">
        <f t="shared" si="395"/>
        <v>11990495.172041295</v>
      </c>
      <c r="BY121" s="148">
        <f t="shared" ref="BY121:BY133" si="396">SUM(BM121:BX121)</f>
        <v>141805690.52579895</v>
      </c>
      <c r="CA121" s="149">
        <f t="shared" ref="CA121:CL121" si="397">SUM(CA123:CA133)</f>
        <v>0</v>
      </c>
      <c r="CB121" s="149">
        <f t="shared" si="397"/>
        <v>0</v>
      </c>
      <c r="CC121" s="149">
        <f t="shared" si="397"/>
        <v>0</v>
      </c>
      <c r="CD121" s="149">
        <f t="shared" si="397"/>
        <v>0</v>
      </c>
      <c r="CE121" s="149">
        <f t="shared" si="397"/>
        <v>0</v>
      </c>
      <c r="CF121" s="149">
        <f t="shared" si="397"/>
        <v>0</v>
      </c>
      <c r="CG121" s="149">
        <f t="shared" si="397"/>
        <v>0</v>
      </c>
      <c r="CH121" s="149">
        <f t="shared" si="397"/>
        <v>0</v>
      </c>
      <c r="CI121" s="149">
        <f t="shared" si="397"/>
        <v>0</v>
      </c>
      <c r="CJ121" s="149">
        <f t="shared" si="397"/>
        <v>0</v>
      </c>
      <c r="CK121" s="149">
        <f t="shared" si="397"/>
        <v>0</v>
      </c>
      <c r="CL121" s="149">
        <f t="shared" si="397"/>
        <v>0</v>
      </c>
      <c r="CM121" s="148">
        <f t="shared" ref="CM121:CM133" si="398">SUM(CA121:CL121)</f>
        <v>0</v>
      </c>
      <c r="CO121" s="149">
        <f t="shared" ref="CO121:CR121" si="399">SUM(CO123:CO133)</f>
        <v>0</v>
      </c>
      <c r="CP121" s="149">
        <f t="shared" si="399"/>
        <v>0</v>
      </c>
      <c r="CQ121" s="149">
        <f t="shared" si="399"/>
        <v>0</v>
      </c>
      <c r="CR121" s="149">
        <f t="shared" si="399"/>
        <v>0</v>
      </c>
      <c r="CS121" s="148">
        <f t="shared" ref="CS121:CS133" si="400">SUM(CO121:CR121)</f>
        <v>0</v>
      </c>
      <c r="CU121" s="149">
        <f t="shared" ref="CU121:CX121" si="401">SUM(CU123:CU133)</f>
        <v>0</v>
      </c>
      <c r="CV121" s="149">
        <f t="shared" si="401"/>
        <v>0</v>
      </c>
      <c r="CW121" s="149">
        <f t="shared" si="401"/>
        <v>0</v>
      </c>
      <c r="CX121" s="149">
        <f t="shared" si="401"/>
        <v>0</v>
      </c>
      <c r="CY121" s="148">
        <f t="shared" ref="CY121:CY133" si="402">SUM(CU121:CX121)</f>
        <v>0</v>
      </c>
      <c r="DA121" s="149">
        <f t="shared" ref="DA121:DS121" si="403">SUM(DA123:DA133)</f>
        <v>0</v>
      </c>
      <c r="DB121" s="149">
        <f t="shared" si="403"/>
        <v>0</v>
      </c>
      <c r="DC121" s="149">
        <f t="shared" si="403"/>
        <v>0</v>
      </c>
      <c r="DD121" s="149">
        <f t="shared" si="403"/>
        <v>0</v>
      </c>
      <c r="DE121" s="149">
        <f t="shared" si="403"/>
        <v>0</v>
      </c>
      <c r="DF121" s="149">
        <f t="shared" si="403"/>
        <v>0</v>
      </c>
      <c r="DG121" s="149">
        <f t="shared" si="403"/>
        <v>0</v>
      </c>
      <c r="DH121" s="149">
        <f t="shared" si="403"/>
        <v>0</v>
      </c>
      <c r="DI121" s="149">
        <f t="shared" si="403"/>
        <v>0</v>
      </c>
      <c r="DJ121" s="149">
        <f t="shared" si="403"/>
        <v>0</v>
      </c>
      <c r="DK121" s="149">
        <f t="shared" si="403"/>
        <v>0</v>
      </c>
      <c r="DL121" s="149">
        <f t="shared" si="403"/>
        <v>0</v>
      </c>
      <c r="DM121" s="149">
        <f t="shared" si="403"/>
        <v>0</v>
      </c>
      <c r="DN121" s="149">
        <f t="shared" si="403"/>
        <v>0</v>
      </c>
      <c r="DO121" s="149">
        <f t="shared" si="403"/>
        <v>0</v>
      </c>
      <c r="DP121" s="149">
        <f t="shared" si="403"/>
        <v>0</v>
      </c>
      <c r="DQ121" s="149">
        <f t="shared" si="403"/>
        <v>0</v>
      </c>
      <c r="DR121" s="149">
        <f t="shared" si="403"/>
        <v>0</v>
      </c>
      <c r="DS121" s="149">
        <f t="shared" si="403"/>
        <v>0</v>
      </c>
      <c r="DU121" s="148">
        <f t="shared" ref="DU121:DU133" si="404">+BY121-BK121</f>
        <v>6034512.1222150624</v>
      </c>
      <c r="DW121" s="148">
        <f t="shared" ref="DW121:DW133" si="405">+DU121-BM121</f>
        <v>-6574101.0951310601</v>
      </c>
      <c r="DX121" s="148">
        <f t="shared" ref="DX121:DX137" si="406">+SUM(BY121,CM121,CS120:CS121,CY121,DA121:DS121)</f>
        <v>141805690.52579895</v>
      </c>
    </row>
    <row r="122" spans="1:128" s="70" customFormat="1" x14ac:dyDescent="0.3">
      <c r="A122" s="10" t="str">
        <f t="shared" si="230"/>
        <v>INSTALACIONES PLANTA OXIDOS</v>
      </c>
      <c r="B122" s="71"/>
      <c r="C122" s="72"/>
      <c r="D122" s="71"/>
      <c r="E122" s="72"/>
      <c r="F122" s="73" t="s">
        <v>115</v>
      </c>
      <c r="G122" s="98" t="s">
        <v>178</v>
      </c>
      <c r="I122" s="99">
        <f t="shared" ref="I122:T122" si="407">SUM(I123:I132)</f>
        <v>5641469.2540068151</v>
      </c>
      <c r="J122" s="99">
        <f t="shared" si="407"/>
        <v>4584123.5980449431</v>
      </c>
      <c r="K122" s="99">
        <f t="shared" si="407"/>
        <v>5536279.050496513</v>
      </c>
      <c r="L122" s="99">
        <f t="shared" si="407"/>
        <v>4900362.1968413014</v>
      </c>
      <c r="M122" s="99">
        <f t="shared" si="407"/>
        <v>5078276.8360734908</v>
      </c>
      <c r="N122" s="99">
        <f t="shared" si="407"/>
        <v>4547337.3604610311</v>
      </c>
      <c r="O122" s="99">
        <f t="shared" si="407"/>
        <v>6001635.5597910788</v>
      </c>
      <c r="P122" s="99">
        <f t="shared" si="407"/>
        <v>5699290.143351418</v>
      </c>
      <c r="Q122" s="99">
        <f t="shared" si="407"/>
        <v>6148037.4533769917</v>
      </c>
      <c r="R122" s="99">
        <f t="shared" si="407"/>
        <v>5566305.8279991997</v>
      </c>
      <c r="S122" s="99">
        <f t="shared" si="407"/>
        <v>5603191.7788680689</v>
      </c>
      <c r="T122" s="99">
        <f t="shared" si="407"/>
        <v>5815425.9794758707</v>
      </c>
      <c r="U122" s="99">
        <f t="shared" si="387"/>
        <v>65121735.038786724</v>
      </c>
      <c r="W122" s="99">
        <f>SUM(W123:W132)</f>
        <v>5231112.2547649182</v>
      </c>
      <c r="X122" s="99">
        <f>SUM(X123:X132)</f>
        <v>5578318.4031083994</v>
      </c>
      <c r="Y122" s="99">
        <f>SUM(Y123:Y132)</f>
        <v>4520146.58742001</v>
      </c>
      <c r="Z122" s="99">
        <f t="shared" ref="Z122:AH122" si="408">SUM(Z123:Z132)</f>
        <v>5537290.2426267918</v>
      </c>
      <c r="AA122" s="99">
        <f t="shared" si="408"/>
        <v>5018161.8516415358</v>
      </c>
      <c r="AB122" s="99">
        <f t="shared" si="408"/>
        <v>5263802.9295044458</v>
      </c>
      <c r="AC122" s="99">
        <f t="shared" si="408"/>
        <v>5437633.4504401442</v>
      </c>
      <c r="AD122" s="99">
        <f t="shared" si="408"/>
        <v>4906510.5789800528</v>
      </c>
      <c r="AE122" s="99">
        <f t="shared" si="408"/>
        <v>5241561.5918796044</v>
      </c>
      <c r="AF122" s="99">
        <f t="shared" si="408"/>
        <v>5035425.7604646077</v>
      </c>
      <c r="AG122" s="99">
        <f t="shared" si="408"/>
        <v>5384796.2836316032</v>
      </c>
      <c r="AH122" s="99">
        <f t="shared" si="408"/>
        <v>5614942.9273558501</v>
      </c>
      <c r="AI122" s="99">
        <f t="shared" si="389"/>
        <v>62769702.861817963</v>
      </c>
      <c r="AK122" s="33">
        <f t="shared" ref="AK122:AR122" si="409">SUM(AK123:AK132)</f>
        <v>5723991.2945430679</v>
      </c>
      <c r="AL122" s="33">
        <f t="shared" si="409"/>
        <v>4154023.6894859034</v>
      </c>
      <c r="AM122" s="33">
        <f t="shared" si="409"/>
        <v>5489010.1130082328</v>
      </c>
      <c r="AN122" s="33">
        <f t="shared" si="409"/>
        <v>5475476.8690744117</v>
      </c>
      <c r="AO122" s="33">
        <f t="shared" si="409"/>
        <v>4900151.0913496222</v>
      </c>
      <c r="AP122" s="33">
        <f t="shared" si="409"/>
        <v>5357958.2811353486</v>
      </c>
      <c r="AQ122" s="33">
        <f t="shared" si="409"/>
        <v>5710983.8373184679</v>
      </c>
      <c r="AR122" s="33">
        <f t="shared" si="409"/>
        <v>5585659.7327114176</v>
      </c>
      <c r="AS122" s="33">
        <v>5616994.5589105003</v>
      </c>
      <c r="AT122" s="33">
        <f t="shared" ref="AT122:AV122" si="410">SUM(AT123:AT132)</f>
        <v>4868344.0451850714</v>
      </c>
      <c r="AU122" s="33">
        <f t="shared" si="410"/>
        <v>5564918.2458910542</v>
      </c>
      <c r="AV122" s="33">
        <f t="shared" si="410"/>
        <v>5587174.1296093175</v>
      </c>
      <c r="AW122" s="99">
        <f t="shared" si="392"/>
        <v>64034685.888222419</v>
      </c>
      <c r="AY122" s="33">
        <f t="shared" ref="AY122:BJ122" si="411">SUM(AY123:AY132)</f>
        <v>5121555.1818601936</v>
      </c>
      <c r="AZ122" s="33">
        <f t="shared" si="411"/>
        <v>3841963.8013732876</v>
      </c>
      <c r="BA122" s="33">
        <f t="shared" si="411"/>
        <v>5202300.9069721848</v>
      </c>
      <c r="BB122" s="33">
        <f t="shared" si="411"/>
        <v>5026424.842445231</v>
      </c>
      <c r="BC122" s="33">
        <f t="shared" si="411"/>
        <v>4272072.9110551383</v>
      </c>
      <c r="BD122" s="33">
        <f t="shared" si="411"/>
        <v>4995613.4740656726</v>
      </c>
      <c r="BE122" s="33">
        <f t="shared" si="411"/>
        <v>5188047.1965055298</v>
      </c>
      <c r="BF122" s="33">
        <f t="shared" si="411"/>
        <v>5108035.6722457707</v>
      </c>
      <c r="BG122" s="33">
        <f t="shared" si="411"/>
        <v>3999164.4863614468</v>
      </c>
      <c r="BH122" s="33">
        <f t="shared" si="411"/>
        <v>5157032.4908493636</v>
      </c>
      <c r="BI122" s="33">
        <f t="shared" si="411"/>
        <v>4956926.3535888297</v>
      </c>
      <c r="BJ122" s="33">
        <f t="shared" si="411"/>
        <v>5233914.6804170646</v>
      </c>
      <c r="BK122" s="99">
        <f t="shared" si="394"/>
        <v>58103051.997739702</v>
      </c>
      <c r="BM122" s="33">
        <f t="shared" ref="BM122:BX122" si="412">SUM(BM123:BM132)</f>
        <v>5777090.1252461225</v>
      </c>
      <c r="BN122" s="33">
        <f t="shared" si="412"/>
        <v>5152522.6265621958</v>
      </c>
      <c r="BO122" s="33">
        <f t="shared" si="412"/>
        <v>4967566.1999583514</v>
      </c>
      <c r="BP122" s="33">
        <f t="shared" si="412"/>
        <v>5362212.7718014158</v>
      </c>
      <c r="BQ122" s="33">
        <f t="shared" si="412"/>
        <v>5322039.0568804694</v>
      </c>
      <c r="BR122" s="33">
        <f t="shared" si="412"/>
        <v>5383436.3404554939</v>
      </c>
      <c r="BS122" s="33">
        <f t="shared" si="412"/>
        <v>4273255.4457056923</v>
      </c>
      <c r="BT122" s="33">
        <f t="shared" si="412"/>
        <v>5151879.2868694169</v>
      </c>
      <c r="BU122" s="33">
        <f t="shared" si="412"/>
        <v>4503411.1692876769</v>
      </c>
      <c r="BV122" s="33">
        <f t="shared" si="412"/>
        <v>5164197.5376689043</v>
      </c>
      <c r="BW122" s="33">
        <f t="shared" si="412"/>
        <v>5017693.5759304343</v>
      </c>
      <c r="BX122" s="33">
        <f t="shared" si="412"/>
        <v>4926269.2127994848</v>
      </c>
      <c r="BY122" s="99">
        <f t="shared" si="396"/>
        <v>61001573.349165648</v>
      </c>
      <c r="CA122" s="33">
        <f t="shared" ref="CA122:CL122" si="413">SUM(CA123:CA132)</f>
        <v>0</v>
      </c>
      <c r="CB122" s="33">
        <f t="shared" si="413"/>
        <v>0</v>
      </c>
      <c r="CC122" s="33">
        <f t="shared" si="413"/>
        <v>0</v>
      </c>
      <c r="CD122" s="33">
        <f t="shared" si="413"/>
        <v>0</v>
      </c>
      <c r="CE122" s="33">
        <f t="shared" si="413"/>
        <v>0</v>
      </c>
      <c r="CF122" s="33">
        <f t="shared" si="413"/>
        <v>0</v>
      </c>
      <c r="CG122" s="33">
        <f t="shared" si="413"/>
        <v>0</v>
      </c>
      <c r="CH122" s="33">
        <f t="shared" si="413"/>
        <v>0</v>
      </c>
      <c r="CI122" s="33">
        <f t="shared" si="413"/>
        <v>0</v>
      </c>
      <c r="CJ122" s="33">
        <f t="shared" si="413"/>
        <v>0</v>
      </c>
      <c r="CK122" s="33">
        <f t="shared" si="413"/>
        <v>0</v>
      </c>
      <c r="CL122" s="33">
        <f t="shared" si="413"/>
        <v>0</v>
      </c>
      <c r="CM122" s="99">
        <f t="shared" si="398"/>
        <v>0</v>
      </c>
      <c r="CO122" s="33">
        <f t="shared" ref="CO122:CR122" si="414">SUM(CO123:CO132)</f>
        <v>0</v>
      </c>
      <c r="CP122" s="33">
        <f t="shared" si="414"/>
        <v>0</v>
      </c>
      <c r="CQ122" s="33">
        <f t="shared" si="414"/>
        <v>0</v>
      </c>
      <c r="CR122" s="33">
        <f t="shared" si="414"/>
        <v>0</v>
      </c>
      <c r="CS122" s="99">
        <f t="shared" si="400"/>
        <v>0</v>
      </c>
      <c r="CU122" s="33">
        <f t="shared" ref="CU122:CX122" si="415">SUM(CU123:CU132)</f>
        <v>0</v>
      </c>
      <c r="CV122" s="33">
        <f t="shared" si="415"/>
        <v>0</v>
      </c>
      <c r="CW122" s="33">
        <f t="shared" si="415"/>
        <v>0</v>
      </c>
      <c r="CX122" s="33">
        <f t="shared" si="415"/>
        <v>0</v>
      </c>
      <c r="CY122" s="99">
        <f t="shared" si="402"/>
        <v>0</v>
      </c>
      <c r="DA122" s="33">
        <f t="shared" ref="DA122:DS122" si="416">SUM(DA123:DA132)</f>
        <v>0</v>
      </c>
      <c r="DB122" s="33">
        <f t="shared" si="416"/>
        <v>0</v>
      </c>
      <c r="DC122" s="33">
        <f t="shared" si="416"/>
        <v>0</v>
      </c>
      <c r="DD122" s="33">
        <f t="shared" si="416"/>
        <v>0</v>
      </c>
      <c r="DE122" s="33">
        <f t="shared" si="416"/>
        <v>0</v>
      </c>
      <c r="DF122" s="33">
        <f t="shared" si="416"/>
        <v>0</v>
      </c>
      <c r="DG122" s="33">
        <f t="shared" si="416"/>
        <v>0</v>
      </c>
      <c r="DH122" s="33">
        <f t="shared" si="416"/>
        <v>0</v>
      </c>
      <c r="DI122" s="33">
        <f t="shared" si="416"/>
        <v>0</v>
      </c>
      <c r="DJ122" s="33">
        <f t="shared" si="416"/>
        <v>0</v>
      </c>
      <c r="DK122" s="33">
        <f t="shared" si="416"/>
        <v>0</v>
      </c>
      <c r="DL122" s="33">
        <f t="shared" si="416"/>
        <v>0</v>
      </c>
      <c r="DM122" s="33">
        <f t="shared" si="416"/>
        <v>0</v>
      </c>
      <c r="DN122" s="33">
        <f t="shared" si="416"/>
        <v>0</v>
      </c>
      <c r="DO122" s="33">
        <f t="shared" si="416"/>
        <v>0</v>
      </c>
      <c r="DP122" s="33">
        <f t="shared" si="416"/>
        <v>0</v>
      </c>
      <c r="DQ122" s="33">
        <f t="shared" si="416"/>
        <v>0</v>
      </c>
      <c r="DR122" s="33">
        <f t="shared" si="416"/>
        <v>0</v>
      </c>
      <c r="DS122" s="33">
        <f t="shared" si="416"/>
        <v>0</v>
      </c>
      <c r="DU122" s="93">
        <f t="shared" si="404"/>
        <v>2898521.3514259458</v>
      </c>
      <c r="DW122" s="93">
        <f t="shared" si="405"/>
        <v>-2878568.7738201767</v>
      </c>
      <c r="DX122" s="99">
        <f t="shared" si="406"/>
        <v>61001573.349165648</v>
      </c>
    </row>
    <row r="123" spans="1:128" x14ac:dyDescent="0.3">
      <c r="A123" s="12" t="str">
        <f t="shared" si="230"/>
        <v>2120101POWER-1001CHANCADO PRIMARIO OXIDOS</v>
      </c>
      <c r="B123" s="15" t="s">
        <v>116</v>
      </c>
      <c r="C123" s="16" t="s">
        <v>64</v>
      </c>
      <c r="D123" s="15" t="s">
        <v>117</v>
      </c>
      <c r="E123" s="16" t="s">
        <v>118</v>
      </c>
      <c r="F123" s="77" t="s">
        <v>119</v>
      </c>
      <c r="G123" s="39" t="s">
        <v>178</v>
      </c>
      <c r="I123" s="40">
        <v>170252.04964881431</v>
      </c>
      <c r="J123" s="40">
        <v>154279.84579052517</v>
      </c>
      <c r="K123" s="40">
        <v>180876.99337154248</v>
      </c>
      <c r="L123" s="40">
        <v>157399.51684130204</v>
      </c>
      <c r="M123" s="40">
        <v>158016.55679528578</v>
      </c>
      <c r="N123" s="40">
        <v>130630.29944866299</v>
      </c>
      <c r="O123" s="40">
        <v>170332.8934046565</v>
      </c>
      <c r="P123" s="40">
        <v>158809.02334296246</v>
      </c>
      <c r="Q123" s="40">
        <v>180130.23337699007</v>
      </c>
      <c r="R123" s="40">
        <v>182145.57799919948</v>
      </c>
      <c r="S123" s="40">
        <v>151010.54886806916</v>
      </c>
      <c r="T123" s="40">
        <v>174556.66947587172</v>
      </c>
      <c r="U123" s="40">
        <f t="shared" si="387"/>
        <v>1968440.2083638823</v>
      </c>
      <c r="W123" s="42">
        <v>163190.01476491868</v>
      </c>
      <c r="X123" s="42">
        <v>163096.34093017463</v>
      </c>
      <c r="Y123" s="42">
        <v>147649.5874200103</v>
      </c>
      <c r="Z123" s="42">
        <v>138291.06771337119</v>
      </c>
      <c r="AA123" s="42">
        <v>147077.13164153666</v>
      </c>
      <c r="AB123" s="42">
        <v>123569.70950444516</v>
      </c>
      <c r="AC123" s="42">
        <v>137574.44557510799</v>
      </c>
      <c r="AD123" s="42">
        <v>164317.38019214224</v>
      </c>
      <c r="AE123" s="42">
        <v>156951.84751960862</v>
      </c>
      <c r="AF123" s="42">
        <v>163730.61219682812</v>
      </c>
      <c r="AG123" s="42">
        <v>182906.74218160281</v>
      </c>
      <c r="AH123" s="42">
        <v>199948.19819155024</v>
      </c>
      <c r="AI123" s="40">
        <f t="shared" si="389"/>
        <v>1888303.0778312969</v>
      </c>
      <c r="AK123" s="92">
        <v>186766.95364206861</v>
      </c>
      <c r="AL123" s="92">
        <v>154452.18216471723</v>
      </c>
      <c r="AM123" s="92">
        <v>188436.00251137832</v>
      </c>
      <c r="AN123" s="92">
        <v>166547.39933611249</v>
      </c>
      <c r="AO123" s="92">
        <v>155105.89245089324</v>
      </c>
      <c r="AP123" s="92">
        <v>157658.15111134766</v>
      </c>
      <c r="AQ123" s="92">
        <v>177130.16123846802</v>
      </c>
      <c r="AR123" s="92">
        <v>172812.16541141801</v>
      </c>
      <c r="AS123" s="92">
        <v>177858.77300050046</v>
      </c>
      <c r="AT123" s="92">
        <v>159030.48498708097</v>
      </c>
      <c r="AU123" s="92">
        <v>179361.29683105365</v>
      </c>
      <c r="AV123" s="92">
        <v>175869.98975331796</v>
      </c>
      <c r="AW123" s="40">
        <f t="shared" si="392"/>
        <v>2051029.4524383568</v>
      </c>
      <c r="AY123" s="92">
        <f t="shared" ref="AY123:BJ132" si="417">AY60*AY$8</f>
        <v>119849.40451665179</v>
      </c>
      <c r="AZ123" s="92">
        <f t="shared" si="417"/>
        <v>89905.713678531218</v>
      </c>
      <c r="BA123" s="92">
        <f t="shared" si="417"/>
        <v>121738.93352264847</v>
      </c>
      <c r="BB123" s="92">
        <f t="shared" si="417"/>
        <v>117623.2614555105</v>
      </c>
      <c r="BC123" s="92">
        <f t="shared" si="417"/>
        <v>99970.687859641999</v>
      </c>
      <c r="BD123" s="92">
        <f t="shared" si="417"/>
        <v>116902.2452755595</v>
      </c>
      <c r="BE123" s="92">
        <f t="shared" si="417"/>
        <v>121405.38274540957</v>
      </c>
      <c r="BF123" s="92">
        <f t="shared" si="417"/>
        <v>119533.0347580315</v>
      </c>
      <c r="BG123" s="92">
        <f t="shared" si="417"/>
        <v>93584.363583968283</v>
      </c>
      <c r="BH123" s="92">
        <f t="shared" si="417"/>
        <v>120679.60827414814</v>
      </c>
      <c r="BI123" s="92">
        <f t="shared" si="417"/>
        <v>115996.9287873108</v>
      </c>
      <c r="BJ123" s="92">
        <f t="shared" si="417"/>
        <v>122478.72676656641</v>
      </c>
      <c r="BK123" s="40">
        <f t="shared" si="394"/>
        <v>1359668.2912239784</v>
      </c>
      <c r="BM123" s="51">
        <f>+[9]ENERO!$D$34</f>
        <v>186301.7313861227</v>
      </c>
      <c r="BN123" s="51">
        <f>+[10]FEBRERO!$D$34</f>
        <v>172707.11027219624</v>
      </c>
      <c r="BO123" s="51">
        <f>+[11]MARZO!$D34</f>
        <v>171363.83185885171</v>
      </c>
      <c r="BP123" s="92">
        <f t="shared" ref="BP123:BX132" si="418">BP60*BP$8</f>
        <v>165442.14039740618</v>
      </c>
      <c r="BQ123" s="92">
        <f t="shared" si="418"/>
        <v>164202.64736214493</v>
      </c>
      <c r="BR123" s="92">
        <f t="shared" si="418"/>
        <v>166096.9582448939</v>
      </c>
      <c r="BS123" s="92">
        <f t="shared" si="418"/>
        <v>99998.360327995222</v>
      </c>
      <c r="BT123" s="92">
        <f t="shared" si="418"/>
        <v>120559.0182567767</v>
      </c>
      <c r="BU123" s="92">
        <f t="shared" si="418"/>
        <v>105384.22954894954</v>
      </c>
      <c r="BV123" s="92">
        <f t="shared" si="418"/>
        <v>120847.27738326904</v>
      </c>
      <c r="BW123" s="92">
        <f t="shared" si="418"/>
        <v>117418.94127241831</v>
      </c>
      <c r="BX123" s="92">
        <f t="shared" si="418"/>
        <v>115279.52168393724</v>
      </c>
      <c r="BY123" s="40">
        <f t="shared" si="396"/>
        <v>1705601.7679949615</v>
      </c>
      <c r="CA123" s="92">
        <f t="shared" ref="CA123:CL132" si="419">CA60*CA$8</f>
        <v>0</v>
      </c>
      <c r="CB123" s="92">
        <f t="shared" si="419"/>
        <v>0</v>
      </c>
      <c r="CC123" s="92">
        <f t="shared" si="419"/>
        <v>0</v>
      </c>
      <c r="CD123" s="92">
        <f t="shared" si="419"/>
        <v>0</v>
      </c>
      <c r="CE123" s="92">
        <f t="shared" si="419"/>
        <v>0</v>
      </c>
      <c r="CF123" s="92">
        <f t="shared" si="419"/>
        <v>0</v>
      </c>
      <c r="CG123" s="92">
        <f t="shared" si="419"/>
        <v>0</v>
      </c>
      <c r="CH123" s="92">
        <f t="shared" si="419"/>
        <v>0</v>
      </c>
      <c r="CI123" s="92">
        <f t="shared" si="419"/>
        <v>0</v>
      </c>
      <c r="CJ123" s="92">
        <f t="shared" si="419"/>
        <v>0</v>
      </c>
      <c r="CK123" s="92">
        <f t="shared" si="419"/>
        <v>0</v>
      </c>
      <c r="CL123" s="92">
        <f t="shared" si="419"/>
        <v>0</v>
      </c>
      <c r="CM123" s="40">
        <f t="shared" si="398"/>
        <v>0</v>
      </c>
      <c r="CO123" s="92">
        <f t="shared" ref="CO123:CR132" si="420">CO60*CO$8</f>
        <v>0</v>
      </c>
      <c r="CP123" s="92">
        <f t="shared" si="420"/>
        <v>0</v>
      </c>
      <c r="CQ123" s="92">
        <f t="shared" si="420"/>
        <v>0</v>
      </c>
      <c r="CR123" s="92">
        <f t="shared" si="420"/>
        <v>0</v>
      </c>
      <c r="CS123" s="40">
        <f t="shared" si="400"/>
        <v>0</v>
      </c>
      <c r="CU123" s="92">
        <f t="shared" ref="CU123:CX132" si="421">CU60*CU$8</f>
        <v>0</v>
      </c>
      <c r="CV123" s="92">
        <f t="shared" si="421"/>
        <v>0</v>
      </c>
      <c r="CW123" s="92">
        <f t="shared" si="421"/>
        <v>0</v>
      </c>
      <c r="CX123" s="92">
        <f t="shared" si="421"/>
        <v>0</v>
      </c>
      <c r="CY123" s="40">
        <f t="shared" si="402"/>
        <v>0</v>
      </c>
      <c r="DA123" s="92">
        <f t="shared" ref="DA123:DS132" si="422">DA60*DA$8</f>
        <v>0</v>
      </c>
      <c r="DB123" s="92">
        <f t="shared" si="422"/>
        <v>0</v>
      </c>
      <c r="DC123" s="92">
        <f t="shared" si="422"/>
        <v>0</v>
      </c>
      <c r="DD123" s="92">
        <f t="shared" si="422"/>
        <v>0</v>
      </c>
      <c r="DE123" s="92">
        <f t="shared" si="422"/>
        <v>0</v>
      </c>
      <c r="DF123" s="92">
        <f t="shared" si="422"/>
        <v>0</v>
      </c>
      <c r="DG123" s="92">
        <f t="shared" si="422"/>
        <v>0</v>
      </c>
      <c r="DH123" s="92">
        <f t="shared" si="422"/>
        <v>0</v>
      </c>
      <c r="DI123" s="92">
        <f t="shared" si="422"/>
        <v>0</v>
      </c>
      <c r="DJ123" s="92">
        <f t="shared" si="422"/>
        <v>0</v>
      </c>
      <c r="DK123" s="92">
        <f t="shared" si="422"/>
        <v>0</v>
      </c>
      <c r="DL123" s="92">
        <f t="shared" si="422"/>
        <v>0</v>
      </c>
      <c r="DM123" s="92">
        <f t="shared" si="422"/>
        <v>0</v>
      </c>
      <c r="DN123" s="92">
        <f t="shared" si="422"/>
        <v>0</v>
      </c>
      <c r="DO123" s="92">
        <f t="shared" si="422"/>
        <v>0</v>
      </c>
      <c r="DP123" s="92">
        <f t="shared" si="422"/>
        <v>0</v>
      </c>
      <c r="DQ123" s="92">
        <f t="shared" si="422"/>
        <v>0</v>
      </c>
      <c r="DR123" s="92">
        <f t="shared" si="422"/>
        <v>0</v>
      </c>
      <c r="DS123" s="92">
        <f t="shared" si="422"/>
        <v>0</v>
      </c>
      <c r="DU123" s="93">
        <f t="shared" si="404"/>
        <v>345933.47677098308</v>
      </c>
      <c r="DW123" s="93">
        <f t="shared" si="405"/>
        <v>159631.74538486038</v>
      </c>
      <c r="DX123" s="40">
        <f t="shared" si="406"/>
        <v>1705601.7679949615</v>
      </c>
    </row>
    <row r="124" spans="1:128" x14ac:dyDescent="0.3">
      <c r="A124" s="12" t="str">
        <f t="shared" si="230"/>
        <v>2120102POWER-1056ZARANDEOS Y CHANCADO SECUNDARIO</v>
      </c>
      <c r="B124" s="15" t="s">
        <v>120</v>
      </c>
      <c r="C124" s="16" t="s">
        <v>121</v>
      </c>
      <c r="D124" s="15" t="s">
        <v>122</v>
      </c>
      <c r="E124" s="16" t="s">
        <v>123</v>
      </c>
      <c r="F124" s="77" t="s">
        <v>124</v>
      </c>
      <c r="G124" s="39" t="s">
        <v>178</v>
      </c>
      <c r="I124" s="40">
        <v>662690.2335816659</v>
      </c>
      <c r="J124" s="40">
        <v>527647.50986742927</v>
      </c>
      <c r="K124" s="40">
        <v>660918.24402385775</v>
      </c>
      <c r="L124" s="40">
        <v>584850.90599999996</v>
      </c>
      <c r="M124" s="40">
        <v>599215.10410854488</v>
      </c>
      <c r="N124" s="40">
        <v>539220.53011053009</v>
      </c>
      <c r="O124" s="40">
        <v>731356.39169571176</v>
      </c>
      <c r="P124" s="40">
        <v>693984.42975726782</v>
      </c>
      <c r="Q124" s="40">
        <v>757843.45000000019</v>
      </c>
      <c r="R124" s="40">
        <v>669882.94600000011</v>
      </c>
      <c r="S124" s="40">
        <v>699123.32799999986</v>
      </c>
      <c r="T124" s="40">
        <v>699784.21</v>
      </c>
      <c r="U124" s="40">
        <f t="shared" si="387"/>
        <v>7826517.2831450077</v>
      </c>
      <c r="W124" s="42">
        <v>614176.34</v>
      </c>
      <c r="X124" s="42">
        <v>664705.49069252925</v>
      </c>
      <c r="Y124" s="42">
        <v>513601.05800000002</v>
      </c>
      <c r="Z124" s="42">
        <v>668785.58944933908</v>
      </c>
      <c r="AA124" s="42">
        <v>589869.35600000003</v>
      </c>
      <c r="AB124" s="42">
        <v>631534.77600000007</v>
      </c>
      <c r="AC124" s="42">
        <v>639107.91866085841</v>
      </c>
      <c r="AD124" s="42">
        <v>570497.15793040011</v>
      </c>
      <c r="AE124" s="42">
        <v>610767.15379177022</v>
      </c>
      <c r="AF124" s="42">
        <v>571654.10051960009</v>
      </c>
      <c r="AG124" s="42">
        <v>629818.30687000009</v>
      </c>
      <c r="AH124" s="42">
        <v>661274.83719600004</v>
      </c>
      <c r="AI124" s="40">
        <f t="shared" si="389"/>
        <v>7365792.0851104986</v>
      </c>
      <c r="AK124" s="92">
        <v>671049.06410000008</v>
      </c>
      <c r="AL124" s="92">
        <v>468031.11662676244</v>
      </c>
      <c r="AM124" s="92">
        <v>644169.75317172543</v>
      </c>
      <c r="AN124" s="92">
        <v>646483.86453862942</v>
      </c>
      <c r="AO124" s="92">
        <v>556065.26348729245</v>
      </c>
      <c r="AP124" s="92">
        <v>632999.64048000006</v>
      </c>
      <c r="AQ124" s="92">
        <v>667168.28295999998</v>
      </c>
      <c r="AR124" s="92">
        <v>643304.26731999998</v>
      </c>
      <c r="AS124" s="92">
        <v>650452.02159999998</v>
      </c>
      <c r="AT124" s="92">
        <v>554709.74437164329</v>
      </c>
      <c r="AU124" s="92">
        <v>631422.20571200002</v>
      </c>
      <c r="AV124" s="92">
        <v>627343.34080519993</v>
      </c>
      <c r="AW124" s="40">
        <f t="shared" si="392"/>
        <v>7393198.5651732516</v>
      </c>
      <c r="AY124" s="92">
        <f t="shared" si="417"/>
        <v>298641.78465243813</v>
      </c>
      <c r="AZ124" s="92">
        <f t="shared" si="417"/>
        <v>224027.83636423678</v>
      </c>
      <c r="BA124" s="92">
        <f t="shared" si="417"/>
        <v>303350.12940207764</v>
      </c>
      <c r="BB124" s="92">
        <f t="shared" si="417"/>
        <v>293094.66208347696</v>
      </c>
      <c r="BC124" s="92">
        <f t="shared" si="417"/>
        <v>249107.82624028163</v>
      </c>
      <c r="BD124" s="92">
        <f t="shared" si="417"/>
        <v>291298.02771877358</v>
      </c>
      <c r="BE124" s="92">
        <f t="shared" si="417"/>
        <v>302518.98468518426</v>
      </c>
      <c r="BF124" s="92">
        <f t="shared" si="417"/>
        <v>297853.45174660964</v>
      </c>
      <c r="BG124" s="92">
        <f t="shared" si="417"/>
        <v>233194.32807357691</v>
      </c>
      <c r="BH124" s="92">
        <f t="shared" si="417"/>
        <v>300710.49356896366</v>
      </c>
      <c r="BI124" s="92">
        <f t="shared" si="417"/>
        <v>289042.15224891831</v>
      </c>
      <c r="BJ124" s="92">
        <f t="shared" si="417"/>
        <v>305193.55261747434</v>
      </c>
      <c r="BK124" s="40">
        <f t="shared" si="394"/>
        <v>3388033.2294020122</v>
      </c>
      <c r="BM124" s="51">
        <f>+[9]ENERO!$D$35</f>
        <v>632198.99030800001</v>
      </c>
      <c r="BN124" s="51">
        <f>+[10]FEBRERO!$D$35</f>
        <v>556002.66979999992</v>
      </c>
      <c r="BO124" s="51">
        <f>+[11]MARZO!$D35</f>
        <v>551152.75393600005</v>
      </c>
      <c r="BP124" s="92">
        <f t="shared" si="418"/>
        <v>577316.52641892876</v>
      </c>
      <c r="BQ124" s="92">
        <f t="shared" si="418"/>
        <v>572991.26919051888</v>
      </c>
      <c r="BR124" s="92">
        <f t="shared" si="418"/>
        <v>579601.5377482106</v>
      </c>
      <c r="BS124" s="92">
        <f t="shared" si="418"/>
        <v>249176.78073670215</v>
      </c>
      <c r="BT124" s="92">
        <f t="shared" si="418"/>
        <v>300410.00631878234</v>
      </c>
      <c r="BU124" s="92">
        <f t="shared" si="418"/>
        <v>262597.33632925799</v>
      </c>
      <c r="BV124" s="92">
        <f t="shared" si="418"/>
        <v>301128.29290789983</v>
      </c>
      <c r="BW124" s="92">
        <f t="shared" si="418"/>
        <v>292585.5352808428</v>
      </c>
      <c r="BX124" s="92">
        <f t="shared" si="418"/>
        <v>287254.51101250283</v>
      </c>
      <c r="BY124" s="40">
        <f t="shared" si="396"/>
        <v>5162416.2099876469</v>
      </c>
      <c r="CA124" s="92">
        <f t="shared" si="419"/>
        <v>0</v>
      </c>
      <c r="CB124" s="92">
        <f t="shared" si="419"/>
        <v>0</v>
      </c>
      <c r="CC124" s="92">
        <f t="shared" si="419"/>
        <v>0</v>
      </c>
      <c r="CD124" s="92">
        <f t="shared" si="419"/>
        <v>0</v>
      </c>
      <c r="CE124" s="92">
        <f t="shared" si="419"/>
        <v>0</v>
      </c>
      <c r="CF124" s="92">
        <f t="shared" si="419"/>
        <v>0</v>
      </c>
      <c r="CG124" s="92">
        <f t="shared" si="419"/>
        <v>0</v>
      </c>
      <c r="CH124" s="92">
        <f t="shared" si="419"/>
        <v>0</v>
      </c>
      <c r="CI124" s="92">
        <f t="shared" si="419"/>
        <v>0</v>
      </c>
      <c r="CJ124" s="92">
        <f t="shared" si="419"/>
        <v>0</v>
      </c>
      <c r="CK124" s="92">
        <f t="shared" si="419"/>
        <v>0</v>
      </c>
      <c r="CL124" s="92">
        <f t="shared" si="419"/>
        <v>0</v>
      </c>
      <c r="CM124" s="40">
        <f t="shared" si="398"/>
        <v>0</v>
      </c>
      <c r="CO124" s="92">
        <f t="shared" si="420"/>
        <v>0</v>
      </c>
      <c r="CP124" s="92">
        <f t="shared" si="420"/>
        <v>0</v>
      </c>
      <c r="CQ124" s="92">
        <f t="shared" si="420"/>
        <v>0</v>
      </c>
      <c r="CR124" s="92">
        <f t="shared" si="420"/>
        <v>0</v>
      </c>
      <c r="CS124" s="40">
        <f t="shared" si="400"/>
        <v>0</v>
      </c>
      <c r="CU124" s="92">
        <f t="shared" si="421"/>
        <v>0</v>
      </c>
      <c r="CV124" s="92">
        <f t="shared" si="421"/>
        <v>0</v>
      </c>
      <c r="CW124" s="92">
        <f t="shared" si="421"/>
        <v>0</v>
      </c>
      <c r="CX124" s="92">
        <f t="shared" si="421"/>
        <v>0</v>
      </c>
      <c r="CY124" s="40">
        <f t="shared" si="402"/>
        <v>0</v>
      </c>
      <c r="DA124" s="92">
        <f t="shared" si="422"/>
        <v>0</v>
      </c>
      <c r="DB124" s="92">
        <f t="shared" si="422"/>
        <v>0</v>
      </c>
      <c r="DC124" s="92">
        <f t="shared" si="422"/>
        <v>0</v>
      </c>
      <c r="DD124" s="92">
        <f t="shared" si="422"/>
        <v>0</v>
      </c>
      <c r="DE124" s="92">
        <f t="shared" si="422"/>
        <v>0</v>
      </c>
      <c r="DF124" s="92">
        <f t="shared" si="422"/>
        <v>0</v>
      </c>
      <c r="DG124" s="92">
        <f t="shared" si="422"/>
        <v>0</v>
      </c>
      <c r="DH124" s="92">
        <f t="shared" si="422"/>
        <v>0</v>
      </c>
      <c r="DI124" s="92">
        <f t="shared" si="422"/>
        <v>0</v>
      </c>
      <c r="DJ124" s="92">
        <f t="shared" si="422"/>
        <v>0</v>
      </c>
      <c r="DK124" s="92">
        <f t="shared" si="422"/>
        <v>0</v>
      </c>
      <c r="DL124" s="92">
        <f t="shared" si="422"/>
        <v>0</v>
      </c>
      <c r="DM124" s="92">
        <f t="shared" si="422"/>
        <v>0</v>
      </c>
      <c r="DN124" s="92">
        <f t="shared" si="422"/>
        <v>0</v>
      </c>
      <c r="DO124" s="92">
        <f t="shared" si="422"/>
        <v>0</v>
      </c>
      <c r="DP124" s="92">
        <f t="shared" si="422"/>
        <v>0</v>
      </c>
      <c r="DQ124" s="92">
        <f t="shared" si="422"/>
        <v>0</v>
      </c>
      <c r="DR124" s="92">
        <f t="shared" si="422"/>
        <v>0</v>
      </c>
      <c r="DS124" s="92">
        <f t="shared" si="422"/>
        <v>0</v>
      </c>
      <c r="DU124" s="93">
        <f t="shared" si="404"/>
        <v>1774382.9805856347</v>
      </c>
      <c r="DW124" s="93">
        <f t="shared" si="405"/>
        <v>1142183.9902776347</v>
      </c>
      <c r="DX124" s="40">
        <f t="shared" si="406"/>
        <v>5162416.2099876469</v>
      </c>
    </row>
    <row r="125" spans="1:128" x14ac:dyDescent="0.3">
      <c r="A125" s="12" t="str">
        <f t="shared" si="230"/>
        <v>2120103POWER-1058ZARANDEO Y CHANCADO TERCIARIO</v>
      </c>
      <c r="B125" s="15" t="s">
        <v>125</v>
      </c>
      <c r="C125" s="16" t="s">
        <v>126</v>
      </c>
      <c r="D125" s="15" t="s">
        <v>127</v>
      </c>
      <c r="E125" s="16" t="s">
        <v>128</v>
      </c>
      <c r="F125" s="77" t="s">
        <v>129</v>
      </c>
      <c r="G125" s="39" t="s">
        <v>178</v>
      </c>
      <c r="I125" s="40">
        <v>2650760.9343266636</v>
      </c>
      <c r="J125" s="40">
        <v>2110590.0394697171</v>
      </c>
      <c r="K125" s="40">
        <v>2643672.976095431</v>
      </c>
      <c r="L125" s="40">
        <v>2339403.6239999998</v>
      </c>
      <c r="M125" s="40">
        <v>2396860.4164341795</v>
      </c>
      <c r="N125" s="40">
        <v>2156882.1204421204</v>
      </c>
      <c r="O125" s="40">
        <v>2925425.566782847</v>
      </c>
      <c r="P125" s="40">
        <v>2775937.7190290713</v>
      </c>
      <c r="Q125" s="40">
        <v>3031373.8000000007</v>
      </c>
      <c r="R125" s="40">
        <v>2679531.7840000005</v>
      </c>
      <c r="S125" s="40">
        <v>2796493.3119999995</v>
      </c>
      <c r="T125" s="40">
        <v>2799136.84</v>
      </c>
      <c r="U125" s="40">
        <f t="shared" si="387"/>
        <v>31306069.132580031</v>
      </c>
      <c r="W125" s="42">
        <v>2456705.36</v>
      </c>
      <c r="X125" s="42">
        <v>2658821.962770117</v>
      </c>
      <c r="Y125" s="42">
        <v>2054404.2320000001</v>
      </c>
      <c r="Z125" s="42">
        <v>2675142.3577973563</v>
      </c>
      <c r="AA125" s="42">
        <v>2359477.4240000001</v>
      </c>
      <c r="AB125" s="42">
        <v>2526139.1040000003</v>
      </c>
      <c r="AC125" s="42">
        <v>2556431.6746434337</v>
      </c>
      <c r="AD125" s="42">
        <v>2281988.6317216004</v>
      </c>
      <c r="AE125" s="42">
        <v>2443068.6151670809</v>
      </c>
      <c r="AF125" s="42">
        <v>2286616.4020784004</v>
      </c>
      <c r="AG125" s="42">
        <v>2519273.2274800004</v>
      </c>
      <c r="AH125" s="42">
        <v>2645099.3487840001</v>
      </c>
      <c r="AI125" s="40">
        <f t="shared" si="389"/>
        <v>29463168.340441994</v>
      </c>
      <c r="AK125" s="92">
        <v>2684196.2564000003</v>
      </c>
      <c r="AL125" s="92">
        <v>1872124.4665070497</v>
      </c>
      <c r="AM125" s="92">
        <v>2576679.0126869017</v>
      </c>
      <c r="AN125" s="92">
        <v>2585935.4581545177</v>
      </c>
      <c r="AO125" s="92">
        <v>2224261.0539491698</v>
      </c>
      <c r="AP125" s="92">
        <v>2531998.5619200002</v>
      </c>
      <c r="AQ125" s="92">
        <v>2668673.1318399999</v>
      </c>
      <c r="AR125" s="92">
        <v>2573217.0692799999</v>
      </c>
      <c r="AS125" s="92">
        <v>2601808.0863999999</v>
      </c>
      <c r="AT125" s="92">
        <v>2218838.9774865732</v>
      </c>
      <c r="AU125" s="92">
        <v>2525688.8228480001</v>
      </c>
      <c r="AV125" s="92">
        <v>2509373.3632207997</v>
      </c>
      <c r="AW125" s="40">
        <f t="shared" si="392"/>
        <v>29572794.260693006</v>
      </c>
      <c r="AY125" s="92">
        <f t="shared" si="417"/>
        <v>1194567.1386097525</v>
      </c>
      <c r="AZ125" s="92">
        <f t="shared" si="417"/>
        <v>896111.34545694711</v>
      </c>
      <c r="BA125" s="92">
        <f t="shared" si="417"/>
        <v>1213400.5176083106</v>
      </c>
      <c r="BB125" s="92">
        <f t="shared" si="417"/>
        <v>1172378.6483339078</v>
      </c>
      <c r="BC125" s="92">
        <f t="shared" si="417"/>
        <v>996431.30496112653</v>
      </c>
      <c r="BD125" s="92">
        <f t="shared" si="417"/>
        <v>1165192.1108750943</v>
      </c>
      <c r="BE125" s="92">
        <f t="shared" si="417"/>
        <v>1210075.938740737</v>
      </c>
      <c r="BF125" s="92">
        <f t="shared" si="417"/>
        <v>1191413.8069864386</v>
      </c>
      <c r="BG125" s="92">
        <f t="shared" si="417"/>
        <v>932777.31229430763</v>
      </c>
      <c r="BH125" s="92">
        <f t="shared" si="417"/>
        <v>1202841.9742758546</v>
      </c>
      <c r="BI125" s="92">
        <f t="shared" si="417"/>
        <v>1156168.6089956732</v>
      </c>
      <c r="BJ125" s="92">
        <f t="shared" si="417"/>
        <v>1220774.2104698974</v>
      </c>
      <c r="BK125" s="40">
        <f t="shared" si="394"/>
        <v>13552132.917608049</v>
      </c>
      <c r="BM125" s="51">
        <f>+[9]ENERO!$D$36</f>
        <v>2528795.961232</v>
      </c>
      <c r="BN125" s="51">
        <f>+[10]FEBRERO!$D$36</f>
        <v>2224010.6791999997</v>
      </c>
      <c r="BO125" s="51">
        <f>+[11]MARZO!$D36</f>
        <v>2204611.0157440002</v>
      </c>
      <c r="BP125" s="92">
        <f t="shared" si="418"/>
        <v>2309266.105675715</v>
      </c>
      <c r="BQ125" s="92">
        <f t="shared" si="418"/>
        <v>2291965.0767620755</v>
      </c>
      <c r="BR125" s="92">
        <f t="shared" si="418"/>
        <v>2318406.1509928424</v>
      </c>
      <c r="BS125" s="92">
        <f t="shared" si="418"/>
        <v>996707.12294680858</v>
      </c>
      <c r="BT125" s="92">
        <f t="shared" si="418"/>
        <v>1201640.0252751294</v>
      </c>
      <c r="BU125" s="92">
        <f t="shared" si="418"/>
        <v>1050389.345317032</v>
      </c>
      <c r="BV125" s="92">
        <f t="shared" si="418"/>
        <v>1204513.1716315993</v>
      </c>
      <c r="BW125" s="92">
        <f t="shared" si="418"/>
        <v>1170342.1411233712</v>
      </c>
      <c r="BX125" s="92">
        <f t="shared" si="418"/>
        <v>1149018.0440500113</v>
      </c>
      <c r="BY125" s="40">
        <f t="shared" si="396"/>
        <v>20649664.839950588</v>
      </c>
      <c r="CA125" s="92">
        <f t="shared" si="419"/>
        <v>0</v>
      </c>
      <c r="CB125" s="92">
        <f t="shared" si="419"/>
        <v>0</v>
      </c>
      <c r="CC125" s="92">
        <f t="shared" si="419"/>
        <v>0</v>
      </c>
      <c r="CD125" s="92">
        <f t="shared" si="419"/>
        <v>0</v>
      </c>
      <c r="CE125" s="92">
        <f t="shared" si="419"/>
        <v>0</v>
      </c>
      <c r="CF125" s="92">
        <f t="shared" si="419"/>
        <v>0</v>
      </c>
      <c r="CG125" s="92">
        <f t="shared" si="419"/>
        <v>0</v>
      </c>
      <c r="CH125" s="92">
        <f t="shared" si="419"/>
        <v>0</v>
      </c>
      <c r="CI125" s="92">
        <f t="shared" si="419"/>
        <v>0</v>
      </c>
      <c r="CJ125" s="92">
        <f t="shared" si="419"/>
        <v>0</v>
      </c>
      <c r="CK125" s="92">
        <f t="shared" si="419"/>
        <v>0</v>
      </c>
      <c r="CL125" s="92">
        <f t="shared" si="419"/>
        <v>0</v>
      </c>
      <c r="CM125" s="40">
        <f t="shared" si="398"/>
        <v>0</v>
      </c>
      <c r="CO125" s="92">
        <f t="shared" si="420"/>
        <v>0</v>
      </c>
      <c r="CP125" s="92">
        <f t="shared" si="420"/>
        <v>0</v>
      </c>
      <c r="CQ125" s="92">
        <f t="shared" si="420"/>
        <v>0</v>
      </c>
      <c r="CR125" s="92">
        <f t="shared" si="420"/>
        <v>0</v>
      </c>
      <c r="CS125" s="40">
        <f t="shared" si="400"/>
        <v>0</v>
      </c>
      <c r="CU125" s="92">
        <f t="shared" si="421"/>
        <v>0</v>
      </c>
      <c r="CV125" s="92">
        <f t="shared" si="421"/>
        <v>0</v>
      </c>
      <c r="CW125" s="92">
        <f t="shared" si="421"/>
        <v>0</v>
      </c>
      <c r="CX125" s="92">
        <f t="shared" si="421"/>
        <v>0</v>
      </c>
      <c r="CY125" s="40">
        <f t="shared" si="402"/>
        <v>0</v>
      </c>
      <c r="DA125" s="92">
        <f t="shared" si="422"/>
        <v>0</v>
      </c>
      <c r="DB125" s="92">
        <f t="shared" si="422"/>
        <v>0</v>
      </c>
      <c r="DC125" s="92">
        <f t="shared" si="422"/>
        <v>0</v>
      </c>
      <c r="DD125" s="92">
        <f t="shared" si="422"/>
        <v>0</v>
      </c>
      <c r="DE125" s="92">
        <f t="shared" si="422"/>
        <v>0</v>
      </c>
      <c r="DF125" s="92">
        <f t="shared" si="422"/>
        <v>0</v>
      </c>
      <c r="DG125" s="92">
        <f t="shared" si="422"/>
        <v>0</v>
      </c>
      <c r="DH125" s="92">
        <f t="shared" si="422"/>
        <v>0</v>
      </c>
      <c r="DI125" s="92">
        <f t="shared" si="422"/>
        <v>0</v>
      </c>
      <c r="DJ125" s="92">
        <f t="shared" si="422"/>
        <v>0</v>
      </c>
      <c r="DK125" s="92">
        <f t="shared" si="422"/>
        <v>0</v>
      </c>
      <c r="DL125" s="92">
        <f t="shared" si="422"/>
        <v>0</v>
      </c>
      <c r="DM125" s="92">
        <f t="shared" si="422"/>
        <v>0</v>
      </c>
      <c r="DN125" s="92">
        <f t="shared" si="422"/>
        <v>0</v>
      </c>
      <c r="DO125" s="92">
        <f t="shared" si="422"/>
        <v>0</v>
      </c>
      <c r="DP125" s="92">
        <f t="shared" si="422"/>
        <v>0</v>
      </c>
      <c r="DQ125" s="92">
        <f t="shared" si="422"/>
        <v>0</v>
      </c>
      <c r="DR125" s="92">
        <f t="shared" si="422"/>
        <v>0</v>
      </c>
      <c r="DS125" s="92">
        <f t="shared" si="422"/>
        <v>0</v>
      </c>
      <c r="DU125" s="93">
        <f t="shared" si="404"/>
        <v>7097531.9223425388</v>
      </c>
      <c r="DW125" s="93">
        <f t="shared" si="405"/>
        <v>4568735.9611105388</v>
      </c>
      <c r="DX125" s="40">
        <f t="shared" si="406"/>
        <v>20649664.839950588</v>
      </c>
    </row>
    <row r="126" spans="1:128" x14ac:dyDescent="0.3">
      <c r="A126" s="12" t="str">
        <f t="shared" si="230"/>
        <v>2120104POWER-1120PRODUCTO DE MINERAL FINO</v>
      </c>
      <c r="B126" s="15" t="s">
        <v>130</v>
      </c>
      <c r="C126" s="16" t="s">
        <v>131</v>
      </c>
      <c r="D126" s="15" t="s">
        <v>132</v>
      </c>
      <c r="E126" s="16" t="s">
        <v>133</v>
      </c>
      <c r="F126" s="77" t="s">
        <v>134</v>
      </c>
      <c r="G126" s="39" t="s">
        <v>178</v>
      </c>
      <c r="I126" s="40">
        <v>482354.4158660582</v>
      </c>
      <c r="J126" s="40">
        <v>414507.64736944018</v>
      </c>
      <c r="K126" s="40">
        <v>475431.91284130467</v>
      </c>
      <c r="L126" s="40">
        <v>438940.9</v>
      </c>
      <c r="M126" s="40">
        <v>462542.28926585929</v>
      </c>
      <c r="N126" s="40">
        <v>404760.81049393769</v>
      </c>
      <c r="O126" s="40">
        <v>539686.72570132383</v>
      </c>
      <c r="P126" s="40">
        <v>403981.26027297403</v>
      </c>
      <c r="Q126" s="40">
        <v>537289.85000000009</v>
      </c>
      <c r="R126" s="40">
        <v>479702.74000000005</v>
      </c>
      <c r="S126" s="40">
        <v>457246.86</v>
      </c>
      <c r="T126" s="40">
        <v>527814.61</v>
      </c>
      <c r="U126" s="40">
        <f t="shared" si="387"/>
        <v>5624260.0218108986</v>
      </c>
      <c r="W126" s="42">
        <v>476423.94000000006</v>
      </c>
      <c r="X126" s="42">
        <v>486762.78782122204</v>
      </c>
      <c r="Y126" s="42">
        <v>409799.63000000006</v>
      </c>
      <c r="Z126" s="42">
        <v>470187.43717651011</v>
      </c>
      <c r="AA126" s="42">
        <v>487653.75</v>
      </c>
      <c r="AB126" s="42">
        <v>488164.58</v>
      </c>
      <c r="AC126" s="42">
        <v>504554.81080062722</v>
      </c>
      <c r="AD126" s="42">
        <v>460534.45296000002</v>
      </c>
      <c r="AE126" s="42">
        <v>484415.04633687891</v>
      </c>
      <c r="AF126" s="42">
        <v>504863.00269999995</v>
      </c>
      <c r="AG126" s="42">
        <v>479936.1100000001</v>
      </c>
      <c r="AH126" s="42">
        <v>475069.49705000001</v>
      </c>
      <c r="AI126" s="40">
        <f t="shared" si="389"/>
        <v>5728365.0448452393</v>
      </c>
      <c r="AK126" s="92">
        <v>480032.81679999997</v>
      </c>
      <c r="AL126" s="92">
        <v>366157.52891200961</v>
      </c>
      <c r="AM126" s="92">
        <v>463859.18102777685</v>
      </c>
      <c r="AN126" s="92">
        <v>485924.95512079692</v>
      </c>
      <c r="AO126" s="92">
        <v>440112.87985926482</v>
      </c>
      <c r="AP126" s="92">
        <v>443761.95050999988</v>
      </c>
      <c r="AQ126" s="92">
        <v>494745.72739999997</v>
      </c>
      <c r="AR126" s="92">
        <v>499784.8403000001</v>
      </c>
      <c r="AS126" s="92">
        <v>473464.98478999996</v>
      </c>
      <c r="AT126" s="92">
        <v>417049.61441938725</v>
      </c>
      <c r="AU126" s="92">
        <v>517191.49949999998</v>
      </c>
      <c r="AV126" s="92">
        <v>525871.43504999997</v>
      </c>
      <c r="AW126" s="40">
        <f t="shared" si="392"/>
        <v>5607957.4136892352</v>
      </c>
      <c r="AY126" s="92">
        <f t="shared" si="417"/>
        <v>2358050.4742690106</v>
      </c>
      <c r="AZ126" s="92">
        <f t="shared" si="417"/>
        <v>1768904.9990206582</v>
      </c>
      <c r="BA126" s="92">
        <f t="shared" si="417"/>
        <v>2395227.1693615289</v>
      </c>
      <c r="BB126" s="92">
        <f t="shared" si="417"/>
        <v>2314250.8598922403</v>
      </c>
      <c r="BC126" s="92">
        <f t="shared" si="417"/>
        <v>1966934.4947615075</v>
      </c>
      <c r="BD126" s="92">
        <f t="shared" si="417"/>
        <v>2300064.7856939919</v>
      </c>
      <c r="BE126" s="92">
        <f t="shared" si="417"/>
        <v>2388664.5204136013</v>
      </c>
      <c r="BF126" s="92">
        <f t="shared" si="417"/>
        <v>2351825.8637891533</v>
      </c>
      <c r="BG126" s="92">
        <f t="shared" si="417"/>
        <v>1841282.8484490237</v>
      </c>
      <c r="BH126" s="92">
        <f t="shared" si="417"/>
        <v>2374384.8263002061</v>
      </c>
      <c r="BI126" s="92">
        <f t="shared" si="417"/>
        <v>2282252.5822617938</v>
      </c>
      <c r="BJ126" s="92">
        <f t="shared" si="417"/>
        <v>2409782.6843990642</v>
      </c>
      <c r="BK126" s="40">
        <f t="shared" si="394"/>
        <v>26751626.108611785</v>
      </c>
      <c r="BM126" s="51">
        <f>+[9]ENERO!$D$37</f>
        <v>569176.86580000003</v>
      </c>
      <c r="BN126" s="51">
        <f>+[10]FEBRERO!$D$37</f>
        <v>505481.36470000003</v>
      </c>
      <c r="BO126" s="51">
        <f>+[11]MARZO!$D37</f>
        <v>461067.06677999988</v>
      </c>
      <c r="BP126" s="92">
        <f t="shared" si="418"/>
        <v>742221.38984310429</v>
      </c>
      <c r="BQ126" s="92">
        <f t="shared" si="418"/>
        <v>736660.6648602034</v>
      </c>
      <c r="BR126" s="92">
        <f t="shared" si="418"/>
        <v>745159.09248457721</v>
      </c>
      <c r="BS126" s="92">
        <f t="shared" si="418"/>
        <v>1967478.9536796613</v>
      </c>
      <c r="BT126" s="92">
        <f t="shared" si="418"/>
        <v>2372012.2041849643</v>
      </c>
      <c r="BU126" s="92">
        <f t="shared" si="418"/>
        <v>2073446.5345954066</v>
      </c>
      <c r="BV126" s="92">
        <f t="shared" si="418"/>
        <v>2377683.7348252619</v>
      </c>
      <c r="BW126" s="92">
        <f t="shared" si="418"/>
        <v>2310230.8373765978</v>
      </c>
      <c r="BX126" s="92">
        <f t="shared" si="418"/>
        <v>2268137.5170499436</v>
      </c>
      <c r="BY126" s="40">
        <f t="shared" si="396"/>
        <v>17128756.226179719</v>
      </c>
      <c r="CA126" s="92">
        <f t="shared" si="419"/>
        <v>0</v>
      </c>
      <c r="CB126" s="92">
        <f t="shared" si="419"/>
        <v>0</v>
      </c>
      <c r="CC126" s="92">
        <f t="shared" si="419"/>
        <v>0</v>
      </c>
      <c r="CD126" s="92">
        <f t="shared" si="419"/>
        <v>0</v>
      </c>
      <c r="CE126" s="92">
        <f t="shared" si="419"/>
        <v>0</v>
      </c>
      <c r="CF126" s="92">
        <f t="shared" si="419"/>
        <v>0</v>
      </c>
      <c r="CG126" s="92">
        <f t="shared" si="419"/>
        <v>0</v>
      </c>
      <c r="CH126" s="92">
        <f t="shared" si="419"/>
        <v>0</v>
      </c>
      <c r="CI126" s="92">
        <f t="shared" si="419"/>
        <v>0</v>
      </c>
      <c r="CJ126" s="92">
        <f t="shared" si="419"/>
        <v>0</v>
      </c>
      <c r="CK126" s="92">
        <f t="shared" si="419"/>
        <v>0</v>
      </c>
      <c r="CL126" s="92">
        <f t="shared" si="419"/>
        <v>0</v>
      </c>
      <c r="CM126" s="40">
        <f t="shared" si="398"/>
        <v>0</v>
      </c>
      <c r="CO126" s="92">
        <f t="shared" si="420"/>
        <v>0</v>
      </c>
      <c r="CP126" s="92">
        <f t="shared" si="420"/>
        <v>0</v>
      </c>
      <c r="CQ126" s="92">
        <f t="shared" si="420"/>
        <v>0</v>
      </c>
      <c r="CR126" s="92">
        <f t="shared" si="420"/>
        <v>0</v>
      </c>
      <c r="CS126" s="40">
        <f t="shared" si="400"/>
        <v>0</v>
      </c>
      <c r="CU126" s="92">
        <f t="shared" si="421"/>
        <v>0</v>
      </c>
      <c r="CV126" s="92">
        <f t="shared" si="421"/>
        <v>0</v>
      </c>
      <c r="CW126" s="92">
        <f t="shared" si="421"/>
        <v>0</v>
      </c>
      <c r="CX126" s="92">
        <f t="shared" si="421"/>
        <v>0</v>
      </c>
      <c r="CY126" s="40">
        <f t="shared" si="402"/>
        <v>0</v>
      </c>
      <c r="DA126" s="92">
        <f t="shared" si="422"/>
        <v>0</v>
      </c>
      <c r="DB126" s="92">
        <f t="shared" si="422"/>
        <v>0</v>
      </c>
      <c r="DC126" s="92">
        <f t="shared" si="422"/>
        <v>0</v>
      </c>
      <c r="DD126" s="92">
        <f t="shared" si="422"/>
        <v>0</v>
      </c>
      <c r="DE126" s="92">
        <f t="shared" si="422"/>
        <v>0</v>
      </c>
      <c r="DF126" s="92">
        <f t="shared" si="422"/>
        <v>0</v>
      </c>
      <c r="DG126" s="92">
        <f t="shared" si="422"/>
        <v>0</v>
      </c>
      <c r="DH126" s="92">
        <f t="shared" si="422"/>
        <v>0</v>
      </c>
      <c r="DI126" s="92">
        <f t="shared" si="422"/>
        <v>0</v>
      </c>
      <c r="DJ126" s="92">
        <f t="shared" si="422"/>
        <v>0</v>
      </c>
      <c r="DK126" s="92">
        <f t="shared" si="422"/>
        <v>0</v>
      </c>
      <c r="DL126" s="92">
        <f t="shared" si="422"/>
        <v>0</v>
      </c>
      <c r="DM126" s="92">
        <f t="shared" si="422"/>
        <v>0</v>
      </c>
      <c r="DN126" s="92">
        <f t="shared" si="422"/>
        <v>0</v>
      </c>
      <c r="DO126" s="92">
        <f t="shared" si="422"/>
        <v>0</v>
      </c>
      <c r="DP126" s="92">
        <f t="shared" si="422"/>
        <v>0</v>
      </c>
      <c r="DQ126" s="92">
        <f t="shared" si="422"/>
        <v>0</v>
      </c>
      <c r="DR126" s="92">
        <f t="shared" si="422"/>
        <v>0</v>
      </c>
      <c r="DS126" s="92">
        <f t="shared" si="422"/>
        <v>0</v>
      </c>
      <c r="DU126" s="93">
        <f t="shared" si="404"/>
        <v>-9622869.8824320659</v>
      </c>
      <c r="DW126" s="93">
        <f t="shared" si="405"/>
        <v>-10192046.748232067</v>
      </c>
      <c r="DX126" s="40">
        <f t="shared" si="406"/>
        <v>17128756.226179719</v>
      </c>
    </row>
    <row r="127" spans="1:128" x14ac:dyDescent="0.3">
      <c r="A127" s="12" t="str">
        <f t="shared" si="230"/>
        <v>2120110POWER-1154PRETRATAMIENTO VATEAS Y POZAS</v>
      </c>
      <c r="B127" s="15" t="s">
        <v>135</v>
      </c>
      <c r="C127" s="16" t="s">
        <v>136</v>
      </c>
      <c r="D127" s="15" t="s">
        <v>137</v>
      </c>
      <c r="E127" s="16" t="s">
        <v>138</v>
      </c>
      <c r="F127" s="77" t="s">
        <v>139</v>
      </c>
      <c r="G127" s="39" t="s">
        <v>178</v>
      </c>
      <c r="I127" s="40">
        <v>116129.06260234422</v>
      </c>
      <c r="J127" s="40">
        <v>97900.430260937603</v>
      </c>
      <c r="K127" s="40">
        <v>118810.73252672159</v>
      </c>
      <c r="L127" s="40">
        <v>110541.90000000002</v>
      </c>
      <c r="M127" s="40">
        <v>106904.84321389765</v>
      </c>
      <c r="N127" s="40">
        <v>98000.991345537186</v>
      </c>
      <c r="O127" s="40">
        <v>127044.58008697438</v>
      </c>
      <c r="P127" s="40">
        <v>120306.13204455186</v>
      </c>
      <c r="Q127" s="40">
        <v>129994.39999999997</v>
      </c>
      <c r="R127" s="40">
        <v>120265.73000000001</v>
      </c>
      <c r="S127" s="40">
        <v>126946.14</v>
      </c>
      <c r="T127" s="40">
        <v>128155.94999999998</v>
      </c>
      <c r="U127" s="40">
        <f t="shared" si="387"/>
        <v>1401000.8920809643</v>
      </c>
      <c r="W127" s="42">
        <v>118630.01</v>
      </c>
      <c r="X127" s="42">
        <v>131650.57338248045</v>
      </c>
      <c r="Y127" s="42">
        <v>105843.49</v>
      </c>
      <c r="Z127" s="42">
        <v>132921.42401880375</v>
      </c>
      <c r="AA127" s="42">
        <v>119050.09</v>
      </c>
      <c r="AB127" s="42">
        <v>119640.1</v>
      </c>
      <c r="AC127" s="42">
        <v>125281.96097885695</v>
      </c>
      <c r="AD127" s="42">
        <v>105986.21161899999</v>
      </c>
      <c r="AE127" s="42">
        <v>117189.25607147771</v>
      </c>
      <c r="AF127" s="42">
        <v>110581.74665799999</v>
      </c>
      <c r="AG127" s="42">
        <v>120860.55722000002</v>
      </c>
      <c r="AH127" s="42">
        <v>121949.586985</v>
      </c>
      <c r="AI127" s="40">
        <f t="shared" si="389"/>
        <v>1429585.0069336186</v>
      </c>
      <c r="AK127" s="92">
        <v>125478.11238999999</v>
      </c>
      <c r="AL127" s="92">
        <v>93980.719989841818</v>
      </c>
      <c r="AM127" s="92">
        <v>123145.51249673449</v>
      </c>
      <c r="AN127" s="92">
        <v>123681.59118176211</v>
      </c>
      <c r="AO127" s="92">
        <v>115037.6413338799</v>
      </c>
      <c r="AP127" s="92">
        <v>126658.54357999998</v>
      </c>
      <c r="AQ127" s="92">
        <v>129202.81521999999</v>
      </c>
      <c r="AR127" s="92">
        <v>129266.42686999998</v>
      </c>
      <c r="AS127" s="92">
        <v>126104.75827999999</v>
      </c>
      <c r="AT127" s="92">
        <v>112477.10808984273</v>
      </c>
      <c r="AU127" s="92">
        <v>123367.51995</v>
      </c>
      <c r="AV127" s="92">
        <v>124433.74728099999</v>
      </c>
      <c r="AW127" s="40">
        <f t="shared" si="392"/>
        <v>1452834.4966630612</v>
      </c>
      <c r="AY127" s="92">
        <f t="shared" si="417"/>
        <v>250230.12327947107</v>
      </c>
      <c r="AZ127" s="92">
        <f t="shared" si="417"/>
        <v>187711.55274436058</v>
      </c>
      <c r="BA127" s="92">
        <f t="shared" si="417"/>
        <v>254175.21652392673</v>
      </c>
      <c r="BB127" s="92">
        <f t="shared" si="417"/>
        <v>245582.22323462996</v>
      </c>
      <c r="BC127" s="92">
        <f t="shared" si="417"/>
        <v>208725.92273894922</v>
      </c>
      <c r="BD127" s="92">
        <f t="shared" si="417"/>
        <v>244076.83429821208</v>
      </c>
      <c r="BE127" s="92">
        <f t="shared" si="417"/>
        <v>253478.80545334143</v>
      </c>
      <c r="BF127" s="92">
        <f t="shared" si="417"/>
        <v>249569.58396331235</v>
      </c>
      <c r="BG127" s="92">
        <f t="shared" si="417"/>
        <v>195392.10003662214</v>
      </c>
      <c r="BH127" s="92">
        <f t="shared" si="417"/>
        <v>251963.48181740625</v>
      </c>
      <c r="BI127" s="92">
        <f t="shared" si="417"/>
        <v>242186.65005094756</v>
      </c>
      <c r="BJ127" s="92">
        <f t="shared" si="417"/>
        <v>255719.80955193125</v>
      </c>
      <c r="BK127" s="40">
        <f t="shared" si="394"/>
        <v>2838812.3036931106</v>
      </c>
      <c r="BM127" s="51">
        <f>+[9]ENERO!$D$38</f>
        <v>127281.91244999996</v>
      </c>
      <c r="BN127" s="51">
        <f>+[10]FEBRERO!$D$38</f>
        <v>115214.29947</v>
      </c>
      <c r="BO127" s="51">
        <f>+[11]MARZO!$D38</f>
        <v>109160.54151200004</v>
      </c>
      <c r="BP127" s="92">
        <f t="shared" si="418"/>
        <v>140794.32602127662</v>
      </c>
      <c r="BQ127" s="92">
        <f t="shared" si="418"/>
        <v>139739.49448870288</v>
      </c>
      <c r="BR127" s="92">
        <f t="shared" si="418"/>
        <v>141351.58813891048</v>
      </c>
      <c r="BS127" s="92">
        <f t="shared" si="418"/>
        <v>208783.6992894077</v>
      </c>
      <c r="BT127" s="92">
        <f t="shared" si="418"/>
        <v>251711.70538985683</v>
      </c>
      <c r="BU127" s="92">
        <f t="shared" si="418"/>
        <v>220028.7006689453</v>
      </c>
      <c r="BV127" s="92">
        <f t="shared" si="418"/>
        <v>252313.553326019</v>
      </c>
      <c r="BW127" s="92">
        <f t="shared" si="418"/>
        <v>245155.62900322897</v>
      </c>
      <c r="BX127" s="92">
        <f t="shared" si="418"/>
        <v>240688.79640167233</v>
      </c>
      <c r="BY127" s="40">
        <f t="shared" si="396"/>
        <v>2192224.2461600201</v>
      </c>
      <c r="CA127" s="92">
        <f t="shared" si="419"/>
        <v>0</v>
      </c>
      <c r="CB127" s="92">
        <f t="shared" si="419"/>
        <v>0</v>
      </c>
      <c r="CC127" s="92">
        <f t="shared" si="419"/>
        <v>0</v>
      </c>
      <c r="CD127" s="92">
        <f t="shared" si="419"/>
        <v>0</v>
      </c>
      <c r="CE127" s="92">
        <f t="shared" si="419"/>
        <v>0</v>
      </c>
      <c r="CF127" s="92">
        <f t="shared" si="419"/>
        <v>0</v>
      </c>
      <c r="CG127" s="92">
        <f t="shared" si="419"/>
        <v>0</v>
      </c>
      <c r="CH127" s="92">
        <f t="shared" si="419"/>
        <v>0</v>
      </c>
      <c r="CI127" s="92">
        <f t="shared" si="419"/>
        <v>0</v>
      </c>
      <c r="CJ127" s="92">
        <f t="shared" si="419"/>
        <v>0</v>
      </c>
      <c r="CK127" s="92">
        <f t="shared" si="419"/>
        <v>0</v>
      </c>
      <c r="CL127" s="92">
        <f t="shared" si="419"/>
        <v>0</v>
      </c>
      <c r="CM127" s="40">
        <f t="shared" si="398"/>
        <v>0</v>
      </c>
      <c r="CO127" s="92">
        <f t="shared" si="420"/>
        <v>0</v>
      </c>
      <c r="CP127" s="92">
        <f t="shared" si="420"/>
        <v>0</v>
      </c>
      <c r="CQ127" s="92">
        <f t="shared" si="420"/>
        <v>0</v>
      </c>
      <c r="CR127" s="92">
        <f t="shared" si="420"/>
        <v>0</v>
      </c>
      <c r="CS127" s="40">
        <f t="shared" si="400"/>
        <v>0</v>
      </c>
      <c r="CU127" s="92">
        <f t="shared" si="421"/>
        <v>0</v>
      </c>
      <c r="CV127" s="92">
        <f t="shared" si="421"/>
        <v>0</v>
      </c>
      <c r="CW127" s="92">
        <f t="shared" si="421"/>
        <v>0</v>
      </c>
      <c r="CX127" s="92">
        <f t="shared" si="421"/>
        <v>0</v>
      </c>
      <c r="CY127" s="40">
        <f t="shared" si="402"/>
        <v>0</v>
      </c>
      <c r="DA127" s="92">
        <f t="shared" si="422"/>
        <v>0</v>
      </c>
      <c r="DB127" s="92">
        <f t="shared" si="422"/>
        <v>0</v>
      </c>
      <c r="DC127" s="92">
        <f t="shared" si="422"/>
        <v>0</v>
      </c>
      <c r="DD127" s="92">
        <f t="shared" si="422"/>
        <v>0</v>
      </c>
      <c r="DE127" s="92">
        <f t="shared" si="422"/>
        <v>0</v>
      </c>
      <c r="DF127" s="92">
        <f t="shared" si="422"/>
        <v>0</v>
      </c>
      <c r="DG127" s="92">
        <f t="shared" si="422"/>
        <v>0</v>
      </c>
      <c r="DH127" s="92">
        <f t="shared" si="422"/>
        <v>0</v>
      </c>
      <c r="DI127" s="92">
        <f t="shared" si="422"/>
        <v>0</v>
      </c>
      <c r="DJ127" s="92">
        <f t="shared" si="422"/>
        <v>0</v>
      </c>
      <c r="DK127" s="92">
        <f t="shared" si="422"/>
        <v>0</v>
      </c>
      <c r="DL127" s="92">
        <f t="shared" si="422"/>
        <v>0</v>
      </c>
      <c r="DM127" s="92">
        <f t="shared" si="422"/>
        <v>0</v>
      </c>
      <c r="DN127" s="92">
        <f t="shared" si="422"/>
        <v>0</v>
      </c>
      <c r="DO127" s="92">
        <f t="shared" si="422"/>
        <v>0</v>
      </c>
      <c r="DP127" s="92">
        <f t="shared" si="422"/>
        <v>0</v>
      </c>
      <c r="DQ127" s="92">
        <f t="shared" si="422"/>
        <v>0</v>
      </c>
      <c r="DR127" s="92">
        <f t="shared" si="422"/>
        <v>0</v>
      </c>
      <c r="DS127" s="92">
        <f t="shared" si="422"/>
        <v>0</v>
      </c>
      <c r="DU127" s="93">
        <f t="shared" si="404"/>
        <v>-646588.05753309047</v>
      </c>
      <c r="DW127" s="93">
        <f t="shared" si="405"/>
        <v>-773869.96998309041</v>
      </c>
      <c r="DX127" s="40">
        <f t="shared" si="406"/>
        <v>2192224.2461600201</v>
      </c>
    </row>
    <row r="128" spans="1:128" x14ac:dyDescent="0.3">
      <c r="A128" s="12" t="str">
        <f t="shared" si="230"/>
        <v>2120113POWER-1043DISPOSICION DE RIPIOS</v>
      </c>
      <c r="B128" s="15" t="s">
        <v>140</v>
      </c>
      <c r="C128" s="16" t="s">
        <v>141</v>
      </c>
      <c r="D128" s="15" t="s">
        <v>142</v>
      </c>
      <c r="E128" s="16" t="s">
        <v>143</v>
      </c>
      <c r="F128" s="77" t="s">
        <v>144</v>
      </c>
      <c r="G128" s="39" t="s">
        <v>178</v>
      </c>
      <c r="I128" s="40">
        <v>301576.56850317662</v>
      </c>
      <c r="J128" s="40">
        <v>242086.17046554066</v>
      </c>
      <c r="K128" s="40">
        <v>289381.629470577</v>
      </c>
      <c r="L128" s="40">
        <v>219452.48999999996</v>
      </c>
      <c r="M128" s="40">
        <v>224877.08395307339</v>
      </c>
      <c r="N128" s="40">
        <v>191629.55485992663</v>
      </c>
      <c r="O128" s="40">
        <v>248190.51247608167</v>
      </c>
      <c r="P128" s="40">
        <v>232847.15238287247</v>
      </c>
      <c r="Q128" s="40">
        <v>254150.40000000002</v>
      </c>
      <c r="R128" s="40">
        <v>247288.55</v>
      </c>
      <c r="S128" s="40">
        <v>231204.65000000002</v>
      </c>
      <c r="T128" s="40">
        <v>250640.80999999997</v>
      </c>
      <c r="U128" s="40">
        <f t="shared" si="387"/>
        <v>2933325.5721112485</v>
      </c>
      <c r="W128" s="42">
        <v>248967.75</v>
      </c>
      <c r="X128" s="42">
        <v>261112.04814486124</v>
      </c>
      <c r="Y128" s="42">
        <v>210465.79</v>
      </c>
      <c r="Z128" s="42">
        <v>243939.42104927864</v>
      </c>
      <c r="AA128" s="42">
        <v>216617.95</v>
      </c>
      <c r="AB128" s="42">
        <v>237698.34999999992</v>
      </c>
      <c r="AC128" s="42">
        <v>250489.43157533175</v>
      </c>
      <c r="AD128" s="42">
        <v>228953.96659299996</v>
      </c>
      <c r="AE128" s="42">
        <v>247147.1030073794</v>
      </c>
      <c r="AF128" s="42">
        <v>233712.01627500003</v>
      </c>
      <c r="AG128" s="42">
        <v>254634.32557999995</v>
      </c>
      <c r="AH128" s="42">
        <v>249320.75417199999</v>
      </c>
      <c r="AI128" s="40">
        <f t="shared" si="389"/>
        <v>2883058.9063968505</v>
      </c>
      <c r="AK128" s="92">
        <v>264542.65478999994</v>
      </c>
      <c r="AL128" s="92">
        <v>200228.213098743</v>
      </c>
      <c r="AM128" s="92">
        <v>253899.8759621777</v>
      </c>
      <c r="AN128" s="92">
        <v>257980.09991360837</v>
      </c>
      <c r="AO128" s="92">
        <v>246804.89951833364</v>
      </c>
      <c r="AP128" s="92">
        <v>244827.33035000003</v>
      </c>
      <c r="AQ128" s="92">
        <v>264798.92685999995</v>
      </c>
      <c r="AR128" s="92">
        <v>260405.26910000009</v>
      </c>
      <c r="AS128" s="92">
        <v>257298.95920999997</v>
      </c>
      <c r="AT128" s="92">
        <v>224529.07168488862</v>
      </c>
      <c r="AU128" s="92">
        <v>252039.30133000002</v>
      </c>
      <c r="AV128" s="92">
        <v>261881.33660000001</v>
      </c>
      <c r="AW128" s="40">
        <f t="shared" si="392"/>
        <v>2989235.9384177513</v>
      </c>
      <c r="AY128" s="92">
        <f t="shared" si="417"/>
        <v>75793.547288359288</v>
      </c>
      <c r="AZ128" s="92">
        <f t="shared" si="417"/>
        <v>56856.961356371823</v>
      </c>
      <c r="BA128" s="92">
        <f t="shared" si="417"/>
        <v>76988.497790168723</v>
      </c>
      <c r="BB128" s="92">
        <f t="shared" si="417"/>
        <v>74385.719856460593</v>
      </c>
      <c r="BC128" s="92">
        <f t="shared" si="417"/>
        <v>63222.116858217851</v>
      </c>
      <c r="BD128" s="92">
        <f t="shared" si="417"/>
        <v>73929.744508471311</v>
      </c>
      <c r="BE128" s="92">
        <f t="shared" si="417"/>
        <v>76777.558097062341</v>
      </c>
      <c r="BF128" s="92">
        <f t="shared" si="417"/>
        <v>75593.472983799322</v>
      </c>
      <c r="BG128" s="92">
        <f t="shared" si="417"/>
        <v>59183.363616687799</v>
      </c>
      <c r="BH128" s="92">
        <f t="shared" si="417"/>
        <v>76318.573574526861</v>
      </c>
      <c r="BI128" s="92">
        <f t="shared" si="417"/>
        <v>73357.216440103017</v>
      </c>
      <c r="BJ128" s="92">
        <f t="shared" si="417"/>
        <v>77456.347876221625</v>
      </c>
      <c r="BK128" s="40">
        <f t="shared" si="394"/>
        <v>859863.12024645053</v>
      </c>
      <c r="BM128" s="51">
        <f>+[9]ENERO!$D$39</f>
        <v>273260.22788000002</v>
      </c>
      <c r="BN128" s="51">
        <f>+[10]FEBRERO!$D$39</f>
        <v>252642.00177000003</v>
      </c>
      <c r="BO128" s="51">
        <f>+[11]MARZO!$D39</f>
        <v>240799.72865400004</v>
      </c>
      <c r="BP128" s="92">
        <f t="shared" si="418"/>
        <v>227004.08721607315</v>
      </c>
      <c r="BQ128" s="92">
        <f t="shared" si="418"/>
        <v>225303.37188197338</v>
      </c>
      <c r="BR128" s="92">
        <f t="shared" si="418"/>
        <v>227902.56645119839</v>
      </c>
      <c r="BS128" s="92">
        <f t="shared" si="418"/>
        <v>63239.617108195518</v>
      </c>
      <c r="BT128" s="92">
        <f t="shared" si="418"/>
        <v>76242.311658825172</v>
      </c>
      <c r="BU128" s="92">
        <f t="shared" si="418"/>
        <v>66645.676029669776</v>
      </c>
      <c r="BV128" s="92">
        <f t="shared" si="418"/>
        <v>76424.608615770543</v>
      </c>
      <c r="BW128" s="92">
        <f t="shared" si="418"/>
        <v>74256.506436322059</v>
      </c>
      <c r="BX128" s="92">
        <f t="shared" si="418"/>
        <v>72903.523495746398</v>
      </c>
      <c r="BY128" s="40">
        <f t="shared" si="396"/>
        <v>1876624.2271977747</v>
      </c>
      <c r="CA128" s="92">
        <f t="shared" si="419"/>
        <v>0</v>
      </c>
      <c r="CB128" s="92">
        <f t="shared" si="419"/>
        <v>0</v>
      </c>
      <c r="CC128" s="92">
        <f t="shared" si="419"/>
        <v>0</v>
      </c>
      <c r="CD128" s="92">
        <f t="shared" si="419"/>
        <v>0</v>
      </c>
      <c r="CE128" s="92">
        <f t="shared" si="419"/>
        <v>0</v>
      </c>
      <c r="CF128" s="92">
        <f t="shared" si="419"/>
        <v>0</v>
      </c>
      <c r="CG128" s="92">
        <f t="shared" si="419"/>
        <v>0</v>
      </c>
      <c r="CH128" s="92">
        <f t="shared" si="419"/>
        <v>0</v>
      </c>
      <c r="CI128" s="92">
        <f t="shared" si="419"/>
        <v>0</v>
      </c>
      <c r="CJ128" s="92">
        <f t="shared" si="419"/>
        <v>0</v>
      </c>
      <c r="CK128" s="92">
        <f t="shared" si="419"/>
        <v>0</v>
      </c>
      <c r="CL128" s="92">
        <f t="shared" si="419"/>
        <v>0</v>
      </c>
      <c r="CM128" s="40">
        <f t="shared" si="398"/>
        <v>0</v>
      </c>
      <c r="CO128" s="92">
        <f t="shared" si="420"/>
        <v>0</v>
      </c>
      <c r="CP128" s="92">
        <f t="shared" si="420"/>
        <v>0</v>
      </c>
      <c r="CQ128" s="92">
        <f t="shared" si="420"/>
        <v>0</v>
      </c>
      <c r="CR128" s="92">
        <f t="shared" si="420"/>
        <v>0</v>
      </c>
      <c r="CS128" s="40">
        <f t="shared" si="400"/>
        <v>0</v>
      </c>
      <c r="CU128" s="92">
        <f t="shared" si="421"/>
        <v>0</v>
      </c>
      <c r="CV128" s="92">
        <f t="shared" si="421"/>
        <v>0</v>
      </c>
      <c r="CW128" s="92">
        <f t="shared" si="421"/>
        <v>0</v>
      </c>
      <c r="CX128" s="92">
        <f t="shared" si="421"/>
        <v>0</v>
      </c>
      <c r="CY128" s="40">
        <f t="shared" si="402"/>
        <v>0</v>
      </c>
      <c r="DA128" s="92">
        <f t="shared" si="422"/>
        <v>0</v>
      </c>
      <c r="DB128" s="92">
        <f t="shared" si="422"/>
        <v>0</v>
      </c>
      <c r="DC128" s="92">
        <f t="shared" si="422"/>
        <v>0</v>
      </c>
      <c r="DD128" s="92">
        <f t="shared" si="422"/>
        <v>0</v>
      </c>
      <c r="DE128" s="92">
        <f t="shared" si="422"/>
        <v>0</v>
      </c>
      <c r="DF128" s="92">
        <f t="shared" si="422"/>
        <v>0</v>
      </c>
      <c r="DG128" s="92">
        <f t="shared" si="422"/>
        <v>0</v>
      </c>
      <c r="DH128" s="92">
        <f t="shared" si="422"/>
        <v>0</v>
      </c>
      <c r="DI128" s="92">
        <f t="shared" si="422"/>
        <v>0</v>
      </c>
      <c r="DJ128" s="92">
        <f t="shared" si="422"/>
        <v>0</v>
      </c>
      <c r="DK128" s="92">
        <f t="shared" si="422"/>
        <v>0</v>
      </c>
      <c r="DL128" s="92">
        <f t="shared" si="422"/>
        <v>0</v>
      </c>
      <c r="DM128" s="92">
        <f t="shared" si="422"/>
        <v>0</v>
      </c>
      <c r="DN128" s="92">
        <f t="shared" si="422"/>
        <v>0</v>
      </c>
      <c r="DO128" s="92">
        <f t="shared" si="422"/>
        <v>0</v>
      </c>
      <c r="DP128" s="92">
        <f t="shared" si="422"/>
        <v>0</v>
      </c>
      <c r="DQ128" s="92">
        <f t="shared" si="422"/>
        <v>0</v>
      </c>
      <c r="DR128" s="92">
        <f t="shared" si="422"/>
        <v>0</v>
      </c>
      <c r="DS128" s="92">
        <f t="shared" si="422"/>
        <v>0</v>
      </c>
      <c r="DU128" s="93">
        <f t="shared" si="404"/>
        <v>1016761.1069513242</v>
      </c>
      <c r="DW128" s="93">
        <f t="shared" si="405"/>
        <v>743500.87907132413</v>
      </c>
      <c r="DX128" s="40">
        <f t="shared" si="406"/>
        <v>1876624.2271977747</v>
      </c>
    </row>
    <row r="129" spans="1:128" x14ac:dyDescent="0.3">
      <c r="A129" s="12" t="str">
        <f t="shared" si="230"/>
        <v>2120120POWER-1042ALIMENTADOR DE BATEAS</v>
      </c>
      <c r="B129" s="15" t="s">
        <v>145</v>
      </c>
      <c r="C129" s="16" t="s">
        <v>146</v>
      </c>
      <c r="D129" s="15" t="s">
        <v>147</v>
      </c>
      <c r="E129" s="16" t="s">
        <v>148</v>
      </c>
      <c r="F129" s="77" t="s">
        <v>149</v>
      </c>
      <c r="G129" s="39" t="s">
        <v>178</v>
      </c>
      <c r="I129" s="40">
        <v>147101.54985530686</v>
      </c>
      <c r="J129" s="40">
        <v>121028.29803439556</v>
      </c>
      <c r="K129" s="40">
        <v>153032.63170799974</v>
      </c>
      <c r="L129" s="40">
        <v>128161.51999999979</v>
      </c>
      <c r="M129" s="40">
        <v>135829.52866009483</v>
      </c>
      <c r="N129" s="40">
        <v>115092.24846495129</v>
      </c>
      <c r="O129" s="40">
        <v>145645.16222066991</v>
      </c>
      <c r="P129" s="40">
        <v>212004.24863338319</v>
      </c>
      <c r="Q129" s="40">
        <v>149739.1799999997</v>
      </c>
      <c r="R129" s="40">
        <v>142184.68000000011</v>
      </c>
      <c r="S129" s="40">
        <v>135733.75</v>
      </c>
      <c r="T129" s="40">
        <v>146188.99</v>
      </c>
      <c r="U129" s="40">
        <f t="shared" si="387"/>
        <v>1731741.7875768009</v>
      </c>
      <c r="W129" s="42">
        <v>139445.30999999994</v>
      </c>
      <c r="X129" s="42">
        <v>147037.1058161839</v>
      </c>
      <c r="Y129" s="42">
        <v>117418.74999999994</v>
      </c>
      <c r="Z129" s="42">
        <v>140348.61054236675</v>
      </c>
      <c r="AA129" s="42">
        <v>126804.95999999996</v>
      </c>
      <c r="AB129" s="42">
        <v>136037.23000000004</v>
      </c>
      <c r="AC129" s="42">
        <v>141695.50660632504</v>
      </c>
      <c r="AD129" s="42">
        <v>130054.64978000021</v>
      </c>
      <c r="AE129" s="42">
        <v>136250.24276006757</v>
      </c>
      <c r="AF129" s="42">
        <v>130026.59708999994</v>
      </c>
      <c r="AG129" s="42">
        <v>148399.66959999991</v>
      </c>
      <c r="AH129" s="42">
        <v>144605.68183999974</v>
      </c>
      <c r="AI129" s="40">
        <f t="shared" si="389"/>
        <v>1638124.3140349432</v>
      </c>
      <c r="AK129" s="92">
        <v>152188.42030000006</v>
      </c>
      <c r="AL129" s="92">
        <v>115403.88120367785</v>
      </c>
      <c r="AM129" s="92">
        <v>141103.08091594541</v>
      </c>
      <c r="AN129" s="92">
        <v>146480.73134656926</v>
      </c>
      <c r="AO129" s="92">
        <v>140391.91507993569</v>
      </c>
      <c r="AP129" s="92">
        <v>140842.52792999998</v>
      </c>
      <c r="AQ129" s="92">
        <v>155056.77860000008</v>
      </c>
      <c r="AR129" s="92">
        <v>150956.92459999997</v>
      </c>
      <c r="AS129" s="92">
        <v>151301.82091000018</v>
      </c>
      <c r="AT129" s="92">
        <v>128003.63688897138</v>
      </c>
      <c r="AU129" s="92">
        <v>145728.07250000007</v>
      </c>
      <c r="AV129" s="92">
        <v>152033.20179999992</v>
      </c>
      <c r="AW129" s="40">
        <f t="shared" si="392"/>
        <v>1719490.9920750998</v>
      </c>
      <c r="AY129" s="92">
        <f t="shared" si="417"/>
        <v>173144.91984440674</v>
      </c>
      <c r="AZ129" s="92">
        <f t="shared" si="417"/>
        <v>129885.64816991347</v>
      </c>
      <c r="BA129" s="92">
        <f t="shared" si="417"/>
        <v>175874.69851628595</v>
      </c>
      <c r="BB129" s="92">
        <f t="shared" si="417"/>
        <v>169928.83910176158</v>
      </c>
      <c r="BC129" s="92">
        <f t="shared" si="417"/>
        <v>144426.38915108639</v>
      </c>
      <c r="BD129" s="92">
        <f t="shared" si="417"/>
        <v>168887.19614001631</v>
      </c>
      <c r="BE129" s="92">
        <f t="shared" si="417"/>
        <v>175392.82192439144</v>
      </c>
      <c r="BF129" s="92">
        <f t="shared" si="417"/>
        <v>172687.8644529476</v>
      </c>
      <c r="BG129" s="92">
        <f t="shared" si="417"/>
        <v>135200.14719125853</v>
      </c>
      <c r="BH129" s="92">
        <f t="shared" si="417"/>
        <v>174344.30471933333</v>
      </c>
      <c r="BI129" s="92">
        <f t="shared" si="417"/>
        <v>167579.29685237436</v>
      </c>
      <c r="BJ129" s="92">
        <f t="shared" si="417"/>
        <v>176943.46846500778</v>
      </c>
      <c r="BK129" s="40">
        <f t="shared" si="394"/>
        <v>1964295.5945287836</v>
      </c>
      <c r="BM129" s="51">
        <f>+[9]ENERO!$D$40</f>
        <v>156158.82010000001</v>
      </c>
      <c r="BN129" s="51">
        <f>+[10]FEBRERO!$D$40</f>
        <v>143658.7821999999</v>
      </c>
      <c r="BO129" s="51">
        <f>+[11]MARZO!$D40</f>
        <v>132990.07429000002</v>
      </c>
      <c r="BP129" s="92">
        <f t="shared" si="418"/>
        <v>149073.89702159911</v>
      </c>
      <c r="BQ129" s="92">
        <f t="shared" si="418"/>
        <v>147957.03491709733</v>
      </c>
      <c r="BR129" s="92">
        <f t="shared" si="418"/>
        <v>149663.92957394524</v>
      </c>
      <c r="BS129" s="92">
        <f t="shared" si="418"/>
        <v>144466.36721634452</v>
      </c>
      <c r="BT129" s="92">
        <f t="shared" si="418"/>
        <v>174170.08984545877</v>
      </c>
      <c r="BU129" s="92">
        <f t="shared" si="418"/>
        <v>152247.26440407339</v>
      </c>
      <c r="BV129" s="92">
        <f t="shared" si="418"/>
        <v>174586.53416199269</v>
      </c>
      <c r="BW129" s="92">
        <f t="shared" si="418"/>
        <v>169633.66031579464</v>
      </c>
      <c r="BX129" s="92">
        <f t="shared" si="418"/>
        <v>166542.86787794283</v>
      </c>
      <c r="BY129" s="40">
        <f t="shared" si="396"/>
        <v>1861149.3219242482</v>
      </c>
      <c r="CA129" s="92">
        <f t="shared" si="419"/>
        <v>0</v>
      </c>
      <c r="CB129" s="92">
        <f t="shared" si="419"/>
        <v>0</v>
      </c>
      <c r="CC129" s="92">
        <f t="shared" si="419"/>
        <v>0</v>
      </c>
      <c r="CD129" s="92">
        <f t="shared" si="419"/>
        <v>0</v>
      </c>
      <c r="CE129" s="92">
        <f t="shared" si="419"/>
        <v>0</v>
      </c>
      <c r="CF129" s="92">
        <f t="shared" si="419"/>
        <v>0</v>
      </c>
      <c r="CG129" s="92">
        <f t="shared" si="419"/>
        <v>0</v>
      </c>
      <c r="CH129" s="92">
        <f t="shared" si="419"/>
        <v>0</v>
      </c>
      <c r="CI129" s="92">
        <f t="shared" si="419"/>
        <v>0</v>
      </c>
      <c r="CJ129" s="92">
        <f t="shared" si="419"/>
        <v>0</v>
      </c>
      <c r="CK129" s="92">
        <f t="shared" si="419"/>
        <v>0</v>
      </c>
      <c r="CL129" s="92">
        <f t="shared" si="419"/>
        <v>0</v>
      </c>
      <c r="CM129" s="40">
        <f t="shared" si="398"/>
        <v>0</v>
      </c>
      <c r="CO129" s="92">
        <f t="shared" si="420"/>
        <v>0</v>
      </c>
      <c r="CP129" s="92">
        <f t="shared" si="420"/>
        <v>0</v>
      </c>
      <c r="CQ129" s="92">
        <f t="shared" si="420"/>
        <v>0</v>
      </c>
      <c r="CR129" s="92">
        <f t="shared" si="420"/>
        <v>0</v>
      </c>
      <c r="CS129" s="40">
        <f t="shared" si="400"/>
        <v>0</v>
      </c>
      <c r="CU129" s="92">
        <f t="shared" si="421"/>
        <v>0</v>
      </c>
      <c r="CV129" s="92">
        <f t="shared" si="421"/>
        <v>0</v>
      </c>
      <c r="CW129" s="92">
        <f t="shared" si="421"/>
        <v>0</v>
      </c>
      <c r="CX129" s="92">
        <f t="shared" si="421"/>
        <v>0</v>
      </c>
      <c r="CY129" s="40">
        <f t="shared" si="402"/>
        <v>0</v>
      </c>
      <c r="DA129" s="92">
        <f t="shared" si="422"/>
        <v>0</v>
      </c>
      <c r="DB129" s="92">
        <f t="shared" si="422"/>
        <v>0</v>
      </c>
      <c r="DC129" s="92">
        <f t="shared" si="422"/>
        <v>0</v>
      </c>
      <c r="DD129" s="92">
        <f t="shared" si="422"/>
        <v>0</v>
      </c>
      <c r="DE129" s="92">
        <f t="shared" si="422"/>
        <v>0</v>
      </c>
      <c r="DF129" s="92">
        <f t="shared" si="422"/>
        <v>0</v>
      </c>
      <c r="DG129" s="92">
        <f t="shared" si="422"/>
        <v>0</v>
      </c>
      <c r="DH129" s="92">
        <f t="shared" si="422"/>
        <v>0</v>
      </c>
      <c r="DI129" s="92">
        <f t="shared" si="422"/>
        <v>0</v>
      </c>
      <c r="DJ129" s="92">
        <f t="shared" si="422"/>
        <v>0</v>
      </c>
      <c r="DK129" s="92">
        <f t="shared" si="422"/>
        <v>0</v>
      </c>
      <c r="DL129" s="92">
        <f t="shared" si="422"/>
        <v>0</v>
      </c>
      <c r="DM129" s="92">
        <f t="shared" si="422"/>
        <v>0</v>
      </c>
      <c r="DN129" s="92">
        <f t="shared" si="422"/>
        <v>0</v>
      </c>
      <c r="DO129" s="92">
        <f t="shared" si="422"/>
        <v>0</v>
      </c>
      <c r="DP129" s="92">
        <f t="shared" si="422"/>
        <v>0</v>
      </c>
      <c r="DQ129" s="92">
        <f t="shared" si="422"/>
        <v>0</v>
      </c>
      <c r="DR129" s="92">
        <f t="shared" si="422"/>
        <v>0</v>
      </c>
      <c r="DS129" s="92">
        <f t="shared" si="422"/>
        <v>0</v>
      </c>
      <c r="DU129" s="93">
        <f t="shared" si="404"/>
        <v>-103146.27260453533</v>
      </c>
      <c r="DW129" s="93">
        <f t="shared" si="405"/>
        <v>-259305.09270453535</v>
      </c>
      <c r="DX129" s="40">
        <f t="shared" si="406"/>
        <v>1861149.3219242482</v>
      </c>
    </row>
    <row r="130" spans="1:128" x14ac:dyDescent="0.3">
      <c r="A130" s="12" t="str">
        <f t="shared" si="230"/>
        <v>2120123POWER-1126VAT LEACHING</v>
      </c>
      <c r="B130" s="15" t="s">
        <v>150</v>
      </c>
      <c r="C130" s="16" t="s">
        <v>151</v>
      </c>
      <c r="D130" s="15" t="s">
        <v>152</v>
      </c>
      <c r="E130" s="16" t="s">
        <v>153</v>
      </c>
      <c r="F130" s="77" t="s">
        <v>154</v>
      </c>
      <c r="G130" s="39" t="s">
        <v>178</v>
      </c>
      <c r="I130" s="40">
        <v>513069.57583772892</v>
      </c>
      <c r="J130" s="40">
        <v>428033.44024698297</v>
      </c>
      <c r="K130" s="40">
        <v>488854.02012119227</v>
      </c>
      <c r="L130" s="40">
        <v>425961.03</v>
      </c>
      <c r="M130" s="40">
        <v>449833.13776979817</v>
      </c>
      <c r="N130" s="40">
        <v>407662.38602032524</v>
      </c>
      <c r="O130" s="40">
        <v>545799.12006723951</v>
      </c>
      <c r="P130" s="40">
        <v>542117.94680783059</v>
      </c>
      <c r="Q130" s="40">
        <v>535437.49</v>
      </c>
      <c r="R130" s="40">
        <v>506130</v>
      </c>
      <c r="S130" s="40">
        <v>490944.24000000005</v>
      </c>
      <c r="T130" s="40">
        <v>538541.23</v>
      </c>
      <c r="U130" s="40">
        <f t="shared" si="387"/>
        <v>5872383.6168710981</v>
      </c>
      <c r="W130" s="42">
        <v>488236.94</v>
      </c>
      <c r="X130" s="42">
        <v>542945.32219629188</v>
      </c>
      <c r="Y130" s="42">
        <v>492406.02999999997</v>
      </c>
      <c r="Z130" s="42">
        <v>539633.22466272232</v>
      </c>
      <c r="AA130" s="42">
        <v>487054.33</v>
      </c>
      <c r="AB130" s="42">
        <v>506838.94999999995</v>
      </c>
      <c r="AC130" s="42">
        <v>534796.64517966018</v>
      </c>
      <c r="AD130" s="42">
        <v>466579.54096900008</v>
      </c>
      <c r="AE130" s="42">
        <v>505399.8681416476</v>
      </c>
      <c r="AF130" s="42">
        <v>507668.26582999999</v>
      </c>
      <c r="AG130" s="42">
        <v>527346.14240000001</v>
      </c>
      <c r="AH130" s="42">
        <v>571210.71490000002</v>
      </c>
      <c r="AI130" s="40">
        <f t="shared" si="389"/>
        <v>6170115.9742793217</v>
      </c>
      <c r="AK130" s="92">
        <v>610751.8483999999</v>
      </c>
      <c r="AL130" s="92">
        <v>447695.80106412678</v>
      </c>
      <c r="AM130" s="92">
        <v>554524.23890217848</v>
      </c>
      <c r="AN130" s="92">
        <v>547575.20395357523</v>
      </c>
      <c r="AO130" s="92">
        <v>502731.83154457371</v>
      </c>
      <c r="AP130" s="92">
        <v>532368.87488000002</v>
      </c>
      <c r="AQ130" s="92">
        <v>581682.16409999994</v>
      </c>
      <c r="AR130" s="92">
        <v>556785.04350000003</v>
      </c>
      <c r="AS130" s="92">
        <v>562834.51439999987</v>
      </c>
      <c r="AT130" s="92">
        <v>495067.63968206022</v>
      </c>
      <c r="AU130" s="92">
        <v>583700.4129</v>
      </c>
      <c r="AV130" s="92">
        <v>595621.14531999989</v>
      </c>
      <c r="AW130" s="40">
        <f t="shared" si="392"/>
        <v>6571338.7186465142</v>
      </c>
      <c r="AY130" s="92">
        <f t="shared" si="417"/>
        <v>302428.54799901106</v>
      </c>
      <c r="AZ130" s="92">
        <f t="shared" si="417"/>
        <v>226868.49846496529</v>
      </c>
      <c r="BA130" s="92">
        <f t="shared" si="417"/>
        <v>307196.5943317418</v>
      </c>
      <c r="BB130" s="92">
        <f t="shared" si="417"/>
        <v>296811.08818488655</v>
      </c>
      <c r="BC130" s="92">
        <f t="shared" si="417"/>
        <v>252266.50139636864</v>
      </c>
      <c r="BD130" s="92">
        <f t="shared" si="417"/>
        <v>294991.67258356768</v>
      </c>
      <c r="BE130" s="92">
        <f t="shared" si="417"/>
        <v>306354.91074014513</v>
      </c>
      <c r="BF130" s="92">
        <f t="shared" si="417"/>
        <v>301630.21907016728</v>
      </c>
      <c r="BG130" s="92">
        <f t="shared" si="417"/>
        <v>236151.22084464514</v>
      </c>
      <c r="BH130" s="92">
        <f t="shared" si="417"/>
        <v>304523.4880442748</v>
      </c>
      <c r="BI130" s="92">
        <f t="shared" si="417"/>
        <v>292707.19272215484</v>
      </c>
      <c r="BJ130" s="92">
        <f t="shared" si="417"/>
        <v>309063.39206411189</v>
      </c>
      <c r="BK130" s="40">
        <f t="shared" si="394"/>
        <v>3430993.3264460401</v>
      </c>
      <c r="BM130" s="51">
        <f>+[9]ENERO!$D$41</f>
        <v>664804.01779999991</v>
      </c>
      <c r="BN130" s="51">
        <f>+[10]FEBRERO!$D$41</f>
        <v>602869.2818</v>
      </c>
      <c r="BO130" s="51">
        <f>+[11]MARZO!$D41</f>
        <v>550784.20789000008</v>
      </c>
      <c r="BP130" s="92">
        <f t="shared" si="418"/>
        <v>518419.75993114826</v>
      </c>
      <c r="BQ130" s="92">
        <f t="shared" si="418"/>
        <v>514535.75746217062</v>
      </c>
      <c r="BR130" s="92">
        <f t="shared" si="418"/>
        <v>520471.65862200031</v>
      </c>
      <c r="BS130" s="92">
        <f t="shared" si="418"/>
        <v>252336.33023245979</v>
      </c>
      <c r="BT130" s="92">
        <f t="shared" si="418"/>
        <v>304219.19063033344</v>
      </c>
      <c r="BU130" s="92">
        <f t="shared" si="418"/>
        <v>265927.05781909096</v>
      </c>
      <c r="BV130" s="92">
        <f t="shared" si="418"/>
        <v>304946.58505856723</v>
      </c>
      <c r="BW130" s="92">
        <f t="shared" si="418"/>
        <v>296295.5056790855</v>
      </c>
      <c r="BX130" s="92">
        <f t="shared" si="418"/>
        <v>290896.88428155432</v>
      </c>
      <c r="BY130" s="40">
        <f t="shared" si="396"/>
        <v>5086506.2372064106</v>
      </c>
      <c r="CA130" s="92">
        <f t="shared" si="419"/>
        <v>0</v>
      </c>
      <c r="CB130" s="92">
        <f t="shared" si="419"/>
        <v>0</v>
      </c>
      <c r="CC130" s="92">
        <f t="shared" si="419"/>
        <v>0</v>
      </c>
      <c r="CD130" s="92">
        <f t="shared" si="419"/>
        <v>0</v>
      </c>
      <c r="CE130" s="92">
        <f t="shared" si="419"/>
        <v>0</v>
      </c>
      <c r="CF130" s="92">
        <f t="shared" si="419"/>
        <v>0</v>
      </c>
      <c r="CG130" s="92">
        <f t="shared" si="419"/>
        <v>0</v>
      </c>
      <c r="CH130" s="92">
        <f t="shared" si="419"/>
        <v>0</v>
      </c>
      <c r="CI130" s="92">
        <f t="shared" si="419"/>
        <v>0</v>
      </c>
      <c r="CJ130" s="92">
        <f t="shared" si="419"/>
        <v>0</v>
      </c>
      <c r="CK130" s="92">
        <f t="shared" si="419"/>
        <v>0</v>
      </c>
      <c r="CL130" s="92">
        <f t="shared" si="419"/>
        <v>0</v>
      </c>
      <c r="CM130" s="40">
        <f t="shared" si="398"/>
        <v>0</v>
      </c>
      <c r="CO130" s="92">
        <f t="shared" si="420"/>
        <v>0</v>
      </c>
      <c r="CP130" s="92">
        <f t="shared" si="420"/>
        <v>0</v>
      </c>
      <c r="CQ130" s="92">
        <f t="shared" si="420"/>
        <v>0</v>
      </c>
      <c r="CR130" s="92">
        <f t="shared" si="420"/>
        <v>0</v>
      </c>
      <c r="CS130" s="40">
        <f t="shared" si="400"/>
        <v>0</v>
      </c>
      <c r="CU130" s="92">
        <f t="shared" si="421"/>
        <v>0</v>
      </c>
      <c r="CV130" s="92">
        <f t="shared" si="421"/>
        <v>0</v>
      </c>
      <c r="CW130" s="92">
        <f t="shared" si="421"/>
        <v>0</v>
      </c>
      <c r="CX130" s="92">
        <f t="shared" si="421"/>
        <v>0</v>
      </c>
      <c r="CY130" s="40">
        <f t="shared" si="402"/>
        <v>0</v>
      </c>
      <c r="DA130" s="92">
        <f t="shared" si="422"/>
        <v>0</v>
      </c>
      <c r="DB130" s="92">
        <f t="shared" si="422"/>
        <v>0</v>
      </c>
      <c r="DC130" s="92">
        <f t="shared" si="422"/>
        <v>0</v>
      </c>
      <c r="DD130" s="92">
        <f t="shared" si="422"/>
        <v>0</v>
      </c>
      <c r="DE130" s="92">
        <f t="shared" si="422"/>
        <v>0</v>
      </c>
      <c r="DF130" s="92">
        <f t="shared" si="422"/>
        <v>0</v>
      </c>
      <c r="DG130" s="92">
        <f t="shared" si="422"/>
        <v>0</v>
      </c>
      <c r="DH130" s="92">
        <f t="shared" si="422"/>
        <v>0</v>
      </c>
      <c r="DI130" s="92">
        <f t="shared" si="422"/>
        <v>0</v>
      </c>
      <c r="DJ130" s="92">
        <f t="shared" si="422"/>
        <v>0</v>
      </c>
      <c r="DK130" s="92">
        <f t="shared" si="422"/>
        <v>0</v>
      </c>
      <c r="DL130" s="92">
        <f t="shared" si="422"/>
        <v>0</v>
      </c>
      <c r="DM130" s="92">
        <f t="shared" si="422"/>
        <v>0</v>
      </c>
      <c r="DN130" s="92">
        <f t="shared" si="422"/>
        <v>0</v>
      </c>
      <c r="DO130" s="92">
        <f t="shared" si="422"/>
        <v>0</v>
      </c>
      <c r="DP130" s="92">
        <f t="shared" si="422"/>
        <v>0</v>
      </c>
      <c r="DQ130" s="92">
        <f t="shared" si="422"/>
        <v>0</v>
      </c>
      <c r="DR130" s="92">
        <f t="shared" si="422"/>
        <v>0</v>
      </c>
      <c r="DS130" s="92">
        <f t="shared" si="422"/>
        <v>0</v>
      </c>
      <c r="DU130" s="93">
        <f t="shared" si="404"/>
        <v>1655512.9107603705</v>
      </c>
      <c r="DW130" s="93">
        <f t="shared" si="405"/>
        <v>990708.89296037063</v>
      </c>
      <c r="DX130" s="40">
        <f t="shared" si="406"/>
        <v>5086506.2372064106</v>
      </c>
    </row>
    <row r="131" spans="1:128" x14ac:dyDescent="0.3">
      <c r="A131" s="12" t="str">
        <f t="shared" si="230"/>
        <v>2120130POWER-1139CLARIFICACIÓN</v>
      </c>
      <c r="B131" s="15" t="s">
        <v>155</v>
      </c>
      <c r="C131" s="16" t="s">
        <v>156</v>
      </c>
      <c r="D131" s="15" t="s">
        <v>157</v>
      </c>
      <c r="E131" s="16" t="s">
        <v>158</v>
      </c>
      <c r="F131" s="77" t="s">
        <v>159</v>
      </c>
      <c r="G131" s="39" t="s">
        <v>178</v>
      </c>
      <c r="I131" s="40">
        <v>378308.90327648172</v>
      </c>
      <c r="J131" s="40">
        <v>332844.58161896066</v>
      </c>
      <c r="K131" s="40">
        <v>375095.66575195658</v>
      </c>
      <c r="L131" s="40">
        <v>348880.8</v>
      </c>
      <c r="M131" s="40">
        <v>360072.83520782483</v>
      </c>
      <c r="N131" s="40">
        <v>330949.96858450648</v>
      </c>
      <c r="O131" s="40">
        <v>377880.50830884348</v>
      </c>
      <c r="P131" s="40">
        <v>368011.95450501569</v>
      </c>
      <c r="Q131" s="40">
        <v>358422.56999999995</v>
      </c>
      <c r="R131" s="40">
        <v>356825.72999999986</v>
      </c>
      <c r="S131" s="40">
        <v>344599.46</v>
      </c>
      <c r="T131" s="40">
        <v>371796.02999999997</v>
      </c>
      <c r="U131" s="40">
        <f t="shared" si="387"/>
        <v>4303689.0072535891</v>
      </c>
      <c r="W131" s="42">
        <v>347943.82999999996</v>
      </c>
      <c r="X131" s="42">
        <v>358650.75518094678</v>
      </c>
      <c r="Y131" s="42">
        <v>339372.84000000008</v>
      </c>
      <c r="Z131" s="42">
        <v>359735.81279084377</v>
      </c>
      <c r="AA131" s="42">
        <v>336210.79999999993</v>
      </c>
      <c r="AB131" s="42">
        <v>356220.57</v>
      </c>
      <c r="AC131" s="42">
        <v>372060.98738343501</v>
      </c>
      <c r="AD131" s="42">
        <v>347977.10305000003</v>
      </c>
      <c r="AE131" s="42">
        <v>362940.51374719053</v>
      </c>
      <c r="AF131" s="42">
        <v>368629.35502000002</v>
      </c>
      <c r="AG131" s="42">
        <v>373530.5514</v>
      </c>
      <c r="AH131" s="42">
        <v>384035.82819999993</v>
      </c>
      <c r="AI131" s="40">
        <f t="shared" si="389"/>
        <v>4307308.9467724161</v>
      </c>
      <c r="AK131" s="92">
        <v>400078.07649999991</v>
      </c>
      <c r="AL131" s="92">
        <v>322635.88436560583</v>
      </c>
      <c r="AM131" s="92">
        <v>380470.9746320722</v>
      </c>
      <c r="AN131" s="92">
        <v>366658.10974705603</v>
      </c>
      <c r="AO131" s="92">
        <v>347258.28373742884</v>
      </c>
      <c r="AP131" s="92">
        <v>361749.82136000006</v>
      </c>
      <c r="AQ131" s="92">
        <v>382851.23170000006</v>
      </c>
      <c r="AR131" s="92">
        <v>384178.6606</v>
      </c>
      <c r="AS131" s="92">
        <v>375064.4313</v>
      </c>
      <c r="AT131" s="92">
        <v>331857.66246355866</v>
      </c>
      <c r="AU131" s="92">
        <v>371582.57100000005</v>
      </c>
      <c r="AV131" s="92">
        <v>374770.04256000003</v>
      </c>
      <c r="AW131" s="40">
        <f t="shared" si="392"/>
        <v>4399155.7499657217</v>
      </c>
      <c r="AY131" s="92">
        <f t="shared" si="417"/>
        <v>206201.31854419323</v>
      </c>
      <c r="AZ131" s="92">
        <f t="shared" si="417"/>
        <v>154683.09400397641</v>
      </c>
      <c r="BA131" s="92">
        <f t="shared" si="417"/>
        <v>209452.25979029576</v>
      </c>
      <c r="BB131" s="92">
        <f t="shared" si="417"/>
        <v>202371.23164199622</v>
      </c>
      <c r="BC131" s="92">
        <f t="shared" si="417"/>
        <v>171999.91719244665</v>
      </c>
      <c r="BD131" s="92">
        <f t="shared" si="417"/>
        <v>201130.720789254</v>
      </c>
      <c r="BE131" s="92">
        <f t="shared" si="417"/>
        <v>208878.38451452379</v>
      </c>
      <c r="BF131" s="92">
        <f t="shared" si="417"/>
        <v>205657.00327088745</v>
      </c>
      <c r="BG131" s="92">
        <f t="shared" si="417"/>
        <v>161012.22399859564</v>
      </c>
      <c r="BH131" s="92">
        <f t="shared" si="417"/>
        <v>207629.68700498357</v>
      </c>
      <c r="BI131" s="92">
        <f t="shared" si="417"/>
        <v>199573.12061318685</v>
      </c>
      <c r="BJ131" s="92">
        <f t="shared" si="417"/>
        <v>210725.07664709352</v>
      </c>
      <c r="BK131" s="40">
        <f t="shared" si="394"/>
        <v>2339314.0380114331</v>
      </c>
      <c r="BM131" s="51">
        <f>+[9]ENERO!$D$42</f>
        <v>396345.61900000006</v>
      </c>
      <c r="BN131" s="51">
        <f>+[10]FEBRERO!$D$42</f>
        <v>351762.89857000008</v>
      </c>
      <c r="BO131" s="51">
        <f>+[11]MARZO!$D42</f>
        <v>356575.72672000004</v>
      </c>
      <c r="BP131" s="92">
        <f t="shared" si="418"/>
        <v>347588.1808042592</v>
      </c>
      <c r="BQ131" s="92">
        <f t="shared" si="418"/>
        <v>344984.04906242422</v>
      </c>
      <c r="BR131" s="92">
        <f t="shared" si="418"/>
        <v>348963.93031898187</v>
      </c>
      <c r="BS131" s="92">
        <f t="shared" si="418"/>
        <v>172047.52777077883</v>
      </c>
      <c r="BT131" s="92">
        <f t="shared" si="418"/>
        <v>207422.21145943925</v>
      </c>
      <c r="BU131" s="92">
        <f t="shared" si="418"/>
        <v>181313.93455307593</v>
      </c>
      <c r="BV131" s="92">
        <f t="shared" si="418"/>
        <v>207918.16229210989</v>
      </c>
      <c r="BW131" s="92">
        <f t="shared" si="418"/>
        <v>202019.69805425152</v>
      </c>
      <c r="BX131" s="92">
        <f t="shared" si="418"/>
        <v>198338.8191892858</v>
      </c>
      <c r="BY131" s="40">
        <f t="shared" si="396"/>
        <v>3315280.757794607</v>
      </c>
      <c r="CA131" s="92">
        <f t="shared" si="419"/>
        <v>0</v>
      </c>
      <c r="CB131" s="92">
        <f t="shared" si="419"/>
        <v>0</v>
      </c>
      <c r="CC131" s="92">
        <f t="shared" si="419"/>
        <v>0</v>
      </c>
      <c r="CD131" s="92">
        <f t="shared" si="419"/>
        <v>0</v>
      </c>
      <c r="CE131" s="92">
        <f t="shared" si="419"/>
        <v>0</v>
      </c>
      <c r="CF131" s="92">
        <f t="shared" si="419"/>
        <v>0</v>
      </c>
      <c r="CG131" s="92">
        <f t="shared" si="419"/>
        <v>0</v>
      </c>
      <c r="CH131" s="92">
        <f t="shared" si="419"/>
        <v>0</v>
      </c>
      <c r="CI131" s="92">
        <f t="shared" si="419"/>
        <v>0</v>
      </c>
      <c r="CJ131" s="92">
        <f t="shared" si="419"/>
        <v>0</v>
      </c>
      <c r="CK131" s="92">
        <f t="shared" si="419"/>
        <v>0</v>
      </c>
      <c r="CL131" s="92">
        <f t="shared" si="419"/>
        <v>0</v>
      </c>
      <c r="CM131" s="40">
        <f t="shared" si="398"/>
        <v>0</v>
      </c>
      <c r="CO131" s="92">
        <f t="shared" si="420"/>
        <v>0</v>
      </c>
      <c r="CP131" s="92">
        <f t="shared" si="420"/>
        <v>0</v>
      </c>
      <c r="CQ131" s="92">
        <f t="shared" si="420"/>
        <v>0</v>
      </c>
      <c r="CR131" s="92">
        <f t="shared" si="420"/>
        <v>0</v>
      </c>
      <c r="CS131" s="40">
        <f t="shared" si="400"/>
        <v>0</v>
      </c>
      <c r="CU131" s="92">
        <f t="shared" si="421"/>
        <v>0</v>
      </c>
      <c r="CV131" s="92">
        <f t="shared" si="421"/>
        <v>0</v>
      </c>
      <c r="CW131" s="92">
        <f t="shared" si="421"/>
        <v>0</v>
      </c>
      <c r="CX131" s="92">
        <f t="shared" si="421"/>
        <v>0</v>
      </c>
      <c r="CY131" s="40">
        <f t="shared" si="402"/>
        <v>0</v>
      </c>
      <c r="DA131" s="92">
        <f t="shared" si="422"/>
        <v>0</v>
      </c>
      <c r="DB131" s="92">
        <f t="shared" si="422"/>
        <v>0</v>
      </c>
      <c r="DC131" s="92">
        <f t="shared" si="422"/>
        <v>0</v>
      </c>
      <c r="DD131" s="92">
        <f t="shared" si="422"/>
        <v>0</v>
      </c>
      <c r="DE131" s="92">
        <f t="shared" si="422"/>
        <v>0</v>
      </c>
      <c r="DF131" s="92">
        <f t="shared" si="422"/>
        <v>0</v>
      </c>
      <c r="DG131" s="92">
        <f t="shared" si="422"/>
        <v>0</v>
      </c>
      <c r="DH131" s="92">
        <f t="shared" si="422"/>
        <v>0</v>
      </c>
      <c r="DI131" s="92">
        <f t="shared" si="422"/>
        <v>0</v>
      </c>
      <c r="DJ131" s="92">
        <f t="shared" si="422"/>
        <v>0</v>
      </c>
      <c r="DK131" s="92">
        <f t="shared" si="422"/>
        <v>0</v>
      </c>
      <c r="DL131" s="92">
        <f t="shared" si="422"/>
        <v>0</v>
      </c>
      <c r="DM131" s="92">
        <f t="shared" si="422"/>
        <v>0</v>
      </c>
      <c r="DN131" s="92">
        <f t="shared" si="422"/>
        <v>0</v>
      </c>
      <c r="DO131" s="92">
        <f t="shared" si="422"/>
        <v>0</v>
      </c>
      <c r="DP131" s="92">
        <f t="shared" si="422"/>
        <v>0</v>
      </c>
      <c r="DQ131" s="92">
        <f t="shared" si="422"/>
        <v>0</v>
      </c>
      <c r="DR131" s="92">
        <f t="shared" si="422"/>
        <v>0</v>
      </c>
      <c r="DS131" s="92">
        <f t="shared" si="422"/>
        <v>0</v>
      </c>
      <c r="DU131" s="93">
        <f t="shared" si="404"/>
        <v>975966.71978317387</v>
      </c>
      <c r="DW131" s="93">
        <f t="shared" si="405"/>
        <v>579621.10078317381</v>
      </c>
      <c r="DX131" s="40">
        <f t="shared" si="406"/>
        <v>3315280.757794607</v>
      </c>
    </row>
    <row r="132" spans="1:128" x14ac:dyDescent="0.3">
      <c r="A132" s="12" t="str">
        <f t="shared" si="230"/>
        <v>2120132POWER-1174EXTRACCION POR SOLVENTE</v>
      </c>
      <c r="B132" s="15" t="s">
        <v>160</v>
      </c>
      <c r="C132" s="16" t="s">
        <v>161</v>
      </c>
      <c r="D132" s="15" t="s">
        <v>162</v>
      </c>
      <c r="E132" s="16" t="s">
        <v>163</v>
      </c>
      <c r="F132" s="77" t="s">
        <v>164</v>
      </c>
      <c r="G132" s="39" t="s">
        <v>178</v>
      </c>
      <c r="I132" s="40">
        <v>219225.96050857438</v>
      </c>
      <c r="J132" s="40">
        <v>155205.63492101297</v>
      </c>
      <c r="K132" s="40">
        <v>150204.24458592982</v>
      </c>
      <c r="L132" s="40">
        <v>146769.51000000004</v>
      </c>
      <c r="M132" s="40">
        <v>184125.04066493228</v>
      </c>
      <c r="N132" s="40">
        <v>172508.45069053269</v>
      </c>
      <c r="O132" s="40">
        <v>190274.09904672953</v>
      </c>
      <c r="P132" s="40">
        <v>191290.27657548932</v>
      </c>
      <c r="Q132" s="40">
        <v>213656.08</v>
      </c>
      <c r="R132" s="40">
        <v>182348.09000000003</v>
      </c>
      <c r="S132" s="40">
        <v>169889.49</v>
      </c>
      <c r="T132" s="40">
        <v>178810.64</v>
      </c>
      <c r="U132" s="40">
        <f t="shared" si="387"/>
        <v>2154307.5169932013</v>
      </c>
      <c r="W132" s="42">
        <v>177392.76</v>
      </c>
      <c r="X132" s="42">
        <v>163536.0161735928</v>
      </c>
      <c r="Y132" s="42">
        <v>129185.18</v>
      </c>
      <c r="Z132" s="42">
        <v>168305.29742620169</v>
      </c>
      <c r="AA132" s="42">
        <v>148346.05999999997</v>
      </c>
      <c r="AB132" s="42">
        <v>137959.55999999997</v>
      </c>
      <c r="AC132" s="42">
        <v>175640.06903650839</v>
      </c>
      <c r="AD132" s="42">
        <v>149621.48416491004</v>
      </c>
      <c r="AE132" s="42">
        <v>177431.94533650277</v>
      </c>
      <c r="AF132" s="42">
        <v>157943.66209677994</v>
      </c>
      <c r="AG132" s="42">
        <v>148090.65090000004</v>
      </c>
      <c r="AH132" s="42">
        <v>162428.48003729997</v>
      </c>
      <c r="AI132" s="40">
        <f t="shared" si="389"/>
        <v>1895881.1651717953</v>
      </c>
      <c r="AK132" s="92">
        <v>148907.09122100001</v>
      </c>
      <c r="AL132" s="92">
        <v>113313.89555336919</v>
      </c>
      <c r="AM132" s="92">
        <v>162722.48070134202</v>
      </c>
      <c r="AN132" s="92">
        <v>148209.45578178504</v>
      </c>
      <c r="AO132" s="92">
        <v>172381.43038885033</v>
      </c>
      <c r="AP132" s="92">
        <v>185092.87901399998</v>
      </c>
      <c r="AQ132" s="92">
        <v>189674.61740000002</v>
      </c>
      <c r="AR132" s="92">
        <v>214949.06573000003</v>
      </c>
      <c r="AS132" s="92">
        <v>240806.20902000001</v>
      </c>
      <c r="AT132" s="92">
        <v>226780.10511106465</v>
      </c>
      <c r="AU132" s="92">
        <v>234836.54332</v>
      </c>
      <c r="AV132" s="92">
        <v>239976.52721899998</v>
      </c>
      <c r="AW132" s="40">
        <f t="shared" si="392"/>
        <v>2277650.3004604108</v>
      </c>
      <c r="AY132" s="92">
        <f t="shared" si="417"/>
        <v>142647.92285689901</v>
      </c>
      <c r="AZ132" s="92">
        <f t="shared" si="417"/>
        <v>107008.15211332729</v>
      </c>
      <c r="BA132" s="92">
        <f t="shared" si="417"/>
        <v>144896.89012519977</v>
      </c>
      <c r="BB132" s="92">
        <f t="shared" si="417"/>
        <v>139998.3086603597</v>
      </c>
      <c r="BC132" s="92">
        <f t="shared" si="417"/>
        <v>118987.74989551143</v>
      </c>
      <c r="BD132" s="92">
        <f t="shared" si="417"/>
        <v>139140.13618273224</v>
      </c>
      <c r="BE132" s="92">
        <f t="shared" si="417"/>
        <v>144499.88919113323</v>
      </c>
      <c r="BF132" s="92">
        <f t="shared" si="417"/>
        <v>142271.37122442384</v>
      </c>
      <c r="BG132" s="92">
        <f t="shared" si="417"/>
        <v>111386.57827276153</v>
      </c>
      <c r="BH132" s="92">
        <f t="shared" si="417"/>
        <v>143636.05326966543</v>
      </c>
      <c r="BI132" s="92">
        <f t="shared" si="417"/>
        <v>138062.60461636694</v>
      </c>
      <c r="BJ132" s="92">
        <f t="shared" si="417"/>
        <v>145777.41155969549</v>
      </c>
      <c r="BK132" s="40">
        <f t="shared" si="394"/>
        <v>1618313.0679680761</v>
      </c>
      <c r="BM132" s="51">
        <f>+[9]ENERO!$D$43</f>
        <v>242765.97928999996</v>
      </c>
      <c r="BN132" s="51">
        <f>+[10]FEBRERO!$D$43</f>
        <v>228173.53878</v>
      </c>
      <c r="BO132" s="51">
        <f>+[11]MARZO!$D43</f>
        <v>189061.25257350004</v>
      </c>
      <c r="BP132" s="92">
        <f t="shared" si="418"/>
        <v>185086.35847190575</v>
      </c>
      <c r="BQ132" s="92">
        <f t="shared" si="418"/>
        <v>183699.69089315753</v>
      </c>
      <c r="BR132" s="92">
        <f t="shared" si="418"/>
        <v>185818.92787993434</v>
      </c>
      <c r="BS132" s="92">
        <f t="shared" si="418"/>
        <v>119020.68639733914</v>
      </c>
      <c r="BT132" s="92">
        <f t="shared" si="418"/>
        <v>143492.52384985157</v>
      </c>
      <c r="BU132" s="92">
        <f t="shared" si="418"/>
        <v>125431.0900221756</v>
      </c>
      <c r="BV132" s="92">
        <f t="shared" si="418"/>
        <v>143835.61746641572</v>
      </c>
      <c r="BW132" s="92">
        <f t="shared" si="418"/>
        <v>139755.12138852145</v>
      </c>
      <c r="BX132" s="92">
        <f t="shared" si="418"/>
        <v>137208.72775688863</v>
      </c>
      <c r="BY132" s="40">
        <f t="shared" si="396"/>
        <v>2023349.5147696896</v>
      </c>
      <c r="CA132" s="92">
        <f t="shared" si="419"/>
        <v>0</v>
      </c>
      <c r="CB132" s="92">
        <f t="shared" si="419"/>
        <v>0</v>
      </c>
      <c r="CC132" s="92">
        <f t="shared" si="419"/>
        <v>0</v>
      </c>
      <c r="CD132" s="92">
        <f t="shared" si="419"/>
        <v>0</v>
      </c>
      <c r="CE132" s="92">
        <f t="shared" si="419"/>
        <v>0</v>
      </c>
      <c r="CF132" s="92">
        <f t="shared" si="419"/>
        <v>0</v>
      </c>
      <c r="CG132" s="92">
        <f t="shared" si="419"/>
        <v>0</v>
      </c>
      <c r="CH132" s="92">
        <f t="shared" si="419"/>
        <v>0</v>
      </c>
      <c r="CI132" s="92">
        <f t="shared" si="419"/>
        <v>0</v>
      </c>
      <c r="CJ132" s="92">
        <f t="shared" si="419"/>
        <v>0</v>
      </c>
      <c r="CK132" s="92">
        <f t="shared" si="419"/>
        <v>0</v>
      </c>
      <c r="CL132" s="92">
        <f t="shared" si="419"/>
        <v>0</v>
      </c>
      <c r="CM132" s="40">
        <f t="shared" si="398"/>
        <v>0</v>
      </c>
      <c r="CO132" s="92">
        <f t="shared" si="420"/>
        <v>0</v>
      </c>
      <c r="CP132" s="92">
        <f t="shared" si="420"/>
        <v>0</v>
      </c>
      <c r="CQ132" s="92">
        <f t="shared" si="420"/>
        <v>0</v>
      </c>
      <c r="CR132" s="92">
        <f t="shared" si="420"/>
        <v>0</v>
      </c>
      <c r="CS132" s="40">
        <f t="shared" si="400"/>
        <v>0</v>
      </c>
      <c r="CU132" s="92">
        <f t="shared" si="421"/>
        <v>0</v>
      </c>
      <c r="CV132" s="92">
        <f t="shared" si="421"/>
        <v>0</v>
      </c>
      <c r="CW132" s="92">
        <f t="shared" si="421"/>
        <v>0</v>
      </c>
      <c r="CX132" s="92">
        <f t="shared" si="421"/>
        <v>0</v>
      </c>
      <c r="CY132" s="40">
        <f t="shared" si="402"/>
        <v>0</v>
      </c>
      <c r="DA132" s="92">
        <f t="shared" si="422"/>
        <v>0</v>
      </c>
      <c r="DB132" s="92">
        <f t="shared" si="422"/>
        <v>0</v>
      </c>
      <c r="DC132" s="92">
        <f t="shared" si="422"/>
        <v>0</v>
      </c>
      <c r="DD132" s="92">
        <f t="shared" si="422"/>
        <v>0</v>
      </c>
      <c r="DE132" s="92">
        <f t="shared" si="422"/>
        <v>0</v>
      </c>
      <c r="DF132" s="92">
        <f t="shared" si="422"/>
        <v>0</v>
      </c>
      <c r="DG132" s="92">
        <f t="shared" si="422"/>
        <v>0</v>
      </c>
      <c r="DH132" s="92">
        <f t="shared" si="422"/>
        <v>0</v>
      </c>
      <c r="DI132" s="92">
        <f t="shared" si="422"/>
        <v>0</v>
      </c>
      <c r="DJ132" s="92">
        <f t="shared" si="422"/>
        <v>0</v>
      </c>
      <c r="DK132" s="92">
        <f t="shared" si="422"/>
        <v>0</v>
      </c>
      <c r="DL132" s="92">
        <f t="shared" si="422"/>
        <v>0</v>
      </c>
      <c r="DM132" s="92">
        <f t="shared" si="422"/>
        <v>0</v>
      </c>
      <c r="DN132" s="92">
        <f t="shared" si="422"/>
        <v>0</v>
      </c>
      <c r="DO132" s="92">
        <f t="shared" si="422"/>
        <v>0</v>
      </c>
      <c r="DP132" s="92">
        <f t="shared" si="422"/>
        <v>0</v>
      </c>
      <c r="DQ132" s="92">
        <f t="shared" si="422"/>
        <v>0</v>
      </c>
      <c r="DR132" s="92">
        <f t="shared" si="422"/>
        <v>0</v>
      </c>
      <c r="DS132" s="92">
        <f t="shared" si="422"/>
        <v>0</v>
      </c>
      <c r="DU132" s="93">
        <f t="shared" si="404"/>
        <v>405036.44680161355</v>
      </c>
      <c r="DW132" s="93">
        <f t="shared" si="405"/>
        <v>162270.46751161359</v>
      </c>
      <c r="DX132" s="40">
        <f t="shared" si="406"/>
        <v>2023349.5147696896</v>
      </c>
    </row>
    <row r="133" spans="1:128" s="10" customFormat="1" x14ac:dyDescent="0.3">
      <c r="A133" s="10" t="str">
        <f t="shared" si="230"/>
        <v>2120140POWER-1172ELECTRODEPOSICIÓN</v>
      </c>
      <c r="B133" s="31" t="s">
        <v>165</v>
      </c>
      <c r="C133" s="30" t="s">
        <v>166</v>
      </c>
      <c r="D133" s="31" t="s">
        <v>167</v>
      </c>
      <c r="E133" s="30" t="s">
        <v>168</v>
      </c>
      <c r="F133" s="100" t="s">
        <v>169</v>
      </c>
      <c r="G133" s="32" t="s">
        <v>178</v>
      </c>
      <c r="I133" s="33">
        <v>6614720.1752308868</v>
      </c>
      <c r="J133" s="33">
        <v>5118841.4509427138</v>
      </c>
      <c r="K133" s="33">
        <v>5925317.9529579086</v>
      </c>
      <c r="L133" s="33">
        <v>5740653.0699999994</v>
      </c>
      <c r="M133" s="33">
        <v>5559603.2845845204</v>
      </c>
      <c r="N133" s="33">
        <v>4812763.4347887998</v>
      </c>
      <c r="O133" s="33">
        <v>6515249.4221129511</v>
      </c>
      <c r="P133" s="33">
        <v>5685734.0852190983</v>
      </c>
      <c r="Q133" s="33">
        <v>6694128.9399999995</v>
      </c>
      <c r="R133" s="33">
        <v>5578170.7499999991</v>
      </c>
      <c r="S133" s="33">
        <v>5613347.2199999988</v>
      </c>
      <c r="T133" s="33">
        <v>6112151.620000001</v>
      </c>
      <c r="U133" s="33">
        <f t="shared" si="387"/>
        <v>69970681.40583688</v>
      </c>
      <c r="W133" s="35">
        <v>5120137.21</v>
      </c>
      <c r="X133" s="35">
        <v>5365016.8070575576</v>
      </c>
      <c r="Y133" s="35">
        <v>4071660.67</v>
      </c>
      <c r="Z133" s="35">
        <v>5046505.4250716837</v>
      </c>
      <c r="AA133" s="35">
        <v>4587239.53</v>
      </c>
      <c r="AB133" s="35">
        <v>4621338.3000000007</v>
      </c>
      <c r="AC133" s="35">
        <v>5263228.0560052702</v>
      </c>
      <c r="AD133" s="35">
        <v>4779757.7494399995</v>
      </c>
      <c r="AE133" s="35">
        <v>5022165.0228784122</v>
      </c>
      <c r="AF133" s="35">
        <v>4371379.6801200006</v>
      </c>
      <c r="AG133" s="35">
        <v>4951089.2360000005</v>
      </c>
      <c r="AH133" s="35">
        <v>5361484.6740999985</v>
      </c>
      <c r="AI133" s="33">
        <f t="shared" si="389"/>
        <v>58561002.360672928</v>
      </c>
      <c r="AK133" s="99">
        <v>5258484.6084999992</v>
      </c>
      <c r="AL133" s="99">
        <v>3451258.8556053359</v>
      </c>
      <c r="AM133" s="99">
        <v>5206200.5820110496</v>
      </c>
      <c r="AN133" s="99">
        <v>5438126.2089385008</v>
      </c>
      <c r="AO133" s="99">
        <v>5535453.6525680842</v>
      </c>
      <c r="AP133" s="99">
        <v>5566875.0758299995</v>
      </c>
      <c r="AQ133" s="99">
        <v>6291134.0174000002</v>
      </c>
      <c r="AR133" s="99">
        <v>6926564.5445999997</v>
      </c>
      <c r="AS133" s="99">
        <v>7305363.7006000001</v>
      </c>
      <c r="AT133" s="99">
        <v>6272912.4156826008</v>
      </c>
      <c r="AU133" s="99">
        <v>7166938.5514000002</v>
      </c>
      <c r="AV133" s="99">
        <v>7122635.9160999991</v>
      </c>
      <c r="AW133" s="33">
        <f t="shared" si="392"/>
        <v>71541948.129235566</v>
      </c>
      <c r="AY133" s="99">
        <f t="shared" ref="AY133:BJ133" si="423">+AY137</f>
        <v>6696157.7821666813</v>
      </c>
      <c r="AZ133" s="99">
        <f t="shared" si="423"/>
        <v>5075546.9535724772</v>
      </c>
      <c r="BA133" s="99">
        <f t="shared" si="423"/>
        <v>6903231.5834329613</v>
      </c>
      <c r="BB133" s="99">
        <f t="shared" si="423"/>
        <v>6753376.6966236355</v>
      </c>
      <c r="BC133" s="99">
        <f t="shared" si="423"/>
        <v>5799294.2895699609</v>
      </c>
      <c r="BD133" s="99">
        <f t="shared" si="423"/>
        <v>6747039.5442362847</v>
      </c>
      <c r="BE133" s="99">
        <f t="shared" si="423"/>
        <v>6978459.5171623705</v>
      </c>
      <c r="BF133" s="99">
        <f t="shared" si="423"/>
        <v>6840352.2732192939</v>
      </c>
      <c r="BG133" s="99">
        <f t="shared" si="423"/>
        <v>5305267.3421367342</v>
      </c>
      <c r="BH133" s="99">
        <f t="shared" si="423"/>
        <v>6874243.5926424591</v>
      </c>
      <c r="BI133" s="99">
        <f t="shared" si="423"/>
        <v>6595149.0537489345</v>
      </c>
      <c r="BJ133" s="99">
        <f t="shared" si="423"/>
        <v>7100007.7773323944</v>
      </c>
      <c r="BK133" s="33">
        <f t="shared" si="394"/>
        <v>77668126.405844182</v>
      </c>
      <c r="BM133" s="48">
        <f>+[9]ENERO!$D$44</f>
        <v>6831523.0921</v>
      </c>
      <c r="BN133" s="48">
        <f>+[10]FEBRERO!$D$44</f>
        <v>6233443.1226000004</v>
      </c>
      <c r="BO133" s="48">
        <f>+[11]MARZO!$D44</f>
        <v>5880073.4755500006</v>
      </c>
      <c r="BP133" s="99">
        <f t="shared" ref="BP133:BX133" si="424">+BP137</f>
        <v>7010755.8804641021</v>
      </c>
      <c r="BQ133" s="99">
        <f t="shared" si="424"/>
        <v>6924598.7896557217</v>
      </c>
      <c r="BR133" s="99">
        <f t="shared" si="424"/>
        <v>7040729.5971958991</v>
      </c>
      <c r="BS133" s="99">
        <f t="shared" si="424"/>
        <v>5835470.2261159103</v>
      </c>
      <c r="BT133" s="99">
        <f t="shared" si="424"/>
        <v>7269502.2694727276</v>
      </c>
      <c r="BU133" s="99">
        <f t="shared" si="424"/>
        <v>6284779.8697996745</v>
      </c>
      <c r="BV133" s="99">
        <f t="shared" si="424"/>
        <v>7224315.3193896841</v>
      </c>
      <c r="BW133" s="99">
        <f t="shared" si="424"/>
        <v>7204699.5750477565</v>
      </c>
      <c r="BX133" s="99">
        <f t="shared" si="424"/>
        <v>7064225.9592418103</v>
      </c>
      <c r="BY133" s="33">
        <f t="shared" si="396"/>
        <v>80804117.176633283</v>
      </c>
      <c r="CA133" s="99">
        <f t="shared" ref="CA133:CL133" si="425">+CA137</f>
        <v>0</v>
      </c>
      <c r="CB133" s="99">
        <f t="shared" si="425"/>
        <v>0</v>
      </c>
      <c r="CC133" s="99">
        <f t="shared" si="425"/>
        <v>0</v>
      </c>
      <c r="CD133" s="99">
        <f t="shared" si="425"/>
        <v>0</v>
      </c>
      <c r="CE133" s="99">
        <f t="shared" si="425"/>
        <v>0</v>
      </c>
      <c r="CF133" s="99">
        <f t="shared" si="425"/>
        <v>0</v>
      </c>
      <c r="CG133" s="99">
        <f t="shared" si="425"/>
        <v>0</v>
      </c>
      <c r="CH133" s="99">
        <f t="shared" si="425"/>
        <v>0</v>
      </c>
      <c r="CI133" s="99">
        <f t="shared" si="425"/>
        <v>0</v>
      </c>
      <c r="CJ133" s="99">
        <f t="shared" si="425"/>
        <v>0</v>
      </c>
      <c r="CK133" s="99">
        <f t="shared" si="425"/>
        <v>0</v>
      </c>
      <c r="CL133" s="99">
        <f t="shared" si="425"/>
        <v>0</v>
      </c>
      <c r="CM133" s="33">
        <f t="shared" si="398"/>
        <v>0</v>
      </c>
      <c r="CO133" s="99">
        <f t="shared" ref="CO133:CR133" si="426">+CO137</f>
        <v>0</v>
      </c>
      <c r="CP133" s="99">
        <f t="shared" si="426"/>
        <v>0</v>
      </c>
      <c r="CQ133" s="99">
        <f t="shared" si="426"/>
        <v>0</v>
      </c>
      <c r="CR133" s="99">
        <f t="shared" si="426"/>
        <v>0</v>
      </c>
      <c r="CS133" s="33">
        <f t="shared" si="400"/>
        <v>0</v>
      </c>
      <c r="CU133" s="99">
        <f t="shared" ref="CU133:CX133" si="427">+CU137</f>
        <v>0</v>
      </c>
      <c r="CV133" s="99">
        <f t="shared" si="427"/>
        <v>0</v>
      </c>
      <c r="CW133" s="99">
        <f t="shared" si="427"/>
        <v>0</v>
      </c>
      <c r="CX133" s="99">
        <f t="shared" si="427"/>
        <v>0</v>
      </c>
      <c r="CY133" s="33">
        <f t="shared" si="402"/>
        <v>0</v>
      </c>
      <c r="DA133" s="99">
        <f t="shared" ref="DA133:DS133" si="428">+DA137</f>
        <v>0</v>
      </c>
      <c r="DB133" s="99">
        <f t="shared" si="428"/>
        <v>0</v>
      </c>
      <c r="DC133" s="99">
        <f t="shared" si="428"/>
        <v>0</v>
      </c>
      <c r="DD133" s="99">
        <f t="shared" si="428"/>
        <v>0</v>
      </c>
      <c r="DE133" s="99">
        <f t="shared" si="428"/>
        <v>0</v>
      </c>
      <c r="DF133" s="99">
        <f t="shared" si="428"/>
        <v>0</v>
      </c>
      <c r="DG133" s="99">
        <f t="shared" si="428"/>
        <v>0</v>
      </c>
      <c r="DH133" s="99">
        <f t="shared" si="428"/>
        <v>0</v>
      </c>
      <c r="DI133" s="99">
        <f t="shared" si="428"/>
        <v>0</v>
      </c>
      <c r="DJ133" s="99">
        <f t="shared" si="428"/>
        <v>0</v>
      </c>
      <c r="DK133" s="99">
        <f t="shared" si="428"/>
        <v>0</v>
      </c>
      <c r="DL133" s="99">
        <f t="shared" si="428"/>
        <v>0</v>
      </c>
      <c r="DM133" s="99">
        <f t="shared" si="428"/>
        <v>0</v>
      </c>
      <c r="DN133" s="99">
        <f t="shared" si="428"/>
        <v>0</v>
      </c>
      <c r="DO133" s="99">
        <f t="shared" si="428"/>
        <v>0</v>
      </c>
      <c r="DP133" s="99">
        <f t="shared" si="428"/>
        <v>0</v>
      </c>
      <c r="DQ133" s="99">
        <f t="shared" si="428"/>
        <v>0</v>
      </c>
      <c r="DR133" s="99">
        <f t="shared" si="428"/>
        <v>0</v>
      </c>
      <c r="DS133" s="99">
        <f t="shared" si="428"/>
        <v>0</v>
      </c>
      <c r="DU133" s="93">
        <f t="shared" si="404"/>
        <v>3135990.7707891017</v>
      </c>
      <c r="DW133" s="93">
        <f t="shared" si="405"/>
        <v>-3695532.3213108983</v>
      </c>
      <c r="DX133" s="33">
        <f t="shared" si="406"/>
        <v>80804117.176633283</v>
      </c>
    </row>
    <row r="134" spans="1:128" x14ac:dyDescent="0.3">
      <c r="A134" s="12" t="str">
        <f t="shared" si="230"/>
        <v/>
      </c>
      <c r="B134" s="15"/>
      <c r="C134" s="16"/>
      <c r="D134" s="15"/>
      <c r="E134" s="16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33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33"/>
      <c r="AW134" s="33"/>
      <c r="BK134" s="33"/>
      <c r="BY134" s="33"/>
      <c r="CM134" s="33"/>
      <c r="CS134" s="33"/>
      <c r="CY134" s="33"/>
      <c r="DU134" s="33"/>
      <c r="DW134" s="33"/>
      <c r="DX134" s="33"/>
    </row>
    <row r="135" spans="1:128" s="10" customFormat="1" x14ac:dyDescent="0.3">
      <c r="A135" s="21" t="str">
        <f>B135&amp;D135&amp;F135</f>
        <v>TOTAL</v>
      </c>
      <c r="B135" s="127"/>
      <c r="C135" s="128"/>
      <c r="D135" s="127"/>
      <c r="E135" s="128"/>
      <c r="F135" s="129" t="s">
        <v>170</v>
      </c>
      <c r="G135" s="143" t="s">
        <v>178</v>
      </c>
      <c r="I135" s="144">
        <f t="shared" ref="I135:T135" si="429">I87+I97+I102+I106</f>
        <v>30283509.218994152</v>
      </c>
      <c r="J135" s="144">
        <f t="shared" si="429"/>
        <v>28100393.870000001</v>
      </c>
      <c r="K135" s="144">
        <f t="shared" si="429"/>
        <v>32774878.574218754</v>
      </c>
      <c r="L135" s="144">
        <f t="shared" si="429"/>
        <v>29507992.219999999</v>
      </c>
      <c r="M135" s="144">
        <f t="shared" si="429"/>
        <v>31505238.86425782</v>
      </c>
      <c r="N135" s="144">
        <f t="shared" si="429"/>
        <v>28244696.236328147</v>
      </c>
      <c r="O135" s="144">
        <f t="shared" si="429"/>
        <v>33505451.810546875</v>
      </c>
      <c r="P135" s="144">
        <f t="shared" si="429"/>
        <v>30790972.570000093</v>
      </c>
      <c r="Q135" s="144">
        <f t="shared" si="429"/>
        <v>33807316.240000002</v>
      </c>
      <c r="R135" s="144">
        <f t="shared" si="429"/>
        <v>31211757.229999997</v>
      </c>
      <c r="S135" s="144">
        <f t="shared" si="429"/>
        <v>29368959.489999998</v>
      </c>
      <c r="T135" s="144">
        <f t="shared" si="429"/>
        <v>32737172.770000003</v>
      </c>
      <c r="U135" s="144">
        <f>SUM(I135:T135)</f>
        <v>371838339.09434587</v>
      </c>
      <c r="W135" s="144">
        <f t="shared" ref="W135:AH135" si="430">W87+W97+W102+W106</f>
        <v>30157256.420000006</v>
      </c>
      <c r="X135" s="144">
        <f t="shared" si="430"/>
        <v>31268252.773437507</v>
      </c>
      <c r="Y135" s="144">
        <f t="shared" si="430"/>
        <v>30609027.720000003</v>
      </c>
      <c r="Z135" s="144">
        <f t="shared" si="430"/>
        <v>24059151.802604709</v>
      </c>
      <c r="AA135" s="144">
        <f t="shared" si="430"/>
        <v>31304519.289999999</v>
      </c>
      <c r="AB135" s="144">
        <f t="shared" si="430"/>
        <v>30313698</v>
      </c>
      <c r="AC135" s="144">
        <f t="shared" si="430"/>
        <v>29113873.523097586</v>
      </c>
      <c r="AD135" s="144">
        <f t="shared" si="430"/>
        <v>31396255.130085789</v>
      </c>
      <c r="AE135" s="144">
        <f t="shared" si="430"/>
        <v>30539978.386718757</v>
      </c>
      <c r="AF135" s="144">
        <f t="shared" si="430"/>
        <v>31406664.301982377</v>
      </c>
      <c r="AG135" s="144">
        <f t="shared" si="430"/>
        <v>31423448.45116362</v>
      </c>
      <c r="AH135" s="144">
        <f t="shared" si="430"/>
        <v>32561540.796394397</v>
      </c>
      <c r="AI135" s="144">
        <f>SUM(W135:AH135)</f>
        <v>364153666.59548479</v>
      </c>
      <c r="AK135" s="144">
        <f t="shared" ref="AK135:AR135" si="431">AK87+AK97+AK102+AK106</f>
        <v>30393304.969994396</v>
      </c>
      <c r="AL135" s="144">
        <f t="shared" si="431"/>
        <v>27658978.057617199</v>
      </c>
      <c r="AM135" s="144">
        <f t="shared" si="431"/>
        <v>32689400.471801762</v>
      </c>
      <c r="AN135" s="144">
        <f t="shared" si="431"/>
        <v>30520936.280666362</v>
      </c>
      <c r="AO135" s="144">
        <f t="shared" si="431"/>
        <v>33169601.132324226</v>
      </c>
      <c r="AP135" s="144">
        <f t="shared" si="431"/>
        <v>32828365.566711634</v>
      </c>
      <c r="AQ135" s="144">
        <f t="shared" si="431"/>
        <v>34567286.808893107</v>
      </c>
      <c r="AR135" s="144">
        <f t="shared" si="431"/>
        <v>33819731.490035929</v>
      </c>
      <c r="AS135" s="144">
        <v>35577562.878326803</v>
      </c>
      <c r="AT135" s="144">
        <f t="shared" ref="AT135:AV135" si="432">AT87+AT97+AT102+AT106</f>
        <v>31904283.952056888</v>
      </c>
      <c r="AU135" s="144">
        <f t="shared" si="432"/>
        <v>34701935.614395499</v>
      </c>
      <c r="AV135" s="144">
        <f t="shared" si="432"/>
        <v>34282998.364514902</v>
      </c>
      <c r="AW135" s="144">
        <f t="shared" ref="AW135" si="433">SUM(AK135:AV135)</f>
        <v>392114385.58733869</v>
      </c>
      <c r="AY135" s="34">
        <f t="shared" ref="AY135:BJ135" si="434">AY87+AY97+AY102+AY106</f>
        <v>31015113.807057716</v>
      </c>
      <c r="AZ135" s="34">
        <f t="shared" si="434"/>
        <v>27920582.585544072</v>
      </c>
      <c r="BA135" s="34">
        <f t="shared" si="434"/>
        <v>34160669.386421055</v>
      </c>
      <c r="BB135" s="34">
        <f t="shared" si="434"/>
        <v>32655856.085632589</v>
      </c>
      <c r="BC135" s="34">
        <f t="shared" si="434"/>
        <v>30771474.538202818</v>
      </c>
      <c r="BD135" s="34">
        <f t="shared" si="434"/>
        <v>33481906.887679689</v>
      </c>
      <c r="BE135" s="33">
        <f t="shared" si="434"/>
        <v>34506823.298499465</v>
      </c>
      <c r="BF135" s="33">
        <f t="shared" si="434"/>
        <v>35062733.075254522</v>
      </c>
      <c r="BG135" s="33">
        <f t="shared" si="434"/>
        <v>28863606.574364524</v>
      </c>
      <c r="BH135" s="33">
        <f t="shared" si="434"/>
        <v>34089672.93043799</v>
      </c>
      <c r="BI135" s="33">
        <f t="shared" si="434"/>
        <v>33255830.527975764</v>
      </c>
      <c r="BJ135" s="33">
        <f t="shared" si="434"/>
        <v>34937040.188536018</v>
      </c>
      <c r="BK135" s="144">
        <f t="shared" ref="BK135" si="435">SUM(AY135:BJ135)</f>
        <v>390721309.88560617</v>
      </c>
      <c r="BM135" s="144">
        <f t="shared" ref="BM135:BN135" si="436">BM87+BM97+BM102+BM106</f>
        <v>33366131.813897904</v>
      </c>
      <c r="BN135" s="144">
        <f t="shared" si="436"/>
        <v>31938756.569197297</v>
      </c>
      <c r="BO135" s="144">
        <f>BO87+BO97+BO102+BO106</f>
        <v>33663218.419642106</v>
      </c>
      <c r="BP135" s="144">
        <f t="shared" ref="BP135:BX135" si="437">BP87+BP97+BP102+BP106</f>
        <v>34003181.250731453</v>
      </c>
      <c r="BQ135" s="144">
        <f t="shared" si="437"/>
        <v>34813179.691469818</v>
      </c>
      <c r="BR135" s="144">
        <f t="shared" si="437"/>
        <v>33940874.182660192</v>
      </c>
      <c r="BS135" s="144">
        <f t="shared" si="437"/>
        <v>32745920.780154034</v>
      </c>
      <c r="BT135" s="144">
        <f t="shared" si="437"/>
        <v>35363019.959551774</v>
      </c>
      <c r="BU135" s="144">
        <f t="shared" si="437"/>
        <v>32700257.429101408</v>
      </c>
      <c r="BV135" s="144">
        <f t="shared" si="437"/>
        <v>33031882.244358122</v>
      </c>
      <c r="BW135" s="144">
        <f t="shared" si="437"/>
        <v>34603865.377897583</v>
      </c>
      <c r="BX135" s="144">
        <f t="shared" si="437"/>
        <v>34730554.889719114</v>
      </c>
      <c r="BY135" s="144">
        <f t="shared" ref="BY135" si="438">SUM(BM135:BX135)</f>
        <v>404900842.60838079</v>
      </c>
      <c r="CA135" s="144">
        <f t="shared" ref="CA135:CL135" si="439">CA87+CA97+CA102+CA106</f>
        <v>0</v>
      </c>
      <c r="CB135" s="144">
        <f t="shared" si="439"/>
        <v>0</v>
      </c>
      <c r="CC135" s="144">
        <f t="shared" si="439"/>
        <v>0</v>
      </c>
      <c r="CD135" s="144">
        <f t="shared" si="439"/>
        <v>0</v>
      </c>
      <c r="CE135" s="144">
        <f t="shared" si="439"/>
        <v>0</v>
      </c>
      <c r="CF135" s="144">
        <f t="shared" si="439"/>
        <v>0</v>
      </c>
      <c r="CG135" s="144">
        <f t="shared" si="439"/>
        <v>0</v>
      </c>
      <c r="CH135" s="144">
        <f t="shared" si="439"/>
        <v>0</v>
      </c>
      <c r="CI135" s="144">
        <f t="shared" si="439"/>
        <v>0</v>
      </c>
      <c r="CJ135" s="144">
        <f t="shared" si="439"/>
        <v>0</v>
      </c>
      <c r="CK135" s="144">
        <f t="shared" si="439"/>
        <v>0</v>
      </c>
      <c r="CL135" s="144">
        <f t="shared" si="439"/>
        <v>0</v>
      </c>
      <c r="CM135" s="144">
        <f t="shared" ref="CM135" si="440">SUM(CA135:CL135)</f>
        <v>0</v>
      </c>
      <c r="CO135" s="144">
        <f t="shared" ref="CO135:CR135" si="441">CO87+CO97+CO102+CO106</f>
        <v>0</v>
      </c>
      <c r="CP135" s="144">
        <f t="shared" si="441"/>
        <v>0</v>
      </c>
      <c r="CQ135" s="144">
        <f t="shared" si="441"/>
        <v>0</v>
      </c>
      <c r="CR135" s="144">
        <f t="shared" si="441"/>
        <v>0</v>
      </c>
      <c r="CS135" s="144">
        <f>SUM(CO135:CR135)</f>
        <v>0</v>
      </c>
      <c r="CU135" s="144">
        <f t="shared" ref="CU135:CX135" si="442">CU87+CU97+CU102+CU106</f>
        <v>0</v>
      </c>
      <c r="CV135" s="144">
        <f t="shared" si="442"/>
        <v>0</v>
      </c>
      <c r="CW135" s="144">
        <f t="shared" si="442"/>
        <v>0</v>
      </c>
      <c r="CX135" s="144">
        <f t="shared" si="442"/>
        <v>0</v>
      </c>
      <c r="CY135" s="144">
        <f>SUM(CU135:CX135)</f>
        <v>0</v>
      </c>
      <c r="DA135" s="144">
        <f t="shared" ref="DA135:DS135" si="443">DA87+DA97+DA102+DA106</f>
        <v>0</v>
      </c>
      <c r="DB135" s="144">
        <f t="shared" si="443"/>
        <v>0</v>
      </c>
      <c r="DC135" s="144">
        <f t="shared" si="443"/>
        <v>0</v>
      </c>
      <c r="DD135" s="144">
        <f t="shared" si="443"/>
        <v>0</v>
      </c>
      <c r="DE135" s="144">
        <f t="shared" si="443"/>
        <v>0</v>
      </c>
      <c r="DF135" s="144">
        <f t="shared" si="443"/>
        <v>0</v>
      </c>
      <c r="DG135" s="144">
        <f t="shared" si="443"/>
        <v>0</v>
      </c>
      <c r="DH135" s="144">
        <f t="shared" si="443"/>
        <v>0</v>
      </c>
      <c r="DI135" s="144">
        <f t="shared" si="443"/>
        <v>0</v>
      </c>
      <c r="DJ135" s="144">
        <f t="shared" si="443"/>
        <v>0</v>
      </c>
      <c r="DK135" s="144">
        <f t="shared" si="443"/>
        <v>0</v>
      </c>
      <c r="DL135" s="144">
        <f t="shared" si="443"/>
        <v>0</v>
      </c>
      <c r="DM135" s="144">
        <f t="shared" si="443"/>
        <v>0</v>
      </c>
      <c r="DN135" s="144">
        <f t="shared" si="443"/>
        <v>0</v>
      </c>
      <c r="DO135" s="144">
        <f t="shared" si="443"/>
        <v>0</v>
      </c>
      <c r="DP135" s="144">
        <f t="shared" si="443"/>
        <v>0</v>
      </c>
      <c r="DQ135" s="144">
        <f t="shared" si="443"/>
        <v>0</v>
      </c>
      <c r="DR135" s="144">
        <f t="shared" si="443"/>
        <v>0</v>
      </c>
      <c r="DS135" s="144">
        <f t="shared" si="443"/>
        <v>0</v>
      </c>
      <c r="DU135" s="144">
        <f>+BY135-BK135</f>
        <v>14179532.722774625</v>
      </c>
      <c r="DW135" s="144">
        <f>+DU135-BM135</f>
        <v>-19186599.091123279</v>
      </c>
      <c r="DX135" s="144">
        <f t="shared" si="406"/>
        <v>404900842.60838079</v>
      </c>
    </row>
    <row r="136" spans="1:128" x14ac:dyDescent="0.3">
      <c r="B136" s="15"/>
      <c r="C136" s="15"/>
      <c r="D136" s="15"/>
      <c r="E136" s="15"/>
      <c r="N136" s="101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K136" s="99"/>
      <c r="AL136" s="99"/>
      <c r="AM136" s="99"/>
      <c r="AN136" s="99"/>
      <c r="AO136" s="99"/>
      <c r="AP136" s="99"/>
      <c r="AQ136" s="99"/>
      <c r="AR136" s="99"/>
      <c r="AS136" s="99"/>
      <c r="AT136" s="99"/>
      <c r="AU136" s="99"/>
      <c r="AV136" s="99"/>
      <c r="AY136" s="99"/>
      <c r="AZ136" s="99"/>
      <c r="BA136" s="99"/>
      <c r="BB136" s="99"/>
      <c r="BC136" s="99"/>
      <c r="BD136" s="99"/>
      <c r="BE136" s="99"/>
      <c r="BF136" s="99"/>
      <c r="BG136" s="99"/>
      <c r="BH136" s="99"/>
      <c r="BI136" s="99"/>
      <c r="BJ136" s="99"/>
      <c r="BM136" s="99"/>
      <c r="BN136" s="99"/>
      <c r="BO136" s="99"/>
      <c r="BP136" s="99"/>
      <c r="BQ136" s="99"/>
      <c r="BR136" s="99"/>
      <c r="BS136" s="99"/>
      <c r="BT136" s="99"/>
      <c r="BU136" s="99"/>
      <c r="BV136" s="99"/>
      <c r="BW136" s="99"/>
      <c r="BX136" s="99"/>
      <c r="CA136" s="99"/>
      <c r="CB136" s="99"/>
      <c r="CC136" s="99"/>
      <c r="CD136" s="99"/>
      <c r="CE136" s="99"/>
      <c r="CF136" s="99"/>
      <c r="CG136" s="99"/>
      <c r="CH136" s="99"/>
      <c r="CI136" s="99"/>
      <c r="CJ136" s="99"/>
      <c r="CK136" s="99"/>
      <c r="CL136" s="99"/>
      <c r="CO136" s="99"/>
      <c r="CP136" s="99"/>
      <c r="CQ136" s="99"/>
      <c r="CR136" s="99"/>
      <c r="CU136" s="99"/>
      <c r="CV136" s="99"/>
      <c r="CW136" s="99"/>
      <c r="CX136" s="99"/>
      <c r="DA136" s="99"/>
      <c r="DB136" s="99"/>
      <c r="DC136" s="99"/>
      <c r="DD136" s="99"/>
      <c r="DE136" s="99"/>
      <c r="DF136" s="99"/>
      <c r="DG136" s="99"/>
      <c r="DH136" s="99"/>
      <c r="DI136" s="99"/>
      <c r="DJ136" s="99"/>
      <c r="DK136" s="99"/>
      <c r="DL136" s="99"/>
      <c r="DM136" s="99"/>
      <c r="DN136" s="99"/>
      <c r="DO136" s="99"/>
      <c r="DP136" s="99"/>
      <c r="DQ136" s="99"/>
      <c r="DR136" s="99"/>
      <c r="DS136" s="99"/>
    </row>
    <row r="137" spans="1:128" s="10" customFormat="1" x14ac:dyDescent="0.3">
      <c r="A137" s="12"/>
      <c r="B137" s="15"/>
      <c r="C137" s="15"/>
      <c r="D137" s="15"/>
      <c r="E137" s="30" t="s">
        <v>168</v>
      </c>
      <c r="F137" s="100" t="s">
        <v>169</v>
      </c>
      <c r="G137" s="32" t="s">
        <v>178</v>
      </c>
      <c r="I137" s="33">
        <f t="shared" ref="I137:U137" si="444">+I12*I75</f>
        <v>6614720.1752308868</v>
      </c>
      <c r="J137" s="33">
        <f t="shared" si="444"/>
        <v>5118841.4509427138</v>
      </c>
      <c r="K137" s="33">
        <f t="shared" si="444"/>
        <v>5925317.9529579086</v>
      </c>
      <c r="L137" s="33">
        <f t="shared" si="444"/>
        <v>5740653.0699999994</v>
      </c>
      <c r="M137" s="33">
        <f t="shared" si="444"/>
        <v>5559603.2845845204</v>
      </c>
      <c r="N137" s="33">
        <f t="shared" si="444"/>
        <v>4812763.4347887998</v>
      </c>
      <c r="O137" s="33">
        <f t="shared" si="444"/>
        <v>6515249.4221129511</v>
      </c>
      <c r="P137" s="33">
        <f t="shared" si="444"/>
        <v>5685734.0852190983</v>
      </c>
      <c r="Q137" s="33">
        <f t="shared" si="444"/>
        <v>6694128.9399999995</v>
      </c>
      <c r="R137" s="33">
        <f t="shared" si="444"/>
        <v>5578170.7499999991</v>
      </c>
      <c r="S137" s="33">
        <f t="shared" si="444"/>
        <v>5613347.2199999988</v>
      </c>
      <c r="T137" s="33">
        <f t="shared" si="444"/>
        <v>6112151.620000001</v>
      </c>
      <c r="U137" s="33">
        <f t="shared" si="444"/>
        <v>69970681.40583688</v>
      </c>
      <c r="W137" s="35">
        <f t="shared" ref="W137:AI137" si="445">+W12*W75</f>
        <v>5120137.21</v>
      </c>
      <c r="X137" s="35">
        <f t="shared" si="445"/>
        <v>5365016.8070575576</v>
      </c>
      <c r="Y137" s="35">
        <f t="shared" si="445"/>
        <v>4071660.67</v>
      </c>
      <c r="Z137" s="35">
        <f t="shared" si="445"/>
        <v>5046505.4250716837</v>
      </c>
      <c r="AA137" s="35">
        <f t="shared" si="445"/>
        <v>4587239.53</v>
      </c>
      <c r="AB137" s="35">
        <f t="shared" si="445"/>
        <v>4621338.3000000007</v>
      </c>
      <c r="AC137" s="35">
        <f t="shared" si="445"/>
        <v>5263228.0560052702</v>
      </c>
      <c r="AD137" s="35">
        <f t="shared" si="445"/>
        <v>4779757.7494399995</v>
      </c>
      <c r="AE137" s="35">
        <f t="shared" si="445"/>
        <v>5022165.0228784122</v>
      </c>
      <c r="AF137" s="35">
        <f t="shared" si="445"/>
        <v>4371379.6801200006</v>
      </c>
      <c r="AG137" s="35">
        <f t="shared" si="445"/>
        <v>4951089.2360000005</v>
      </c>
      <c r="AH137" s="35">
        <f t="shared" si="445"/>
        <v>5361484.6740999985</v>
      </c>
      <c r="AI137" s="33">
        <f t="shared" si="445"/>
        <v>58561002.360672928</v>
      </c>
      <c r="AK137" s="99">
        <f t="shared" ref="AK137:AR137" si="446">+AK12*AK75</f>
        <v>5258484.6084999992</v>
      </c>
      <c r="AL137" s="99">
        <f t="shared" si="446"/>
        <v>3451258.8556053359</v>
      </c>
      <c r="AM137" s="99">
        <f t="shared" si="446"/>
        <v>5206200.5820110496</v>
      </c>
      <c r="AN137" s="99">
        <f t="shared" si="446"/>
        <v>5438126.2089385008</v>
      </c>
      <c r="AO137" s="99">
        <f t="shared" si="446"/>
        <v>5535453.6525680842</v>
      </c>
      <c r="AP137" s="99">
        <f t="shared" si="446"/>
        <v>5566875.0758299995</v>
      </c>
      <c r="AQ137" s="99">
        <f t="shared" si="446"/>
        <v>6291134.0174000002</v>
      </c>
      <c r="AR137" s="99">
        <f t="shared" si="446"/>
        <v>6926564.5445999997</v>
      </c>
      <c r="AS137" s="99">
        <v>7305363.7006000001</v>
      </c>
      <c r="AT137" s="99">
        <f>+AT12*AT75</f>
        <v>6272912.4156826008</v>
      </c>
      <c r="AU137" s="99">
        <f>+AU12*AU75</f>
        <v>7166938.5514000002</v>
      </c>
      <c r="AV137" s="99">
        <f>+AV12*AV75</f>
        <v>7122635.9160999991</v>
      </c>
      <c r="AW137" s="33">
        <f>+AW12*AW75</f>
        <v>71541948.129235566</v>
      </c>
      <c r="AY137" s="99">
        <f t="shared" ref="AY137:BK137" si="447">+AY12*AY75</f>
        <v>6696157.7821666813</v>
      </c>
      <c r="AZ137" s="99">
        <f t="shared" si="447"/>
        <v>5075546.9535724772</v>
      </c>
      <c r="BA137" s="99">
        <f t="shared" si="447"/>
        <v>6903231.5834329613</v>
      </c>
      <c r="BB137" s="99">
        <f t="shared" si="447"/>
        <v>6753376.6966236355</v>
      </c>
      <c r="BC137" s="99">
        <f t="shared" si="447"/>
        <v>5799294.2895699609</v>
      </c>
      <c r="BD137" s="99">
        <f t="shared" si="447"/>
        <v>6747039.5442362847</v>
      </c>
      <c r="BE137" s="99">
        <f t="shared" si="447"/>
        <v>6978459.5171623705</v>
      </c>
      <c r="BF137" s="99">
        <f t="shared" si="447"/>
        <v>6840352.2732192939</v>
      </c>
      <c r="BG137" s="99">
        <f t="shared" si="447"/>
        <v>5305267.3421367342</v>
      </c>
      <c r="BH137" s="99">
        <f t="shared" si="447"/>
        <v>6874243.5926424591</v>
      </c>
      <c r="BI137" s="99">
        <f t="shared" si="447"/>
        <v>6595149.0537489345</v>
      </c>
      <c r="BJ137" s="99">
        <f t="shared" si="447"/>
        <v>7100007.7773323944</v>
      </c>
      <c r="BK137" s="33">
        <f t="shared" si="447"/>
        <v>77668126.405844182</v>
      </c>
      <c r="BM137" s="99">
        <f t="shared" ref="BM137:BY137" si="448">+BM12*BM75</f>
        <v>6831523.0921</v>
      </c>
      <c r="BN137" s="99">
        <f t="shared" si="448"/>
        <v>6233443.1226000004</v>
      </c>
      <c r="BO137" s="99">
        <f t="shared" si="448"/>
        <v>5880073.4755500006</v>
      </c>
      <c r="BP137" s="99">
        <f t="shared" si="448"/>
        <v>7010755.8804641021</v>
      </c>
      <c r="BQ137" s="99">
        <f t="shared" si="448"/>
        <v>6924598.7896557217</v>
      </c>
      <c r="BR137" s="99">
        <f t="shared" si="448"/>
        <v>7040729.5971958991</v>
      </c>
      <c r="BS137" s="99">
        <f t="shared" si="448"/>
        <v>5835470.2261159103</v>
      </c>
      <c r="BT137" s="99">
        <f t="shared" si="448"/>
        <v>7269502.2694727276</v>
      </c>
      <c r="BU137" s="99">
        <f t="shared" si="448"/>
        <v>6284779.8697996745</v>
      </c>
      <c r="BV137" s="99">
        <f t="shared" si="448"/>
        <v>7224315.3193896841</v>
      </c>
      <c r="BW137" s="99">
        <f t="shared" si="448"/>
        <v>7204699.5750477565</v>
      </c>
      <c r="BX137" s="99">
        <f t="shared" si="448"/>
        <v>7064225.9592418103</v>
      </c>
      <c r="BY137" s="33">
        <f t="shared" si="448"/>
        <v>80804117.176633283</v>
      </c>
      <c r="CA137" s="99">
        <f t="shared" ref="CA137:CC137" si="449">+CA12*CA75</f>
        <v>0</v>
      </c>
      <c r="CB137" s="99">
        <f t="shared" si="449"/>
        <v>0</v>
      </c>
      <c r="CC137" s="99">
        <f t="shared" si="449"/>
        <v>0</v>
      </c>
      <c r="CD137" s="99">
        <f t="shared" ref="CD137:CM137" si="450">+CD12*CD75</f>
        <v>0</v>
      </c>
      <c r="CE137" s="99">
        <f t="shared" si="450"/>
        <v>0</v>
      </c>
      <c r="CF137" s="99">
        <f t="shared" si="450"/>
        <v>0</v>
      </c>
      <c r="CG137" s="99">
        <f t="shared" si="450"/>
        <v>0</v>
      </c>
      <c r="CH137" s="99">
        <f t="shared" si="450"/>
        <v>0</v>
      </c>
      <c r="CI137" s="99">
        <f t="shared" si="450"/>
        <v>0</v>
      </c>
      <c r="CJ137" s="99">
        <f t="shared" si="450"/>
        <v>0</v>
      </c>
      <c r="CK137" s="99">
        <f t="shared" si="450"/>
        <v>0</v>
      </c>
      <c r="CL137" s="99">
        <f t="shared" si="450"/>
        <v>0</v>
      </c>
      <c r="CM137" s="33">
        <f t="shared" si="450"/>
        <v>0</v>
      </c>
      <c r="CO137" s="99">
        <f t="shared" ref="CO137:CQ137" si="451">+CO12*CO75</f>
        <v>0</v>
      </c>
      <c r="CP137" s="99">
        <f t="shared" si="451"/>
        <v>0</v>
      </c>
      <c r="CQ137" s="99">
        <f t="shared" si="451"/>
        <v>0</v>
      </c>
      <c r="CR137" s="99">
        <f>+CR12*CR75</f>
        <v>0</v>
      </c>
      <c r="CS137" s="33">
        <f>+CS12*CS75</f>
        <v>0</v>
      </c>
      <c r="CU137" s="99">
        <f t="shared" ref="CU137:CW137" si="452">+CU12*CU75</f>
        <v>0</v>
      </c>
      <c r="CV137" s="99">
        <f t="shared" si="452"/>
        <v>0</v>
      </c>
      <c r="CW137" s="99">
        <f t="shared" si="452"/>
        <v>0</v>
      </c>
      <c r="CX137" s="99">
        <f>+CX12*CX75</f>
        <v>0</v>
      </c>
      <c r="CY137" s="33">
        <f>+CY12*CY75</f>
        <v>0</v>
      </c>
      <c r="DA137" s="99">
        <f t="shared" ref="DA137:DS137" si="453">+DA12*DA75</f>
        <v>0</v>
      </c>
      <c r="DB137" s="99">
        <f t="shared" si="453"/>
        <v>0</v>
      </c>
      <c r="DC137" s="99">
        <f t="shared" si="453"/>
        <v>0</v>
      </c>
      <c r="DD137" s="99">
        <f t="shared" si="453"/>
        <v>0</v>
      </c>
      <c r="DE137" s="99">
        <f t="shared" si="453"/>
        <v>0</v>
      </c>
      <c r="DF137" s="99">
        <f t="shared" si="453"/>
        <v>0</v>
      </c>
      <c r="DG137" s="99">
        <f t="shared" si="453"/>
        <v>0</v>
      </c>
      <c r="DH137" s="99">
        <f t="shared" si="453"/>
        <v>0</v>
      </c>
      <c r="DI137" s="99">
        <f t="shared" si="453"/>
        <v>0</v>
      </c>
      <c r="DJ137" s="99">
        <f t="shared" si="453"/>
        <v>0</v>
      </c>
      <c r="DK137" s="99">
        <f t="shared" si="453"/>
        <v>0</v>
      </c>
      <c r="DL137" s="99">
        <f t="shared" si="453"/>
        <v>0</v>
      </c>
      <c r="DM137" s="99">
        <f t="shared" si="453"/>
        <v>0</v>
      </c>
      <c r="DN137" s="99">
        <f t="shared" si="453"/>
        <v>0</v>
      </c>
      <c r="DO137" s="99">
        <f t="shared" si="453"/>
        <v>0</v>
      </c>
      <c r="DP137" s="99">
        <f t="shared" si="453"/>
        <v>0</v>
      </c>
      <c r="DQ137" s="99">
        <f t="shared" si="453"/>
        <v>0</v>
      </c>
      <c r="DR137" s="99">
        <f t="shared" si="453"/>
        <v>0</v>
      </c>
      <c r="DS137" s="99">
        <f t="shared" si="453"/>
        <v>0</v>
      </c>
      <c r="DU137" s="93">
        <f>+BY137-BK137</f>
        <v>3135990.7707891017</v>
      </c>
      <c r="DW137" s="93">
        <f>+DU137-BM137</f>
        <v>-3695532.3213108983</v>
      </c>
      <c r="DX137" s="33">
        <f t="shared" si="406"/>
        <v>80804117.176633283</v>
      </c>
    </row>
    <row r="138" spans="1:128" x14ac:dyDescent="0.3">
      <c r="B138" s="15"/>
      <c r="C138" s="15"/>
      <c r="D138" s="15"/>
      <c r="E138" s="15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spans="1:128" x14ac:dyDescent="0.3">
      <c r="B139" s="15"/>
      <c r="C139" s="16"/>
      <c r="D139" s="15"/>
      <c r="E139" s="16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8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8"/>
      <c r="AW139" s="18"/>
      <c r="BK139" s="18"/>
      <c r="BY139" s="18"/>
      <c r="CM139" s="18"/>
      <c r="CS139" s="18"/>
      <c r="CY139" s="18"/>
      <c r="DU139" s="18"/>
      <c r="DW139" s="18"/>
      <c r="DX139" s="18"/>
    </row>
    <row r="140" spans="1:128" x14ac:dyDescent="0.3">
      <c r="B140" s="15"/>
      <c r="C140" s="16"/>
      <c r="D140" s="15"/>
      <c r="E140" s="16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8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8"/>
      <c r="AW140" s="18"/>
      <c r="BK140" s="18"/>
      <c r="BY140" s="18"/>
      <c r="CM140" s="18"/>
      <c r="CS140" s="18"/>
      <c r="CY140" s="18"/>
      <c r="DU140" s="18"/>
      <c r="DW140" s="18"/>
      <c r="DX140" s="18"/>
    </row>
    <row r="141" spans="1:128" hidden="1" x14ac:dyDescent="0.3">
      <c r="A141" s="47"/>
      <c r="B141" s="52"/>
      <c r="C141" s="53"/>
      <c r="D141" s="52"/>
      <c r="E141" s="53"/>
      <c r="F141" s="54" t="s">
        <v>182</v>
      </c>
      <c r="G141" s="55"/>
      <c r="H141" s="56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8"/>
      <c r="V141" s="56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8"/>
      <c r="AJ141" s="56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6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6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56"/>
      <c r="CA141" s="58"/>
      <c r="CB141" s="58"/>
      <c r="CC141" s="58"/>
      <c r="CD141" s="58"/>
      <c r="CE141" s="58"/>
      <c r="CF141" s="58"/>
      <c r="CG141" s="58"/>
      <c r="CH141" s="58"/>
      <c r="CI141" s="58"/>
      <c r="CJ141" s="58"/>
      <c r="CK141" s="58"/>
      <c r="CL141" s="58"/>
      <c r="CM141" s="58"/>
      <c r="CN141" s="56"/>
      <c r="CO141" s="58"/>
      <c r="CP141" s="58"/>
      <c r="CQ141" s="58"/>
      <c r="CR141" s="58"/>
      <c r="CS141" s="58"/>
      <c r="CT141" s="56"/>
      <c r="CU141" s="58"/>
      <c r="CV141" s="58"/>
      <c r="CW141" s="58"/>
      <c r="CX141" s="58"/>
      <c r="CY141" s="58"/>
      <c r="CZ141" s="56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6"/>
      <c r="DU141" s="58"/>
      <c r="DV141" s="56"/>
      <c r="DW141" s="58"/>
      <c r="DX141" s="58"/>
    </row>
    <row r="142" spans="1:128" s="103" customFormat="1" hidden="1" x14ac:dyDescent="0.3">
      <c r="A142" s="102"/>
      <c r="B142" s="150"/>
      <c r="C142" s="151"/>
      <c r="D142" s="150"/>
      <c r="E142" s="151"/>
      <c r="F142" s="152" t="s">
        <v>196</v>
      </c>
      <c r="G142" s="153" t="s">
        <v>195</v>
      </c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W142" s="154"/>
      <c r="X142" s="154"/>
      <c r="Y142" s="154"/>
      <c r="Z142" s="154"/>
      <c r="AA142" s="154"/>
      <c r="AB142" s="154"/>
      <c r="AC142" s="154"/>
      <c r="AD142" s="154"/>
      <c r="AE142" s="154"/>
      <c r="AF142" s="154"/>
      <c r="AG142" s="154"/>
      <c r="AH142" s="154"/>
      <c r="AI142" s="154"/>
      <c r="AK142" s="154">
        <f>SUM(AK143:AK146)</f>
        <v>0</v>
      </c>
      <c r="AL142" s="154">
        <f>SUM(AL143:AL146)</f>
        <v>298715.13865833101</v>
      </c>
      <c r="AM142" s="154">
        <f t="shared" ref="AM142:AR142" si="454">SUM(AM143:AM146)</f>
        <v>0</v>
      </c>
      <c r="AN142" s="154">
        <f t="shared" si="454"/>
        <v>0</v>
      </c>
      <c r="AO142" s="154" t="e">
        <f t="shared" si="454"/>
        <v>#REF!</v>
      </c>
      <c r="AP142" s="154">
        <f t="shared" si="454"/>
        <v>0</v>
      </c>
      <c r="AQ142" s="154">
        <f t="shared" si="454"/>
        <v>0</v>
      </c>
      <c r="AR142" s="154">
        <f t="shared" si="454"/>
        <v>0</v>
      </c>
      <c r="AS142" s="154">
        <v>150000</v>
      </c>
      <c r="AT142" s="154">
        <f t="shared" ref="AT142:AV142" si="455">SUM(AT143:AT146)</f>
        <v>0</v>
      </c>
      <c r="AU142" s="154" t="e">
        <f t="shared" si="455"/>
        <v>#REF!</v>
      </c>
      <c r="AV142" s="154">
        <f t="shared" si="455"/>
        <v>0</v>
      </c>
      <c r="AW142" s="154" t="e">
        <f t="shared" ref="AW142:AW146" si="456">SUM(AK142:AV142)</f>
        <v>#REF!</v>
      </c>
      <c r="AY142" s="154" t="e">
        <f t="shared" ref="AY142:BJ142" si="457">SUM(AY143:AY146)</f>
        <v>#REF!</v>
      </c>
      <c r="AZ142" s="154" t="e">
        <f t="shared" si="457"/>
        <v>#REF!</v>
      </c>
      <c r="BA142" s="154" t="e">
        <f t="shared" si="457"/>
        <v>#REF!</v>
      </c>
      <c r="BB142" s="154" t="e">
        <f t="shared" si="457"/>
        <v>#REF!</v>
      </c>
      <c r="BC142" s="154" t="e">
        <f t="shared" si="457"/>
        <v>#REF!</v>
      </c>
      <c r="BD142" s="154" t="e">
        <f t="shared" si="457"/>
        <v>#REF!</v>
      </c>
      <c r="BE142" s="154" t="e">
        <f t="shared" si="457"/>
        <v>#REF!</v>
      </c>
      <c r="BF142" s="154" t="e">
        <f t="shared" si="457"/>
        <v>#REF!</v>
      </c>
      <c r="BG142" s="154" t="e">
        <f t="shared" si="457"/>
        <v>#REF!</v>
      </c>
      <c r="BH142" s="154">
        <f t="shared" si="457"/>
        <v>0</v>
      </c>
      <c r="BI142" s="154" t="e">
        <f t="shared" si="457"/>
        <v>#REF!</v>
      </c>
      <c r="BJ142" s="154">
        <f t="shared" si="457"/>
        <v>0</v>
      </c>
      <c r="BK142" s="154" t="e">
        <f t="shared" ref="BK142:BK146" si="458">SUM(AY142:BJ142)</f>
        <v>#REF!</v>
      </c>
      <c r="BM142" s="154" t="e">
        <f t="shared" ref="BM142:BX142" si="459">SUM(BM143:BM146)</f>
        <v>#REF!</v>
      </c>
      <c r="BN142" s="154" t="e">
        <f t="shared" si="459"/>
        <v>#REF!</v>
      </c>
      <c r="BO142" s="154" t="e">
        <f t="shared" si="459"/>
        <v>#REF!</v>
      </c>
      <c r="BP142" s="154" t="e">
        <f t="shared" si="459"/>
        <v>#REF!</v>
      </c>
      <c r="BQ142" s="154" t="e">
        <f t="shared" si="459"/>
        <v>#REF!</v>
      </c>
      <c r="BR142" s="154" t="e">
        <f t="shared" si="459"/>
        <v>#REF!</v>
      </c>
      <c r="BS142" s="154" t="e">
        <f t="shared" si="459"/>
        <v>#REF!</v>
      </c>
      <c r="BT142" s="154" t="e">
        <f t="shared" si="459"/>
        <v>#REF!</v>
      </c>
      <c r="BU142" s="154" t="e">
        <f t="shared" si="459"/>
        <v>#REF!</v>
      </c>
      <c r="BV142" s="154">
        <f t="shared" si="459"/>
        <v>0</v>
      </c>
      <c r="BW142" s="154" t="e">
        <f t="shared" si="459"/>
        <v>#REF!</v>
      </c>
      <c r="BX142" s="154">
        <f t="shared" si="459"/>
        <v>0</v>
      </c>
      <c r="BY142" s="154" t="e">
        <f t="shared" ref="BY142:BY146" si="460">SUM(BM142:BX142)</f>
        <v>#REF!</v>
      </c>
      <c r="CA142" s="154" t="e">
        <f t="shared" ref="CA142:CL142" si="461">SUM(CA143:CA146)</f>
        <v>#REF!</v>
      </c>
      <c r="CB142" s="154" t="e">
        <f t="shared" si="461"/>
        <v>#REF!</v>
      </c>
      <c r="CC142" s="154" t="e">
        <f t="shared" si="461"/>
        <v>#REF!</v>
      </c>
      <c r="CD142" s="154" t="e">
        <f t="shared" si="461"/>
        <v>#REF!</v>
      </c>
      <c r="CE142" s="154" t="e">
        <f t="shared" si="461"/>
        <v>#REF!</v>
      </c>
      <c r="CF142" s="154" t="e">
        <f t="shared" si="461"/>
        <v>#REF!</v>
      </c>
      <c r="CG142" s="154" t="e">
        <f t="shared" si="461"/>
        <v>#REF!</v>
      </c>
      <c r="CH142" s="154" t="e">
        <f t="shared" si="461"/>
        <v>#REF!</v>
      </c>
      <c r="CI142" s="154" t="e">
        <f t="shared" si="461"/>
        <v>#REF!</v>
      </c>
      <c r="CJ142" s="154">
        <f t="shared" si="461"/>
        <v>0</v>
      </c>
      <c r="CK142" s="154" t="e">
        <f t="shared" si="461"/>
        <v>#REF!</v>
      </c>
      <c r="CL142" s="154">
        <f t="shared" si="461"/>
        <v>0</v>
      </c>
      <c r="CM142" s="154" t="e">
        <f t="shared" ref="CM142:CM146" si="462">SUM(CA142:CL142)</f>
        <v>#REF!</v>
      </c>
      <c r="CO142" s="154" t="e">
        <f t="shared" ref="CO142:CR142" si="463">SUM(CO143:CO146)</f>
        <v>#REF!</v>
      </c>
      <c r="CP142" s="154" t="e">
        <f t="shared" si="463"/>
        <v>#REF!</v>
      </c>
      <c r="CQ142" s="154" t="e">
        <f t="shared" si="463"/>
        <v>#REF!</v>
      </c>
      <c r="CR142" s="154" t="e">
        <f t="shared" si="463"/>
        <v>#REF!</v>
      </c>
      <c r="CS142" s="154" t="e">
        <f>SUM(CO142:CR142)</f>
        <v>#REF!</v>
      </c>
      <c r="CU142" s="154" t="e">
        <f t="shared" ref="CU142:CX142" si="464">SUM(CU143:CU146)</f>
        <v>#REF!</v>
      </c>
      <c r="CV142" s="154" t="e">
        <f t="shared" si="464"/>
        <v>#REF!</v>
      </c>
      <c r="CW142" s="154" t="e">
        <f t="shared" si="464"/>
        <v>#REF!</v>
      </c>
      <c r="CX142" s="154" t="e">
        <f t="shared" si="464"/>
        <v>#REF!</v>
      </c>
      <c r="CY142" s="154" t="e">
        <f>SUM(CU142:CX142)</f>
        <v>#REF!</v>
      </c>
      <c r="DA142" s="154" t="e">
        <f t="shared" ref="DA142:DS142" si="465">SUM(DA143:DA146)</f>
        <v>#REF!</v>
      </c>
      <c r="DB142" s="154" t="e">
        <f t="shared" si="465"/>
        <v>#REF!</v>
      </c>
      <c r="DC142" s="154" t="e">
        <f t="shared" si="465"/>
        <v>#REF!</v>
      </c>
      <c r="DD142" s="154" t="e">
        <f t="shared" si="465"/>
        <v>#REF!</v>
      </c>
      <c r="DE142" s="154" t="e">
        <f t="shared" si="465"/>
        <v>#REF!</v>
      </c>
      <c r="DF142" s="154" t="e">
        <f t="shared" si="465"/>
        <v>#REF!</v>
      </c>
      <c r="DG142" s="154" t="e">
        <f t="shared" si="465"/>
        <v>#REF!</v>
      </c>
      <c r="DH142" s="154" t="e">
        <f t="shared" si="465"/>
        <v>#REF!</v>
      </c>
      <c r="DI142" s="154" t="e">
        <f t="shared" si="465"/>
        <v>#REF!</v>
      </c>
      <c r="DJ142" s="154" t="e">
        <f t="shared" si="465"/>
        <v>#REF!</v>
      </c>
      <c r="DK142" s="154" t="e">
        <f t="shared" si="465"/>
        <v>#REF!</v>
      </c>
      <c r="DL142" s="154" t="e">
        <f t="shared" si="465"/>
        <v>#REF!</v>
      </c>
      <c r="DM142" s="154" t="e">
        <f t="shared" si="465"/>
        <v>#REF!</v>
      </c>
      <c r="DN142" s="154" t="e">
        <f t="shared" si="465"/>
        <v>#REF!</v>
      </c>
      <c r="DO142" s="154" t="e">
        <f t="shared" si="465"/>
        <v>#REF!</v>
      </c>
      <c r="DP142" s="154" t="e">
        <f t="shared" si="465"/>
        <v>#REF!</v>
      </c>
      <c r="DQ142" s="154" t="e">
        <f t="shared" si="465"/>
        <v>#REF!</v>
      </c>
      <c r="DR142" s="154" t="e">
        <f t="shared" si="465"/>
        <v>#REF!</v>
      </c>
      <c r="DS142" s="154" t="e">
        <f t="shared" si="465"/>
        <v>#REF!</v>
      </c>
      <c r="DU142" s="154" t="e">
        <f>SUM(BO142:BZ142)</f>
        <v>#REF!</v>
      </c>
      <c r="DW142" s="154" t="e">
        <f>SUM(BQ142:DV142)</f>
        <v>#REF!</v>
      </c>
      <c r="DX142" s="154" t="e">
        <f t="shared" ref="DX142:DX146" si="466">SUM(DL142:DW142)</f>
        <v>#REF!</v>
      </c>
    </row>
    <row r="143" spans="1:128" s="104" customFormat="1" hidden="1" x14ac:dyDescent="0.3">
      <c r="B143" s="105"/>
      <c r="C143" s="106"/>
      <c r="D143" s="105"/>
      <c r="E143" s="106"/>
      <c r="F143" s="107" t="s">
        <v>7</v>
      </c>
      <c r="G143" s="108" t="s">
        <v>195</v>
      </c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10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10"/>
      <c r="AK143" s="109"/>
      <c r="AL143" s="109"/>
      <c r="AM143" s="109"/>
      <c r="AN143" s="109"/>
      <c r="AO143" s="109" t="e">
        <f>#REF!</f>
        <v>#REF!</v>
      </c>
      <c r="AP143" s="109"/>
      <c r="AQ143" s="109">
        <f>$AO$211</f>
        <v>0</v>
      </c>
      <c r="AR143" s="109"/>
      <c r="AS143" s="109">
        <v>30000</v>
      </c>
      <c r="AT143" s="109"/>
      <c r="AU143" s="109" t="e">
        <f>#REF!</f>
        <v>#REF!</v>
      </c>
      <c r="AV143" s="109"/>
      <c r="AW143" s="110" t="e">
        <f t="shared" si="456"/>
        <v>#REF!</v>
      </c>
      <c r="AY143" s="109" t="e">
        <f>#REF!</f>
        <v>#REF!</v>
      </c>
      <c r="AZ143" s="109" t="e">
        <f>#REF!</f>
        <v>#REF!</v>
      </c>
      <c r="BA143" s="109" t="e">
        <f>#REF!</f>
        <v>#REF!</v>
      </c>
      <c r="BB143" s="109" t="e">
        <f>#REF!</f>
        <v>#REF!</v>
      </c>
      <c r="BC143" s="109" t="e">
        <f>#REF!</f>
        <v>#REF!</v>
      </c>
      <c r="BD143" s="109" t="e">
        <f>#REF!</f>
        <v>#REF!</v>
      </c>
      <c r="BE143" s="109" t="e">
        <f>#REF!</f>
        <v>#REF!</v>
      </c>
      <c r="BF143" s="109"/>
      <c r="BG143" s="109" t="e">
        <f>#REF!</f>
        <v>#REF!</v>
      </c>
      <c r="BH143" s="109"/>
      <c r="BI143" s="109" t="e">
        <f>#REF!</f>
        <v>#REF!</v>
      </c>
      <c r="BJ143" s="109"/>
      <c r="BK143" s="110" t="e">
        <f t="shared" si="458"/>
        <v>#REF!</v>
      </c>
      <c r="BM143" s="109" t="e">
        <f>#REF!</f>
        <v>#REF!</v>
      </c>
      <c r="BN143" s="109" t="e">
        <f>#REF!</f>
        <v>#REF!</v>
      </c>
      <c r="BO143" s="109" t="e">
        <f>#REF!</f>
        <v>#REF!</v>
      </c>
      <c r="BP143" s="109" t="e">
        <f>#REF!</f>
        <v>#REF!</v>
      </c>
      <c r="BQ143" s="109" t="e">
        <f>#REF!</f>
        <v>#REF!</v>
      </c>
      <c r="BR143" s="109" t="e">
        <f>#REF!</f>
        <v>#REF!</v>
      </c>
      <c r="BS143" s="109" t="e">
        <f>#REF!</f>
        <v>#REF!</v>
      </c>
      <c r="BT143" s="109"/>
      <c r="BU143" s="109" t="e">
        <f>#REF!</f>
        <v>#REF!</v>
      </c>
      <c r="BV143" s="109"/>
      <c r="BW143" s="109" t="e">
        <f>#REF!</f>
        <v>#REF!</v>
      </c>
      <c r="BX143" s="109"/>
      <c r="BY143" s="110" t="e">
        <f t="shared" si="460"/>
        <v>#REF!</v>
      </c>
      <c r="CA143" s="109" t="e">
        <f>#REF!</f>
        <v>#REF!</v>
      </c>
      <c r="CB143" s="109" t="e">
        <f>#REF!</f>
        <v>#REF!</v>
      </c>
      <c r="CC143" s="109" t="e">
        <f>#REF!</f>
        <v>#REF!</v>
      </c>
      <c r="CD143" s="109" t="e">
        <f>#REF!</f>
        <v>#REF!</v>
      </c>
      <c r="CE143" s="109" t="e">
        <f>#REF!</f>
        <v>#REF!</v>
      </c>
      <c r="CF143" s="109" t="e">
        <f>#REF!</f>
        <v>#REF!</v>
      </c>
      <c r="CG143" s="109" t="e">
        <f>#REF!</f>
        <v>#REF!</v>
      </c>
      <c r="CH143" s="109"/>
      <c r="CI143" s="109" t="e">
        <f>#REF!</f>
        <v>#REF!</v>
      </c>
      <c r="CJ143" s="109"/>
      <c r="CK143" s="109" t="e">
        <f>#REF!</f>
        <v>#REF!</v>
      </c>
      <c r="CL143" s="109"/>
      <c r="CM143" s="110" t="e">
        <f t="shared" si="462"/>
        <v>#REF!</v>
      </c>
      <c r="CO143" s="109" t="e">
        <f>#REF!</f>
        <v>#REF!</v>
      </c>
      <c r="CP143" s="109" t="e">
        <f>#REF!</f>
        <v>#REF!</v>
      </c>
      <c r="CQ143" s="109" t="e">
        <f>#REF!</f>
        <v>#REF!</v>
      </c>
      <c r="CR143" s="109" t="e">
        <f>#REF!</f>
        <v>#REF!</v>
      </c>
      <c r="CS143" s="110" t="e">
        <f>SUM(CO143:CR143)</f>
        <v>#REF!</v>
      </c>
      <c r="CU143" s="109" t="e">
        <f>#REF!</f>
        <v>#REF!</v>
      </c>
      <c r="CV143" s="109" t="e">
        <f>#REF!</f>
        <v>#REF!</v>
      </c>
      <c r="CW143" s="109" t="e">
        <f>#REF!</f>
        <v>#REF!</v>
      </c>
      <c r="CX143" s="109" t="e">
        <f>#REF!</f>
        <v>#REF!</v>
      </c>
      <c r="CY143" s="110" t="e">
        <f>SUM(CU143:CX143)</f>
        <v>#REF!</v>
      </c>
      <c r="DA143" s="109" t="e">
        <f>#REF!</f>
        <v>#REF!</v>
      </c>
      <c r="DB143" s="109" t="e">
        <f>#REF!</f>
        <v>#REF!</v>
      </c>
      <c r="DC143" s="109" t="e">
        <f>#REF!</f>
        <v>#REF!</v>
      </c>
      <c r="DD143" s="109" t="e">
        <f>#REF!</f>
        <v>#REF!</v>
      </c>
      <c r="DE143" s="109" t="e">
        <f>#REF!</f>
        <v>#REF!</v>
      </c>
      <c r="DF143" s="109" t="e">
        <f>#REF!</f>
        <v>#REF!</v>
      </c>
      <c r="DG143" s="109" t="e">
        <f>#REF!</f>
        <v>#REF!</v>
      </c>
      <c r="DH143" s="109" t="e">
        <f>#REF!</f>
        <v>#REF!</v>
      </c>
      <c r="DI143" s="109" t="e">
        <f>#REF!</f>
        <v>#REF!</v>
      </c>
      <c r="DJ143" s="109" t="e">
        <f>#REF!</f>
        <v>#REF!</v>
      </c>
      <c r="DK143" s="109" t="e">
        <f>#REF!</f>
        <v>#REF!</v>
      </c>
      <c r="DL143" s="109" t="e">
        <f>#REF!</f>
        <v>#REF!</v>
      </c>
      <c r="DM143" s="109" t="e">
        <f>#REF!</f>
        <v>#REF!</v>
      </c>
      <c r="DN143" s="109" t="e">
        <f>#REF!</f>
        <v>#REF!</v>
      </c>
      <c r="DO143" s="109" t="e">
        <f>#REF!</f>
        <v>#REF!</v>
      </c>
      <c r="DP143" s="109" t="e">
        <f>#REF!</f>
        <v>#REF!</v>
      </c>
      <c r="DQ143" s="109" t="e">
        <f>#REF!</f>
        <v>#REF!</v>
      </c>
      <c r="DR143" s="109" t="e">
        <f>#REF!</f>
        <v>#REF!</v>
      </c>
      <c r="DS143" s="109" t="e">
        <f>#REF!</f>
        <v>#REF!</v>
      </c>
      <c r="DU143" s="110" t="e">
        <f>SUM(BO143:BZ143)</f>
        <v>#REF!</v>
      </c>
      <c r="DW143" s="110" t="e">
        <f>SUM(BQ143:DV143)</f>
        <v>#REF!</v>
      </c>
      <c r="DX143" s="110" t="e">
        <f t="shared" si="466"/>
        <v>#REF!</v>
      </c>
    </row>
    <row r="144" spans="1:128" s="104" customFormat="1" hidden="1" x14ac:dyDescent="0.3">
      <c r="B144" s="105"/>
      <c r="C144" s="106"/>
      <c r="D144" s="105"/>
      <c r="E144" s="106"/>
      <c r="F144" s="107" t="s">
        <v>9</v>
      </c>
      <c r="G144" s="108" t="s">
        <v>195</v>
      </c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10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10"/>
      <c r="AK144" s="109"/>
      <c r="AL144" s="109">
        <v>13875.138658331</v>
      </c>
      <c r="AM144" s="109"/>
      <c r="AN144" s="109"/>
      <c r="AO144" s="109" t="e">
        <f>#REF!</f>
        <v>#REF!</v>
      </c>
      <c r="AP144" s="109"/>
      <c r="AQ144" s="109">
        <f>$AO$212</f>
        <v>0</v>
      </c>
      <c r="AR144" s="109"/>
      <c r="AS144" s="109">
        <v>30000</v>
      </c>
      <c r="AT144" s="109"/>
      <c r="AU144" s="109" t="e">
        <f>#REF!</f>
        <v>#REF!</v>
      </c>
      <c r="AV144" s="109"/>
      <c r="AW144" s="110" t="e">
        <f t="shared" si="456"/>
        <v>#REF!</v>
      </c>
      <c r="AY144" s="109" t="e">
        <f>#REF!</f>
        <v>#REF!</v>
      </c>
      <c r="AZ144" s="109" t="e">
        <f>#REF!</f>
        <v>#REF!</v>
      </c>
      <c r="BA144" s="109" t="e">
        <f>#REF!</f>
        <v>#REF!</v>
      </c>
      <c r="BB144" s="109" t="e">
        <f>#REF!</f>
        <v>#REF!</v>
      </c>
      <c r="BC144" s="109" t="e">
        <f>#REF!</f>
        <v>#REF!</v>
      </c>
      <c r="BD144" s="109" t="e">
        <f>#REF!</f>
        <v>#REF!</v>
      </c>
      <c r="BE144" s="109" t="e">
        <f>#REF!</f>
        <v>#REF!</v>
      </c>
      <c r="BF144" s="109"/>
      <c r="BG144" s="109" t="e">
        <f>#REF!</f>
        <v>#REF!</v>
      </c>
      <c r="BH144" s="109"/>
      <c r="BI144" s="109" t="e">
        <f>#REF!</f>
        <v>#REF!</v>
      </c>
      <c r="BJ144" s="109"/>
      <c r="BK144" s="110" t="e">
        <f t="shared" si="458"/>
        <v>#REF!</v>
      </c>
      <c r="BM144" s="109" t="e">
        <f>#REF!</f>
        <v>#REF!</v>
      </c>
      <c r="BN144" s="109" t="e">
        <f>#REF!</f>
        <v>#REF!</v>
      </c>
      <c r="BO144" s="109" t="e">
        <f>#REF!</f>
        <v>#REF!</v>
      </c>
      <c r="BP144" s="109" t="e">
        <f>#REF!</f>
        <v>#REF!</v>
      </c>
      <c r="BQ144" s="109" t="e">
        <f>#REF!</f>
        <v>#REF!</v>
      </c>
      <c r="BR144" s="109" t="e">
        <f>#REF!</f>
        <v>#REF!</v>
      </c>
      <c r="BS144" s="109" t="e">
        <f>#REF!</f>
        <v>#REF!</v>
      </c>
      <c r="BT144" s="109"/>
      <c r="BU144" s="109" t="e">
        <f>#REF!</f>
        <v>#REF!</v>
      </c>
      <c r="BV144" s="109"/>
      <c r="BW144" s="109" t="e">
        <f>#REF!</f>
        <v>#REF!</v>
      </c>
      <c r="BX144" s="109"/>
      <c r="BY144" s="110" t="e">
        <f t="shared" si="460"/>
        <v>#REF!</v>
      </c>
      <c r="CA144" s="109" t="e">
        <f>#REF!</f>
        <v>#REF!</v>
      </c>
      <c r="CB144" s="109" t="e">
        <f>#REF!</f>
        <v>#REF!</v>
      </c>
      <c r="CC144" s="109" t="e">
        <f>#REF!</f>
        <v>#REF!</v>
      </c>
      <c r="CD144" s="109" t="e">
        <f>#REF!</f>
        <v>#REF!</v>
      </c>
      <c r="CE144" s="109" t="e">
        <f>#REF!</f>
        <v>#REF!</v>
      </c>
      <c r="CF144" s="109" t="e">
        <f>#REF!</f>
        <v>#REF!</v>
      </c>
      <c r="CG144" s="109" t="e">
        <f>#REF!</f>
        <v>#REF!</v>
      </c>
      <c r="CH144" s="109"/>
      <c r="CI144" s="109" t="e">
        <f>#REF!</f>
        <v>#REF!</v>
      </c>
      <c r="CJ144" s="109"/>
      <c r="CK144" s="109" t="e">
        <f>#REF!</f>
        <v>#REF!</v>
      </c>
      <c r="CL144" s="109"/>
      <c r="CM144" s="110" t="e">
        <f t="shared" si="462"/>
        <v>#REF!</v>
      </c>
      <c r="CO144" s="109" t="e">
        <f>#REF!</f>
        <v>#REF!</v>
      </c>
      <c r="CP144" s="109" t="e">
        <f>#REF!</f>
        <v>#REF!</v>
      </c>
      <c r="CQ144" s="109" t="e">
        <f>#REF!</f>
        <v>#REF!</v>
      </c>
      <c r="CR144" s="109" t="e">
        <f>#REF!</f>
        <v>#REF!</v>
      </c>
      <c r="CS144" s="110" t="e">
        <f>SUM(CO144:CR144)</f>
        <v>#REF!</v>
      </c>
      <c r="CU144" s="109" t="e">
        <f>#REF!</f>
        <v>#REF!</v>
      </c>
      <c r="CV144" s="109" t="e">
        <f>#REF!</f>
        <v>#REF!</v>
      </c>
      <c r="CW144" s="109" t="e">
        <f>#REF!</f>
        <v>#REF!</v>
      </c>
      <c r="CX144" s="109" t="e">
        <f>#REF!</f>
        <v>#REF!</v>
      </c>
      <c r="CY144" s="110" t="e">
        <f>SUM(CU144:CX144)</f>
        <v>#REF!</v>
      </c>
      <c r="DA144" s="109" t="e">
        <f>#REF!</f>
        <v>#REF!</v>
      </c>
      <c r="DB144" s="109" t="e">
        <f>#REF!</f>
        <v>#REF!</v>
      </c>
      <c r="DC144" s="109" t="e">
        <f>#REF!</f>
        <v>#REF!</v>
      </c>
      <c r="DD144" s="109" t="e">
        <f>#REF!</f>
        <v>#REF!</v>
      </c>
      <c r="DE144" s="109" t="e">
        <f>#REF!</f>
        <v>#REF!</v>
      </c>
      <c r="DF144" s="109" t="e">
        <f>#REF!</f>
        <v>#REF!</v>
      </c>
      <c r="DG144" s="109" t="e">
        <f>#REF!</f>
        <v>#REF!</v>
      </c>
      <c r="DH144" s="109" t="e">
        <f>#REF!</f>
        <v>#REF!</v>
      </c>
      <c r="DI144" s="109" t="e">
        <f>#REF!</f>
        <v>#REF!</v>
      </c>
      <c r="DJ144" s="109" t="e">
        <f>#REF!</f>
        <v>#REF!</v>
      </c>
      <c r="DK144" s="109" t="e">
        <f>#REF!</f>
        <v>#REF!</v>
      </c>
      <c r="DL144" s="109" t="e">
        <f>#REF!</f>
        <v>#REF!</v>
      </c>
      <c r="DM144" s="109" t="e">
        <f>#REF!</f>
        <v>#REF!</v>
      </c>
      <c r="DN144" s="109" t="e">
        <f>#REF!</f>
        <v>#REF!</v>
      </c>
      <c r="DO144" s="109" t="e">
        <f>#REF!</f>
        <v>#REF!</v>
      </c>
      <c r="DP144" s="109" t="e">
        <f>#REF!</f>
        <v>#REF!</v>
      </c>
      <c r="DQ144" s="109" t="e">
        <f>#REF!</f>
        <v>#REF!</v>
      </c>
      <c r="DR144" s="109" t="e">
        <f>#REF!</f>
        <v>#REF!</v>
      </c>
      <c r="DS144" s="109" t="e">
        <f>#REF!</f>
        <v>#REF!</v>
      </c>
      <c r="DU144" s="110" t="e">
        <f>SUM(BO144:BZ144)</f>
        <v>#REF!</v>
      </c>
      <c r="DW144" s="110" t="e">
        <f>SUM(BQ144:DV144)</f>
        <v>#REF!</v>
      </c>
      <c r="DX144" s="110" t="e">
        <f t="shared" si="466"/>
        <v>#REF!</v>
      </c>
    </row>
    <row r="145" spans="1:128" s="104" customFormat="1" hidden="1" x14ac:dyDescent="0.3">
      <c r="B145" s="105"/>
      <c r="C145" s="106"/>
      <c r="D145" s="105"/>
      <c r="E145" s="106"/>
      <c r="F145" s="107" t="s">
        <v>197</v>
      </c>
      <c r="G145" s="108" t="s">
        <v>195</v>
      </c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10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10"/>
      <c r="AK145" s="109"/>
      <c r="AL145" s="109">
        <v>284840</v>
      </c>
      <c r="AM145" s="109"/>
      <c r="AN145" s="109"/>
      <c r="AO145" s="109"/>
      <c r="AP145" s="109"/>
      <c r="AQ145" s="109"/>
      <c r="AR145" s="109">
        <f>$AO$214</f>
        <v>0</v>
      </c>
      <c r="AS145" s="109"/>
      <c r="AT145" s="109"/>
      <c r="AU145" s="109"/>
      <c r="AV145" s="109"/>
      <c r="AW145" s="110">
        <f t="shared" si="456"/>
        <v>284840</v>
      </c>
      <c r="AY145" s="109"/>
      <c r="AZ145" s="109"/>
      <c r="BA145" s="109"/>
      <c r="BB145" s="109"/>
      <c r="BC145" s="109"/>
      <c r="BD145" s="109"/>
      <c r="BE145" s="109"/>
      <c r="BF145" s="109" t="e">
        <f>#REF!</f>
        <v>#REF!</v>
      </c>
      <c r="BG145" s="109"/>
      <c r="BH145" s="109"/>
      <c r="BI145" s="109"/>
      <c r="BJ145" s="109"/>
      <c r="BK145" s="110" t="e">
        <f t="shared" si="458"/>
        <v>#REF!</v>
      </c>
      <c r="BM145" s="109"/>
      <c r="BN145" s="109"/>
      <c r="BO145" s="109"/>
      <c r="BP145" s="109"/>
      <c r="BQ145" s="109"/>
      <c r="BR145" s="109"/>
      <c r="BS145" s="109"/>
      <c r="BT145" s="109" t="e">
        <f>#REF!</f>
        <v>#REF!</v>
      </c>
      <c r="BU145" s="109"/>
      <c r="BV145" s="109"/>
      <c r="BW145" s="109"/>
      <c r="BX145" s="109"/>
      <c r="BY145" s="110" t="e">
        <f t="shared" si="460"/>
        <v>#REF!</v>
      </c>
      <c r="CA145" s="109"/>
      <c r="CB145" s="109"/>
      <c r="CC145" s="109"/>
      <c r="CD145" s="109"/>
      <c r="CE145" s="109"/>
      <c r="CF145" s="109"/>
      <c r="CG145" s="109"/>
      <c r="CH145" s="109" t="e">
        <f>#REF!</f>
        <v>#REF!</v>
      </c>
      <c r="CI145" s="109"/>
      <c r="CJ145" s="109"/>
      <c r="CK145" s="109"/>
      <c r="CL145" s="109"/>
      <c r="CM145" s="110" t="e">
        <f t="shared" si="462"/>
        <v>#REF!</v>
      </c>
      <c r="CO145" s="109"/>
      <c r="CP145" s="109"/>
      <c r="CQ145" s="109"/>
      <c r="CR145" s="109"/>
      <c r="CS145" s="110">
        <f>SUM(CO145:CR145)</f>
        <v>0</v>
      </c>
      <c r="CU145" s="109"/>
      <c r="CV145" s="109"/>
      <c r="CW145" s="109"/>
      <c r="CX145" s="109"/>
      <c r="CY145" s="110">
        <f>SUM(CU145:CX145)</f>
        <v>0</v>
      </c>
      <c r="DA145" s="109"/>
      <c r="DB145" s="109"/>
      <c r="DC145" s="109"/>
      <c r="DD145" s="109"/>
      <c r="DE145" s="109"/>
      <c r="DF145" s="109"/>
      <c r="DG145" s="109"/>
      <c r="DH145" s="109"/>
      <c r="DI145" s="109"/>
      <c r="DJ145" s="109"/>
      <c r="DK145" s="109"/>
      <c r="DL145" s="109"/>
      <c r="DM145" s="109"/>
      <c r="DN145" s="109"/>
      <c r="DO145" s="109"/>
      <c r="DP145" s="109"/>
      <c r="DQ145" s="109"/>
      <c r="DR145" s="109"/>
      <c r="DS145" s="109"/>
      <c r="DU145" s="110" t="e">
        <f>SUM(BO145:BZ145)</f>
        <v>#REF!</v>
      </c>
      <c r="DW145" s="110" t="e">
        <f>SUM(BQ145:DV145)</f>
        <v>#REF!</v>
      </c>
      <c r="DX145" s="110" t="e">
        <f t="shared" si="466"/>
        <v>#REF!</v>
      </c>
    </row>
    <row r="146" spans="1:128" s="104" customFormat="1" hidden="1" x14ac:dyDescent="0.3">
      <c r="B146" s="105"/>
      <c r="C146" s="106"/>
      <c r="D146" s="105"/>
      <c r="E146" s="106"/>
      <c r="F146" s="107" t="s">
        <v>198</v>
      </c>
      <c r="G146" s="108" t="s">
        <v>195</v>
      </c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10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10"/>
      <c r="AK146" s="109"/>
      <c r="AL146" s="109"/>
      <c r="AM146" s="109"/>
      <c r="AN146" s="109"/>
      <c r="AO146" s="109" t="e">
        <f>#REF!</f>
        <v>#REF!</v>
      </c>
      <c r="AP146" s="109"/>
      <c r="AQ146" s="109">
        <f>$AO$213</f>
        <v>0</v>
      </c>
      <c r="AR146" s="109"/>
      <c r="AS146" s="109">
        <v>90000</v>
      </c>
      <c r="AT146" s="109"/>
      <c r="AU146" s="109" t="e">
        <f>#REF!</f>
        <v>#REF!</v>
      </c>
      <c r="AV146" s="109"/>
      <c r="AW146" s="110" t="e">
        <f t="shared" si="456"/>
        <v>#REF!</v>
      </c>
      <c r="AY146" s="109" t="e">
        <f>#REF!</f>
        <v>#REF!</v>
      </c>
      <c r="AZ146" s="109" t="e">
        <f>#REF!</f>
        <v>#REF!</v>
      </c>
      <c r="BA146" s="109" t="e">
        <f>#REF!</f>
        <v>#REF!</v>
      </c>
      <c r="BB146" s="109" t="e">
        <f>#REF!</f>
        <v>#REF!</v>
      </c>
      <c r="BC146" s="109" t="e">
        <f>#REF!</f>
        <v>#REF!</v>
      </c>
      <c r="BD146" s="109" t="e">
        <f>#REF!</f>
        <v>#REF!</v>
      </c>
      <c r="BE146" s="109" t="e">
        <f>#REF!</f>
        <v>#REF!</v>
      </c>
      <c r="BF146" s="109"/>
      <c r="BG146" s="109" t="e">
        <f>#REF!</f>
        <v>#REF!</v>
      </c>
      <c r="BH146" s="109"/>
      <c r="BI146" s="109" t="e">
        <f>#REF!</f>
        <v>#REF!</v>
      </c>
      <c r="BJ146" s="109"/>
      <c r="BK146" s="110" t="e">
        <f t="shared" si="458"/>
        <v>#REF!</v>
      </c>
      <c r="BM146" s="109" t="e">
        <f>#REF!</f>
        <v>#REF!</v>
      </c>
      <c r="BN146" s="109" t="e">
        <f>#REF!</f>
        <v>#REF!</v>
      </c>
      <c r="BO146" s="109" t="e">
        <f>#REF!</f>
        <v>#REF!</v>
      </c>
      <c r="BP146" s="109" t="e">
        <f>#REF!</f>
        <v>#REF!</v>
      </c>
      <c r="BQ146" s="109" t="e">
        <f>#REF!</f>
        <v>#REF!</v>
      </c>
      <c r="BR146" s="109" t="e">
        <f>#REF!</f>
        <v>#REF!</v>
      </c>
      <c r="BS146" s="109" t="e">
        <f>#REF!</f>
        <v>#REF!</v>
      </c>
      <c r="BT146" s="109"/>
      <c r="BU146" s="109" t="e">
        <f>#REF!</f>
        <v>#REF!</v>
      </c>
      <c r="BV146" s="109"/>
      <c r="BW146" s="109" t="e">
        <f>#REF!</f>
        <v>#REF!</v>
      </c>
      <c r="BX146" s="109"/>
      <c r="BY146" s="110" t="e">
        <f t="shared" si="460"/>
        <v>#REF!</v>
      </c>
      <c r="CA146" s="109" t="e">
        <f>#REF!</f>
        <v>#REF!</v>
      </c>
      <c r="CB146" s="109" t="e">
        <f>#REF!</f>
        <v>#REF!</v>
      </c>
      <c r="CC146" s="109" t="e">
        <f>#REF!</f>
        <v>#REF!</v>
      </c>
      <c r="CD146" s="109" t="e">
        <f>#REF!</f>
        <v>#REF!</v>
      </c>
      <c r="CE146" s="109" t="e">
        <f>#REF!</f>
        <v>#REF!</v>
      </c>
      <c r="CF146" s="109" t="e">
        <f>#REF!</f>
        <v>#REF!</v>
      </c>
      <c r="CG146" s="109" t="e">
        <f>#REF!</f>
        <v>#REF!</v>
      </c>
      <c r="CH146" s="109"/>
      <c r="CI146" s="109" t="e">
        <f>#REF!</f>
        <v>#REF!</v>
      </c>
      <c r="CJ146" s="109"/>
      <c r="CK146" s="109" t="e">
        <f>#REF!</f>
        <v>#REF!</v>
      </c>
      <c r="CL146" s="109"/>
      <c r="CM146" s="110" t="e">
        <f t="shared" si="462"/>
        <v>#REF!</v>
      </c>
      <c r="CO146" s="109" t="e">
        <f>#REF!</f>
        <v>#REF!</v>
      </c>
      <c r="CP146" s="109" t="e">
        <f>#REF!</f>
        <v>#REF!</v>
      </c>
      <c r="CQ146" s="109" t="e">
        <f>#REF!</f>
        <v>#REF!</v>
      </c>
      <c r="CR146" s="109" t="e">
        <f>#REF!</f>
        <v>#REF!</v>
      </c>
      <c r="CS146" s="110" t="e">
        <f>SUM(CO146:CR146)</f>
        <v>#REF!</v>
      </c>
      <c r="CU146" s="109" t="e">
        <f>#REF!</f>
        <v>#REF!</v>
      </c>
      <c r="CV146" s="109" t="e">
        <f>#REF!</f>
        <v>#REF!</v>
      </c>
      <c r="CW146" s="109" t="e">
        <f>#REF!</f>
        <v>#REF!</v>
      </c>
      <c r="CX146" s="109" t="e">
        <f>#REF!</f>
        <v>#REF!</v>
      </c>
      <c r="CY146" s="110" t="e">
        <f>SUM(CU146:CX146)</f>
        <v>#REF!</v>
      </c>
      <c r="DA146" s="109" t="e">
        <f>#REF!</f>
        <v>#REF!</v>
      </c>
      <c r="DB146" s="109" t="e">
        <f>#REF!</f>
        <v>#REF!</v>
      </c>
      <c r="DC146" s="109" t="e">
        <f>#REF!</f>
        <v>#REF!</v>
      </c>
      <c r="DD146" s="109" t="e">
        <f>#REF!</f>
        <v>#REF!</v>
      </c>
      <c r="DE146" s="109" t="e">
        <f>#REF!</f>
        <v>#REF!</v>
      </c>
      <c r="DF146" s="109" t="e">
        <f>#REF!</f>
        <v>#REF!</v>
      </c>
      <c r="DG146" s="109" t="e">
        <f>#REF!</f>
        <v>#REF!</v>
      </c>
      <c r="DH146" s="109" t="e">
        <f>#REF!</f>
        <v>#REF!</v>
      </c>
      <c r="DI146" s="109" t="e">
        <f>#REF!</f>
        <v>#REF!</v>
      </c>
      <c r="DJ146" s="109" t="e">
        <f>#REF!</f>
        <v>#REF!</v>
      </c>
      <c r="DK146" s="109" t="e">
        <f>#REF!</f>
        <v>#REF!</v>
      </c>
      <c r="DL146" s="109" t="e">
        <f>#REF!</f>
        <v>#REF!</v>
      </c>
      <c r="DM146" s="109" t="e">
        <f>#REF!</f>
        <v>#REF!</v>
      </c>
      <c r="DN146" s="109" t="e">
        <f>#REF!</f>
        <v>#REF!</v>
      </c>
      <c r="DO146" s="109" t="e">
        <f>#REF!</f>
        <v>#REF!</v>
      </c>
      <c r="DP146" s="109" t="e">
        <f>#REF!</f>
        <v>#REF!</v>
      </c>
      <c r="DQ146" s="109" t="e">
        <f>#REF!</f>
        <v>#REF!</v>
      </c>
      <c r="DR146" s="109" t="e">
        <f>#REF!</f>
        <v>#REF!</v>
      </c>
      <c r="DS146" s="109" t="e">
        <f>#REF!</f>
        <v>#REF!</v>
      </c>
      <c r="DU146" s="110" t="e">
        <f>SUM(BO146:BZ146)</f>
        <v>#REF!</v>
      </c>
      <c r="DW146" s="110" t="e">
        <f>SUM(BQ146:DV146)</f>
        <v>#REF!</v>
      </c>
      <c r="DX146" s="110" t="e">
        <f t="shared" si="466"/>
        <v>#REF!</v>
      </c>
    </row>
    <row r="147" spans="1:128" hidden="1" x14ac:dyDescent="0.3">
      <c r="B147" s="15"/>
      <c r="C147" s="16"/>
      <c r="D147" s="15"/>
      <c r="E147" s="16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8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8"/>
      <c r="AK147" s="111"/>
      <c r="AM147" s="111"/>
      <c r="AO147" s="111"/>
      <c r="AQ147" s="111"/>
      <c r="AS147" s="111"/>
      <c r="AU147" s="111"/>
      <c r="AW147" s="18"/>
      <c r="AY147" s="111"/>
      <c r="BA147" s="111"/>
      <c r="BC147" s="111"/>
      <c r="BE147" s="111"/>
      <c r="BG147" s="111"/>
      <c r="BI147" s="111"/>
      <c r="BK147" s="18"/>
      <c r="BM147" s="111"/>
      <c r="BO147" s="111"/>
      <c r="BQ147" s="111"/>
      <c r="BS147" s="111"/>
      <c r="BU147" s="111"/>
      <c r="BW147" s="111"/>
      <c r="BY147" s="18"/>
      <c r="CA147" s="111"/>
      <c r="CC147" s="111"/>
      <c r="CE147" s="111"/>
      <c r="CG147" s="111"/>
      <c r="CI147" s="111"/>
      <c r="CK147" s="111"/>
      <c r="CM147" s="18"/>
      <c r="CO147" s="111"/>
      <c r="CQ147" s="111"/>
      <c r="CS147" s="18"/>
      <c r="CU147" s="111"/>
      <c r="CW147" s="111"/>
      <c r="CY147" s="18"/>
      <c r="DA147" s="111"/>
      <c r="DB147" s="111"/>
      <c r="DC147" s="111"/>
      <c r="DD147" s="111"/>
      <c r="DE147" s="111"/>
      <c r="DF147" s="111"/>
      <c r="DG147" s="111"/>
      <c r="DH147" s="111"/>
      <c r="DI147" s="111"/>
      <c r="DJ147" s="111"/>
      <c r="DK147" s="111"/>
      <c r="DL147" s="111"/>
      <c r="DM147" s="111"/>
      <c r="DN147" s="111"/>
      <c r="DO147" s="111"/>
      <c r="DP147" s="111"/>
      <c r="DQ147" s="111"/>
      <c r="DR147" s="111"/>
      <c r="DS147" s="111"/>
      <c r="DU147" s="18"/>
      <c r="DW147" s="18"/>
      <c r="DX147" s="18"/>
    </row>
    <row r="148" spans="1:128" s="10" customFormat="1" hidden="1" x14ac:dyDescent="0.3">
      <c r="A148" s="21"/>
      <c r="B148" s="127"/>
      <c r="C148" s="128"/>
      <c r="D148" s="127"/>
      <c r="E148" s="128"/>
      <c r="F148" s="129" t="s">
        <v>170</v>
      </c>
      <c r="G148" s="143" t="s">
        <v>179</v>
      </c>
      <c r="I148" s="144">
        <f t="shared" ref="I148:T148" si="467">I150+I160+I165+I169</f>
        <v>0</v>
      </c>
      <c r="J148" s="144">
        <f t="shared" si="467"/>
        <v>0</v>
      </c>
      <c r="K148" s="144">
        <f t="shared" si="467"/>
        <v>0</v>
      </c>
      <c r="L148" s="144">
        <f t="shared" si="467"/>
        <v>0</v>
      </c>
      <c r="M148" s="144">
        <f t="shared" si="467"/>
        <v>0</v>
      </c>
      <c r="N148" s="144">
        <f t="shared" si="467"/>
        <v>0</v>
      </c>
      <c r="O148" s="144">
        <f t="shared" si="467"/>
        <v>0</v>
      </c>
      <c r="P148" s="144">
        <f t="shared" si="467"/>
        <v>0</v>
      </c>
      <c r="Q148" s="144">
        <f t="shared" si="467"/>
        <v>0</v>
      </c>
      <c r="R148" s="144">
        <f t="shared" si="467"/>
        <v>0</v>
      </c>
      <c r="S148" s="144">
        <f t="shared" si="467"/>
        <v>0</v>
      </c>
      <c r="T148" s="144">
        <f t="shared" si="467"/>
        <v>0</v>
      </c>
      <c r="U148" s="144">
        <f>SUM(I148:T148)</f>
        <v>0</v>
      </c>
      <c r="W148" s="144">
        <f t="shared" ref="W148:AH148" si="468">W150+W160+W165+W169</f>
        <v>0</v>
      </c>
      <c r="X148" s="144">
        <f t="shared" si="468"/>
        <v>0</v>
      </c>
      <c r="Y148" s="144">
        <f t="shared" si="468"/>
        <v>0</v>
      </c>
      <c r="Z148" s="144">
        <f t="shared" si="468"/>
        <v>0</v>
      </c>
      <c r="AA148" s="144">
        <f t="shared" si="468"/>
        <v>0</v>
      </c>
      <c r="AB148" s="144">
        <f t="shared" si="468"/>
        <v>0</v>
      </c>
      <c r="AC148" s="144">
        <f t="shared" si="468"/>
        <v>0</v>
      </c>
      <c r="AD148" s="144">
        <f t="shared" si="468"/>
        <v>0</v>
      </c>
      <c r="AE148" s="144">
        <f t="shared" si="468"/>
        <v>0</v>
      </c>
      <c r="AF148" s="144">
        <f t="shared" si="468"/>
        <v>0</v>
      </c>
      <c r="AG148" s="144">
        <f t="shared" si="468"/>
        <v>0</v>
      </c>
      <c r="AH148" s="144">
        <f t="shared" si="468"/>
        <v>0</v>
      </c>
      <c r="AI148" s="144">
        <f>SUM(W148:AH148)</f>
        <v>0</v>
      </c>
      <c r="AK148" s="144">
        <f t="shared" ref="AK148:AR148" si="469">AK150+AK160+AK165+AK169</f>
        <v>2583509.0804295167</v>
      </c>
      <c r="AL148" s="144">
        <f t="shared" si="469"/>
        <v>1983971.8104760151</v>
      </c>
      <c r="AM148" s="144">
        <f t="shared" si="469"/>
        <v>2687910.8330255989</v>
      </c>
      <c r="AN148" s="144">
        <f t="shared" si="469"/>
        <v>2593389.6760319523</v>
      </c>
      <c r="AO148" s="144" t="e">
        <f t="shared" si="469"/>
        <v>#REF!</v>
      </c>
      <c r="AP148" s="144">
        <f t="shared" si="469"/>
        <v>2578396.9377822694</v>
      </c>
      <c r="AQ148" s="144">
        <f t="shared" si="469"/>
        <v>2659834.0308852242</v>
      </c>
      <c r="AR148" s="144">
        <f t="shared" si="469"/>
        <v>2564804.2187524829</v>
      </c>
      <c r="AS148" s="144">
        <v>2494357.2504461338</v>
      </c>
      <c r="AT148" s="144">
        <f t="shared" ref="AT148:AV148" si="470">AT150+AT160+AT165+AT169</f>
        <v>2340538.7139460137</v>
      </c>
      <c r="AU148" s="144" t="e">
        <f t="shared" si="470"/>
        <v>#REF!</v>
      </c>
      <c r="AV148" s="144">
        <f t="shared" si="470"/>
        <v>2508596.1750038294</v>
      </c>
      <c r="AW148" s="144" t="e">
        <f t="shared" ref="AW148" si="471">SUM(AK148:AV148)</f>
        <v>#REF!</v>
      </c>
      <c r="AY148" s="144" t="e">
        <f t="shared" ref="AY148:BJ148" si="472">AY150+AY160+AY165+AY169</f>
        <v>#REF!</v>
      </c>
      <c r="AZ148" s="144" t="e">
        <f t="shared" si="472"/>
        <v>#REF!</v>
      </c>
      <c r="BA148" s="144" t="e">
        <f t="shared" si="472"/>
        <v>#REF!</v>
      </c>
      <c r="BB148" s="144" t="e">
        <f t="shared" si="472"/>
        <v>#REF!</v>
      </c>
      <c r="BC148" s="144" t="e">
        <f t="shared" si="472"/>
        <v>#REF!</v>
      </c>
      <c r="BD148" s="144" t="e">
        <f t="shared" si="472"/>
        <v>#REF!</v>
      </c>
      <c r="BE148" s="144" t="e">
        <f t="shared" si="472"/>
        <v>#REF!</v>
      </c>
      <c r="BF148" s="144" t="e">
        <f t="shared" si="472"/>
        <v>#REF!</v>
      </c>
      <c r="BG148" s="144" t="e">
        <f t="shared" si="472"/>
        <v>#REF!</v>
      </c>
      <c r="BH148" s="144">
        <f t="shared" si="472"/>
        <v>2500861.6196917836</v>
      </c>
      <c r="BI148" s="144" t="e">
        <f t="shared" si="472"/>
        <v>#REF!</v>
      </c>
      <c r="BJ148" s="144">
        <f t="shared" si="472"/>
        <v>2556454.4982632715</v>
      </c>
      <c r="BK148" s="144" t="e">
        <f t="shared" ref="BK148" si="473">SUM(AY148:BJ148)</f>
        <v>#REF!</v>
      </c>
      <c r="BM148" s="144" t="e">
        <f t="shared" ref="BM148:BX148" si="474">BM150+BM160+BM165+BM169</f>
        <v>#REF!</v>
      </c>
      <c r="BN148" s="144" t="e">
        <f t="shared" si="474"/>
        <v>#REF!</v>
      </c>
      <c r="BO148" s="144" t="e">
        <f t="shared" si="474"/>
        <v>#REF!</v>
      </c>
      <c r="BP148" s="144" t="e">
        <f t="shared" si="474"/>
        <v>#REF!</v>
      </c>
      <c r="BQ148" s="144" t="e">
        <f t="shared" si="474"/>
        <v>#REF!</v>
      </c>
      <c r="BR148" s="144" t="e">
        <f t="shared" si="474"/>
        <v>#REF!</v>
      </c>
      <c r="BS148" s="144" t="e">
        <f t="shared" si="474"/>
        <v>#REF!</v>
      </c>
      <c r="BT148" s="144" t="e">
        <f t="shared" si="474"/>
        <v>#REF!</v>
      </c>
      <c r="BU148" s="144" t="e">
        <f t="shared" si="474"/>
        <v>#REF!</v>
      </c>
      <c r="BV148" s="144">
        <f t="shared" si="474"/>
        <v>2423260.7540606391</v>
      </c>
      <c r="BW148" s="144" t="e">
        <f t="shared" si="474"/>
        <v>#REF!</v>
      </c>
      <c r="BX148" s="144">
        <f t="shared" si="474"/>
        <v>2541345.3113333802</v>
      </c>
      <c r="BY148" s="144" t="e">
        <f t="shared" ref="BY148" si="475">SUM(BM148:BX148)</f>
        <v>#REF!</v>
      </c>
      <c r="CA148" s="144" t="e">
        <f t="shared" ref="CA148:CL148" si="476">CA150+CA160+CA165+CA169</f>
        <v>#REF!</v>
      </c>
      <c r="CB148" s="144" t="e">
        <f t="shared" si="476"/>
        <v>#REF!</v>
      </c>
      <c r="CC148" s="144" t="e">
        <f t="shared" si="476"/>
        <v>#REF!</v>
      </c>
      <c r="CD148" s="144" t="e">
        <f t="shared" si="476"/>
        <v>#REF!</v>
      </c>
      <c r="CE148" s="144" t="e">
        <f t="shared" si="476"/>
        <v>#REF!</v>
      </c>
      <c r="CF148" s="144" t="e">
        <f t="shared" si="476"/>
        <v>#REF!</v>
      </c>
      <c r="CG148" s="144" t="e">
        <f t="shared" si="476"/>
        <v>#REF!</v>
      </c>
      <c r="CH148" s="144" t="e">
        <f t="shared" si="476"/>
        <v>#REF!</v>
      </c>
      <c r="CI148" s="144" t="e">
        <f t="shared" si="476"/>
        <v>#REF!</v>
      </c>
      <c r="CJ148" s="144">
        <f t="shared" si="476"/>
        <v>0</v>
      </c>
      <c r="CK148" s="144" t="e">
        <f t="shared" si="476"/>
        <v>#REF!</v>
      </c>
      <c r="CL148" s="144">
        <f t="shared" si="476"/>
        <v>0</v>
      </c>
      <c r="CM148" s="144" t="e">
        <f t="shared" ref="CM148" si="477">SUM(CA148:CL148)</f>
        <v>#REF!</v>
      </c>
      <c r="CO148" s="144" t="e">
        <f t="shared" ref="CO148:CR148" si="478">CO150+CO160+CO165+CO169</f>
        <v>#REF!</v>
      </c>
      <c r="CP148" s="144" t="e">
        <f t="shared" si="478"/>
        <v>#REF!</v>
      </c>
      <c r="CQ148" s="144" t="e">
        <f t="shared" si="478"/>
        <v>#REF!</v>
      </c>
      <c r="CR148" s="144" t="e">
        <f t="shared" si="478"/>
        <v>#REF!</v>
      </c>
      <c r="CS148" s="144" t="e">
        <f>SUM(CO148:CR148)</f>
        <v>#REF!</v>
      </c>
      <c r="CU148" s="144" t="e">
        <f t="shared" ref="CU148:CX148" si="479">CU150+CU160+CU165+CU169</f>
        <v>#REF!</v>
      </c>
      <c r="CV148" s="144" t="e">
        <f t="shared" si="479"/>
        <v>#REF!</v>
      </c>
      <c r="CW148" s="144" t="e">
        <f t="shared" si="479"/>
        <v>#REF!</v>
      </c>
      <c r="CX148" s="144" t="e">
        <f t="shared" si="479"/>
        <v>#REF!</v>
      </c>
      <c r="CY148" s="144" t="e">
        <f>SUM(CU148:CX148)</f>
        <v>#REF!</v>
      </c>
      <c r="DA148" s="144" t="e">
        <f t="shared" ref="DA148:DS148" si="480">DA150+DA160+DA165+DA169</f>
        <v>#REF!</v>
      </c>
      <c r="DB148" s="144" t="e">
        <f t="shared" si="480"/>
        <v>#REF!</v>
      </c>
      <c r="DC148" s="144" t="e">
        <f t="shared" si="480"/>
        <v>#REF!</v>
      </c>
      <c r="DD148" s="144" t="e">
        <f t="shared" si="480"/>
        <v>#REF!</v>
      </c>
      <c r="DE148" s="144" t="e">
        <f t="shared" si="480"/>
        <v>#REF!</v>
      </c>
      <c r="DF148" s="144" t="e">
        <f t="shared" si="480"/>
        <v>#REF!</v>
      </c>
      <c r="DG148" s="144" t="e">
        <f t="shared" si="480"/>
        <v>#REF!</v>
      </c>
      <c r="DH148" s="144" t="e">
        <f t="shared" si="480"/>
        <v>#REF!</v>
      </c>
      <c r="DI148" s="144" t="e">
        <f t="shared" si="480"/>
        <v>#REF!</v>
      </c>
      <c r="DJ148" s="144" t="e">
        <f t="shared" si="480"/>
        <v>#REF!</v>
      </c>
      <c r="DK148" s="144" t="e">
        <f t="shared" si="480"/>
        <v>#REF!</v>
      </c>
      <c r="DL148" s="144" t="e">
        <f t="shared" si="480"/>
        <v>#REF!</v>
      </c>
      <c r="DM148" s="144" t="e">
        <f t="shared" si="480"/>
        <v>#REF!</v>
      </c>
      <c r="DN148" s="144" t="e">
        <f t="shared" si="480"/>
        <v>#REF!</v>
      </c>
      <c r="DO148" s="144" t="e">
        <f t="shared" si="480"/>
        <v>#REF!</v>
      </c>
      <c r="DP148" s="144" t="e">
        <f t="shared" si="480"/>
        <v>#REF!</v>
      </c>
      <c r="DQ148" s="144" t="e">
        <f t="shared" si="480"/>
        <v>#REF!</v>
      </c>
      <c r="DR148" s="144" t="e">
        <f t="shared" si="480"/>
        <v>#REF!</v>
      </c>
      <c r="DS148" s="144" t="e">
        <f t="shared" si="480"/>
        <v>#REF!</v>
      </c>
      <c r="DU148" s="144" t="e">
        <f>SUM(BO148:BZ148)</f>
        <v>#REF!</v>
      </c>
      <c r="DW148" s="144" t="e">
        <f>SUM(BQ148:DV148)</f>
        <v>#REF!</v>
      </c>
      <c r="DX148" s="144" t="e">
        <f t="shared" ref="DX148" si="481">SUM(DL148:DW148)</f>
        <v>#REF!</v>
      </c>
    </row>
    <row r="149" spans="1:128" hidden="1" x14ac:dyDescent="0.3">
      <c r="B149" s="15"/>
      <c r="C149" s="16"/>
      <c r="D149" s="15"/>
      <c r="E149" s="16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33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33"/>
      <c r="AW149" s="33"/>
      <c r="BK149" s="33"/>
      <c r="BY149" s="33"/>
      <c r="CM149" s="33"/>
      <c r="CS149" s="33"/>
      <c r="CY149" s="33"/>
      <c r="DU149" s="33"/>
      <c r="DW149" s="33"/>
      <c r="DX149" s="33"/>
    </row>
    <row r="150" spans="1:128" s="10" customFormat="1" hidden="1" x14ac:dyDescent="0.3">
      <c r="A150" s="21"/>
      <c r="B150" s="131"/>
      <c r="C150" s="132"/>
      <c r="D150" s="131"/>
      <c r="E150" s="132"/>
      <c r="F150" s="133" t="s">
        <v>21</v>
      </c>
      <c r="G150" s="145" t="s">
        <v>179</v>
      </c>
      <c r="I150" s="146">
        <f t="shared" ref="I150:T150" si="482">SUM(I151:I158)</f>
        <v>0</v>
      </c>
      <c r="J150" s="146">
        <f t="shared" si="482"/>
        <v>0</v>
      </c>
      <c r="K150" s="146">
        <f t="shared" si="482"/>
        <v>0</v>
      </c>
      <c r="L150" s="146">
        <f t="shared" si="482"/>
        <v>0</v>
      </c>
      <c r="M150" s="146">
        <f t="shared" si="482"/>
        <v>0</v>
      </c>
      <c r="N150" s="146">
        <f t="shared" si="482"/>
        <v>0</v>
      </c>
      <c r="O150" s="146">
        <f t="shared" si="482"/>
        <v>0</v>
      </c>
      <c r="P150" s="146">
        <f t="shared" si="482"/>
        <v>0</v>
      </c>
      <c r="Q150" s="146">
        <f t="shared" si="482"/>
        <v>0</v>
      </c>
      <c r="R150" s="146">
        <f t="shared" si="482"/>
        <v>0</v>
      </c>
      <c r="S150" s="146">
        <f t="shared" si="482"/>
        <v>0</v>
      </c>
      <c r="T150" s="146">
        <f t="shared" si="482"/>
        <v>0</v>
      </c>
      <c r="U150" s="146">
        <f t="shared" ref="U150:U152" si="483">SUM(I150:T150)</f>
        <v>0</v>
      </c>
      <c r="W150" s="146">
        <f t="shared" ref="W150:AH150" si="484">SUM(W151:W158)</f>
        <v>0</v>
      </c>
      <c r="X150" s="146">
        <f t="shared" si="484"/>
        <v>0</v>
      </c>
      <c r="Y150" s="146">
        <f t="shared" si="484"/>
        <v>0</v>
      </c>
      <c r="Z150" s="146">
        <f t="shared" si="484"/>
        <v>0</v>
      </c>
      <c r="AA150" s="146">
        <f t="shared" si="484"/>
        <v>0</v>
      </c>
      <c r="AB150" s="146">
        <f t="shared" si="484"/>
        <v>0</v>
      </c>
      <c r="AC150" s="146">
        <f t="shared" si="484"/>
        <v>0</v>
      </c>
      <c r="AD150" s="146">
        <f t="shared" si="484"/>
        <v>0</v>
      </c>
      <c r="AE150" s="146">
        <f t="shared" si="484"/>
        <v>0</v>
      </c>
      <c r="AF150" s="146">
        <f t="shared" si="484"/>
        <v>0</v>
      </c>
      <c r="AG150" s="146">
        <f t="shared" si="484"/>
        <v>0</v>
      </c>
      <c r="AH150" s="146">
        <f t="shared" si="484"/>
        <v>0</v>
      </c>
      <c r="AI150" s="146">
        <f t="shared" ref="AI150:AI152" si="485">SUM(W150:AH150)</f>
        <v>0</v>
      </c>
      <c r="AK150" s="146">
        <f t="shared" ref="AK150:AR150" si="486">SUM(AK151:AK158)</f>
        <v>47557.322644566571</v>
      </c>
      <c r="AL150" s="146">
        <f t="shared" si="486"/>
        <v>42995.53241961242</v>
      </c>
      <c r="AM150" s="146">
        <f t="shared" si="486"/>
        <v>48242.545646035331</v>
      </c>
      <c r="AN150" s="146">
        <f t="shared" si="486"/>
        <v>45114.659367697124</v>
      </c>
      <c r="AO150" s="146">
        <f t="shared" si="486"/>
        <v>41858.432900533902</v>
      </c>
      <c r="AP150" s="146">
        <f t="shared" si="486"/>
        <v>38859.437490030934</v>
      </c>
      <c r="AQ150" s="146">
        <f t="shared" si="486"/>
        <v>39738.063995118435</v>
      </c>
      <c r="AR150" s="146">
        <f t="shared" si="486"/>
        <v>39879.189467886572</v>
      </c>
      <c r="AS150" s="146">
        <v>38649.476293221676</v>
      </c>
      <c r="AT150" s="146">
        <f t="shared" ref="AT150:AV150" si="487">SUM(AT151:AT158)</f>
        <v>40953.876959013658</v>
      </c>
      <c r="AU150" s="146">
        <f t="shared" si="487"/>
        <v>38967.783257183029</v>
      </c>
      <c r="AV150" s="146">
        <f t="shared" si="487"/>
        <v>41025.619259127125</v>
      </c>
      <c r="AW150" s="146">
        <f t="shared" ref="AW150:AW158" si="488">SUM(AK150:AV150)</f>
        <v>503841.93970002682</v>
      </c>
      <c r="AY150" s="146">
        <f t="shared" ref="AY150:BJ150" si="489">SUM(AY151:AY158)</f>
        <v>37050.140539288739</v>
      </c>
      <c r="AZ150" s="146">
        <f t="shared" si="489"/>
        <v>33145.796256362628</v>
      </c>
      <c r="BA150" s="146">
        <f t="shared" si="489"/>
        <v>40728.578405887085</v>
      </c>
      <c r="BB150" s="146">
        <f t="shared" si="489"/>
        <v>39960.992361386699</v>
      </c>
      <c r="BC150" s="146">
        <f t="shared" si="489"/>
        <v>35050.168139612266</v>
      </c>
      <c r="BD150" s="146">
        <f t="shared" si="489"/>
        <v>40070.779685631627</v>
      </c>
      <c r="BE150" s="146">
        <f t="shared" si="489"/>
        <v>41371.41105264792</v>
      </c>
      <c r="BF150" s="146">
        <f t="shared" si="489"/>
        <v>46030.019320322579</v>
      </c>
      <c r="BG150" s="146">
        <f t="shared" si="489"/>
        <v>34004.987389052956</v>
      </c>
      <c r="BH150" s="146">
        <f t="shared" si="489"/>
        <v>40009.48957735968</v>
      </c>
      <c r="BI150" s="146">
        <f t="shared" si="489"/>
        <v>41547.154351663688</v>
      </c>
      <c r="BJ150" s="146">
        <f t="shared" si="489"/>
        <v>41610.688278445843</v>
      </c>
      <c r="BK150" s="146">
        <f t="shared" ref="BK150:BK158" si="490">SUM(AY150:BJ150)</f>
        <v>470580.20535766182</v>
      </c>
      <c r="BM150" s="146">
        <f t="shared" ref="BM150:BX150" si="491">SUM(BM151:BM158)</f>
        <v>42272.889533044508</v>
      </c>
      <c r="BN150" s="146">
        <f t="shared" si="491"/>
        <v>40793.719388234938</v>
      </c>
      <c r="BO150" s="146">
        <f t="shared" si="491"/>
        <v>43843.260155300886</v>
      </c>
      <c r="BP150" s="146">
        <f t="shared" si="491"/>
        <v>40047.68325399598</v>
      </c>
      <c r="BQ150" s="146">
        <f t="shared" si="491"/>
        <v>39458.4462062866</v>
      </c>
      <c r="BR150" s="146">
        <f t="shared" si="491"/>
        <v>40034.35881568773</v>
      </c>
      <c r="BS150" s="146">
        <f t="shared" si="491"/>
        <v>36795.985147438383</v>
      </c>
      <c r="BT150" s="146">
        <f t="shared" si="491"/>
        <v>45920.077191057186</v>
      </c>
      <c r="BU150" s="146">
        <f t="shared" si="491"/>
        <v>38916.53414636707</v>
      </c>
      <c r="BV150" s="146">
        <f t="shared" si="491"/>
        <v>38631.367294589974</v>
      </c>
      <c r="BW150" s="146">
        <f t="shared" si="491"/>
        <v>42320.653609996363</v>
      </c>
      <c r="BX150" s="146">
        <f t="shared" si="491"/>
        <v>40115.282179268484</v>
      </c>
      <c r="BY150" s="146">
        <f t="shared" ref="BY150:BY158" si="492">SUM(BM150:BX150)</f>
        <v>489150.25692126813</v>
      </c>
      <c r="CA150" s="146">
        <f t="shared" ref="CA150:CL150" si="493">SUM(CA151:CA158)</f>
        <v>0</v>
      </c>
      <c r="CB150" s="146">
        <f t="shared" si="493"/>
        <v>0</v>
      </c>
      <c r="CC150" s="146">
        <f t="shared" si="493"/>
        <v>0</v>
      </c>
      <c r="CD150" s="146">
        <f t="shared" si="493"/>
        <v>0</v>
      </c>
      <c r="CE150" s="146">
        <f t="shared" si="493"/>
        <v>0</v>
      </c>
      <c r="CF150" s="146">
        <f t="shared" si="493"/>
        <v>0</v>
      </c>
      <c r="CG150" s="146">
        <f t="shared" si="493"/>
        <v>0</v>
      </c>
      <c r="CH150" s="146">
        <f t="shared" si="493"/>
        <v>0</v>
      </c>
      <c r="CI150" s="146">
        <f t="shared" si="493"/>
        <v>0</v>
      </c>
      <c r="CJ150" s="146">
        <f t="shared" si="493"/>
        <v>0</v>
      </c>
      <c r="CK150" s="146">
        <f t="shared" si="493"/>
        <v>0</v>
      </c>
      <c r="CL150" s="146">
        <f t="shared" si="493"/>
        <v>0</v>
      </c>
      <c r="CM150" s="146">
        <f t="shared" ref="CM150:CM158" si="494">SUM(CA150:CL150)</f>
        <v>0</v>
      </c>
      <c r="CO150" s="146">
        <f t="shared" ref="CO150:CR150" si="495">SUM(CO151:CO158)</f>
        <v>0</v>
      </c>
      <c r="CP150" s="146">
        <f t="shared" si="495"/>
        <v>0</v>
      </c>
      <c r="CQ150" s="146">
        <f t="shared" si="495"/>
        <v>0</v>
      </c>
      <c r="CR150" s="146">
        <f t="shared" si="495"/>
        <v>0</v>
      </c>
      <c r="CS150" s="146">
        <f t="shared" ref="CS150:CS158" si="496">SUM(CO150:CR150)</f>
        <v>0</v>
      </c>
      <c r="CU150" s="146">
        <f t="shared" ref="CU150:CX150" si="497">SUM(CU151:CU158)</f>
        <v>0</v>
      </c>
      <c r="CV150" s="146">
        <f t="shared" si="497"/>
        <v>0</v>
      </c>
      <c r="CW150" s="146">
        <f t="shared" si="497"/>
        <v>0</v>
      </c>
      <c r="CX150" s="146">
        <f t="shared" si="497"/>
        <v>0</v>
      </c>
      <c r="CY150" s="146">
        <f t="shared" ref="CY150:CY158" si="498">SUM(CU150:CX150)</f>
        <v>0</v>
      </c>
      <c r="DA150" s="146">
        <f t="shared" ref="DA150:DS150" si="499">SUM(DA151:DA158)</f>
        <v>0</v>
      </c>
      <c r="DB150" s="146">
        <f t="shared" si="499"/>
        <v>0</v>
      </c>
      <c r="DC150" s="146">
        <f t="shared" si="499"/>
        <v>0</v>
      </c>
      <c r="DD150" s="146">
        <f t="shared" si="499"/>
        <v>0</v>
      </c>
      <c r="DE150" s="146">
        <f t="shared" si="499"/>
        <v>0</v>
      </c>
      <c r="DF150" s="146">
        <f t="shared" si="499"/>
        <v>0</v>
      </c>
      <c r="DG150" s="146">
        <f t="shared" si="499"/>
        <v>0</v>
      </c>
      <c r="DH150" s="146">
        <f t="shared" si="499"/>
        <v>0</v>
      </c>
      <c r="DI150" s="146">
        <f t="shared" si="499"/>
        <v>0</v>
      </c>
      <c r="DJ150" s="146">
        <f t="shared" si="499"/>
        <v>0</v>
      </c>
      <c r="DK150" s="146">
        <f t="shared" si="499"/>
        <v>0</v>
      </c>
      <c r="DL150" s="146">
        <f t="shared" si="499"/>
        <v>0</v>
      </c>
      <c r="DM150" s="146">
        <f t="shared" si="499"/>
        <v>0</v>
      </c>
      <c r="DN150" s="146">
        <f t="shared" si="499"/>
        <v>0</v>
      </c>
      <c r="DO150" s="146">
        <f t="shared" si="499"/>
        <v>0</v>
      </c>
      <c r="DP150" s="146">
        <f t="shared" si="499"/>
        <v>0</v>
      </c>
      <c r="DQ150" s="146">
        <f t="shared" si="499"/>
        <v>0</v>
      </c>
      <c r="DR150" s="146">
        <f t="shared" si="499"/>
        <v>0</v>
      </c>
      <c r="DS150" s="146">
        <f t="shared" si="499"/>
        <v>0</v>
      </c>
      <c r="DU150" s="146">
        <f t="shared" ref="DU150:DU158" si="500">SUM(BO150:BZ150)</f>
        <v>895233.90492125682</v>
      </c>
      <c r="DW150" s="146">
        <f t="shared" ref="DW150:DW158" si="501">SUM(BQ150:DV150)</f>
        <v>1706576.8664332167</v>
      </c>
      <c r="DX150" s="146">
        <f t="shared" ref="DX150:DX158" si="502">SUM(DL150:DW150)</f>
        <v>2601810.7713544737</v>
      </c>
    </row>
    <row r="151" spans="1:128" hidden="1" x14ac:dyDescent="0.3">
      <c r="B151" s="15" t="s">
        <v>22</v>
      </c>
      <c r="C151" s="16" t="s">
        <v>23</v>
      </c>
      <c r="D151" s="15" t="s">
        <v>24</v>
      </c>
      <c r="E151" s="16" t="s">
        <v>25</v>
      </c>
      <c r="F151" s="60" t="s">
        <v>26</v>
      </c>
      <c r="G151" s="39" t="s">
        <v>179</v>
      </c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>
        <f t="shared" si="483"/>
        <v>0</v>
      </c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0">
        <f t="shared" si="485"/>
        <v>0</v>
      </c>
      <c r="AK151" s="40">
        <f t="shared" ref="AK151:AR158" si="503">AK88*AK$203</f>
        <v>4010.8371922589622</v>
      </c>
      <c r="AL151" s="40">
        <f t="shared" si="503"/>
        <v>3688.8289621974</v>
      </c>
      <c r="AM151" s="40">
        <f t="shared" si="503"/>
        <v>4138.3274154578967</v>
      </c>
      <c r="AN151" s="40">
        <f t="shared" si="503"/>
        <v>3890.9896032295114</v>
      </c>
      <c r="AO151" s="40">
        <f t="shared" si="503"/>
        <v>3717.2214748438291</v>
      </c>
      <c r="AP151" s="40">
        <f t="shared" si="503"/>
        <v>3410.6736691293218</v>
      </c>
      <c r="AQ151" s="40">
        <f t="shared" si="503"/>
        <v>3456.0384947985954</v>
      </c>
      <c r="AR151" s="40">
        <f t="shared" si="503"/>
        <v>3485.877650848096</v>
      </c>
      <c r="AS151" s="40">
        <v>3398.0552125994554</v>
      </c>
      <c r="AT151" s="40">
        <f t="shared" ref="AT151:AV158" si="504">AT88*AT$203</f>
        <v>3524.6004026247238</v>
      </c>
      <c r="AU151" s="40">
        <f t="shared" si="504"/>
        <v>3373.3824659472284</v>
      </c>
      <c r="AV151" s="40">
        <f t="shared" si="504"/>
        <v>3549.1199261028087</v>
      </c>
      <c r="AW151" s="40">
        <f t="shared" si="488"/>
        <v>43643.952470037832</v>
      </c>
      <c r="AY151" s="40">
        <f t="shared" ref="AY151:BJ158" si="505">AY88*AY$203</f>
        <v>2998.2077370148409</v>
      </c>
      <c r="AZ151" s="40">
        <f t="shared" si="505"/>
        <v>2682.2565674200746</v>
      </c>
      <c r="BA151" s="40">
        <f t="shared" si="505"/>
        <v>3295.8778864726669</v>
      </c>
      <c r="BB151" s="40">
        <f t="shared" si="505"/>
        <v>3233.7625372743219</v>
      </c>
      <c r="BC151" s="40">
        <f t="shared" si="505"/>
        <v>2836.3640129359133</v>
      </c>
      <c r="BD151" s="40">
        <f t="shared" si="505"/>
        <v>3242.6468545855669</v>
      </c>
      <c r="BE151" s="40">
        <f t="shared" si="505"/>
        <v>3347.8978191117958</v>
      </c>
      <c r="BF151" s="40">
        <f t="shared" si="505"/>
        <v>3727.6490172334752</v>
      </c>
      <c r="BG151" s="40">
        <f t="shared" si="505"/>
        <v>2755.8631414202137</v>
      </c>
      <c r="BH151" s="40">
        <f t="shared" si="505"/>
        <v>3244.8781228466105</v>
      </c>
      <c r="BI151" s="40">
        <f t="shared" si="505"/>
        <v>3372.0669942189015</v>
      </c>
      <c r="BJ151" s="40">
        <f t="shared" si="505"/>
        <v>3379.702928716677</v>
      </c>
      <c r="BK151" s="40">
        <f t="shared" si="490"/>
        <v>38117.173619251058</v>
      </c>
      <c r="BM151" s="40">
        <f t="shared" ref="BM151:BX158" si="506">BM88*BM$203</f>
        <v>3573.1095186341113</v>
      </c>
      <c r="BN151" s="40">
        <f t="shared" si="506"/>
        <v>3547.526894276119</v>
      </c>
      <c r="BO151" s="40">
        <f t="shared" si="506"/>
        <v>3785.5874281670153</v>
      </c>
      <c r="BP151" s="40">
        <f t="shared" si="506"/>
        <v>3240.777822538199</v>
      </c>
      <c r="BQ151" s="40">
        <f t="shared" si="506"/>
        <v>3193.0950054243299</v>
      </c>
      <c r="BR151" s="40">
        <f t="shared" si="506"/>
        <v>3239.6995692995961</v>
      </c>
      <c r="BS151" s="40">
        <f t="shared" si="506"/>
        <v>2977.6407256308562</v>
      </c>
      <c r="BT151" s="40">
        <f t="shared" si="506"/>
        <v>3718.7455738684675</v>
      </c>
      <c r="BU151" s="40">
        <f t="shared" si="506"/>
        <v>3153.9091845192138</v>
      </c>
      <c r="BV151" s="40">
        <f t="shared" si="506"/>
        <v>3133.1086678196875</v>
      </c>
      <c r="BW151" s="40">
        <f t="shared" si="506"/>
        <v>3434.8460547774007</v>
      </c>
      <c r="BX151" s="40">
        <f t="shared" si="506"/>
        <v>3258.2430687117062</v>
      </c>
      <c r="BY151" s="40">
        <f t="shared" si="492"/>
        <v>40256.289513666699</v>
      </c>
      <c r="CA151" s="40">
        <f t="shared" ref="CA151:CL158" si="507">CA88*CA$203</f>
        <v>0</v>
      </c>
      <c r="CB151" s="40">
        <f t="shared" si="507"/>
        <v>0</v>
      </c>
      <c r="CC151" s="40">
        <f t="shared" si="507"/>
        <v>0</v>
      </c>
      <c r="CD151" s="40">
        <f t="shared" si="507"/>
        <v>0</v>
      </c>
      <c r="CE151" s="40">
        <f t="shared" si="507"/>
        <v>0</v>
      </c>
      <c r="CF151" s="40">
        <f t="shared" si="507"/>
        <v>0</v>
      </c>
      <c r="CG151" s="40">
        <f t="shared" si="507"/>
        <v>0</v>
      </c>
      <c r="CH151" s="40">
        <f t="shared" si="507"/>
        <v>0</v>
      </c>
      <c r="CI151" s="40">
        <f t="shared" si="507"/>
        <v>0</v>
      </c>
      <c r="CJ151" s="40">
        <f t="shared" si="507"/>
        <v>0</v>
      </c>
      <c r="CK151" s="40">
        <f t="shared" si="507"/>
        <v>0</v>
      </c>
      <c r="CL151" s="40">
        <f t="shared" si="507"/>
        <v>0</v>
      </c>
      <c r="CM151" s="40">
        <f t="shared" si="494"/>
        <v>0</v>
      </c>
      <c r="CO151" s="40">
        <f t="shared" ref="CO151:CR158" si="508">CO88*CO$203</f>
        <v>0</v>
      </c>
      <c r="CP151" s="40">
        <f t="shared" si="508"/>
        <v>0</v>
      </c>
      <c r="CQ151" s="40">
        <f t="shared" si="508"/>
        <v>0</v>
      </c>
      <c r="CR151" s="40">
        <f t="shared" si="508"/>
        <v>0</v>
      </c>
      <c r="CS151" s="40">
        <f t="shared" si="496"/>
        <v>0</v>
      </c>
      <c r="CU151" s="40">
        <f t="shared" ref="CU151:CX158" si="509">CU88*CU$203</f>
        <v>0</v>
      </c>
      <c r="CV151" s="40">
        <f t="shared" si="509"/>
        <v>0</v>
      </c>
      <c r="CW151" s="40">
        <f t="shared" si="509"/>
        <v>0</v>
      </c>
      <c r="CX151" s="40">
        <f t="shared" si="509"/>
        <v>0</v>
      </c>
      <c r="CY151" s="40">
        <f t="shared" si="498"/>
        <v>0</v>
      </c>
      <c r="DA151" s="40">
        <f t="shared" ref="DA151:DS158" si="510">DA88*DA$203</f>
        <v>0</v>
      </c>
      <c r="DB151" s="40">
        <f t="shared" si="510"/>
        <v>0</v>
      </c>
      <c r="DC151" s="40">
        <f t="shared" si="510"/>
        <v>0</v>
      </c>
      <c r="DD151" s="40">
        <f t="shared" si="510"/>
        <v>0</v>
      </c>
      <c r="DE151" s="40">
        <f t="shared" si="510"/>
        <v>0</v>
      </c>
      <c r="DF151" s="40">
        <f t="shared" si="510"/>
        <v>0</v>
      </c>
      <c r="DG151" s="40">
        <f t="shared" si="510"/>
        <v>0</v>
      </c>
      <c r="DH151" s="40">
        <f t="shared" si="510"/>
        <v>0</v>
      </c>
      <c r="DI151" s="40">
        <f t="shared" si="510"/>
        <v>0</v>
      </c>
      <c r="DJ151" s="40">
        <f t="shared" si="510"/>
        <v>0</v>
      </c>
      <c r="DK151" s="40">
        <f t="shared" si="510"/>
        <v>0</v>
      </c>
      <c r="DL151" s="40">
        <f t="shared" si="510"/>
        <v>0</v>
      </c>
      <c r="DM151" s="40">
        <f t="shared" si="510"/>
        <v>0</v>
      </c>
      <c r="DN151" s="40">
        <f t="shared" si="510"/>
        <v>0</v>
      </c>
      <c r="DO151" s="40">
        <f t="shared" si="510"/>
        <v>0</v>
      </c>
      <c r="DP151" s="40">
        <f t="shared" si="510"/>
        <v>0</v>
      </c>
      <c r="DQ151" s="40">
        <f t="shared" si="510"/>
        <v>0</v>
      </c>
      <c r="DR151" s="40">
        <f t="shared" si="510"/>
        <v>0</v>
      </c>
      <c r="DS151" s="40">
        <f t="shared" si="510"/>
        <v>0</v>
      </c>
      <c r="DU151" s="40">
        <f t="shared" si="500"/>
        <v>73391.942614423169</v>
      </c>
      <c r="DW151" s="40">
        <f t="shared" si="501"/>
        <v>139757.51997814112</v>
      </c>
      <c r="DX151" s="40">
        <f t="shared" si="502"/>
        <v>213149.46259256429</v>
      </c>
    </row>
    <row r="152" spans="1:128" hidden="1" x14ac:dyDescent="0.3">
      <c r="B152" s="15" t="s">
        <v>22</v>
      </c>
      <c r="C152" s="16" t="s">
        <v>23</v>
      </c>
      <c r="D152" s="15" t="s">
        <v>24</v>
      </c>
      <c r="E152" s="16" t="s">
        <v>25</v>
      </c>
      <c r="F152" s="60" t="s">
        <v>27</v>
      </c>
      <c r="G152" s="39" t="s">
        <v>179</v>
      </c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>
        <f t="shared" si="483"/>
        <v>0</v>
      </c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0">
        <f t="shared" si="485"/>
        <v>0</v>
      </c>
      <c r="AK152" s="40">
        <f t="shared" si="503"/>
        <v>21200.139444797369</v>
      </c>
      <c r="AL152" s="40">
        <f t="shared" si="503"/>
        <v>19498.095943043401</v>
      </c>
      <c r="AM152" s="40">
        <f t="shared" si="503"/>
        <v>21874.01633884888</v>
      </c>
      <c r="AN152" s="40">
        <f t="shared" si="503"/>
        <v>20566.659331355986</v>
      </c>
      <c r="AO152" s="40">
        <f t="shared" si="503"/>
        <v>19648.17065274595</v>
      </c>
      <c r="AP152" s="40">
        <f t="shared" si="503"/>
        <v>18027.846536826411</v>
      </c>
      <c r="AQ152" s="40">
        <f t="shared" si="503"/>
        <v>18267.632043935431</v>
      </c>
      <c r="AR152" s="40">
        <f t="shared" si="503"/>
        <v>18425.353297339934</v>
      </c>
      <c r="AS152" s="40">
        <v>17961.148980882834</v>
      </c>
      <c r="AT152" s="40">
        <f t="shared" si="504"/>
        <v>18630.030699587824</v>
      </c>
      <c r="AU152" s="40">
        <f t="shared" si="504"/>
        <v>17830.735891435346</v>
      </c>
      <c r="AV152" s="40">
        <f t="shared" si="504"/>
        <v>18759.633895114843</v>
      </c>
      <c r="AW152" s="40">
        <f t="shared" si="488"/>
        <v>230689.46305591424</v>
      </c>
      <c r="AY152" s="40">
        <f t="shared" si="505"/>
        <v>15895.259509420823</v>
      </c>
      <c r="AZ152" s="40">
        <f t="shared" si="505"/>
        <v>14220.216859436166</v>
      </c>
      <c r="BA152" s="40">
        <f t="shared" si="505"/>
        <v>17473.383738581531</v>
      </c>
      <c r="BB152" s="40">
        <f t="shared" si="505"/>
        <v>17144.073803570482</v>
      </c>
      <c r="BC152" s="40">
        <f t="shared" si="505"/>
        <v>15037.23090705086</v>
      </c>
      <c r="BD152" s="40">
        <f t="shared" si="505"/>
        <v>17191.174785761559</v>
      </c>
      <c r="BE152" s="40">
        <f t="shared" si="505"/>
        <v>17749.171943232363</v>
      </c>
      <c r="BF152" s="40">
        <f t="shared" si="505"/>
        <v>19783.761021143011</v>
      </c>
      <c r="BG152" s="40">
        <f t="shared" si="505"/>
        <v>14641.898308198352</v>
      </c>
      <c r="BH152" s="40">
        <f t="shared" si="505"/>
        <v>17258.458189633198</v>
      </c>
      <c r="BI152" s="40">
        <f t="shared" si="505"/>
        <v>17954.01764123009</v>
      </c>
      <c r="BJ152" s="40">
        <f t="shared" si="505"/>
        <v>18013.737300084787</v>
      </c>
      <c r="BK152" s="40">
        <f t="shared" si="490"/>
        <v>202362.38400734321</v>
      </c>
      <c r="BM152" s="40">
        <f t="shared" si="506"/>
        <v>18886.436027066015</v>
      </c>
      <c r="BN152" s="40">
        <f t="shared" si="506"/>
        <v>18751.213584030913</v>
      </c>
      <c r="BO152" s="40">
        <f t="shared" si="506"/>
        <v>20009.533548882795</v>
      </c>
      <c r="BP152" s="40">
        <f t="shared" si="506"/>
        <v>17181.265949539986</v>
      </c>
      <c r="BQ152" s="40">
        <f t="shared" si="506"/>
        <v>16928.471340678145</v>
      </c>
      <c r="BR152" s="40">
        <f t="shared" si="506"/>
        <v>17175.549496062507</v>
      </c>
      <c r="BS152" s="40">
        <f t="shared" si="506"/>
        <v>15786.221706854431</v>
      </c>
      <c r="BT152" s="40">
        <f t="shared" si="506"/>
        <v>19736.507753739275</v>
      </c>
      <c r="BU152" s="40">
        <f t="shared" si="506"/>
        <v>16756.716565113973</v>
      </c>
      <c r="BV152" s="40">
        <f t="shared" si="506"/>
        <v>16663.992575384484</v>
      </c>
      <c r="BW152" s="40">
        <f t="shared" si="506"/>
        <v>18288.274452467685</v>
      </c>
      <c r="BX152" s="40">
        <f t="shared" si="506"/>
        <v>17366.359096502438</v>
      </c>
      <c r="BY152" s="40">
        <f t="shared" si="492"/>
        <v>213530.54209632264</v>
      </c>
      <c r="CA152" s="40">
        <f t="shared" si="507"/>
        <v>0</v>
      </c>
      <c r="CB152" s="40">
        <f t="shared" si="507"/>
        <v>0</v>
      </c>
      <c r="CC152" s="40">
        <f t="shared" si="507"/>
        <v>0</v>
      </c>
      <c r="CD152" s="40">
        <f t="shared" si="507"/>
        <v>0</v>
      </c>
      <c r="CE152" s="40">
        <f t="shared" si="507"/>
        <v>0</v>
      </c>
      <c r="CF152" s="40">
        <f t="shared" si="507"/>
        <v>0</v>
      </c>
      <c r="CG152" s="40">
        <f t="shared" si="507"/>
        <v>0</v>
      </c>
      <c r="CH152" s="40">
        <f t="shared" si="507"/>
        <v>0</v>
      </c>
      <c r="CI152" s="40">
        <f t="shared" si="507"/>
        <v>0</v>
      </c>
      <c r="CJ152" s="40">
        <f t="shared" si="507"/>
        <v>0</v>
      </c>
      <c r="CK152" s="40">
        <f t="shared" si="507"/>
        <v>0</v>
      </c>
      <c r="CL152" s="40">
        <f t="shared" si="507"/>
        <v>0</v>
      </c>
      <c r="CM152" s="40">
        <f t="shared" si="494"/>
        <v>0</v>
      </c>
      <c r="CO152" s="40">
        <f t="shared" si="508"/>
        <v>0</v>
      </c>
      <c r="CP152" s="40">
        <f t="shared" si="508"/>
        <v>0</v>
      </c>
      <c r="CQ152" s="40">
        <f t="shared" si="508"/>
        <v>0</v>
      </c>
      <c r="CR152" s="40">
        <f t="shared" si="508"/>
        <v>0</v>
      </c>
      <c r="CS152" s="40">
        <f t="shared" si="496"/>
        <v>0</v>
      </c>
      <c r="CU152" s="40">
        <f t="shared" si="509"/>
        <v>0</v>
      </c>
      <c r="CV152" s="40">
        <f t="shared" si="509"/>
        <v>0</v>
      </c>
      <c r="CW152" s="40">
        <f t="shared" si="509"/>
        <v>0</v>
      </c>
      <c r="CX152" s="40">
        <f t="shared" si="509"/>
        <v>0</v>
      </c>
      <c r="CY152" s="40">
        <f t="shared" si="498"/>
        <v>0</v>
      </c>
      <c r="DA152" s="40">
        <f t="shared" si="510"/>
        <v>0</v>
      </c>
      <c r="DB152" s="40">
        <f t="shared" si="510"/>
        <v>0</v>
      </c>
      <c r="DC152" s="40">
        <f t="shared" si="510"/>
        <v>0</v>
      </c>
      <c r="DD152" s="40">
        <f t="shared" si="510"/>
        <v>0</v>
      </c>
      <c r="DE152" s="40">
        <f t="shared" si="510"/>
        <v>0</v>
      </c>
      <c r="DF152" s="40">
        <f t="shared" si="510"/>
        <v>0</v>
      </c>
      <c r="DG152" s="40">
        <f t="shared" si="510"/>
        <v>0</v>
      </c>
      <c r="DH152" s="40">
        <f t="shared" si="510"/>
        <v>0</v>
      </c>
      <c r="DI152" s="40">
        <f t="shared" si="510"/>
        <v>0</v>
      </c>
      <c r="DJ152" s="40">
        <f t="shared" si="510"/>
        <v>0</v>
      </c>
      <c r="DK152" s="40">
        <f t="shared" si="510"/>
        <v>0</v>
      </c>
      <c r="DL152" s="40">
        <f t="shared" si="510"/>
        <v>0</v>
      </c>
      <c r="DM152" s="40">
        <f t="shared" si="510"/>
        <v>0</v>
      </c>
      <c r="DN152" s="40">
        <f t="shared" si="510"/>
        <v>0</v>
      </c>
      <c r="DO152" s="40">
        <f t="shared" si="510"/>
        <v>0</v>
      </c>
      <c r="DP152" s="40">
        <f t="shared" si="510"/>
        <v>0</v>
      </c>
      <c r="DQ152" s="40">
        <f t="shared" si="510"/>
        <v>0</v>
      </c>
      <c r="DR152" s="40">
        <f t="shared" si="510"/>
        <v>0</v>
      </c>
      <c r="DS152" s="40">
        <f t="shared" si="510"/>
        <v>0</v>
      </c>
      <c r="DU152" s="40">
        <f t="shared" si="500"/>
        <v>389423.43458154832</v>
      </c>
      <c r="DW152" s="40">
        <f t="shared" si="501"/>
        <v>741656.06966467388</v>
      </c>
      <c r="DX152" s="40">
        <f t="shared" si="502"/>
        <v>1131079.5042462223</v>
      </c>
    </row>
    <row r="153" spans="1:128" hidden="1" x14ac:dyDescent="0.3">
      <c r="B153" s="15" t="s">
        <v>22</v>
      </c>
      <c r="C153" s="16" t="s">
        <v>23</v>
      </c>
      <c r="D153" s="15" t="s">
        <v>24</v>
      </c>
      <c r="E153" s="16" t="s">
        <v>25</v>
      </c>
      <c r="F153" s="60" t="s">
        <v>28</v>
      </c>
      <c r="G153" s="39" t="s">
        <v>179</v>
      </c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>
        <f>SUM(I153:T153)</f>
        <v>0</v>
      </c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0">
        <f>SUM(W153:AH153)</f>
        <v>0</v>
      </c>
      <c r="AK153" s="40">
        <f t="shared" si="503"/>
        <v>3437.8604505076814</v>
      </c>
      <c r="AL153" s="40">
        <f t="shared" si="503"/>
        <v>3161.8533961692001</v>
      </c>
      <c r="AM153" s="40">
        <f t="shared" si="503"/>
        <v>3547.1377846781966</v>
      </c>
      <c r="AN153" s="40">
        <f t="shared" si="503"/>
        <v>3335.1339456252945</v>
      </c>
      <c r="AO153" s="40">
        <f t="shared" si="503"/>
        <v>3186.1898355804242</v>
      </c>
      <c r="AP153" s="40">
        <f t="shared" si="503"/>
        <v>2923.4345735394186</v>
      </c>
      <c r="AQ153" s="40">
        <f t="shared" si="503"/>
        <v>2962.318709827367</v>
      </c>
      <c r="AR153" s="40">
        <f t="shared" si="503"/>
        <v>2987.8951292983675</v>
      </c>
      <c r="AS153" s="40">
        <v>2912.6187536566758</v>
      </c>
      <c r="AT153" s="40">
        <f t="shared" si="504"/>
        <v>3021.0860593926195</v>
      </c>
      <c r="AU153" s="40">
        <f t="shared" si="504"/>
        <v>2891.4706850976236</v>
      </c>
      <c r="AV153" s="40">
        <f t="shared" si="504"/>
        <v>3042.1027938024072</v>
      </c>
      <c r="AW153" s="40">
        <f t="shared" si="488"/>
        <v>37409.10211717528</v>
      </c>
      <c r="AY153" s="40">
        <f t="shared" si="505"/>
        <v>2584.4717339049616</v>
      </c>
      <c r="AZ153" s="40">
        <f t="shared" si="505"/>
        <v>2312.1200695987059</v>
      </c>
      <c r="BA153" s="40">
        <f t="shared" si="505"/>
        <v>2841.065057243854</v>
      </c>
      <c r="BB153" s="40">
        <f t="shared" si="505"/>
        <v>2787.5212809861769</v>
      </c>
      <c r="BC153" s="40">
        <f t="shared" si="505"/>
        <v>2444.961544191302</v>
      </c>
      <c r="BD153" s="40">
        <f t="shared" si="505"/>
        <v>2795.1796118891643</v>
      </c>
      <c r="BE153" s="40">
        <f t="shared" si="505"/>
        <v>2885.9065283152772</v>
      </c>
      <c r="BF153" s="40">
        <f t="shared" si="505"/>
        <v>3217.9669614981503</v>
      </c>
      <c r="BG153" s="40">
        <f t="shared" si="505"/>
        <v>2382.5262142742458</v>
      </c>
      <c r="BH153" s="40">
        <f t="shared" si="505"/>
        <v>2809.3697446232668</v>
      </c>
      <c r="BI153" s="40">
        <f t="shared" si="505"/>
        <v>2923.7093312018324</v>
      </c>
      <c r="BJ153" s="40">
        <f t="shared" si="505"/>
        <v>2934.5469007402617</v>
      </c>
      <c r="BK153" s="40">
        <f t="shared" si="490"/>
        <v>32919.344978467205</v>
      </c>
      <c r="BM153" s="40">
        <f t="shared" si="506"/>
        <v>3062.6653016863802</v>
      </c>
      <c r="BN153" s="40">
        <f t="shared" si="506"/>
        <v>3040.7373379509586</v>
      </c>
      <c r="BO153" s="40">
        <f t="shared" si="506"/>
        <v>3244.7892241431555</v>
      </c>
      <c r="BP153" s="40">
        <f t="shared" si="506"/>
        <v>2793.5684958759039</v>
      </c>
      <c r="BQ153" s="40">
        <f t="shared" si="506"/>
        <v>2752.4656424937516</v>
      </c>
      <c r="BR153" s="40">
        <f t="shared" si="506"/>
        <v>2792.6390355910953</v>
      </c>
      <c r="BS153" s="40">
        <f t="shared" si="506"/>
        <v>2566.7428557766793</v>
      </c>
      <c r="BT153" s="40">
        <f t="shared" si="506"/>
        <v>3210.2808873909294</v>
      </c>
      <c r="BU153" s="40">
        <f t="shared" si="506"/>
        <v>2726.6489386279582</v>
      </c>
      <c r="BV153" s="40">
        <f t="shared" si="506"/>
        <v>2712.6013257680756</v>
      </c>
      <c r="BW153" s="40">
        <f t="shared" si="506"/>
        <v>2978.1411457160889</v>
      </c>
      <c r="BX153" s="40">
        <f t="shared" si="506"/>
        <v>2829.0850707334225</v>
      </c>
      <c r="BY153" s="40">
        <f t="shared" si="492"/>
        <v>34710.365261754407</v>
      </c>
      <c r="CA153" s="40">
        <f t="shared" si="507"/>
        <v>0</v>
      </c>
      <c r="CB153" s="40">
        <f t="shared" si="507"/>
        <v>0</v>
      </c>
      <c r="CC153" s="40">
        <f t="shared" si="507"/>
        <v>0</v>
      </c>
      <c r="CD153" s="40">
        <f t="shared" si="507"/>
        <v>0</v>
      </c>
      <c r="CE153" s="40">
        <f t="shared" si="507"/>
        <v>0</v>
      </c>
      <c r="CF153" s="40">
        <f t="shared" si="507"/>
        <v>0</v>
      </c>
      <c r="CG153" s="40">
        <f t="shared" si="507"/>
        <v>0</v>
      </c>
      <c r="CH153" s="40">
        <f t="shared" si="507"/>
        <v>0</v>
      </c>
      <c r="CI153" s="40">
        <f t="shared" si="507"/>
        <v>0</v>
      </c>
      <c r="CJ153" s="40">
        <f t="shared" si="507"/>
        <v>0</v>
      </c>
      <c r="CK153" s="40">
        <f t="shared" si="507"/>
        <v>0</v>
      </c>
      <c r="CL153" s="40">
        <f t="shared" si="507"/>
        <v>0</v>
      </c>
      <c r="CM153" s="40">
        <f t="shared" si="494"/>
        <v>0</v>
      </c>
      <c r="CO153" s="40">
        <f t="shared" si="508"/>
        <v>0</v>
      </c>
      <c r="CP153" s="40">
        <f t="shared" si="508"/>
        <v>0</v>
      </c>
      <c r="CQ153" s="40">
        <f t="shared" si="508"/>
        <v>0</v>
      </c>
      <c r="CR153" s="40">
        <f t="shared" si="508"/>
        <v>0</v>
      </c>
      <c r="CS153" s="40">
        <f t="shared" si="496"/>
        <v>0</v>
      </c>
      <c r="CU153" s="40">
        <f t="shared" si="509"/>
        <v>0</v>
      </c>
      <c r="CV153" s="40">
        <f t="shared" si="509"/>
        <v>0</v>
      </c>
      <c r="CW153" s="40">
        <f t="shared" si="509"/>
        <v>0</v>
      </c>
      <c r="CX153" s="40">
        <f t="shared" si="509"/>
        <v>0</v>
      </c>
      <c r="CY153" s="40">
        <f t="shared" si="498"/>
        <v>0</v>
      </c>
      <c r="DA153" s="40">
        <f t="shared" si="510"/>
        <v>0</v>
      </c>
      <c r="DB153" s="40">
        <f t="shared" si="510"/>
        <v>0</v>
      </c>
      <c r="DC153" s="40">
        <f t="shared" si="510"/>
        <v>0</v>
      </c>
      <c r="DD153" s="40">
        <f t="shared" si="510"/>
        <v>0</v>
      </c>
      <c r="DE153" s="40">
        <f t="shared" si="510"/>
        <v>0</v>
      </c>
      <c r="DF153" s="40">
        <f t="shared" si="510"/>
        <v>0</v>
      </c>
      <c r="DG153" s="40">
        <f t="shared" si="510"/>
        <v>0</v>
      </c>
      <c r="DH153" s="40">
        <f t="shared" si="510"/>
        <v>0</v>
      </c>
      <c r="DI153" s="40">
        <f t="shared" si="510"/>
        <v>0</v>
      </c>
      <c r="DJ153" s="40">
        <f t="shared" si="510"/>
        <v>0</v>
      </c>
      <c r="DK153" s="40">
        <f t="shared" si="510"/>
        <v>0</v>
      </c>
      <c r="DL153" s="40">
        <f t="shared" si="510"/>
        <v>0</v>
      </c>
      <c r="DM153" s="40">
        <f t="shared" si="510"/>
        <v>0</v>
      </c>
      <c r="DN153" s="40">
        <f t="shared" si="510"/>
        <v>0</v>
      </c>
      <c r="DO153" s="40">
        <f t="shared" si="510"/>
        <v>0</v>
      </c>
      <c r="DP153" s="40">
        <f t="shared" si="510"/>
        <v>0</v>
      </c>
      <c r="DQ153" s="40">
        <f t="shared" si="510"/>
        <v>0</v>
      </c>
      <c r="DR153" s="40">
        <f t="shared" si="510"/>
        <v>0</v>
      </c>
      <c r="DS153" s="40">
        <f t="shared" si="510"/>
        <v>0</v>
      </c>
      <c r="DU153" s="40">
        <f t="shared" si="500"/>
        <v>63317.327883871461</v>
      </c>
      <c r="DW153" s="40">
        <f t="shared" si="501"/>
        <v>120596.29804772386</v>
      </c>
      <c r="DX153" s="40">
        <f t="shared" si="502"/>
        <v>183913.62593159534</v>
      </c>
    </row>
    <row r="154" spans="1:128" hidden="1" x14ac:dyDescent="0.3">
      <c r="B154" s="15" t="s">
        <v>22</v>
      </c>
      <c r="C154" s="16" t="s">
        <v>23</v>
      </c>
      <c r="D154" s="15" t="s">
        <v>24</v>
      </c>
      <c r="E154" s="16" t="s">
        <v>25</v>
      </c>
      <c r="F154" s="60" t="s">
        <v>29</v>
      </c>
      <c r="G154" s="39" t="s">
        <v>179</v>
      </c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>
        <f>SUM(I154:T154)</f>
        <v>0</v>
      </c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0">
        <f>SUM(W154:AH154)</f>
        <v>0</v>
      </c>
      <c r="AK154" s="40">
        <f t="shared" si="503"/>
        <v>4342.631151323425</v>
      </c>
      <c r="AL154" s="40">
        <f t="shared" si="503"/>
        <v>3896.1553087278171</v>
      </c>
      <c r="AM154" s="40">
        <f t="shared" si="503"/>
        <v>4248.215231457265</v>
      </c>
      <c r="AN154" s="40">
        <f t="shared" si="503"/>
        <v>4039.0168692167231</v>
      </c>
      <c r="AO154" s="40">
        <f t="shared" si="503"/>
        <v>3752.4305047814873</v>
      </c>
      <c r="AP154" s="40">
        <f t="shared" si="503"/>
        <v>3353.2482380768597</v>
      </c>
      <c r="AQ154" s="40">
        <f t="shared" si="503"/>
        <v>3403.8699077334368</v>
      </c>
      <c r="AR154" s="40">
        <f t="shared" si="503"/>
        <v>3409.3727192577794</v>
      </c>
      <c r="AS154" s="40">
        <v>3391.9315883223685</v>
      </c>
      <c r="AT154" s="40">
        <f t="shared" si="504"/>
        <v>3557.7265550584757</v>
      </c>
      <c r="AU154" s="40">
        <f t="shared" si="504"/>
        <v>3437.3283862790113</v>
      </c>
      <c r="AV154" s="40">
        <f t="shared" si="504"/>
        <v>3702.3352839929794</v>
      </c>
      <c r="AW154" s="40">
        <f t="shared" si="488"/>
        <v>44534.261744227631</v>
      </c>
      <c r="AY154" s="40">
        <f t="shared" si="505"/>
        <v>2748.5029067994992</v>
      </c>
      <c r="AZ154" s="40">
        <f t="shared" si="505"/>
        <v>2458.8656353999768</v>
      </c>
      <c r="BA154" s="40">
        <f t="shared" si="505"/>
        <v>3021.3816873295177</v>
      </c>
      <c r="BB154" s="40">
        <f t="shared" si="505"/>
        <v>2964.4395963193406</v>
      </c>
      <c r="BC154" s="40">
        <f t="shared" si="505"/>
        <v>2600.1382886356223</v>
      </c>
      <c r="BD154" s="40">
        <f t="shared" si="505"/>
        <v>2972.5839859336502</v>
      </c>
      <c r="BE154" s="40">
        <f t="shared" si="505"/>
        <v>3069.0691555142657</v>
      </c>
      <c r="BF154" s="40">
        <f t="shared" si="505"/>
        <v>3423.4413413266411</v>
      </c>
      <c r="BG154" s="40">
        <f t="shared" si="505"/>
        <v>2535.5656723118182</v>
      </c>
      <c r="BH154" s="40">
        <f t="shared" si="505"/>
        <v>2990.8933165665785</v>
      </c>
      <c r="BI154" s="40">
        <f t="shared" si="505"/>
        <v>3113.7235437576032</v>
      </c>
      <c r="BJ154" s="40">
        <f t="shared" si="505"/>
        <v>3126.3654795173402</v>
      </c>
      <c r="BK154" s="40">
        <f t="shared" si="490"/>
        <v>35024.970609411852</v>
      </c>
      <c r="BM154" s="40">
        <f t="shared" si="506"/>
        <v>3927.5746483068588</v>
      </c>
      <c r="BN154" s="40">
        <f t="shared" si="506"/>
        <v>3644.6998692534989</v>
      </c>
      <c r="BO154" s="40">
        <f t="shared" si="506"/>
        <v>3904.5297047983317</v>
      </c>
      <c r="BP154" s="40">
        <f t="shared" si="506"/>
        <v>2970.8706156585781</v>
      </c>
      <c r="BQ154" s="40">
        <f t="shared" si="506"/>
        <v>2927.1590476361621</v>
      </c>
      <c r="BR154" s="40">
        <f t="shared" si="506"/>
        <v>2969.8821644168652</v>
      </c>
      <c r="BS154" s="40">
        <f t="shared" si="506"/>
        <v>2729.6488127768675</v>
      </c>
      <c r="BT154" s="40">
        <f t="shared" si="506"/>
        <v>3415.2644942160323</v>
      </c>
      <c r="BU154" s="40">
        <f t="shared" si="506"/>
        <v>2901.7928146223953</v>
      </c>
      <c r="BV154" s="40">
        <f t="shared" si="506"/>
        <v>2887.8723390812825</v>
      </c>
      <c r="BW154" s="40">
        <f t="shared" si="506"/>
        <v>3171.6929255199202</v>
      </c>
      <c r="BX154" s="40">
        <f t="shared" si="506"/>
        <v>3014.0100679691604</v>
      </c>
      <c r="BY154" s="40">
        <f t="shared" si="492"/>
        <v>38464.997504255953</v>
      </c>
      <c r="CA154" s="40">
        <f t="shared" si="507"/>
        <v>0</v>
      </c>
      <c r="CB154" s="40">
        <f t="shared" si="507"/>
        <v>0</v>
      </c>
      <c r="CC154" s="40">
        <f t="shared" si="507"/>
        <v>0</v>
      </c>
      <c r="CD154" s="40">
        <f t="shared" si="507"/>
        <v>0</v>
      </c>
      <c r="CE154" s="40">
        <f t="shared" si="507"/>
        <v>0</v>
      </c>
      <c r="CF154" s="40">
        <f t="shared" si="507"/>
        <v>0</v>
      </c>
      <c r="CG154" s="40">
        <f t="shared" si="507"/>
        <v>0</v>
      </c>
      <c r="CH154" s="40">
        <f t="shared" si="507"/>
        <v>0</v>
      </c>
      <c r="CI154" s="40">
        <f t="shared" si="507"/>
        <v>0</v>
      </c>
      <c r="CJ154" s="40">
        <f t="shared" si="507"/>
        <v>0</v>
      </c>
      <c r="CK154" s="40">
        <f t="shared" si="507"/>
        <v>0</v>
      </c>
      <c r="CL154" s="40">
        <f t="shared" si="507"/>
        <v>0</v>
      </c>
      <c r="CM154" s="40">
        <f t="shared" si="494"/>
        <v>0</v>
      </c>
      <c r="CO154" s="40">
        <f t="shared" si="508"/>
        <v>0</v>
      </c>
      <c r="CP154" s="40">
        <f t="shared" si="508"/>
        <v>0</v>
      </c>
      <c r="CQ154" s="40">
        <f t="shared" si="508"/>
        <v>0</v>
      </c>
      <c r="CR154" s="40">
        <f t="shared" si="508"/>
        <v>0</v>
      </c>
      <c r="CS154" s="40">
        <f t="shared" si="496"/>
        <v>0</v>
      </c>
      <c r="CU154" s="40">
        <f t="shared" si="509"/>
        <v>0</v>
      </c>
      <c r="CV154" s="40">
        <f t="shared" si="509"/>
        <v>0</v>
      </c>
      <c r="CW154" s="40">
        <f t="shared" si="509"/>
        <v>0</v>
      </c>
      <c r="CX154" s="40">
        <f t="shared" si="509"/>
        <v>0</v>
      </c>
      <c r="CY154" s="40">
        <f t="shared" si="498"/>
        <v>0</v>
      </c>
      <c r="DA154" s="40">
        <f t="shared" si="510"/>
        <v>0</v>
      </c>
      <c r="DB154" s="40">
        <f t="shared" si="510"/>
        <v>0</v>
      </c>
      <c r="DC154" s="40">
        <f t="shared" si="510"/>
        <v>0</v>
      </c>
      <c r="DD154" s="40">
        <f t="shared" si="510"/>
        <v>0</v>
      </c>
      <c r="DE154" s="40">
        <f t="shared" si="510"/>
        <v>0</v>
      </c>
      <c r="DF154" s="40">
        <f t="shared" si="510"/>
        <v>0</v>
      </c>
      <c r="DG154" s="40">
        <f t="shared" si="510"/>
        <v>0</v>
      </c>
      <c r="DH154" s="40">
        <f t="shared" si="510"/>
        <v>0</v>
      </c>
      <c r="DI154" s="40">
        <f t="shared" si="510"/>
        <v>0</v>
      </c>
      <c r="DJ154" s="40">
        <f t="shared" si="510"/>
        <v>0</v>
      </c>
      <c r="DK154" s="40">
        <f t="shared" si="510"/>
        <v>0</v>
      </c>
      <c r="DL154" s="40">
        <f t="shared" si="510"/>
        <v>0</v>
      </c>
      <c r="DM154" s="40">
        <f t="shared" si="510"/>
        <v>0</v>
      </c>
      <c r="DN154" s="40">
        <f t="shared" si="510"/>
        <v>0</v>
      </c>
      <c r="DO154" s="40">
        <f t="shared" si="510"/>
        <v>0</v>
      </c>
      <c r="DP154" s="40">
        <f t="shared" si="510"/>
        <v>0</v>
      </c>
      <c r="DQ154" s="40">
        <f t="shared" si="510"/>
        <v>0</v>
      </c>
      <c r="DR154" s="40">
        <f t="shared" si="510"/>
        <v>0</v>
      </c>
      <c r="DS154" s="40">
        <f t="shared" si="510"/>
        <v>0</v>
      </c>
      <c r="DU154" s="40">
        <f t="shared" si="500"/>
        <v>69357.720490951557</v>
      </c>
      <c r="DW154" s="40">
        <f t="shared" si="501"/>
        <v>131840.0406614462</v>
      </c>
      <c r="DX154" s="40">
        <f t="shared" si="502"/>
        <v>201197.76115239775</v>
      </c>
    </row>
    <row r="155" spans="1:128" hidden="1" x14ac:dyDescent="0.3">
      <c r="B155" s="15" t="s">
        <v>22</v>
      </c>
      <c r="C155" s="16" t="s">
        <v>23</v>
      </c>
      <c r="D155" s="15" t="s">
        <v>24</v>
      </c>
      <c r="E155" s="16" t="s">
        <v>25</v>
      </c>
      <c r="F155" s="60" t="s">
        <v>30</v>
      </c>
      <c r="G155" s="39" t="s">
        <v>179</v>
      </c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>
        <f>SUM(I155:T155)</f>
        <v>0</v>
      </c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0">
        <f>SUM(W155:AH155)</f>
        <v>0</v>
      </c>
      <c r="AK155" s="40">
        <f t="shared" si="503"/>
        <v>405.29961668994054</v>
      </c>
      <c r="AL155" s="40">
        <f t="shared" si="503"/>
        <v>353.02898219971809</v>
      </c>
      <c r="AM155" s="40">
        <f t="shared" si="503"/>
        <v>389.71131743817648</v>
      </c>
      <c r="AN155" s="40">
        <f t="shared" si="503"/>
        <v>0</v>
      </c>
      <c r="AO155" s="40">
        <f t="shared" si="503"/>
        <v>0</v>
      </c>
      <c r="AP155" s="40">
        <f t="shared" si="503"/>
        <v>0</v>
      </c>
      <c r="AQ155" s="40">
        <f t="shared" si="503"/>
        <v>365.41455048557299</v>
      </c>
      <c r="AR155" s="40">
        <f t="shared" si="503"/>
        <v>361.23648689415188</v>
      </c>
      <c r="AS155" s="40">
        <v>0</v>
      </c>
      <c r="AT155" s="40">
        <f t="shared" si="504"/>
        <v>351.37660702664499</v>
      </c>
      <c r="AU155" s="40">
        <f t="shared" si="504"/>
        <v>333.12839634396204</v>
      </c>
      <c r="AV155" s="40">
        <f t="shared" si="504"/>
        <v>349.17297542696099</v>
      </c>
      <c r="AW155" s="40">
        <f t="shared" si="488"/>
        <v>2908.3689325051282</v>
      </c>
      <c r="AY155" s="40">
        <f t="shared" si="505"/>
        <v>0</v>
      </c>
      <c r="AZ155" s="40">
        <f t="shared" si="505"/>
        <v>0</v>
      </c>
      <c r="BA155" s="40">
        <f t="shared" si="505"/>
        <v>0</v>
      </c>
      <c r="BB155" s="40">
        <f t="shared" si="505"/>
        <v>0</v>
      </c>
      <c r="BC155" s="40">
        <f t="shared" si="505"/>
        <v>0</v>
      </c>
      <c r="BD155" s="40">
        <f t="shared" si="505"/>
        <v>0</v>
      </c>
      <c r="BE155" s="40">
        <f t="shared" si="505"/>
        <v>0</v>
      </c>
      <c r="BF155" s="40">
        <f t="shared" si="505"/>
        <v>0</v>
      </c>
      <c r="BG155" s="40">
        <f t="shared" si="505"/>
        <v>0</v>
      </c>
      <c r="BH155" s="40">
        <f t="shared" si="505"/>
        <v>0</v>
      </c>
      <c r="BI155" s="40">
        <f t="shared" si="505"/>
        <v>0</v>
      </c>
      <c r="BJ155" s="40">
        <f t="shared" si="505"/>
        <v>0</v>
      </c>
      <c r="BK155" s="40">
        <f t="shared" si="490"/>
        <v>0</v>
      </c>
      <c r="BM155" s="40">
        <f t="shared" si="506"/>
        <v>351.06181913022954</v>
      </c>
      <c r="BN155" s="40">
        <f t="shared" si="506"/>
        <v>326.15387157063168</v>
      </c>
      <c r="BO155" s="40">
        <f t="shared" si="506"/>
        <v>351.91594222029556</v>
      </c>
      <c r="BP155" s="40">
        <f t="shared" si="506"/>
        <v>0</v>
      </c>
      <c r="BQ155" s="40">
        <f t="shared" si="506"/>
        <v>0</v>
      </c>
      <c r="BR155" s="40">
        <f t="shared" si="506"/>
        <v>0</v>
      </c>
      <c r="BS155" s="40">
        <f t="shared" si="506"/>
        <v>0</v>
      </c>
      <c r="BT155" s="40">
        <f t="shared" si="506"/>
        <v>0</v>
      </c>
      <c r="BU155" s="40">
        <f t="shared" si="506"/>
        <v>0</v>
      </c>
      <c r="BV155" s="40">
        <f t="shared" si="506"/>
        <v>0</v>
      </c>
      <c r="BW155" s="40">
        <f t="shared" si="506"/>
        <v>0</v>
      </c>
      <c r="BX155" s="40">
        <f t="shared" si="506"/>
        <v>0</v>
      </c>
      <c r="BY155" s="40">
        <f t="shared" si="492"/>
        <v>1029.1316329211568</v>
      </c>
      <c r="CA155" s="40">
        <f t="shared" si="507"/>
        <v>0</v>
      </c>
      <c r="CB155" s="40">
        <f t="shared" si="507"/>
        <v>0</v>
      </c>
      <c r="CC155" s="40">
        <f t="shared" si="507"/>
        <v>0</v>
      </c>
      <c r="CD155" s="40">
        <f t="shared" si="507"/>
        <v>0</v>
      </c>
      <c r="CE155" s="40">
        <f t="shared" si="507"/>
        <v>0</v>
      </c>
      <c r="CF155" s="40">
        <f t="shared" si="507"/>
        <v>0</v>
      </c>
      <c r="CG155" s="40">
        <f t="shared" si="507"/>
        <v>0</v>
      </c>
      <c r="CH155" s="40">
        <f t="shared" si="507"/>
        <v>0</v>
      </c>
      <c r="CI155" s="40">
        <f t="shared" si="507"/>
        <v>0</v>
      </c>
      <c r="CJ155" s="40">
        <f t="shared" si="507"/>
        <v>0</v>
      </c>
      <c r="CK155" s="40">
        <f t="shared" si="507"/>
        <v>0</v>
      </c>
      <c r="CL155" s="40">
        <f t="shared" si="507"/>
        <v>0</v>
      </c>
      <c r="CM155" s="40">
        <f t="shared" si="494"/>
        <v>0</v>
      </c>
      <c r="CO155" s="40">
        <f t="shared" si="508"/>
        <v>0</v>
      </c>
      <c r="CP155" s="40">
        <f t="shared" si="508"/>
        <v>0</v>
      </c>
      <c r="CQ155" s="40">
        <f t="shared" si="508"/>
        <v>0</v>
      </c>
      <c r="CR155" s="40">
        <f t="shared" si="508"/>
        <v>0</v>
      </c>
      <c r="CS155" s="40">
        <f t="shared" si="496"/>
        <v>0</v>
      </c>
      <c r="CU155" s="40">
        <f t="shared" si="509"/>
        <v>0</v>
      </c>
      <c r="CV155" s="40">
        <f t="shared" si="509"/>
        <v>0</v>
      </c>
      <c r="CW155" s="40">
        <f t="shared" si="509"/>
        <v>0</v>
      </c>
      <c r="CX155" s="40">
        <f t="shared" si="509"/>
        <v>0</v>
      </c>
      <c r="CY155" s="40">
        <f t="shared" si="498"/>
        <v>0</v>
      </c>
      <c r="DA155" s="40">
        <f t="shared" si="510"/>
        <v>0</v>
      </c>
      <c r="DB155" s="40">
        <f t="shared" si="510"/>
        <v>0</v>
      </c>
      <c r="DC155" s="40">
        <f t="shared" si="510"/>
        <v>0</v>
      </c>
      <c r="DD155" s="40">
        <f t="shared" si="510"/>
        <v>0</v>
      </c>
      <c r="DE155" s="40">
        <f t="shared" si="510"/>
        <v>0</v>
      </c>
      <c r="DF155" s="40">
        <f t="shared" si="510"/>
        <v>0</v>
      </c>
      <c r="DG155" s="40">
        <f t="shared" si="510"/>
        <v>0</v>
      </c>
      <c r="DH155" s="40">
        <f t="shared" si="510"/>
        <v>0</v>
      </c>
      <c r="DI155" s="40">
        <f t="shared" si="510"/>
        <v>0</v>
      </c>
      <c r="DJ155" s="40">
        <f t="shared" si="510"/>
        <v>0</v>
      </c>
      <c r="DK155" s="40">
        <f t="shared" si="510"/>
        <v>0</v>
      </c>
      <c r="DL155" s="40">
        <f t="shared" si="510"/>
        <v>0</v>
      </c>
      <c r="DM155" s="40">
        <f t="shared" si="510"/>
        <v>0</v>
      </c>
      <c r="DN155" s="40">
        <f t="shared" si="510"/>
        <v>0</v>
      </c>
      <c r="DO155" s="40">
        <f t="shared" si="510"/>
        <v>0</v>
      </c>
      <c r="DP155" s="40">
        <f t="shared" si="510"/>
        <v>0</v>
      </c>
      <c r="DQ155" s="40">
        <f t="shared" si="510"/>
        <v>0</v>
      </c>
      <c r="DR155" s="40">
        <f t="shared" si="510"/>
        <v>0</v>
      </c>
      <c r="DS155" s="40">
        <f t="shared" si="510"/>
        <v>0</v>
      </c>
      <c r="DU155" s="40">
        <f t="shared" si="500"/>
        <v>1381.0475751414524</v>
      </c>
      <c r="DW155" s="40">
        <f t="shared" si="501"/>
        <v>2410.1792080626092</v>
      </c>
      <c r="DX155" s="40">
        <f t="shared" si="502"/>
        <v>3791.2267832040616</v>
      </c>
    </row>
    <row r="156" spans="1:128" hidden="1" x14ac:dyDescent="0.3">
      <c r="B156" s="15" t="s">
        <v>31</v>
      </c>
      <c r="C156" s="16" t="s">
        <v>32</v>
      </c>
      <c r="D156" s="15" t="s">
        <v>33</v>
      </c>
      <c r="E156" s="16" t="s">
        <v>34</v>
      </c>
      <c r="F156" s="60" t="s">
        <v>35</v>
      </c>
      <c r="G156" s="39" t="s">
        <v>179</v>
      </c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>
        <f t="shared" ref="U156:U158" si="511">SUM(I156:T156)</f>
        <v>0</v>
      </c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0">
        <f t="shared" ref="AI156:AI158" si="512">SUM(W156:AH156)</f>
        <v>0</v>
      </c>
      <c r="AK156" s="40">
        <f t="shared" si="503"/>
        <v>219.32352682653649</v>
      </c>
      <c r="AL156" s="40">
        <f t="shared" si="503"/>
        <v>191.03783530427773</v>
      </c>
      <c r="AM156" s="40">
        <f t="shared" si="503"/>
        <v>210.88808633521572</v>
      </c>
      <c r="AN156" s="40">
        <f t="shared" si="503"/>
        <v>211.48851993000576</v>
      </c>
      <c r="AO156" s="40">
        <f t="shared" si="503"/>
        <v>210.13165892075804</v>
      </c>
      <c r="AP156" s="40">
        <f t="shared" si="503"/>
        <v>196.14422442359214</v>
      </c>
      <c r="AQ156" s="40">
        <f t="shared" si="503"/>
        <v>197.7401522586056</v>
      </c>
      <c r="AR156" s="40">
        <f t="shared" si="503"/>
        <v>195.47923820182655</v>
      </c>
      <c r="AS156" s="40">
        <v>184.72796885573112</v>
      </c>
      <c r="AT156" s="40">
        <f t="shared" si="504"/>
        <v>190.14367025808954</v>
      </c>
      <c r="AU156" s="40">
        <f t="shared" si="504"/>
        <v>180.26884738041093</v>
      </c>
      <c r="AV156" s="40">
        <f t="shared" si="504"/>
        <v>188.95119875464917</v>
      </c>
      <c r="AW156" s="40">
        <f t="shared" si="488"/>
        <v>2376.3249274496989</v>
      </c>
      <c r="AY156" s="40">
        <f t="shared" si="505"/>
        <v>2112.2439300225992</v>
      </c>
      <c r="AZ156" s="40">
        <f t="shared" si="505"/>
        <v>1889.6556377168279</v>
      </c>
      <c r="BA156" s="40">
        <f t="shared" si="505"/>
        <v>2321.9532035258521</v>
      </c>
      <c r="BB156" s="40">
        <f t="shared" si="505"/>
        <v>2278.1928037091034</v>
      </c>
      <c r="BC156" s="40">
        <f t="shared" si="505"/>
        <v>1998.2246712575839</v>
      </c>
      <c r="BD156" s="40">
        <f t="shared" si="505"/>
        <v>2284.4518247507062</v>
      </c>
      <c r="BE156" s="40">
        <f t="shared" si="505"/>
        <v>2358.6013602231546</v>
      </c>
      <c r="BF156" s="40">
        <f t="shared" si="505"/>
        <v>2614.7913864188922</v>
      </c>
      <c r="BG156" s="40">
        <f t="shared" si="505"/>
        <v>1924.7637291853559</v>
      </c>
      <c r="BH156" s="40">
        <f t="shared" si="505"/>
        <v>2256.4928566576918</v>
      </c>
      <c r="BI156" s="40">
        <f t="shared" si="505"/>
        <v>2334.7779698197</v>
      </c>
      <c r="BJ156" s="40">
        <f t="shared" si="505"/>
        <v>2329.913208499247</v>
      </c>
      <c r="BK156" s="40">
        <f t="shared" si="490"/>
        <v>26704.062581786719</v>
      </c>
      <c r="BM156" s="40">
        <f t="shared" si="506"/>
        <v>189.97332604974014</v>
      </c>
      <c r="BN156" s="40">
        <f t="shared" si="506"/>
        <v>176.4946584060003</v>
      </c>
      <c r="BO156" s="40">
        <f t="shared" si="506"/>
        <v>190.43552567257905</v>
      </c>
      <c r="BP156" s="40">
        <f t="shared" si="506"/>
        <v>2283.135087571914</v>
      </c>
      <c r="BQ156" s="40">
        <f t="shared" si="506"/>
        <v>2249.5424382795645</v>
      </c>
      <c r="BR156" s="40">
        <f t="shared" si="506"/>
        <v>2282.3754557991892</v>
      </c>
      <c r="BS156" s="40">
        <f t="shared" si="506"/>
        <v>2097.7544253701362</v>
      </c>
      <c r="BT156" s="40">
        <f t="shared" si="506"/>
        <v>2608.5459896788398</v>
      </c>
      <c r="BU156" s="40">
        <f t="shared" si="506"/>
        <v>2202.7690389511667</v>
      </c>
      <c r="BV156" s="40">
        <f t="shared" si="506"/>
        <v>2178.7682188400095</v>
      </c>
      <c r="BW156" s="40">
        <f t="shared" si="506"/>
        <v>2378.2454239981757</v>
      </c>
      <c r="BX156" s="40">
        <f t="shared" si="506"/>
        <v>2246.1807213260308</v>
      </c>
      <c r="BY156" s="40">
        <f t="shared" si="492"/>
        <v>21084.220309943346</v>
      </c>
      <c r="CA156" s="40">
        <f t="shared" si="507"/>
        <v>0</v>
      </c>
      <c r="CB156" s="40">
        <f t="shared" si="507"/>
        <v>0</v>
      </c>
      <c r="CC156" s="40">
        <f t="shared" si="507"/>
        <v>0</v>
      </c>
      <c r="CD156" s="40">
        <f t="shared" si="507"/>
        <v>0</v>
      </c>
      <c r="CE156" s="40">
        <f t="shared" si="507"/>
        <v>0</v>
      </c>
      <c r="CF156" s="40">
        <f t="shared" si="507"/>
        <v>0</v>
      </c>
      <c r="CG156" s="40">
        <f t="shared" si="507"/>
        <v>0</v>
      </c>
      <c r="CH156" s="40">
        <f t="shared" si="507"/>
        <v>0</v>
      </c>
      <c r="CI156" s="40">
        <f t="shared" si="507"/>
        <v>0</v>
      </c>
      <c r="CJ156" s="40">
        <f t="shared" si="507"/>
        <v>0</v>
      </c>
      <c r="CK156" s="40">
        <f t="shared" si="507"/>
        <v>0</v>
      </c>
      <c r="CL156" s="40">
        <f t="shared" si="507"/>
        <v>0</v>
      </c>
      <c r="CM156" s="40">
        <f t="shared" si="494"/>
        <v>0</v>
      </c>
      <c r="CO156" s="40">
        <f t="shared" si="508"/>
        <v>0</v>
      </c>
      <c r="CP156" s="40">
        <f t="shared" si="508"/>
        <v>0</v>
      </c>
      <c r="CQ156" s="40">
        <f t="shared" si="508"/>
        <v>0</v>
      </c>
      <c r="CR156" s="40">
        <f t="shared" si="508"/>
        <v>0</v>
      </c>
      <c r="CS156" s="40">
        <f t="shared" si="496"/>
        <v>0</v>
      </c>
      <c r="CU156" s="40">
        <f t="shared" si="509"/>
        <v>0</v>
      </c>
      <c r="CV156" s="40">
        <f t="shared" si="509"/>
        <v>0</v>
      </c>
      <c r="CW156" s="40">
        <f t="shared" si="509"/>
        <v>0</v>
      </c>
      <c r="CX156" s="40">
        <f t="shared" si="509"/>
        <v>0</v>
      </c>
      <c r="CY156" s="40">
        <f t="shared" si="498"/>
        <v>0</v>
      </c>
      <c r="DA156" s="40">
        <f t="shared" si="510"/>
        <v>0</v>
      </c>
      <c r="DB156" s="40">
        <f t="shared" si="510"/>
        <v>0</v>
      </c>
      <c r="DC156" s="40">
        <f t="shared" si="510"/>
        <v>0</v>
      </c>
      <c r="DD156" s="40">
        <f t="shared" si="510"/>
        <v>0</v>
      </c>
      <c r="DE156" s="40">
        <f t="shared" si="510"/>
        <v>0</v>
      </c>
      <c r="DF156" s="40">
        <f t="shared" si="510"/>
        <v>0</v>
      </c>
      <c r="DG156" s="40">
        <f t="shared" si="510"/>
        <v>0</v>
      </c>
      <c r="DH156" s="40">
        <f t="shared" si="510"/>
        <v>0</v>
      </c>
      <c r="DI156" s="40">
        <f t="shared" si="510"/>
        <v>0</v>
      </c>
      <c r="DJ156" s="40">
        <f t="shared" si="510"/>
        <v>0</v>
      </c>
      <c r="DK156" s="40">
        <f t="shared" si="510"/>
        <v>0</v>
      </c>
      <c r="DL156" s="40">
        <f t="shared" si="510"/>
        <v>0</v>
      </c>
      <c r="DM156" s="40">
        <f t="shared" si="510"/>
        <v>0</v>
      </c>
      <c r="DN156" s="40">
        <f t="shared" si="510"/>
        <v>0</v>
      </c>
      <c r="DO156" s="40">
        <f t="shared" si="510"/>
        <v>0</v>
      </c>
      <c r="DP156" s="40">
        <f t="shared" si="510"/>
        <v>0</v>
      </c>
      <c r="DQ156" s="40">
        <f t="shared" si="510"/>
        <v>0</v>
      </c>
      <c r="DR156" s="40">
        <f t="shared" si="510"/>
        <v>0</v>
      </c>
      <c r="DS156" s="40">
        <f t="shared" si="510"/>
        <v>0</v>
      </c>
      <c r="DU156" s="40">
        <f t="shared" si="500"/>
        <v>41801.972635430953</v>
      </c>
      <c r="DW156" s="40">
        <f t="shared" si="501"/>
        <v>81130.374657617416</v>
      </c>
      <c r="DX156" s="40">
        <f t="shared" si="502"/>
        <v>122932.34729304837</v>
      </c>
    </row>
    <row r="157" spans="1:128" hidden="1" x14ac:dyDescent="0.3">
      <c r="B157" s="15" t="s">
        <v>31</v>
      </c>
      <c r="C157" s="16" t="s">
        <v>32</v>
      </c>
      <c r="D157" s="15" t="s">
        <v>33</v>
      </c>
      <c r="E157" s="16" t="s">
        <v>34</v>
      </c>
      <c r="F157" s="60" t="s">
        <v>36</v>
      </c>
      <c r="G157" s="39" t="s">
        <v>179</v>
      </c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>
        <f t="shared" si="511"/>
        <v>0</v>
      </c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0">
        <f t="shared" si="512"/>
        <v>0</v>
      </c>
      <c r="AK157" s="40">
        <f t="shared" si="503"/>
        <v>13909.80771590831</v>
      </c>
      <c r="AL157" s="40">
        <f t="shared" si="503"/>
        <v>12179.161074046891</v>
      </c>
      <c r="AM157" s="40">
        <f t="shared" si="503"/>
        <v>13804.034512081615</v>
      </c>
      <c r="AN157" s="40">
        <f t="shared" si="503"/>
        <v>12650.249220935126</v>
      </c>
      <c r="AO157" s="40">
        <f t="shared" si="503"/>
        <v>10925.868715985909</v>
      </c>
      <c r="AP157" s="40">
        <f t="shared" si="503"/>
        <v>10557.522362440335</v>
      </c>
      <c r="AQ157" s="40">
        <f t="shared" si="503"/>
        <v>11056.71894466615</v>
      </c>
      <c r="AR157" s="40">
        <f t="shared" si="503"/>
        <v>10985.967686793972</v>
      </c>
      <c r="AS157" s="40">
        <v>10433.158272055194</v>
      </c>
      <c r="AT157" s="40">
        <f t="shared" si="504"/>
        <v>11651.670158507834</v>
      </c>
      <c r="AU157" s="40">
        <f t="shared" si="504"/>
        <v>10895.6405919524</v>
      </c>
      <c r="AV157" s="40">
        <f t="shared" si="504"/>
        <v>11407.231230557423</v>
      </c>
      <c r="AW157" s="40">
        <f t="shared" si="488"/>
        <v>140457.03048593117</v>
      </c>
      <c r="AY157" s="40">
        <f t="shared" si="505"/>
        <v>10685.874402770467</v>
      </c>
      <c r="AZ157" s="40">
        <f t="shared" si="505"/>
        <v>9559.7968218155129</v>
      </c>
      <c r="BA157" s="40">
        <f t="shared" si="505"/>
        <v>11746.796830289537</v>
      </c>
      <c r="BB157" s="40">
        <f t="shared" si="505"/>
        <v>11525.412297182233</v>
      </c>
      <c r="BC157" s="40">
        <f t="shared" si="505"/>
        <v>10109.049225837942</v>
      </c>
      <c r="BD157" s="40">
        <f t="shared" si="505"/>
        <v>11557.076780523486</v>
      </c>
      <c r="BE157" s="40">
        <f t="shared" si="505"/>
        <v>11932.200416491931</v>
      </c>
      <c r="BF157" s="40">
        <f t="shared" si="505"/>
        <v>13230.770453127887</v>
      </c>
      <c r="BG157" s="40">
        <f t="shared" si="505"/>
        <v>9741.1007495155955</v>
      </c>
      <c r="BH157" s="40">
        <f t="shared" si="505"/>
        <v>11422.141103304812</v>
      </c>
      <c r="BI157" s="40">
        <f t="shared" si="505"/>
        <v>11820.681772403577</v>
      </c>
      <c r="BJ157" s="40">
        <f t="shared" si="505"/>
        <v>11798.328907007981</v>
      </c>
      <c r="BK157" s="40">
        <f t="shared" si="490"/>
        <v>135129.22976027094</v>
      </c>
      <c r="BM157" s="40">
        <f t="shared" si="506"/>
        <v>12254.850491631305</v>
      </c>
      <c r="BN157" s="40">
        <f t="shared" si="506"/>
        <v>11281.605926357479</v>
      </c>
      <c r="BO157" s="40">
        <f t="shared" si="506"/>
        <v>12329.184159293705</v>
      </c>
      <c r="BP157" s="40">
        <f t="shared" si="506"/>
        <v>11550.415386962808</v>
      </c>
      <c r="BQ157" s="40">
        <f t="shared" si="506"/>
        <v>11380.469659534196</v>
      </c>
      <c r="BR157" s="40">
        <f t="shared" si="506"/>
        <v>11546.572398186599</v>
      </c>
      <c r="BS157" s="40">
        <f t="shared" si="506"/>
        <v>10612.571776746152</v>
      </c>
      <c r="BT157" s="40">
        <f t="shared" si="506"/>
        <v>13199.1689222809</v>
      </c>
      <c r="BU157" s="40">
        <f t="shared" si="506"/>
        <v>11148.06706453195</v>
      </c>
      <c r="BV157" s="40">
        <f t="shared" si="506"/>
        <v>11028.706762160116</v>
      </c>
      <c r="BW157" s="40">
        <f t="shared" si="506"/>
        <v>12040.751924658773</v>
      </c>
      <c r="BX157" s="40">
        <f t="shared" si="506"/>
        <v>11374.320227084765</v>
      </c>
      <c r="BY157" s="40">
        <f t="shared" si="492"/>
        <v>139746.68469942873</v>
      </c>
      <c r="CA157" s="40">
        <f t="shared" si="507"/>
        <v>0</v>
      </c>
      <c r="CB157" s="40">
        <f t="shared" si="507"/>
        <v>0</v>
      </c>
      <c r="CC157" s="40">
        <f t="shared" si="507"/>
        <v>0</v>
      </c>
      <c r="CD157" s="40">
        <f t="shared" si="507"/>
        <v>0</v>
      </c>
      <c r="CE157" s="40">
        <f t="shared" si="507"/>
        <v>0</v>
      </c>
      <c r="CF157" s="40">
        <f t="shared" si="507"/>
        <v>0</v>
      </c>
      <c r="CG157" s="40">
        <f t="shared" si="507"/>
        <v>0</v>
      </c>
      <c r="CH157" s="40">
        <f t="shared" si="507"/>
        <v>0</v>
      </c>
      <c r="CI157" s="40">
        <f t="shared" si="507"/>
        <v>0</v>
      </c>
      <c r="CJ157" s="40">
        <f t="shared" si="507"/>
        <v>0</v>
      </c>
      <c r="CK157" s="40">
        <f t="shared" si="507"/>
        <v>0</v>
      </c>
      <c r="CL157" s="40">
        <f t="shared" si="507"/>
        <v>0</v>
      </c>
      <c r="CM157" s="40">
        <f t="shared" si="494"/>
        <v>0</v>
      </c>
      <c r="CO157" s="40">
        <f t="shared" si="508"/>
        <v>0</v>
      </c>
      <c r="CP157" s="40">
        <f t="shared" si="508"/>
        <v>0</v>
      </c>
      <c r="CQ157" s="40">
        <f t="shared" si="508"/>
        <v>0</v>
      </c>
      <c r="CR157" s="40">
        <f t="shared" si="508"/>
        <v>0</v>
      </c>
      <c r="CS157" s="40">
        <f t="shared" si="496"/>
        <v>0</v>
      </c>
      <c r="CU157" s="40">
        <f t="shared" si="509"/>
        <v>0</v>
      </c>
      <c r="CV157" s="40">
        <f t="shared" si="509"/>
        <v>0</v>
      </c>
      <c r="CW157" s="40">
        <f t="shared" si="509"/>
        <v>0</v>
      </c>
      <c r="CX157" s="40">
        <f t="shared" si="509"/>
        <v>0</v>
      </c>
      <c r="CY157" s="40">
        <f t="shared" si="498"/>
        <v>0</v>
      </c>
      <c r="DA157" s="40">
        <f t="shared" si="510"/>
        <v>0</v>
      </c>
      <c r="DB157" s="40">
        <f t="shared" si="510"/>
        <v>0</v>
      </c>
      <c r="DC157" s="40">
        <f t="shared" si="510"/>
        <v>0</v>
      </c>
      <c r="DD157" s="40">
        <f t="shared" si="510"/>
        <v>0</v>
      </c>
      <c r="DE157" s="40">
        <f t="shared" si="510"/>
        <v>0</v>
      </c>
      <c r="DF157" s="40">
        <f t="shared" si="510"/>
        <v>0</v>
      </c>
      <c r="DG157" s="40">
        <f t="shared" si="510"/>
        <v>0</v>
      </c>
      <c r="DH157" s="40">
        <f t="shared" si="510"/>
        <v>0</v>
      </c>
      <c r="DI157" s="40">
        <f t="shared" si="510"/>
        <v>0</v>
      </c>
      <c r="DJ157" s="40">
        <f t="shared" si="510"/>
        <v>0</v>
      </c>
      <c r="DK157" s="40">
        <f t="shared" si="510"/>
        <v>0</v>
      </c>
      <c r="DL157" s="40">
        <f t="shared" si="510"/>
        <v>0</v>
      </c>
      <c r="DM157" s="40">
        <f t="shared" si="510"/>
        <v>0</v>
      </c>
      <c r="DN157" s="40">
        <f t="shared" si="510"/>
        <v>0</v>
      </c>
      <c r="DO157" s="40">
        <f t="shared" si="510"/>
        <v>0</v>
      </c>
      <c r="DP157" s="40">
        <f t="shared" si="510"/>
        <v>0</v>
      </c>
      <c r="DQ157" s="40">
        <f t="shared" si="510"/>
        <v>0</v>
      </c>
      <c r="DR157" s="40">
        <f t="shared" si="510"/>
        <v>0</v>
      </c>
      <c r="DS157" s="40">
        <f t="shared" si="510"/>
        <v>0</v>
      </c>
      <c r="DU157" s="40">
        <f t="shared" si="500"/>
        <v>255956.91298086871</v>
      </c>
      <c r="DW157" s="40">
        <f t="shared" si="501"/>
        <v>488034.22641548089</v>
      </c>
      <c r="DX157" s="40">
        <f t="shared" si="502"/>
        <v>743991.13939634967</v>
      </c>
    </row>
    <row r="158" spans="1:128" hidden="1" x14ac:dyDescent="0.3">
      <c r="B158" s="15"/>
      <c r="C158" s="16"/>
      <c r="D158" s="15"/>
      <c r="E158" s="16"/>
      <c r="F158" s="60" t="s">
        <v>181</v>
      </c>
      <c r="G158" s="39" t="s">
        <v>179</v>
      </c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>
        <f t="shared" si="511"/>
        <v>0</v>
      </c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0">
        <f t="shared" si="512"/>
        <v>0</v>
      </c>
      <c r="AK158" s="40">
        <f t="shared" si="503"/>
        <v>31.423546254352122</v>
      </c>
      <c r="AL158" s="40">
        <f t="shared" si="503"/>
        <v>27.370917923712319</v>
      </c>
      <c r="AM158" s="40">
        <f t="shared" si="503"/>
        <v>30.214959738086471</v>
      </c>
      <c r="AN158" s="40">
        <f t="shared" si="503"/>
        <v>421.1218774044853</v>
      </c>
      <c r="AO158" s="40">
        <f t="shared" si="503"/>
        <v>418.4200576755444</v>
      </c>
      <c r="AP158" s="40">
        <f t="shared" si="503"/>
        <v>390.56788559499586</v>
      </c>
      <c r="AQ158" s="40">
        <f t="shared" si="503"/>
        <v>28.331191413279893</v>
      </c>
      <c r="AR158" s="40">
        <f t="shared" si="503"/>
        <v>28.007259252444694</v>
      </c>
      <c r="AS158" s="40">
        <v>367.83551684941909</v>
      </c>
      <c r="AT158" s="40">
        <f t="shared" si="504"/>
        <v>27.242806557445586</v>
      </c>
      <c r="AU158" s="40">
        <f t="shared" si="504"/>
        <v>25.827992747043332</v>
      </c>
      <c r="AV158" s="40">
        <f t="shared" si="504"/>
        <v>27.071955375052724</v>
      </c>
      <c r="AW158" s="40">
        <f t="shared" si="488"/>
        <v>1823.4359667858619</v>
      </c>
      <c r="AY158" s="40">
        <f t="shared" si="505"/>
        <v>25.580319355547008</v>
      </c>
      <c r="AZ158" s="40">
        <f t="shared" si="505"/>
        <v>22.884664975360643</v>
      </c>
      <c r="BA158" s="40">
        <f t="shared" si="505"/>
        <v>28.120002444126438</v>
      </c>
      <c r="BB158" s="40">
        <f t="shared" si="505"/>
        <v>27.590042345045049</v>
      </c>
      <c r="BC158" s="40">
        <f t="shared" si="505"/>
        <v>24.199489703045348</v>
      </c>
      <c r="BD158" s="40">
        <f t="shared" si="505"/>
        <v>27.665842187488234</v>
      </c>
      <c r="BE158" s="40">
        <f t="shared" si="505"/>
        <v>28.563829759136926</v>
      </c>
      <c r="BF158" s="40">
        <f t="shared" si="505"/>
        <v>31.639139574522549</v>
      </c>
      <c r="BG158" s="40">
        <f t="shared" si="505"/>
        <v>23.269574147372136</v>
      </c>
      <c r="BH158" s="40">
        <f t="shared" si="505"/>
        <v>27.256243727517649</v>
      </c>
      <c r="BI158" s="40">
        <f t="shared" si="505"/>
        <v>28.177099031985062</v>
      </c>
      <c r="BJ158" s="40">
        <f t="shared" si="505"/>
        <v>28.093553879548292</v>
      </c>
      <c r="BK158" s="40">
        <f t="shared" si="490"/>
        <v>323.03980113069531</v>
      </c>
      <c r="BM158" s="40">
        <f t="shared" si="506"/>
        <v>27.218400539867794</v>
      </c>
      <c r="BN158" s="40">
        <f t="shared" si="506"/>
        <v>25.287246389343498</v>
      </c>
      <c r="BO158" s="40">
        <f t="shared" si="506"/>
        <v>27.284622123014735</v>
      </c>
      <c r="BP158" s="40">
        <f t="shared" si="506"/>
        <v>27.649895848591445</v>
      </c>
      <c r="BQ158" s="40">
        <f t="shared" si="506"/>
        <v>27.243072240445013</v>
      </c>
      <c r="BR158" s="40">
        <f t="shared" si="506"/>
        <v>27.640696331877145</v>
      </c>
      <c r="BS158" s="40">
        <f t="shared" si="506"/>
        <v>25.404844283257546</v>
      </c>
      <c r="BT158" s="40">
        <f t="shared" si="506"/>
        <v>31.563569882736381</v>
      </c>
      <c r="BU158" s="40">
        <f t="shared" si="506"/>
        <v>26.630540000410463</v>
      </c>
      <c r="BV158" s="40">
        <f t="shared" si="506"/>
        <v>26.317405536321388</v>
      </c>
      <c r="BW158" s="40">
        <f t="shared" si="506"/>
        <v>28.701682858321995</v>
      </c>
      <c r="BX158" s="40">
        <f t="shared" si="506"/>
        <v>27.083926940961792</v>
      </c>
      <c r="BY158" s="40">
        <f t="shared" si="492"/>
        <v>328.02590297514922</v>
      </c>
      <c r="CA158" s="40">
        <f t="shared" si="507"/>
        <v>0</v>
      </c>
      <c r="CB158" s="40">
        <f t="shared" si="507"/>
        <v>0</v>
      </c>
      <c r="CC158" s="40">
        <f t="shared" si="507"/>
        <v>0</v>
      </c>
      <c r="CD158" s="40">
        <f t="shared" si="507"/>
        <v>0</v>
      </c>
      <c r="CE158" s="40">
        <f t="shared" si="507"/>
        <v>0</v>
      </c>
      <c r="CF158" s="40">
        <f t="shared" si="507"/>
        <v>0</v>
      </c>
      <c r="CG158" s="40">
        <f t="shared" si="507"/>
        <v>0</v>
      </c>
      <c r="CH158" s="40">
        <f t="shared" si="507"/>
        <v>0</v>
      </c>
      <c r="CI158" s="40">
        <f t="shared" si="507"/>
        <v>0</v>
      </c>
      <c r="CJ158" s="40">
        <f t="shared" si="507"/>
        <v>0</v>
      </c>
      <c r="CK158" s="40">
        <f t="shared" si="507"/>
        <v>0</v>
      </c>
      <c r="CL158" s="40">
        <f t="shared" si="507"/>
        <v>0</v>
      </c>
      <c r="CM158" s="40">
        <f t="shared" si="494"/>
        <v>0</v>
      </c>
      <c r="CO158" s="40">
        <f t="shared" si="508"/>
        <v>0</v>
      </c>
      <c r="CP158" s="40">
        <f t="shared" si="508"/>
        <v>0</v>
      </c>
      <c r="CQ158" s="40">
        <f t="shared" si="508"/>
        <v>0</v>
      </c>
      <c r="CR158" s="40">
        <f t="shared" si="508"/>
        <v>0</v>
      </c>
      <c r="CS158" s="40">
        <f t="shared" si="496"/>
        <v>0</v>
      </c>
      <c r="CU158" s="40">
        <f t="shared" si="509"/>
        <v>0</v>
      </c>
      <c r="CV158" s="40">
        <f t="shared" si="509"/>
        <v>0</v>
      </c>
      <c r="CW158" s="40">
        <f t="shared" si="509"/>
        <v>0</v>
      </c>
      <c r="CX158" s="40">
        <f t="shared" si="509"/>
        <v>0</v>
      </c>
      <c r="CY158" s="40">
        <f t="shared" si="498"/>
        <v>0</v>
      </c>
      <c r="DA158" s="40">
        <f t="shared" si="510"/>
        <v>0</v>
      </c>
      <c r="DB158" s="40">
        <f t="shared" si="510"/>
        <v>0</v>
      </c>
      <c r="DC158" s="40">
        <f t="shared" si="510"/>
        <v>0</v>
      </c>
      <c r="DD158" s="40">
        <f t="shared" si="510"/>
        <v>0</v>
      </c>
      <c r="DE158" s="40">
        <f t="shared" si="510"/>
        <v>0</v>
      </c>
      <c r="DF158" s="40">
        <f t="shared" si="510"/>
        <v>0</v>
      </c>
      <c r="DG158" s="40">
        <f t="shared" si="510"/>
        <v>0</v>
      </c>
      <c r="DH158" s="40">
        <f t="shared" si="510"/>
        <v>0</v>
      </c>
      <c r="DI158" s="40">
        <f t="shared" si="510"/>
        <v>0</v>
      </c>
      <c r="DJ158" s="40">
        <f t="shared" si="510"/>
        <v>0</v>
      </c>
      <c r="DK158" s="40">
        <f t="shared" si="510"/>
        <v>0</v>
      </c>
      <c r="DL158" s="40">
        <f t="shared" si="510"/>
        <v>0</v>
      </c>
      <c r="DM158" s="40">
        <f t="shared" si="510"/>
        <v>0</v>
      </c>
      <c r="DN158" s="40">
        <f t="shared" si="510"/>
        <v>0</v>
      </c>
      <c r="DO158" s="40">
        <f t="shared" si="510"/>
        <v>0</v>
      </c>
      <c r="DP158" s="40">
        <f t="shared" si="510"/>
        <v>0</v>
      </c>
      <c r="DQ158" s="40">
        <f t="shared" si="510"/>
        <v>0</v>
      </c>
      <c r="DR158" s="40">
        <f t="shared" si="510"/>
        <v>0</v>
      </c>
      <c r="DS158" s="40">
        <f t="shared" si="510"/>
        <v>0</v>
      </c>
      <c r="DU158" s="40">
        <f t="shared" si="500"/>
        <v>603.54615902108708</v>
      </c>
      <c r="DW158" s="40">
        <f t="shared" si="501"/>
        <v>1152.1578000705681</v>
      </c>
      <c r="DX158" s="40">
        <f t="shared" si="502"/>
        <v>1755.7039590916552</v>
      </c>
    </row>
    <row r="159" spans="1:128" hidden="1" x14ac:dyDescent="0.3">
      <c r="B159" s="15"/>
      <c r="C159" s="16"/>
      <c r="D159" s="15"/>
      <c r="E159" s="16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33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33"/>
      <c r="AW159" s="33"/>
      <c r="BK159" s="33"/>
      <c r="BY159" s="33"/>
      <c r="CM159" s="33"/>
      <c r="CS159" s="33"/>
      <c r="CY159" s="33"/>
      <c r="DU159" s="33"/>
      <c r="DW159" s="33"/>
      <c r="DX159" s="33"/>
    </row>
    <row r="160" spans="1:128" s="10" customFormat="1" hidden="1" x14ac:dyDescent="0.3">
      <c r="A160" s="21"/>
      <c r="B160" s="131"/>
      <c r="C160" s="132"/>
      <c r="D160" s="131"/>
      <c r="E160" s="132"/>
      <c r="F160" s="133" t="s">
        <v>37</v>
      </c>
      <c r="G160" s="145" t="s">
        <v>179</v>
      </c>
      <c r="I160" s="146">
        <f t="shared" ref="I160:T160" si="513">SUM(I161:I163)</f>
        <v>0</v>
      </c>
      <c r="J160" s="146">
        <f t="shared" si="513"/>
        <v>0</v>
      </c>
      <c r="K160" s="146">
        <f t="shared" si="513"/>
        <v>0</v>
      </c>
      <c r="L160" s="146">
        <f t="shared" si="513"/>
        <v>0</v>
      </c>
      <c r="M160" s="146">
        <f t="shared" si="513"/>
        <v>0</v>
      </c>
      <c r="N160" s="146">
        <f t="shared" si="513"/>
        <v>0</v>
      </c>
      <c r="O160" s="146">
        <f t="shared" si="513"/>
        <v>0</v>
      </c>
      <c r="P160" s="146">
        <f t="shared" si="513"/>
        <v>0</v>
      </c>
      <c r="Q160" s="146">
        <f t="shared" si="513"/>
        <v>0</v>
      </c>
      <c r="R160" s="146">
        <f t="shared" si="513"/>
        <v>0</v>
      </c>
      <c r="S160" s="146">
        <f t="shared" si="513"/>
        <v>0</v>
      </c>
      <c r="T160" s="146">
        <f t="shared" si="513"/>
        <v>0</v>
      </c>
      <c r="U160" s="146">
        <f>SUM(I160:T160)</f>
        <v>0</v>
      </c>
      <c r="W160" s="146">
        <f>SUM(W161:W163)</f>
        <v>0</v>
      </c>
      <c r="X160" s="146">
        <f>SUM(X161:X163)</f>
        <v>0</v>
      </c>
      <c r="Y160" s="146">
        <f>SUM(Y161:Y163)</f>
        <v>0</v>
      </c>
      <c r="Z160" s="146">
        <f t="shared" ref="Z160:AH160" si="514">SUM(Z161:Z163)</f>
        <v>0</v>
      </c>
      <c r="AA160" s="146">
        <f t="shared" si="514"/>
        <v>0</v>
      </c>
      <c r="AB160" s="146">
        <f t="shared" si="514"/>
        <v>0</v>
      </c>
      <c r="AC160" s="146">
        <f t="shared" si="514"/>
        <v>0</v>
      </c>
      <c r="AD160" s="146">
        <f t="shared" si="514"/>
        <v>0</v>
      </c>
      <c r="AE160" s="146">
        <f t="shared" si="514"/>
        <v>0</v>
      </c>
      <c r="AF160" s="146">
        <f t="shared" si="514"/>
        <v>0</v>
      </c>
      <c r="AG160" s="146">
        <f t="shared" si="514"/>
        <v>0</v>
      </c>
      <c r="AH160" s="146">
        <f t="shared" si="514"/>
        <v>0</v>
      </c>
      <c r="AI160" s="146">
        <f>SUM(W160:AH160)</f>
        <v>0</v>
      </c>
      <c r="AK160" s="146">
        <f t="shared" ref="AK160:AR160" si="515">SUM(AK161:AK163)</f>
        <v>264004.23645798513</v>
      </c>
      <c r="AL160" s="146">
        <f t="shared" si="515"/>
        <v>227204.98784253723</v>
      </c>
      <c r="AM160" s="146">
        <f t="shared" si="515"/>
        <v>276443.91164532606</v>
      </c>
      <c r="AN160" s="146">
        <f t="shared" si="515"/>
        <v>287656.70572373411</v>
      </c>
      <c r="AO160" s="146" t="e">
        <f t="shared" si="515"/>
        <v>#REF!</v>
      </c>
      <c r="AP160" s="146">
        <f t="shared" si="515"/>
        <v>258543.86141155966</v>
      </c>
      <c r="AQ160" s="146">
        <f t="shared" si="515"/>
        <v>244965.40091752337</v>
      </c>
      <c r="AR160" s="146">
        <f t="shared" si="515"/>
        <v>263369.05700934364</v>
      </c>
      <c r="AS160" s="146">
        <v>192513.33228472911</v>
      </c>
      <c r="AT160" s="146">
        <f t="shared" ref="AT160:AV160" si="516">SUM(AT161:AT163)</f>
        <v>253501.19407827256</v>
      </c>
      <c r="AU160" s="146" t="e">
        <f t="shared" si="516"/>
        <v>#REF!</v>
      </c>
      <c r="AV160" s="146">
        <f t="shared" si="516"/>
        <v>204199.5902559908</v>
      </c>
      <c r="AW160" s="146" t="e">
        <f t="shared" ref="AW160:AW163" si="517">SUM(AK160:AV160)</f>
        <v>#REF!</v>
      </c>
      <c r="AY160" s="146" t="e">
        <f t="shared" ref="AY160:BJ160" si="518">SUM(AY161:AY163)</f>
        <v>#REF!</v>
      </c>
      <c r="AZ160" s="146" t="e">
        <f t="shared" si="518"/>
        <v>#REF!</v>
      </c>
      <c r="BA160" s="146" t="e">
        <f t="shared" si="518"/>
        <v>#REF!</v>
      </c>
      <c r="BB160" s="146" t="e">
        <f t="shared" si="518"/>
        <v>#REF!</v>
      </c>
      <c r="BC160" s="146" t="e">
        <f t="shared" si="518"/>
        <v>#REF!</v>
      </c>
      <c r="BD160" s="146" t="e">
        <f t="shared" si="518"/>
        <v>#REF!</v>
      </c>
      <c r="BE160" s="146" t="e">
        <f t="shared" si="518"/>
        <v>#REF!</v>
      </c>
      <c r="BF160" s="146">
        <f t="shared" si="518"/>
        <v>247824.39881662632</v>
      </c>
      <c r="BG160" s="146" t="e">
        <f t="shared" si="518"/>
        <v>#REF!</v>
      </c>
      <c r="BH160" s="146">
        <f t="shared" si="518"/>
        <v>247551.97636623975</v>
      </c>
      <c r="BI160" s="146" t="e">
        <f t="shared" si="518"/>
        <v>#REF!</v>
      </c>
      <c r="BJ160" s="146">
        <f t="shared" si="518"/>
        <v>241486.59720387618</v>
      </c>
      <c r="BK160" s="146" t="e">
        <f t="shared" ref="BK160:BK163" si="519">SUM(AY160:BJ160)</f>
        <v>#REF!</v>
      </c>
      <c r="BM160" s="146" t="e">
        <f t="shared" ref="BM160:BX160" si="520">SUM(BM161:BM163)</f>
        <v>#REF!</v>
      </c>
      <c r="BN160" s="146" t="e">
        <f t="shared" si="520"/>
        <v>#REF!</v>
      </c>
      <c r="BO160" s="146" t="e">
        <f t="shared" si="520"/>
        <v>#REF!</v>
      </c>
      <c r="BP160" s="146" t="e">
        <f t="shared" si="520"/>
        <v>#REF!</v>
      </c>
      <c r="BQ160" s="146" t="e">
        <f t="shared" si="520"/>
        <v>#REF!</v>
      </c>
      <c r="BR160" s="146" t="e">
        <f t="shared" si="520"/>
        <v>#REF!</v>
      </c>
      <c r="BS160" s="146" t="e">
        <f t="shared" si="520"/>
        <v>#REF!</v>
      </c>
      <c r="BT160" s="146">
        <f t="shared" si="520"/>
        <v>239956.86769079254</v>
      </c>
      <c r="BU160" s="146" t="e">
        <f t="shared" si="520"/>
        <v>#REF!</v>
      </c>
      <c r="BV160" s="146">
        <f t="shared" si="520"/>
        <v>239473.9541228406</v>
      </c>
      <c r="BW160" s="146" t="e">
        <f t="shared" si="520"/>
        <v>#REF!</v>
      </c>
      <c r="BX160" s="146">
        <f t="shared" si="520"/>
        <v>237111.0538087688</v>
      </c>
      <c r="BY160" s="146" t="e">
        <f t="shared" ref="BY160:BY163" si="521">SUM(BM160:BX160)</f>
        <v>#REF!</v>
      </c>
      <c r="CA160" s="146" t="e">
        <f t="shared" ref="CA160:CL160" si="522">SUM(CA161:CA163)</f>
        <v>#REF!</v>
      </c>
      <c r="CB160" s="146" t="e">
        <f t="shared" si="522"/>
        <v>#REF!</v>
      </c>
      <c r="CC160" s="146" t="e">
        <f t="shared" si="522"/>
        <v>#REF!</v>
      </c>
      <c r="CD160" s="146" t="e">
        <f t="shared" si="522"/>
        <v>#REF!</v>
      </c>
      <c r="CE160" s="146" t="e">
        <f t="shared" si="522"/>
        <v>#REF!</v>
      </c>
      <c r="CF160" s="146" t="e">
        <f t="shared" si="522"/>
        <v>#REF!</v>
      </c>
      <c r="CG160" s="146" t="e">
        <f t="shared" si="522"/>
        <v>#REF!</v>
      </c>
      <c r="CH160" s="146">
        <f t="shared" si="522"/>
        <v>0</v>
      </c>
      <c r="CI160" s="146" t="e">
        <f t="shared" si="522"/>
        <v>#REF!</v>
      </c>
      <c r="CJ160" s="146">
        <f t="shared" si="522"/>
        <v>0</v>
      </c>
      <c r="CK160" s="146" t="e">
        <f t="shared" si="522"/>
        <v>#REF!</v>
      </c>
      <c r="CL160" s="146">
        <f t="shared" si="522"/>
        <v>0</v>
      </c>
      <c r="CM160" s="146" t="e">
        <f t="shared" ref="CM160:CM163" si="523">SUM(CA160:CL160)</f>
        <v>#REF!</v>
      </c>
      <c r="CO160" s="146" t="e">
        <f t="shared" ref="CO160:CR160" si="524">SUM(CO161:CO163)</f>
        <v>#REF!</v>
      </c>
      <c r="CP160" s="146" t="e">
        <f t="shared" si="524"/>
        <v>#REF!</v>
      </c>
      <c r="CQ160" s="146" t="e">
        <f t="shared" si="524"/>
        <v>#REF!</v>
      </c>
      <c r="CR160" s="146" t="e">
        <f t="shared" si="524"/>
        <v>#REF!</v>
      </c>
      <c r="CS160" s="146" t="e">
        <f>SUM(CO160:CR160)</f>
        <v>#REF!</v>
      </c>
      <c r="CU160" s="146" t="e">
        <f t="shared" ref="CU160:CX160" si="525">SUM(CU161:CU163)</f>
        <v>#REF!</v>
      </c>
      <c r="CV160" s="146" t="e">
        <f t="shared" si="525"/>
        <v>#REF!</v>
      </c>
      <c r="CW160" s="146" t="e">
        <f t="shared" si="525"/>
        <v>#REF!</v>
      </c>
      <c r="CX160" s="146" t="e">
        <f t="shared" si="525"/>
        <v>#REF!</v>
      </c>
      <c r="CY160" s="146" t="e">
        <f>SUM(CU160:CX160)</f>
        <v>#REF!</v>
      </c>
      <c r="DA160" s="146" t="e">
        <f t="shared" ref="DA160:DS160" si="526">SUM(DA161:DA163)</f>
        <v>#REF!</v>
      </c>
      <c r="DB160" s="146" t="e">
        <f t="shared" si="526"/>
        <v>#REF!</v>
      </c>
      <c r="DC160" s="146" t="e">
        <f t="shared" si="526"/>
        <v>#REF!</v>
      </c>
      <c r="DD160" s="146" t="e">
        <f t="shared" si="526"/>
        <v>#REF!</v>
      </c>
      <c r="DE160" s="146" t="e">
        <f t="shared" si="526"/>
        <v>#REF!</v>
      </c>
      <c r="DF160" s="146" t="e">
        <f t="shared" si="526"/>
        <v>#REF!</v>
      </c>
      <c r="DG160" s="146" t="e">
        <f t="shared" si="526"/>
        <v>#REF!</v>
      </c>
      <c r="DH160" s="146" t="e">
        <f t="shared" si="526"/>
        <v>#REF!</v>
      </c>
      <c r="DI160" s="146" t="e">
        <f t="shared" si="526"/>
        <v>#REF!</v>
      </c>
      <c r="DJ160" s="146" t="e">
        <f t="shared" si="526"/>
        <v>#REF!</v>
      </c>
      <c r="DK160" s="146" t="e">
        <f t="shared" si="526"/>
        <v>#REF!</v>
      </c>
      <c r="DL160" s="146" t="e">
        <f t="shared" si="526"/>
        <v>#REF!</v>
      </c>
      <c r="DM160" s="146" t="e">
        <f t="shared" si="526"/>
        <v>#REF!</v>
      </c>
      <c r="DN160" s="146" t="e">
        <f t="shared" si="526"/>
        <v>#REF!</v>
      </c>
      <c r="DO160" s="146" t="e">
        <f t="shared" si="526"/>
        <v>#REF!</v>
      </c>
      <c r="DP160" s="146" t="e">
        <f t="shared" si="526"/>
        <v>#REF!</v>
      </c>
      <c r="DQ160" s="146" t="e">
        <f t="shared" si="526"/>
        <v>#REF!</v>
      </c>
      <c r="DR160" s="146" t="e">
        <f t="shared" si="526"/>
        <v>#REF!</v>
      </c>
      <c r="DS160" s="146" t="e">
        <f t="shared" si="526"/>
        <v>#REF!</v>
      </c>
      <c r="DU160" s="146" t="e">
        <f>SUM(BO160:BZ160)</f>
        <v>#REF!</v>
      </c>
      <c r="DW160" s="146" t="e">
        <f>SUM(BQ160:DV160)</f>
        <v>#REF!</v>
      </c>
      <c r="DX160" s="146" t="e">
        <f t="shared" ref="DX160:DX163" si="527">SUM(DL160:DW160)</f>
        <v>#REF!</v>
      </c>
    </row>
    <row r="161" spans="1:128" s="84" customFormat="1" hidden="1" x14ac:dyDescent="0.3">
      <c r="B161" s="85" t="s">
        <v>39</v>
      </c>
      <c r="C161" s="86" t="s">
        <v>40</v>
      </c>
      <c r="D161" s="85" t="s">
        <v>41</v>
      </c>
      <c r="E161" s="86" t="s">
        <v>42</v>
      </c>
      <c r="F161" s="112" t="s">
        <v>43</v>
      </c>
      <c r="G161" s="113" t="s">
        <v>179</v>
      </c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>
        <f>SUM(I161:T161)</f>
        <v>0</v>
      </c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>
        <f>SUM(W161:AH161)</f>
        <v>0</v>
      </c>
      <c r="AK161" s="92">
        <f t="shared" ref="AK161:AR161" si="528">AK98*AK$203</f>
        <v>837.64233460018977</v>
      </c>
      <c r="AL161" s="92">
        <f t="shared" si="528"/>
        <v>733.42699988264269</v>
      </c>
      <c r="AM161" s="92">
        <f t="shared" si="528"/>
        <v>831.27665367272834</v>
      </c>
      <c r="AN161" s="92">
        <f t="shared" si="528"/>
        <v>761.79004432695615</v>
      </c>
      <c r="AO161" s="92">
        <f t="shared" si="528"/>
        <v>657.95391184604182</v>
      </c>
      <c r="AP161" s="92">
        <f t="shared" si="528"/>
        <v>635.76970649697648</v>
      </c>
      <c r="AQ161" s="92">
        <f t="shared" si="528"/>
        <v>665.8337838231148</v>
      </c>
      <c r="AR161" s="92">
        <f t="shared" si="528"/>
        <v>661.57304147221123</v>
      </c>
      <c r="AS161" s="92">
        <v>628.28301211363646</v>
      </c>
      <c r="AT161" s="92">
        <f>AT98*AT$203</f>
        <v>701.65167115343115</v>
      </c>
      <c r="AU161" s="92">
        <f>AU98*AU$203</f>
        <v>656.12434337718685</v>
      </c>
      <c r="AV161" s="92">
        <f>AV98*AV$203</f>
        <v>686.93180866338503</v>
      </c>
      <c r="AW161" s="92">
        <f t="shared" si="517"/>
        <v>8458.2573114285005</v>
      </c>
      <c r="AY161" s="92">
        <f t="shared" ref="AY161:BJ161" si="529">AY98*AY$203</f>
        <v>1231.4576260828924</v>
      </c>
      <c r="AZ161" s="92">
        <f t="shared" si="529"/>
        <v>919.88199046553984</v>
      </c>
      <c r="BA161" s="92">
        <f t="shared" si="529"/>
        <v>1206.7570226381245</v>
      </c>
      <c r="BB161" s="92">
        <f t="shared" si="529"/>
        <v>1304.1590882214164</v>
      </c>
      <c r="BC161" s="92">
        <f t="shared" si="529"/>
        <v>1096.5502223311262</v>
      </c>
      <c r="BD161" s="92">
        <f t="shared" si="529"/>
        <v>1312.8752413413604</v>
      </c>
      <c r="BE161" s="92">
        <f t="shared" si="529"/>
        <v>1346.417931436119</v>
      </c>
      <c r="BF161" s="92">
        <f t="shared" si="529"/>
        <v>1189.8480905193028</v>
      </c>
      <c r="BG161" s="92">
        <f t="shared" si="529"/>
        <v>1131.4280019342852</v>
      </c>
      <c r="BH161" s="92">
        <f t="shared" si="529"/>
        <v>1131.0365606765042</v>
      </c>
      <c r="BI161" s="92">
        <f t="shared" si="529"/>
        <v>1106.4320566289987</v>
      </c>
      <c r="BJ161" s="92">
        <f t="shared" si="529"/>
        <v>1133.3450826268695</v>
      </c>
      <c r="BK161" s="92">
        <f t="shared" si="519"/>
        <v>14110.188914902539</v>
      </c>
      <c r="BM161" s="92">
        <f t="shared" ref="BM161:BX161" si="530">BM98*BM$203</f>
        <v>737.97457461104511</v>
      </c>
      <c r="BN161" s="92">
        <f t="shared" si="530"/>
        <v>679.3667809089676</v>
      </c>
      <c r="BO161" s="92">
        <f t="shared" si="530"/>
        <v>742.4508722588356</v>
      </c>
      <c r="BP161" s="92">
        <f t="shared" si="530"/>
        <v>1017.9448161811738</v>
      </c>
      <c r="BQ161" s="92">
        <f t="shared" si="530"/>
        <v>1013.9581888279708</v>
      </c>
      <c r="BR161" s="92">
        <f t="shared" si="530"/>
        <v>1079.9409392085643</v>
      </c>
      <c r="BS161" s="92">
        <f t="shared" si="530"/>
        <v>1215.002884829679</v>
      </c>
      <c r="BT161" s="92">
        <f t="shared" si="530"/>
        <v>1061.9765589102228</v>
      </c>
      <c r="BU161" s="92">
        <f t="shared" si="530"/>
        <v>1016.4740883998415</v>
      </c>
      <c r="BV161" s="92">
        <f t="shared" si="530"/>
        <v>986.47832264510828</v>
      </c>
      <c r="BW161" s="92">
        <f t="shared" si="530"/>
        <v>974.68077341352614</v>
      </c>
      <c r="BX161" s="92">
        <f t="shared" si="530"/>
        <v>981.25593786324293</v>
      </c>
      <c r="BY161" s="92">
        <f t="shared" si="521"/>
        <v>11507.504738058178</v>
      </c>
      <c r="CA161" s="92">
        <f t="shared" ref="CA161:CL161" si="531">CA98*CA$203</f>
        <v>0</v>
      </c>
      <c r="CB161" s="92">
        <f t="shared" si="531"/>
        <v>0</v>
      </c>
      <c r="CC161" s="92">
        <f t="shared" si="531"/>
        <v>0</v>
      </c>
      <c r="CD161" s="92">
        <f t="shared" si="531"/>
        <v>0</v>
      </c>
      <c r="CE161" s="92">
        <f t="shared" si="531"/>
        <v>0</v>
      </c>
      <c r="CF161" s="92">
        <f t="shared" si="531"/>
        <v>0</v>
      </c>
      <c r="CG161" s="92">
        <f t="shared" si="531"/>
        <v>0</v>
      </c>
      <c r="CH161" s="92">
        <f t="shared" si="531"/>
        <v>0</v>
      </c>
      <c r="CI161" s="92">
        <f t="shared" si="531"/>
        <v>0</v>
      </c>
      <c r="CJ161" s="92">
        <f t="shared" si="531"/>
        <v>0</v>
      </c>
      <c r="CK161" s="92">
        <f t="shared" si="531"/>
        <v>0</v>
      </c>
      <c r="CL161" s="92">
        <f t="shared" si="531"/>
        <v>0</v>
      </c>
      <c r="CM161" s="92">
        <f t="shared" si="523"/>
        <v>0</v>
      </c>
      <c r="CO161" s="92">
        <f t="shared" ref="CO161:CR161" si="532">CO98*CO$203</f>
        <v>0</v>
      </c>
      <c r="CP161" s="92">
        <f t="shared" si="532"/>
        <v>0</v>
      </c>
      <c r="CQ161" s="92">
        <f t="shared" si="532"/>
        <v>0</v>
      </c>
      <c r="CR161" s="92">
        <f t="shared" si="532"/>
        <v>0</v>
      </c>
      <c r="CS161" s="92">
        <f>SUM(CO161:CR161)</f>
        <v>0</v>
      </c>
      <c r="CU161" s="92">
        <f t="shared" ref="CU161:CX161" si="533">CU98*CU$203</f>
        <v>0</v>
      </c>
      <c r="CV161" s="92">
        <f t="shared" si="533"/>
        <v>0</v>
      </c>
      <c r="CW161" s="92">
        <f t="shared" si="533"/>
        <v>0</v>
      </c>
      <c r="CX161" s="92">
        <f t="shared" si="533"/>
        <v>0</v>
      </c>
      <c r="CY161" s="92">
        <f>SUM(CU161:CX161)</f>
        <v>0</v>
      </c>
      <c r="DA161" s="92">
        <f t="shared" ref="DA161:DS161" si="534">DA98*DA$203</f>
        <v>0</v>
      </c>
      <c r="DB161" s="92">
        <f t="shared" si="534"/>
        <v>0</v>
      </c>
      <c r="DC161" s="92">
        <f t="shared" si="534"/>
        <v>0</v>
      </c>
      <c r="DD161" s="92">
        <f t="shared" si="534"/>
        <v>0</v>
      </c>
      <c r="DE161" s="92">
        <f t="shared" si="534"/>
        <v>0</v>
      </c>
      <c r="DF161" s="92">
        <f t="shared" si="534"/>
        <v>0</v>
      </c>
      <c r="DG161" s="92">
        <f t="shared" si="534"/>
        <v>0</v>
      </c>
      <c r="DH161" s="92">
        <f t="shared" si="534"/>
        <v>0</v>
      </c>
      <c r="DI161" s="92">
        <f t="shared" si="534"/>
        <v>0</v>
      </c>
      <c r="DJ161" s="92">
        <f t="shared" si="534"/>
        <v>0</v>
      </c>
      <c r="DK161" s="92">
        <f t="shared" si="534"/>
        <v>0</v>
      </c>
      <c r="DL161" s="92">
        <f t="shared" si="534"/>
        <v>0</v>
      </c>
      <c r="DM161" s="92">
        <f t="shared" si="534"/>
        <v>0</v>
      </c>
      <c r="DN161" s="92">
        <f t="shared" si="534"/>
        <v>0</v>
      </c>
      <c r="DO161" s="92">
        <f t="shared" si="534"/>
        <v>0</v>
      </c>
      <c r="DP161" s="92">
        <f t="shared" si="534"/>
        <v>0</v>
      </c>
      <c r="DQ161" s="92">
        <f t="shared" si="534"/>
        <v>0</v>
      </c>
      <c r="DR161" s="92">
        <f t="shared" si="534"/>
        <v>0</v>
      </c>
      <c r="DS161" s="92">
        <f t="shared" si="534"/>
        <v>0</v>
      </c>
      <c r="DU161" s="92">
        <f>SUM(BO161:BZ161)</f>
        <v>21597.668120596343</v>
      </c>
      <c r="DW161" s="92">
        <f>SUM(BQ161:DV161)</f>
        <v>41434.940552752683</v>
      </c>
      <c r="DX161" s="92">
        <f t="shared" si="527"/>
        <v>63032.608673349023</v>
      </c>
    </row>
    <row r="162" spans="1:128" s="84" customFormat="1" hidden="1" x14ac:dyDescent="0.3">
      <c r="B162" s="85" t="s">
        <v>44</v>
      </c>
      <c r="C162" s="86" t="s">
        <v>45</v>
      </c>
      <c r="D162" s="85" t="s">
        <v>46</v>
      </c>
      <c r="E162" s="86" t="s">
        <v>47</v>
      </c>
      <c r="F162" s="112" t="s">
        <v>48</v>
      </c>
      <c r="G162" s="113" t="s">
        <v>179</v>
      </c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>
        <f>SUM(I162:T162)</f>
        <v>0</v>
      </c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>
        <f>SUM(W162:AH162)</f>
        <v>0</v>
      </c>
      <c r="AK162" s="92">
        <f t="shared" ref="AK162:AR162" si="535">IF((AK99*AK$203-AK$143)&lt;0,0,(AK99*AK$203-AK$143))</f>
        <v>210533.27529870797</v>
      </c>
      <c r="AL162" s="92">
        <f t="shared" si="535"/>
        <v>192277.35960078848</v>
      </c>
      <c r="AM162" s="92">
        <f t="shared" si="535"/>
        <v>220490.10799332269</v>
      </c>
      <c r="AN162" s="92">
        <f t="shared" si="535"/>
        <v>229515.93254352571</v>
      </c>
      <c r="AO162" s="92" t="e">
        <f t="shared" si="535"/>
        <v>#REF!</v>
      </c>
      <c r="AP162" s="92">
        <f t="shared" si="535"/>
        <v>206326.47336405015</v>
      </c>
      <c r="AQ162" s="92">
        <f t="shared" si="535"/>
        <v>192678.37052057902</v>
      </c>
      <c r="AR162" s="92">
        <f t="shared" si="535"/>
        <v>210165.98717429716</v>
      </c>
      <c r="AS162" s="92">
        <v>169688.80191355859</v>
      </c>
      <c r="AT162" s="92">
        <f>IF((AT99*AT$203-AT$143)&lt;0,0,(AT99*AT$203-AT$143))</f>
        <v>203986.30565608377</v>
      </c>
      <c r="AU162" s="92" t="e">
        <f>IF((AU99*AU$203-AU$143)&lt;0,0,(AU99*AU$203-AU$143))</f>
        <v>#REF!</v>
      </c>
      <c r="AV162" s="92">
        <f>IF((AV99*AV$203-AV$143)&lt;0,0,(AV99*AV$203-AV$143))</f>
        <v>162810.12675786193</v>
      </c>
      <c r="AW162" s="92" t="e">
        <f t="shared" si="517"/>
        <v>#REF!</v>
      </c>
      <c r="AY162" s="92" t="e">
        <f t="shared" ref="AY162:BJ162" si="536">IF((AY99*AY$203-AY$143)&lt;0,0,(AY99*AY$203-AY$143))</f>
        <v>#REF!</v>
      </c>
      <c r="AZ162" s="92" t="e">
        <f t="shared" si="536"/>
        <v>#REF!</v>
      </c>
      <c r="BA162" s="92" t="e">
        <f t="shared" si="536"/>
        <v>#REF!</v>
      </c>
      <c r="BB162" s="92" t="e">
        <f t="shared" si="536"/>
        <v>#REF!</v>
      </c>
      <c r="BC162" s="92" t="e">
        <f t="shared" si="536"/>
        <v>#REF!</v>
      </c>
      <c r="BD162" s="92" t="e">
        <f t="shared" si="536"/>
        <v>#REF!</v>
      </c>
      <c r="BE162" s="92" t="e">
        <f t="shared" si="536"/>
        <v>#REF!</v>
      </c>
      <c r="BF162" s="92">
        <f t="shared" si="536"/>
        <v>198486.05879563472</v>
      </c>
      <c r="BG162" s="92" t="e">
        <f t="shared" si="536"/>
        <v>#REF!</v>
      </c>
      <c r="BH162" s="92">
        <f t="shared" si="536"/>
        <v>197718.20124841935</v>
      </c>
      <c r="BI162" s="92" t="e">
        <f t="shared" si="536"/>
        <v>#REF!</v>
      </c>
      <c r="BJ162" s="92">
        <f t="shared" si="536"/>
        <v>196423.49067884611</v>
      </c>
      <c r="BK162" s="92" t="e">
        <f t="shared" si="519"/>
        <v>#REF!</v>
      </c>
      <c r="BM162" s="92" t="e">
        <f t="shared" ref="BM162:BX162" si="537">IF((BM99*BM$203-BM$143)&lt;0,0,(BM99*BM$203-BM$143))</f>
        <v>#REF!</v>
      </c>
      <c r="BN162" s="92" t="e">
        <f t="shared" si="537"/>
        <v>#REF!</v>
      </c>
      <c r="BO162" s="92" t="e">
        <f t="shared" si="537"/>
        <v>#REF!</v>
      </c>
      <c r="BP162" s="92" t="e">
        <f t="shared" si="537"/>
        <v>#REF!</v>
      </c>
      <c r="BQ162" s="92" t="e">
        <f t="shared" si="537"/>
        <v>#REF!</v>
      </c>
      <c r="BR162" s="92" t="e">
        <f t="shared" si="537"/>
        <v>#REF!</v>
      </c>
      <c r="BS162" s="92" t="e">
        <f t="shared" si="537"/>
        <v>#REF!</v>
      </c>
      <c r="BT162" s="92">
        <f t="shared" si="537"/>
        <v>193109.84264457453</v>
      </c>
      <c r="BU162" s="92" t="e">
        <f t="shared" si="537"/>
        <v>#REF!</v>
      </c>
      <c r="BV162" s="92">
        <f t="shared" si="537"/>
        <v>193080.00470555827</v>
      </c>
      <c r="BW162" s="92" t="e">
        <f t="shared" si="537"/>
        <v>#REF!</v>
      </c>
      <c r="BX162" s="92">
        <f t="shared" si="537"/>
        <v>194916.33489262059</v>
      </c>
      <c r="BY162" s="92" t="e">
        <f t="shared" si="521"/>
        <v>#REF!</v>
      </c>
      <c r="CA162" s="92" t="e">
        <f t="shared" ref="CA162:CL162" si="538">IF((CA99*CA$203-CA$143)&lt;0,0,(CA99*CA$203-CA$143))</f>
        <v>#REF!</v>
      </c>
      <c r="CB162" s="92" t="e">
        <f t="shared" si="538"/>
        <v>#REF!</v>
      </c>
      <c r="CC162" s="92" t="e">
        <f t="shared" si="538"/>
        <v>#REF!</v>
      </c>
      <c r="CD162" s="92" t="e">
        <f t="shared" si="538"/>
        <v>#REF!</v>
      </c>
      <c r="CE162" s="92" t="e">
        <f t="shared" si="538"/>
        <v>#REF!</v>
      </c>
      <c r="CF162" s="92" t="e">
        <f t="shared" si="538"/>
        <v>#REF!</v>
      </c>
      <c r="CG162" s="92" t="e">
        <f t="shared" si="538"/>
        <v>#REF!</v>
      </c>
      <c r="CH162" s="92">
        <f t="shared" si="538"/>
        <v>0</v>
      </c>
      <c r="CI162" s="92" t="e">
        <f t="shared" si="538"/>
        <v>#REF!</v>
      </c>
      <c r="CJ162" s="92">
        <f t="shared" si="538"/>
        <v>0</v>
      </c>
      <c r="CK162" s="92" t="e">
        <f t="shared" si="538"/>
        <v>#REF!</v>
      </c>
      <c r="CL162" s="92">
        <f t="shared" si="538"/>
        <v>0</v>
      </c>
      <c r="CM162" s="92" t="e">
        <f t="shared" si="523"/>
        <v>#REF!</v>
      </c>
      <c r="CO162" s="92" t="e">
        <f t="shared" ref="CO162:CR162" si="539">IF((CO99*CO$203-CO$143)&lt;0,0,(CO99*CO$203-CO$143))</f>
        <v>#REF!</v>
      </c>
      <c r="CP162" s="92" t="e">
        <f t="shared" si="539"/>
        <v>#REF!</v>
      </c>
      <c r="CQ162" s="92" t="e">
        <f t="shared" si="539"/>
        <v>#REF!</v>
      </c>
      <c r="CR162" s="92" t="e">
        <f t="shared" si="539"/>
        <v>#REF!</v>
      </c>
      <c r="CS162" s="92" t="e">
        <f>SUM(CO162:CR162)</f>
        <v>#REF!</v>
      </c>
      <c r="CU162" s="92" t="e">
        <f t="shared" ref="CU162:CX162" si="540">IF((CU99*CU$203-CU$143)&lt;0,0,(CU99*CU$203-CU$143))</f>
        <v>#REF!</v>
      </c>
      <c r="CV162" s="92" t="e">
        <f t="shared" si="540"/>
        <v>#REF!</v>
      </c>
      <c r="CW162" s="92" t="e">
        <f t="shared" si="540"/>
        <v>#REF!</v>
      </c>
      <c r="CX162" s="92" t="e">
        <f t="shared" si="540"/>
        <v>#REF!</v>
      </c>
      <c r="CY162" s="92" t="e">
        <f>SUM(CU162:CX162)</f>
        <v>#REF!</v>
      </c>
      <c r="DA162" s="92" t="e">
        <f t="shared" ref="DA162:DS162" si="541">IF((DA99*DA$203-DA$143)&lt;0,0,(DA99*DA$203-DA$143))</f>
        <v>#REF!</v>
      </c>
      <c r="DB162" s="92" t="e">
        <f t="shared" si="541"/>
        <v>#REF!</v>
      </c>
      <c r="DC162" s="92" t="e">
        <f t="shared" si="541"/>
        <v>#REF!</v>
      </c>
      <c r="DD162" s="92" t="e">
        <f t="shared" si="541"/>
        <v>#REF!</v>
      </c>
      <c r="DE162" s="92" t="e">
        <f t="shared" si="541"/>
        <v>#REF!</v>
      </c>
      <c r="DF162" s="92" t="e">
        <f t="shared" si="541"/>
        <v>#REF!</v>
      </c>
      <c r="DG162" s="92" t="e">
        <f t="shared" si="541"/>
        <v>#REF!</v>
      </c>
      <c r="DH162" s="92" t="e">
        <f t="shared" si="541"/>
        <v>#REF!</v>
      </c>
      <c r="DI162" s="92" t="e">
        <f t="shared" si="541"/>
        <v>#REF!</v>
      </c>
      <c r="DJ162" s="92" t="e">
        <f t="shared" si="541"/>
        <v>#REF!</v>
      </c>
      <c r="DK162" s="92" t="e">
        <f t="shared" si="541"/>
        <v>#REF!</v>
      </c>
      <c r="DL162" s="92" t="e">
        <f t="shared" si="541"/>
        <v>#REF!</v>
      </c>
      <c r="DM162" s="92" t="e">
        <f t="shared" si="541"/>
        <v>#REF!</v>
      </c>
      <c r="DN162" s="92" t="e">
        <f t="shared" si="541"/>
        <v>#REF!</v>
      </c>
      <c r="DO162" s="92" t="e">
        <f t="shared" si="541"/>
        <v>#REF!</v>
      </c>
      <c r="DP162" s="92" t="e">
        <f t="shared" si="541"/>
        <v>#REF!</v>
      </c>
      <c r="DQ162" s="92" t="e">
        <f t="shared" si="541"/>
        <v>#REF!</v>
      </c>
      <c r="DR162" s="92" t="e">
        <f t="shared" si="541"/>
        <v>#REF!</v>
      </c>
      <c r="DS162" s="92" t="e">
        <f t="shared" si="541"/>
        <v>#REF!</v>
      </c>
      <c r="DU162" s="92" t="e">
        <f>SUM(BO162:BZ162)</f>
        <v>#REF!</v>
      </c>
      <c r="DW162" s="92" t="e">
        <f>SUM(BQ162:DV162)</f>
        <v>#REF!</v>
      </c>
      <c r="DX162" s="92" t="e">
        <f t="shared" si="527"/>
        <v>#REF!</v>
      </c>
    </row>
    <row r="163" spans="1:128" s="84" customFormat="1" hidden="1" x14ac:dyDescent="0.3">
      <c r="B163" s="85" t="s">
        <v>49</v>
      </c>
      <c r="C163" s="86" t="s">
        <v>50</v>
      </c>
      <c r="D163" s="85" t="s">
        <v>51</v>
      </c>
      <c r="E163" s="86" t="s">
        <v>47</v>
      </c>
      <c r="F163" s="112" t="s">
        <v>52</v>
      </c>
      <c r="G163" s="113" t="s">
        <v>179</v>
      </c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>
        <f>SUM(I163:T163)</f>
        <v>0</v>
      </c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>
        <f>SUM(W163:AH163)</f>
        <v>0</v>
      </c>
      <c r="AK163" s="92">
        <f t="shared" ref="AK163:AR163" si="542">IF((AK100*AK$203-AK$144)&lt;0,0,(AK100*AK$203-AK$144))</f>
        <v>52633.318824676993</v>
      </c>
      <c r="AL163" s="92">
        <f t="shared" si="542"/>
        <v>34194.201241866118</v>
      </c>
      <c r="AM163" s="92">
        <f t="shared" si="542"/>
        <v>55122.526998330672</v>
      </c>
      <c r="AN163" s="92">
        <f t="shared" si="542"/>
        <v>57378.983135881426</v>
      </c>
      <c r="AO163" s="92" t="e">
        <f t="shared" si="542"/>
        <v>#REF!</v>
      </c>
      <c r="AP163" s="92">
        <f t="shared" si="542"/>
        <v>51581.618341012538</v>
      </c>
      <c r="AQ163" s="92">
        <f t="shared" si="542"/>
        <v>51621.196613121225</v>
      </c>
      <c r="AR163" s="92">
        <f t="shared" si="542"/>
        <v>52541.49679357429</v>
      </c>
      <c r="AS163" s="92">
        <v>22196.247359056862</v>
      </c>
      <c r="AT163" s="92">
        <f>IF((AT100*AT$203-AT$144)&lt;0,0,(AT100*AT$203-AT$144))</f>
        <v>48813.236751035336</v>
      </c>
      <c r="AU163" s="92" t="e">
        <f>IF((AU100*AU$203-AU$144)&lt;0,0,(AU100*AU$203-AU$144))</f>
        <v>#REF!</v>
      </c>
      <c r="AV163" s="92">
        <f>IF((AV100*AV$203-AV$144)&lt;0,0,(AV100*AV$203-AV$144))</f>
        <v>40702.531689465482</v>
      </c>
      <c r="AW163" s="92" t="e">
        <f t="shared" si="517"/>
        <v>#REF!</v>
      </c>
      <c r="AY163" s="92" t="e">
        <f t="shared" ref="AY163:BJ163" si="543">IF((AY100*AY$203-AY$144)&lt;0,0,(AY100*AY$203-AY$144))</f>
        <v>#REF!</v>
      </c>
      <c r="AZ163" s="92" t="e">
        <f t="shared" si="543"/>
        <v>#REF!</v>
      </c>
      <c r="BA163" s="92" t="e">
        <f t="shared" si="543"/>
        <v>#REF!</v>
      </c>
      <c r="BB163" s="92" t="e">
        <f t="shared" si="543"/>
        <v>#REF!</v>
      </c>
      <c r="BC163" s="92" t="e">
        <f t="shared" si="543"/>
        <v>#REF!</v>
      </c>
      <c r="BD163" s="92" t="e">
        <f t="shared" si="543"/>
        <v>#REF!</v>
      </c>
      <c r="BE163" s="92" t="e">
        <f t="shared" si="543"/>
        <v>#REF!</v>
      </c>
      <c r="BF163" s="92">
        <f t="shared" si="543"/>
        <v>48148.491930472286</v>
      </c>
      <c r="BG163" s="92" t="e">
        <f t="shared" si="543"/>
        <v>#REF!</v>
      </c>
      <c r="BH163" s="92">
        <f t="shared" si="543"/>
        <v>48702.738557143894</v>
      </c>
      <c r="BI163" s="92" t="e">
        <f t="shared" si="543"/>
        <v>#REF!</v>
      </c>
      <c r="BJ163" s="92">
        <f t="shared" si="543"/>
        <v>43929.761442403207</v>
      </c>
      <c r="BK163" s="92" t="e">
        <f t="shared" si="519"/>
        <v>#REF!</v>
      </c>
      <c r="BM163" s="92" t="e">
        <f t="shared" ref="BM163:BX163" si="544">IF((BM100*BM$203-BM$144)&lt;0,0,(BM100*BM$203-BM$144))</f>
        <v>#REF!</v>
      </c>
      <c r="BN163" s="92" t="e">
        <f t="shared" si="544"/>
        <v>#REF!</v>
      </c>
      <c r="BO163" s="92" t="e">
        <f t="shared" si="544"/>
        <v>#REF!</v>
      </c>
      <c r="BP163" s="92" t="e">
        <f t="shared" si="544"/>
        <v>#REF!</v>
      </c>
      <c r="BQ163" s="92" t="e">
        <f t="shared" si="544"/>
        <v>#REF!</v>
      </c>
      <c r="BR163" s="92" t="e">
        <f t="shared" si="544"/>
        <v>#REF!</v>
      </c>
      <c r="BS163" s="92" t="e">
        <f t="shared" si="544"/>
        <v>#REF!</v>
      </c>
      <c r="BT163" s="92">
        <f t="shared" si="544"/>
        <v>45785.048487307809</v>
      </c>
      <c r="BU163" s="92" t="e">
        <f t="shared" si="544"/>
        <v>#REF!</v>
      </c>
      <c r="BV163" s="92">
        <f t="shared" si="544"/>
        <v>45407.471094637243</v>
      </c>
      <c r="BW163" s="92" t="e">
        <f t="shared" si="544"/>
        <v>#REF!</v>
      </c>
      <c r="BX163" s="92">
        <f t="shared" si="544"/>
        <v>41213.462978284973</v>
      </c>
      <c r="BY163" s="92" t="e">
        <f t="shared" si="521"/>
        <v>#REF!</v>
      </c>
      <c r="CA163" s="92" t="e">
        <f t="shared" ref="CA163:CL163" si="545">IF((CA100*CA$203-CA$144)&lt;0,0,(CA100*CA$203-CA$144))</f>
        <v>#REF!</v>
      </c>
      <c r="CB163" s="92" t="e">
        <f t="shared" si="545"/>
        <v>#REF!</v>
      </c>
      <c r="CC163" s="92" t="e">
        <f t="shared" si="545"/>
        <v>#REF!</v>
      </c>
      <c r="CD163" s="92" t="e">
        <f t="shared" si="545"/>
        <v>#REF!</v>
      </c>
      <c r="CE163" s="92" t="e">
        <f t="shared" si="545"/>
        <v>#REF!</v>
      </c>
      <c r="CF163" s="92" t="e">
        <f t="shared" si="545"/>
        <v>#REF!</v>
      </c>
      <c r="CG163" s="92" t="e">
        <f t="shared" si="545"/>
        <v>#REF!</v>
      </c>
      <c r="CH163" s="92">
        <f t="shared" si="545"/>
        <v>0</v>
      </c>
      <c r="CI163" s="92" t="e">
        <f t="shared" si="545"/>
        <v>#REF!</v>
      </c>
      <c r="CJ163" s="92">
        <f t="shared" si="545"/>
        <v>0</v>
      </c>
      <c r="CK163" s="92" t="e">
        <f t="shared" si="545"/>
        <v>#REF!</v>
      </c>
      <c r="CL163" s="92">
        <f t="shared" si="545"/>
        <v>0</v>
      </c>
      <c r="CM163" s="92" t="e">
        <f t="shared" si="523"/>
        <v>#REF!</v>
      </c>
      <c r="CO163" s="92" t="e">
        <f t="shared" ref="CO163:CR163" si="546">IF((CO100*CO$203-CO$144)&lt;0,0,(CO100*CO$203-CO$144))</f>
        <v>#REF!</v>
      </c>
      <c r="CP163" s="92" t="e">
        <f t="shared" si="546"/>
        <v>#REF!</v>
      </c>
      <c r="CQ163" s="92" t="e">
        <f t="shared" si="546"/>
        <v>#REF!</v>
      </c>
      <c r="CR163" s="92" t="e">
        <f t="shared" si="546"/>
        <v>#REF!</v>
      </c>
      <c r="CS163" s="92" t="e">
        <f>SUM(CO163:CR163)</f>
        <v>#REF!</v>
      </c>
      <c r="CU163" s="92" t="e">
        <f t="shared" ref="CU163:CX163" si="547">IF((CU100*CU$203-CU$144)&lt;0,0,(CU100*CU$203-CU$144))</f>
        <v>#REF!</v>
      </c>
      <c r="CV163" s="92" t="e">
        <f t="shared" si="547"/>
        <v>#REF!</v>
      </c>
      <c r="CW163" s="92" t="e">
        <f t="shared" si="547"/>
        <v>#REF!</v>
      </c>
      <c r="CX163" s="92" t="e">
        <f t="shared" si="547"/>
        <v>#REF!</v>
      </c>
      <c r="CY163" s="92" t="e">
        <f>SUM(CU163:CX163)</f>
        <v>#REF!</v>
      </c>
      <c r="DA163" s="92" t="e">
        <f t="shared" ref="DA163:DS163" si="548">IF((DA100*DA$203-DA$144)&lt;0,0,(DA100*DA$203-DA$144))</f>
        <v>#REF!</v>
      </c>
      <c r="DB163" s="92" t="e">
        <f t="shared" si="548"/>
        <v>#REF!</v>
      </c>
      <c r="DC163" s="92" t="e">
        <f t="shared" si="548"/>
        <v>#REF!</v>
      </c>
      <c r="DD163" s="92" t="e">
        <f t="shared" si="548"/>
        <v>#REF!</v>
      </c>
      <c r="DE163" s="92" t="e">
        <f t="shared" si="548"/>
        <v>#REF!</v>
      </c>
      <c r="DF163" s="92" t="e">
        <f t="shared" si="548"/>
        <v>#REF!</v>
      </c>
      <c r="DG163" s="92" t="e">
        <f t="shared" si="548"/>
        <v>#REF!</v>
      </c>
      <c r="DH163" s="92" t="e">
        <f t="shared" si="548"/>
        <v>#REF!</v>
      </c>
      <c r="DI163" s="92" t="e">
        <f t="shared" si="548"/>
        <v>#REF!</v>
      </c>
      <c r="DJ163" s="92" t="e">
        <f t="shared" si="548"/>
        <v>#REF!</v>
      </c>
      <c r="DK163" s="92" t="e">
        <f t="shared" si="548"/>
        <v>#REF!</v>
      </c>
      <c r="DL163" s="92" t="e">
        <f t="shared" si="548"/>
        <v>#REF!</v>
      </c>
      <c r="DM163" s="92" t="e">
        <f t="shared" si="548"/>
        <v>#REF!</v>
      </c>
      <c r="DN163" s="92" t="e">
        <f t="shared" si="548"/>
        <v>#REF!</v>
      </c>
      <c r="DO163" s="92" t="e">
        <f t="shared" si="548"/>
        <v>#REF!</v>
      </c>
      <c r="DP163" s="92" t="e">
        <f t="shared" si="548"/>
        <v>#REF!</v>
      </c>
      <c r="DQ163" s="92" t="e">
        <f t="shared" si="548"/>
        <v>#REF!</v>
      </c>
      <c r="DR163" s="92" t="e">
        <f t="shared" si="548"/>
        <v>#REF!</v>
      </c>
      <c r="DS163" s="92" t="e">
        <f t="shared" si="548"/>
        <v>#REF!</v>
      </c>
      <c r="DU163" s="92" t="e">
        <f>SUM(BO163:BZ163)</f>
        <v>#REF!</v>
      </c>
      <c r="DW163" s="92" t="e">
        <f>SUM(BQ163:DV163)</f>
        <v>#REF!</v>
      </c>
      <c r="DX163" s="92" t="e">
        <f t="shared" si="527"/>
        <v>#REF!</v>
      </c>
    </row>
    <row r="164" spans="1:128" hidden="1" x14ac:dyDescent="0.3">
      <c r="B164" s="15"/>
      <c r="C164" s="16"/>
      <c r="D164" s="15"/>
      <c r="E164" s="16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33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33"/>
      <c r="AW164" s="33"/>
      <c r="BK164" s="33"/>
      <c r="BY164" s="33"/>
      <c r="CM164" s="33"/>
      <c r="CS164" s="33"/>
      <c r="CY164" s="33"/>
      <c r="DU164" s="33"/>
      <c r="DW164" s="33"/>
      <c r="DX164" s="33"/>
    </row>
    <row r="165" spans="1:128" s="10" customFormat="1" hidden="1" x14ac:dyDescent="0.3">
      <c r="A165" s="21"/>
      <c r="B165" s="131"/>
      <c r="C165" s="132"/>
      <c r="D165" s="131"/>
      <c r="E165" s="132"/>
      <c r="F165" s="133" t="s">
        <v>53</v>
      </c>
      <c r="G165" s="145" t="s">
        <v>179</v>
      </c>
      <c r="I165" s="146">
        <f t="shared" ref="I165:T165" si="549">SUM(I166:I167)</f>
        <v>0</v>
      </c>
      <c r="J165" s="146">
        <f t="shared" si="549"/>
        <v>0</v>
      </c>
      <c r="K165" s="146">
        <f t="shared" si="549"/>
        <v>0</v>
      </c>
      <c r="L165" s="146">
        <f t="shared" si="549"/>
        <v>0</v>
      </c>
      <c r="M165" s="146">
        <f t="shared" si="549"/>
        <v>0</v>
      </c>
      <c r="N165" s="146">
        <f t="shared" si="549"/>
        <v>0</v>
      </c>
      <c r="O165" s="146">
        <f t="shared" si="549"/>
        <v>0</v>
      </c>
      <c r="P165" s="146">
        <f t="shared" si="549"/>
        <v>0</v>
      </c>
      <c r="Q165" s="146">
        <f t="shared" si="549"/>
        <v>0</v>
      </c>
      <c r="R165" s="146">
        <f t="shared" si="549"/>
        <v>0</v>
      </c>
      <c r="S165" s="146">
        <f t="shared" si="549"/>
        <v>0</v>
      </c>
      <c r="T165" s="146">
        <f t="shared" si="549"/>
        <v>0</v>
      </c>
      <c r="U165" s="146">
        <f>SUM(I165:T165)</f>
        <v>0</v>
      </c>
      <c r="W165" s="146">
        <f>SUM(W166:W167)</f>
        <v>0</v>
      </c>
      <c r="X165" s="146">
        <f>SUM(X166:X167)</f>
        <v>0</v>
      </c>
      <c r="Y165" s="146">
        <f>SUM(Y166:Y167)</f>
        <v>0</v>
      </c>
      <c r="Z165" s="146">
        <f t="shared" ref="Z165:AH165" si="550">SUM(Z166:Z167)</f>
        <v>0</v>
      </c>
      <c r="AA165" s="146">
        <f t="shared" si="550"/>
        <v>0</v>
      </c>
      <c r="AB165" s="146">
        <f t="shared" si="550"/>
        <v>0</v>
      </c>
      <c r="AC165" s="146">
        <f t="shared" si="550"/>
        <v>0</v>
      </c>
      <c r="AD165" s="146">
        <f t="shared" si="550"/>
        <v>0</v>
      </c>
      <c r="AE165" s="146">
        <f t="shared" si="550"/>
        <v>0</v>
      </c>
      <c r="AF165" s="146">
        <f t="shared" si="550"/>
        <v>0</v>
      </c>
      <c r="AG165" s="146">
        <f t="shared" si="550"/>
        <v>0</v>
      </c>
      <c r="AH165" s="146">
        <f t="shared" si="550"/>
        <v>0</v>
      </c>
      <c r="AI165" s="146">
        <f>SUM(W165:AH165)</f>
        <v>0</v>
      </c>
      <c r="AK165" s="146">
        <f t="shared" ref="AK165:AR165" si="551">SUM(AK166:AK167)</f>
        <v>7739.8196701676461</v>
      </c>
      <c r="AL165" s="146">
        <f t="shared" si="551"/>
        <v>6557.2761753482828</v>
      </c>
      <c r="AM165" s="146">
        <f t="shared" si="551"/>
        <v>7469.7746431556516</v>
      </c>
      <c r="AN165" s="146">
        <f t="shared" si="551"/>
        <v>7517.9199289847011</v>
      </c>
      <c r="AO165" s="146">
        <f t="shared" si="551"/>
        <v>6794.7480032824515</v>
      </c>
      <c r="AP165" s="146">
        <f t="shared" si="551"/>
        <v>7120.6616652459634</v>
      </c>
      <c r="AQ165" s="146">
        <f t="shared" si="551"/>
        <v>6432.7819092924437</v>
      </c>
      <c r="AR165" s="146">
        <f t="shared" si="551"/>
        <v>6275.9854375260365</v>
      </c>
      <c r="AS165" s="146">
        <v>5692.1337164701417</v>
      </c>
      <c r="AT165" s="146">
        <f t="shared" ref="AT165:AV165" si="552">SUM(AT166:AT167)</f>
        <v>5878.590758054399</v>
      </c>
      <c r="AU165" s="146">
        <f t="shared" si="552"/>
        <v>5688.0527525632588</v>
      </c>
      <c r="AV165" s="146">
        <f t="shared" si="552"/>
        <v>6088.774247157301</v>
      </c>
      <c r="AW165" s="146">
        <f t="shared" ref="AW165:AW167" si="553">SUM(AK165:AV165)</f>
        <v>79256.518907248275</v>
      </c>
      <c r="AY165" s="146">
        <f t="shared" ref="AY165:BJ165" si="554">SUM(AY166:AY167)</f>
        <v>8615.6920612249905</v>
      </c>
      <c r="AZ165" s="146">
        <f t="shared" si="554"/>
        <v>6435.804037957465</v>
      </c>
      <c r="BA165" s="146">
        <f t="shared" si="554"/>
        <v>8442.878325292002</v>
      </c>
      <c r="BB165" s="146">
        <f t="shared" si="554"/>
        <v>9124.3359616884954</v>
      </c>
      <c r="BC165" s="146">
        <f t="shared" si="554"/>
        <v>7671.834454689425</v>
      </c>
      <c r="BD165" s="146">
        <f t="shared" si="554"/>
        <v>9185.3171027763892</v>
      </c>
      <c r="BE165" s="146">
        <f t="shared" si="554"/>
        <v>9419.9930531627542</v>
      </c>
      <c r="BF165" s="146">
        <f t="shared" si="554"/>
        <v>8331.8391481481885</v>
      </c>
      <c r="BG165" s="146">
        <f t="shared" si="554"/>
        <v>7929.6608955999354</v>
      </c>
      <c r="BH165" s="146">
        <f t="shared" si="554"/>
        <v>7933.8199516053246</v>
      </c>
      <c r="BI165" s="146">
        <f t="shared" si="554"/>
        <v>7767.9804226290207</v>
      </c>
      <c r="BJ165" s="146">
        <f t="shared" si="554"/>
        <v>7963.8465676018131</v>
      </c>
      <c r="BK165" s="146">
        <f t="shared" ref="BK165:BK167" si="555">SUM(AY165:BJ165)</f>
        <v>98823.001982375805</v>
      </c>
      <c r="BM165" s="146">
        <f t="shared" ref="BM165:BX165" si="556">SUM(BM166:BM167)</f>
        <v>6634.0813351775705</v>
      </c>
      <c r="BN165" s="146">
        <f t="shared" si="556"/>
        <v>6322.2100305608556</v>
      </c>
      <c r="BO165" s="146">
        <f t="shared" si="556"/>
        <v>6645.2809192050418</v>
      </c>
      <c r="BP165" s="146">
        <f t="shared" si="556"/>
        <v>7121.8845746519582</v>
      </c>
      <c r="BQ165" s="146">
        <f t="shared" si="556"/>
        <v>7093.9927877885257</v>
      </c>
      <c r="BR165" s="146">
        <f t="shared" si="556"/>
        <v>7555.6303192723753</v>
      </c>
      <c r="BS165" s="146">
        <f t="shared" si="556"/>
        <v>8500.5691527447598</v>
      </c>
      <c r="BT165" s="146">
        <f t="shared" si="556"/>
        <v>7436.4264971691791</v>
      </c>
      <c r="BU165" s="146">
        <f t="shared" si="556"/>
        <v>7124.0015417640043</v>
      </c>
      <c r="BV165" s="146">
        <f t="shared" si="556"/>
        <v>6919.7952304447572</v>
      </c>
      <c r="BW165" s="146">
        <f t="shared" si="556"/>
        <v>6842.9878914182063</v>
      </c>
      <c r="BX165" s="146">
        <f t="shared" si="556"/>
        <v>6895.1388703063458</v>
      </c>
      <c r="BY165" s="146">
        <f t="shared" ref="BY165:BY167" si="557">SUM(BM165:BX165)</f>
        <v>85091.999150503572</v>
      </c>
      <c r="CA165" s="146">
        <f t="shared" ref="CA165:CL165" si="558">SUM(CA166:CA167)</f>
        <v>0</v>
      </c>
      <c r="CB165" s="146">
        <f t="shared" si="558"/>
        <v>0</v>
      </c>
      <c r="CC165" s="146">
        <f t="shared" si="558"/>
        <v>0</v>
      </c>
      <c r="CD165" s="146">
        <f t="shared" si="558"/>
        <v>0</v>
      </c>
      <c r="CE165" s="146">
        <f t="shared" si="558"/>
        <v>0</v>
      </c>
      <c r="CF165" s="146">
        <f t="shared" si="558"/>
        <v>0</v>
      </c>
      <c r="CG165" s="146">
        <f t="shared" si="558"/>
        <v>0</v>
      </c>
      <c r="CH165" s="146">
        <f t="shared" si="558"/>
        <v>0</v>
      </c>
      <c r="CI165" s="146">
        <f t="shared" si="558"/>
        <v>0</v>
      </c>
      <c r="CJ165" s="146">
        <f t="shared" si="558"/>
        <v>0</v>
      </c>
      <c r="CK165" s="146">
        <f t="shared" si="558"/>
        <v>0</v>
      </c>
      <c r="CL165" s="146">
        <f t="shared" si="558"/>
        <v>0</v>
      </c>
      <c r="CM165" s="146">
        <f t="shared" ref="CM165:CM167" si="559">SUM(CA165:CL165)</f>
        <v>0</v>
      </c>
      <c r="CO165" s="146">
        <f t="shared" ref="CO165:CR165" si="560">SUM(CO166:CO167)</f>
        <v>0</v>
      </c>
      <c r="CP165" s="146">
        <f t="shared" si="560"/>
        <v>0</v>
      </c>
      <c r="CQ165" s="146">
        <f t="shared" si="560"/>
        <v>0</v>
      </c>
      <c r="CR165" s="146">
        <f t="shared" si="560"/>
        <v>0</v>
      </c>
      <c r="CS165" s="146">
        <f>SUM(CO165:CR165)</f>
        <v>0</v>
      </c>
      <c r="CU165" s="146">
        <f t="shared" ref="CU165:CX165" si="561">SUM(CU166:CU167)</f>
        <v>0</v>
      </c>
      <c r="CV165" s="146">
        <f t="shared" si="561"/>
        <v>0</v>
      </c>
      <c r="CW165" s="146">
        <f t="shared" si="561"/>
        <v>0</v>
      </c>
      <c r="CX165" s="146">
        <f t="shared" si="561"/>
        <v>0</v>
      </c>
      <c r="CY165" s="146">
        <f>SUM(CU165:CX165)</f>
        <v>0</v>
      </c>
      <c r="DA165" s="146">
        <f t="shared" ref="DA165:DS165" si="562">SUM(DA166:DA167)</f>
        <v>0</v>
      </c>
      <c r="DB165" s="146">
        <f t="shared" si="562"/>
        <v>0</v>
      </c>
      <c r="DC165" s="146">
        <f t="shared" si="562"/>
        <v>0</v>
      </c>
      <c r="DD165" s="146">
        <f t="shared" si="562"/>
        <v>0</v>
      </c>
      <c r="DE165" s="146">
        <f t="shared" si="562"/>
        <v>0</v>
      </c>
      <c r="DF165" s="146">
        <f t="shared" si="562"/>
        <v>0</v>
      </c>
      <c r="DG165" s="146">
        <f t="shared" si="562"/>
        <v>0</v>
      </c>
      <c r="DH165" s="146">
        <f t="shared" si="562"/>
        <v>0</v>
      </c>
      <c r="DI165" s="146">
        <f t="shared" si="562"/>
        <v>0</v>
      </c>
      <c r="DJ165" s="146">
        <f t="shared" si="562"/>
        <v>0</v>
      </c>
      <c r="DK165" s="146">
        <f t="shared" si="562"/>
        <v>0</v>
      </c>
      <c r="DL165" s="146">
        <f t="shared" si="562"/>
        <v>0</v>
      </c>
      <c r="DM165" s="146">
        <f t="shared" si="562"/>
        <v>0</v>
      </c>
      <c r="DN165" s="146">
        <f t="shared" si="562"/>
        <v>0</v>
      </c>
      <c r="DO165" s="146">
        <f t="shared" si="562"/>
        <v>0</v>
      </c>
      <c r="DP165" s="146">
        <f t="shared" si="562"/>
        <v>0</v>
      </c>
      <c r="DQ165" s="146">
        <f t="shared" si="562"/>
        <v>0</v>
      </c>
      <c r="DR165" s="146">
        <f t="shared" si="562"/>
        <v>0</v>
      </c>
      <c r="DS165" s="146">
        <f t="shared" si="562"/>
        <v>0</v>
      </c>
      <c r="DU165" s="146">
        <f>SUM(BO165:BZ165)</f>
        <v>157227.70693526871</v>
      </c>
      <c r="DW165" s="146">
        <f>SUM(BQ165:DV165)</f>
        <v>300688.24837668042</v>
      </c>
      <c r="DX165" s="146">
        <f t="shared" ref="DX165:DX167" si="563">SUM(DL165:DW165)</f>
        <v>457915.95531194913</v>
      </c>
    </row>
    <row r="166" spans="1:128" hidden="1" x14ac:dyDescent="0.3">
      <c r="B166" s="15" t="s">
        <v>54</v>
      </c>
      <c r="C166" s="16" t="s">
        <v>55</v>
      </c>
      <c r="D166" s="15" t="s">
        <v>56</v>
      </c>
      <c r="E166" s="16" t="s">
        <v>57</v>
      </c>
      <c r="F166" s="60" t="s">
        <v>58</v>
      </c>
      <c r="G166" s="39" t="s">
        <v>179</v>
      </c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>
        <f>SUM(I166:T166)</f>
        <v>0</v>
      </c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0">
        <f>SUM(W166:AH166)</f>
        <v>0</v>
      </c>
      <c r="AK166" s="40">
        <f t="shared" ref="AK166:AR167" si="564">AK103*AK$203</f>
        <v>2394.1798187292761</v>
      </c>
      <c r="AL166" s="40">
        <f t="shared" si="564"/>
        <v>2310.814365948966</v>
      </c>
      <c r="AM166" s="40">
        <f t="shared" si="564"/>
        <v>2572.1794085791212</v>
      </c>
      <c r="AN166" s="40">
        <f t="shared" si="564"/>
        <v>2129.2376681116175</v>
      </c>
      <c r="AO166" s="40">
        <f t="shared" si="564"/>
        <v>2175.201797132208</v>
      </c>
      <c r="AP166" s="40">
        <f t="shared" si="564"/>
        <v>2132.7638838183288</v>
      </c>
      <c r="AQ166" s="40">
        <f t="shared" si="564"/>
        <v>2165.0953862021752</v>
      </c>
      <c r="AR166" s="40">
        <f t="shared" si="564"/>
        <v>1973.23090707496</v>
      </c>
      <c r="AS166" s="40">
        <v>1888.5699978901405</v>
      </c>
      <c r="AT166" s="40">
        <f t="shared" ref="AT166:AV167" si="565">AT103*AT$203</f>
        <v>2035.8600301783263</v>
      </c>
      <c r="AU166" s="40">
        <f t="shared" si="565"/>
        <v>2048.3983801435202</v>
      </c>
      <c r="AV166" s="40">
        <f t="shared" si="565"/>
        <v>2289.8373153695038</v>
      </c>
      <c r="AW166" s="40">
        <f t="shared" si="553"/>
        <v>26115.36895917814</v>
      </c>
      <c r="AY166" s="40">
        <f t="shared" ref="AY166:BJ167" si="566">AY103*AY$203</f>
        <v>3065.8559881817059</v>
      </c>
      <c r="AZ166" s="40">
        <f t="shared" si="566"/>
        <v>2290.1524576692545</v>
      </c>
      <c r="BA166" s="40">
        <f t="shared" si="566"/>
        <v>3004.3609830927157</v>
      </c>
      <c r="BB166" s="40">
        <f t="shared" si="566"/>
        <v>3246.8546748811023</v>
      </c>
      <c r="BC166" s="40">
        <f t="shared" si="566"/>
        <v>2729.9884253179889</v>
      </c>
      <c r="BD166" s="40">
        <f t="shared" si="566"/>
        <v>3268.5545447513227</v>
      </c>
      <c r="BE166" s="40">
        <f t="shared" si="566"/>
        <v>3352.0629457783634</v>
      </c>
      <c r="BF166" s="40">
        <f t="shared" si="566"/>
        <v>2973.0452946295172</v>
      </c>
      <c r="BG166" s="40">
        <f t="shared" si="566"/>
        <v>2837.32411490494</v>
      </c>
      <c r="BH166" s="40">
        <f t="shared" si="566"/>
        <v>2846.5906508125086</v>
      </c>
      <c r="BI166" s="40">
        <f t="shared" si="566"/>
        <v>2794.691311796284</v>
      </c>
      <c r="BJ166" s="40">
        <f t="shared" si="566"/>
        <v>2872.9389042821122</v>
      </c>
      <c r="BK166" s="40">
        <f t="shared" si="555"/>
        <v>35282.420296097815</v>
      </c>
      <c r="BM166" s="40">
        <f t="shared" ref="BM166:BX167" si="567">BM103*BM$203</f>
        <v>2425.107467626262</v>
      </c>
      <c r="BN166" s="40">
        <f t="shared" si="567"/>
        <v>2177.5241169283663</v>
      </c>
      <c r="BO166" s="40">
        <f t="shared" si="567"/>
        <v>2288.0087116889672</v>
      </c>
      <c r="BP166" s="40">
        <f t="shared" si="567"/>
        <v>2534.2911881220543</v>
      </c>
      <c r="BQ166" s="40">
        <f t="shared" si="567"/>
        <v>2524.366018887978</v>
      </c>
      <c r="BR166" s="40">
        <f t="shared" si="567"/>
        <v>2688.6376966837547</v>
      </c>
      <c r="BS166" s="40">
        <f t="shared" si="567"/>
        <v>3024.8900093801353</v>
      </c>
      <c r="BT166" s="40">
        <f t="shared" si="567"/>
        <v>2653.5357216036678</v>
      </c>
      <c r="BU166" s="40">
        <f t="shared" si="567"/>
        <v>2549.0499070752153</v>
      </c>
      <c r="BV166" s="40">
        <f t="shared" si="567"/>
        <v>2482.7667540571533</v>
      </c>
      <c r="BW166" s="40">
        <f t="shared" si="567"/>
        <v>2461.906154032406</v>
      </c>
      <c r="BX166" s="40">
        <f t="shared" si="567"/>
        <v>2487.405117963765</v>
      </c>
      <c r="BY166" s="40">
        <f t="shared" si="557"/>
        <v>30297.488864049727</v>
      </c>
      <c r="CA166" s="40">
        <f t="shared" ref="CA166:CL167" si="568">CA103*CA$203</f>
        <v>0</v>
      </c>
      <c r="CB166" s="40">
        <f t="shared" si="568"/>
        <v>0</v>
      </c>
      <c r="CC166" s="40">
        <f t="shared" si="568"/>
        <v>0</v>
      </c>
      <c r="CD166" s="40">
        <f t="shared" si="568"/>
        <v>0</v>
      </c>
      <c r="CE166" s="40">
        <f t="shared" si="568"/>
        <v>0</v>
      </c>
      <c r="CF166" s="40">
        <f t="shared" si="568"/>
        <v>0</v>
      </c>
      <c r="CG166" s="40">
        <f t="shared" si="568"/>
        <v>0</v>
      </c>
      <c r="CH166" s="40">
        <f t="shared" si="568"/>
        <v>0</v>
      </c>
      <c r="CI166" s="40">
        <f t="shared" si="568"/>
        <v>0</v>
      </c>
      <c r="CJ166" s="40">
        <f t="shared" si="568"/>
        <v>0</v>
      </c>
      <c r="CK166" s="40">
        <f t="shared" si="568"/>
        <v>0</v>
      </c>
      <c r="CL166" s="40">
        <f t="shared" si="568"/>
        <v>0</v>
      </c>
      <c r="CM166" s="40">
        <f t="shared" si="559"/>
        <v>0</v>
      </c>
      <c r="CO166" s="40">
        <f t="shared" ref="CO166:CR167" si="569">CO103*CO$203</f>
        <v>0</v>
      </c>
      <c r="CP166" s="40">
        <f t="shared" si="569"/>
        <v>0</v>
      </c>
      <c r="CQ166" s="40">
        <f t="shared" si="569"/>
        <v>0</v>
      </c>
      <c r="CR166" s="40">
        <f t="shared" si="569"/>
        <v>0</v>
      </c>
      <c r="CS166" s="40">
        <f>SUM(CO166:CR166)</f>
        <v>0</v>
      </c>
      <c r="CU166" s="40">
        <f t="shared" ref="CU166:CX167" si="570">CU103*CU$203</f>
        <v>0</v>
      </c>
      <c r="CV166" s="40">
        <f t="shared" si="570"/>
        <v>0</v>
      </c>
      <c r="CW166" s="40">
        <f t="shared" si="570"/>
        <v>0</v>
      </c>
      <c r="CX166" s="40">
        <f t="shared" si="570"/>
        <v>0</v>
      </c>
      <c r="CY166" s="40">
        <f>SUM(CU166:CX166)</f>
        <v>0</v>
      </c>
      <c r="DA166" s="40">
        <f t="shared" ref="DA166:DS167" si="571">DA103*DA$203</f>
        <v>0</v>
      </c>
      <c r="DB166" s="40">
        <f t="shared" si="571"/>
        <v>0</v>
      </c>
      <c r="DC166" s="40">
        <f t="shared" si="571"/>
        <v>0</v>
      </c>
      <c r="DD166" s="40">
        <f t="shared" si="571"/>
        <v>0</v>
      </c>
      <c r="DE166" s="40">
        <f t="shared" si="571"/>
        <v>0</v>
      </c>
      <c r="DF166" s="40">
        <f t="shared" si="571"/>
        <v>0</v>
      </c>
      <c r="DG166" s="40">
        <f t="shared" si="571"/>
        <v>0</v>
      </c>
      <c r="DH166" s="40">
        <f t="shared" si="571"/>
        <v>0</v>
      </c>
      <c r="DI166" s="40">
        <f t="shared" si="571"/>
        <v>0</v>
      </c>
      <c r="DJ166" s="40">
        <f t="shared" si="571"/>
        <v>0</v>
      </c>
      <c r="DK166" s="40">
        <f t="shared" si="571"/>
        <v>0</v>
      </c>
      <c r="DL166" s="40">
        <f t="shared" si="571"/>
        <v>0</v>
      </c>
      <c r="DM166" s="40">
        <f t="shared" si="571"/>
        <v>0</v>
      </c>
      <c r="DN166" s="40">
        <f t="shared" si="571"/>
        <v>0</v>
      </c>
      <c r="DO166" s="40">
        <f t="shared" si="571"/>
        <v>0</v>
      </c>
      <c r="DP166" s="40">
        <f t="shared" si="571"/>
        <v>0</v>
      </c>
      <c r="DQ166" s="40">
        <f t="shared" si="571"/>
        <v>0</v>
      </c>
      <c r="DR166" s="40">
        <f t="shared" si="571"/>
        <v>0</v>
      </c>
      <c r="DS166" s="40">
        <f t="shared" si="571"/>
        <v>0</v>
      </c>
      <c r="DU166" s="40">
        <f>SUM(BO166:BZ166)</f>
        <v>55992.346143544826</v>
      </c>
      <c r="DW166" s="40">
        <f>SUM(BQ166:DV166)</f>
        <v>107162.39238727863</v>
      </c>
      <c r="DX166" s="40">
        <f t="shared" si="563"/>
        <v>163154.73853082344</v>
      </c>
    </row>
    <row r="167" spans="1:128" hidden="1" x14ac:dyDescent="0.3">
      <c r="B167" s="15" t="s">
        <v>54</v>
      </c>
      <c r="C167" s="16" t="s">
        <v>55</v>
      </c>
      <c r="D167" s="15" t="s">
        <v>56</v>
      </c>
      <c r="E167" s="16" t="s">
        <v>57</v>
      </c>
      <c r="F167" s="60" t="s">
        <v>59</v>
      </c>
      <c r="G167" s="39" t="s">
        <v>179</v>
      </c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>
        <f>SUM(I167:T167)</f>
        <v>0</v>
      </c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0">
        <f>SUM(W167:AH167)</f>
        <v>0</v>
      </c>
      <c r="AK167" s="40">
        <f t="shared" si="564"/>
        <v>5345.63985143837</v>
      </c>
      <c r="AL167" s="40">
        <f t="shared" si="564"/>
        <v>4246.4618093993167</v>
      </c>
      <c r="AM167" s="40">
        <f t="shared" si="564"/>
        <v>4897.5952345765299</v>
      </c>
      <c r="AN167" s="40">
        <f t="shared" si="564"/>
        <v>5388.6822608730836</v>
      </c>
      <c r="AO167" s="40">
        <f t="shared" si="564"/>
        <v>4619.546206150244</v>
      </c>
      <c r="AP167" s="40">
        <f t="shared" si="564"/>
        <v>4987.897781427635</v>
      </c>
      <c r="AQ167" s="40">
        <f t="shared" si="564"/>
        <v>4267.6865230902686</v>
      </c>
      <c r="AR167" s="40">
        <f t="shared" si="564"/>
        <v>4302.7545304510768</v>
      </c>
      <c r="AS167" s="40">
        <v>3803.563718580001</v>
      </c>
      <c r="AT167" s="40">
        <f t="shared" si="565"/>
        <v>3842.7307278760727</v>
      </c>
      <c r="AU167" s="40">
        <f t="shared" si="565"/>
        <v>3639.654372419739</v>
      </c>
      <c r="AV167" s="40">
        <f t="shared" si="565"/>
        <v>3798.9369317877972</v>
      </c>
      <c r="AW167" s="40">
        <f t="shared" si="553"/>
        <v>53141.149948070131</v>
      </c>
      <c r="AY167" s="40">
        <f t="shared" si="566"/>
        <v>5549.8360730432842</v>
      </c>
      <c r="AZ167" s="40">
        <f t="shared" si="566"/>
        <v>4145.6515802882104</v>
      </c>
      <c r="BA167" s="40">
        <f t="shared" si="566"/>
        <v>5438.5173421992868</v>
      </c>
      <c r="BB167" s="40">
        <f t="shared" si="566"/>
        <v>5877.4812868073923</v>
      </c>
      <c r="BC167" s="40">
        <f t="shared" si="566"/>
        <v>4941.8460293714361</v>
      </c>
      <c r="BD167" s="40">
        <f t="shared" si="566"/>
        <v>5916.7625580250669</v>
      </c>
      <c r="BE167" s="40">
        <f t="shared" si="566"/>
        <v>6067.9301073843917</v>
      </c>
      <c r="BF167" s="40">
        <f t="shared" si="566"/>
        <v>5358.7938535186713</v>
      </c>
      <c r="BG167" s="40">
        <f t="shared" si="566"/>
        <v>5092.3367806949955</v>
      </c>
      <c r="BH167" s="40">
        <f t="shared" si="566"/>
        <v>5087.2293007928156</v>
      </c>
      <c r="BI167" s="40">
        <f t="shared" si="566"/>
        <v>4973.2891108327367</v>
      </c>
      <c r="BJ167" s="40">
        <f t="shared" si="566"/>
        <v>5090.907663319701</v>
      </c>
      <c r="BK167" s="40">
        <f t="shared" si="555"/>
        <v>63540.58168627799</v>
      </c>
      <c r="BM167" s="40">
        <f t="shared" si="567"/>
        <v>4208.973867551309</v>
      </c>
      <c r="BN167" s="40">
        <f t="shared" si="567"/>
        <v>4144.6859136324892</v>
      </c>
      <c r="BO167" s="40">
        <f t="shared" si="567"/>
        <v>4357.2722075160746</v>
      </c>
      <c r="BP167" s="40">
        <f t="shared" si="567"/>
        <v>4587.5933865299039</v>
      </c>
      <c r="BQ167" s="40">
        <f t="shared" si="567"/>
        <v>4569.6267689005472</v>
      </c>
      <c r="BR167" s="40">
        <f t="shared" si="567"/>
        <v>4866.9926225886211</v>
      </c>
      <c r="BS167" s="40">
        <f t="shared" si="567"/>
        <v>5475.6791433646249</v>
      </c>
      <c r="BT167" s="40">
        <f t="shared" si="567"/>
        <v>4782.8907755655118</v>
      </c>
      <c r="BU167" s="40">
        <f t="shared" si="567"/>
        <v>4574.9516346887895</v>
      </c>
      <c r="BV167" s="40">
        <f t="shared" si="567"/>
        <v>4437.0284763876034</v>
      </c>
      <c r="BW167" s="40">
        <f t="shared" si="567"/>
        <v>4381.0817373858008</v>
      </c>
      <c r="BX167" s="40">
        <f t="shared" si="567"/>
        <v>4407.7337523425804</v>
      </c>
      <c r="BY167" s="40">
        <f t="shared" si="557"/>
        <v>54794.510286453857</v>
      </c>
      <c r="CA167" s="40">
        <f t="shared" si="568"/>
        <v>0</v>
      </c>
      <c r="CB167" s="40">
        <f t="shared" si="568"/>
        <v>0</v>
      </c>
      <c r="CC167" s="40">
        <f t="shared" si="568"/>
        <v>0</v>
      </c>
      <c r="CD167" s="40">
        <f t="shared" si="568"/>
        <v>0</v>
      </c>
      <c r="CE167" s="40">
        <f t="shared" si="568"/>
        <v>0</v>
      </c>
      <c r="CF167" s="40">
        <f t="shared" si="568"/>
        <v>0</v>
      </c>
      <c r="CG167" s="40">
        <f t="shared" si="568"/>
        <v>0</v>
      </c>
      <c r="CH167" s="40">
        <f t="shared" si="568"/>
        <v>0</v>
      </c>
      <c r="CI167" s="40">
        <f t="shared" si="568"/>
        <v>0</v>
      </c>
      <c r="CJ167" s="40">
        <f t="shared" si="568"/>
        <v>0</v>
      </c>
      <c r="CK167" s="40">
        <f t="shared" si="568"/>
        <v>0</v>
      </c>
      <c r="CL167" s="40">
        <f t="shared" si="568"/>
        <v>0</v>
      </c>
      <c r="CM167" s="40">
        <f t="shared" si="559"/>
        <v>0</v>
      </c>
      <c r="CO167" s="40">
        <f t="shared" si="569"/>
        <v>0</v>
      </c>
      <c r="CP167" s="40">
        <f t="shared" si="569"/>
        <v>0</v>
      </c>
      <c r="CQ167" s="40">
        <f t="shared" si="569"/>
        <v>0</v>
      </c>
      <c r="CR167" s="40">
        <f t="shared" si="569"/>
        <v>0</v>
      </c>
      <c r="CS167" s="40">
        <f>SUM(CO167:CR167)</f>
        <v>0</v>
      </c>
      <c r="CU167" s="40">
        <f t="shared" si="570"/>
        <v>0</v>
      </c>
      <c r="CV167" s="40">
        <f t="shared" si="570"/>
        <v>0</v>
      </c>
      <c r="CW167" s="40">
        <f t="shared" si="570"/>
        <v>0</v>
      </c>
      <c r="CX167" s="40">
        <f t="shared" si="570"/>
        <v>0</v>
      </c>
      <c r="CY167" s="40">
        <f>SUM(CU167:CX167)</f>
        <v>0</v>
      </c>
      <c r="DA167" s="40">
        <f t="shared" si="571"/>
        <v>0</v>
      </c>
      <c r="DB167" s="40">
        <f t="shared" si="571"/>
        <v>0</v>
      </c>
      <c r="DC167" s="40">
        <f t="shared" si="571"/>
        <v>0</v>
      </c>
      <c r="DD167" s="40">
        <f t="shared" si="571"/>
        <v>0</v>
      </c>
      <c r="DE167" s="40">
        <f t="shared" si="571"/>
        <v>0</v>
      </c>
      <c r="DF167" s="40">
        <f t="shared" si="571"/>
        <v>0</v>
      </c>
      <c r="DG167" s="40">
        <f t="shared" si="571"/>
        <v>0</v>
      </c>
      <c r="DH167" s="40">
        <f t="shared" si="571"/>
        <v>0</v>
      </c>
      <c r="DI167" s="40">
        <f t="shared" si="571"/>
        <v>0</v>
      </c>
      <c r="DJ167" s="40">
        <f t="shared" si="571"/>
        <v>0</v>
      </c>
      <c r="DK167" s="40">
        <f t="shared" si="571"/>
        <v>0</v>
      </c>
      <c r="DL167" s="40">
        <f t="shared" si="571"/>
        <v>0</v>
      </c>
      <c r="DM167" s="40">
        <f t="shared" si="571"/>
        <v>0</v>
      </c>
      <c r="DN167" s="40">
        <f t="shared" si="571"/>
        <v>0</v>
      </c>
      <c r="DO167" s="40">
        <f t="shared" si="571"/>
        <v>0</v>
      </c>
      <c r="DP167" s="40">
        <f t="shared" si="571"/>
        <v>0</v>
      </c>
      <c r="DQ167" s="40">
        <f t="shared" si="571"/>
        <v>0</v>
      </c>
      <c r="DR167" s="40">
        <f t="shared" si="571"/>
        <v>0</v>
      </c>
      <c r="DS167" s="40">
        <f t="shared" si="571"/>
        <v>0</v>
      </c>
      <c r="DU167" s="40">
        <f>SUM(BO167:BZ167)</f>
        <v>101235.36079172391</v>
      </c>
      <c r="DW167" s="40">
        <f>SUM(BQ167:DV167)</f>
        <v>193525.85598940184</v>
      </c>
      <c r="DX167" s="40">
        <f t="shared" si="563"/>
        <v>294761.21678112575</v>
      </c>
    </row>
    <row r="168" spans="1:128" hidden="1" x14ac:dyDescent="0.3">
      <c r="B168" s="15"/>
      <c r="C168" s="16"/>
      <c r="D168" s="15"/>
      <c r="E168" s="16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33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33"/>
      <c r="AW168" s="33"/>
      <c r="BK168" s="33"/>
      <c r="BY168" s="33"/>
      <c r="CM168" s="33"/>
      <c r="CS168" s="33"/>
      <c r="CY168" s="33"/>
      <c r="DU168" s="33"/>
      <c r="DW168" s="33"/>
      <c r="DX168" s="33"/>
    </row>
    <row r="169" spans="1:128" s="10" customFormat="1" hidden="1" x14ac:dyDescent="0.3">
      <c r="A169" s="21"/>
      <c r="B169" s="131"/>
      <c r="C169" s="132"/>
      <c r="D169" s="131"/>
      <c r="E169" s="132"/>
      <c r="F169" s="133" t="s">
        <v>60</v>
      </c>
      <c r="G169" s="145" t="s">
        <v>179</v>
      </c>
      <c r="I169" s="146">
        <f t="shared" ref="I169:T169" si="572">I170+I180+I184</f>
        <v>0</v>
      </c>
      <c r="J169" s="146">
        <f t="shared" si="572"/>
        <v>0</v>
      </c>
      <c r="K169" s="146">
        <f t="shared" si="572"/>
        <v>0</v>
      </c>
      <c r="L169" s="146">
        <f t="shared" si="572"/>
        <v>0</v>
      </c>
      <c r="M169" s="146">
        <f t="shared" si="572"/>
        <v>0</v>
      </c>
      <c r="N169" s="146">
        <f t="shared" si="572"/>
        <v>0</v>
      </c>
      <c r="O169" s="146">
        <f t="shared" si="572"/>
        <v>0</v>
      </c>
      <c r="P169" s="146">
        <f t="shared" si="572"/>
        <v>0</v>
      </c>
      <c r="Q169" s="146">
        <f t="shared" si="572"/>
        <v>0</v>
      </c>
      <c r="R169" s="146">
        <f t="shared" si="572"/>
        <v>0</v>
      </c>
      <c r="S169" s="146">
        <f t="shared" si="572"/>
        <v>0</v>
      </c>
      <c r="T169" s="146">
        <f t="shared" si="572"/>
        <v>0</v>
      </c>
      <c r="U169" s="146">
        <f t="shared" ref="U169:U178" si="573">SUM(I169:T169)</f>
        <v>0</v>
      </c>
      <c r="W169" s="146">
        <f>W170+W180+W184</f>
        <v>0</v>
      </c>
      <c r="X169" s="146">
        <f>X170+X180+X184</f>
        <v>0</v>
      </c>
      <c r="Y169" s="146">
        <f>Y170+Y180+Y184</f>
        <v>0</v>
      </c>
      <c r="Z169" s="146">
        <f t="shared" ref="Z169:AH169" si="574">Z170+Z180+Z184</f>
        <v>0</v>
      </c>
      <c r="AA169" s="146">
        <f t="shared" si="574"/>
        <v>0</v>
      </c>
      <c r="AB169" s="146">
        <f t="shared" si="574"/>
        <v>0</v>
      </c>
      <c r="AC169" s="146">
        <f t="shared" si="574"/>
        <v>0</v>
      </c>
      <c r="AD169" s="146">
        <f t="shared" si="574"/>
        <v>0</v>
      </c>
      <c r="AE169" s="146">
        <f t="shared" si="574"/>
        <v>0</v>
      </c>
      <c r="AF169" s="146">
        <f t="shared" si="574"/>
        <v>0</v>
      </c>
      <c r="AG169" s="146">
        <f t="shared" si="574"/>
        <v>0</v>
      </c>
      <c r="AH169" s="146">
        <f t="shared" si="574"/>
        <v>0</v>
      </c>
      <c r="AI169" s="146">
        <f t="shared" ref="AI169:AI178" si="575">SUM(W169:AH169)</f>
        <v>0</v>
      </c>
      <c r="AK169" s="146">
        <f t="shared" ref="AK169:AR169" si="576">AK170+AK180+AK184</f>
        <v>2264207.7016567974</v>
      </c>
      <c r="AL169" s="146">
        <f t="shared" si="576"/>
        <v>1707214.0140385171</v>
      </c>
      <c r="AM169" s="146">
        <f t="shared" si="576"/>
        <v>2355754.6010910817</v>
      </c>
      <c r="AN169" s="146">
        <f t="shared" si="576"/>
        <v>2253100.3910115361</v>
      </c>
      <c r="AO169" s="146" t="e">
        <f t="shared" si="576"/>
        <v>#REF!</v>
      </c>
      <c r="AP169" s="146">
        <f t="shared" si="576"/>
        <v>2273872.977215433</v>
      </c>
      <c r="AQ169" s="146">
        <f t="shared" si="576"/>
        <v>2368697.7840632899</v>
      </c>
      <c r="AR169" s="146">
        <f t="shared" si="576"/>
        <v>2255279.9868377266</v>
      </c>
      <c r="AS169" s="146">
        <v>2257502.3081517126</v>
      </c>
      <c r="AT169" s="146">
        <f t="shared" ref="AT169:AV169" si="577">AT170+AT180+AT184</f>
        <v>2040205.0521506732</v>
      </c>
      <c r="AU169" s="146" t="e">
        <f t="shared" si="577"/>
        <v>#REF!</v>
      </c>
      <c r="AV169" s="146">
        <f t="shared" si="577"/>
        <v>2257282.191241554</v>
      </c>
      <c r="AW169" s="146" t="e">
        <f t="shared" ref="AW169:AW178" si="578">SUM(AK169:AV169)</f>
        <v>#REF!</v>
      </c>
      <c r="AY169" s="146" t="e">
        <f t="shared" ref="AY169:BJ169" si="579">AY170+AY180+AY184</f>
        <v>#REF!</v>
      </c>
      <c r="AZ169" s="146" t="e">
        <f t="shared" si="579"/>
        <v>#REF!</v>
      </c>
      <c r="BA169" s="146" t="e">
        <f t="shared" si="579"/>
        <v>#REF!</v>
      </c>
      <c r="BB169" s="146" t="e">
        <f t="shared" si="579"/>
        <v>#REF!</v>
      </c>
      <c r="BC169" s="146" t="e">
        <f t="shared" si="579"/>
        <v>#REF!</v>
      </c>
      <c r="BD169" s="146" t="e">
        <f t="shared" si="579"/>
        <v>#REF!</v>
      </c>
      <c r="BE169" s="146" t="e">
        <f t="shared" si="579"/>
        <v>#REF!</v>
      </c>
      <c r="BF169" s="146" t="e">
        <f t="shared" si="579"/>
        <v>#REF!</v>
      </c>
      <c r="BG169" s="146" t="e">
        <f t="shared" si="579"/>
        <v>#REF!</v>
      </c>
      <c r="BH169" s="146">
        <f t="shared" si="579"/>
        <v>2205366.3337965789</v>
      </c>
      <c r="BI169" s="146" t="e">
        <f t="shared" si="579"/>
        <v>#REF!</v>
      </c>
      <c r="BJ169" s="146">
        <f t="shared" si="579"/>
        <v>2265393.3662133478</v>
      </c>
      <c r="BK169" s="146" t="e">
        <f t="shared" ref="BK169:BK178" si="580">SUM(AY169:BJ169)</f>
        <v>#REF!</v>
      </c>
      <c r="BM169" s="146" t="e">
        <f t="shared" ref="BM169:BX169" si="581">BM170+BM180+BM184</f>
        <v>#REF!</v>
      </c>
      <c r="BN169" s="146" t="e">
        <f t="shared" si="581"/>
        <v>#REF!</v>
      </c>
      <c r="BO169" s="146" t="e">
        <f t="shared" si="581"/>
        <v>#REF!</v>
      </c>
      <c r="BP169" s="146" t="e">
        <f t="shared" si="581"/>
        <v>#REF!</v>
      </c>
      <c r="BQ169" s="146" t="e">
        <f t="shared" si="581"/>
        <v>#REF!</v>
      </c>
      <c r="BR169" s="146" t="e">
        <f t="shared" si="581"/>
        <v>#REF!</v>
      </c>
      <c r="BS169" s="146" t="e">
        <f t="shared" si="581"/>
        <v>#REF!</v>
      </c>
      <c r="BT169" s="146" t="e">
        <f t="shared" si="581"/>
        <v>#REF!</v>
      </c>
      <c r="BU169" s="146" t="e">
        <f t="shared" si="581"/>
        <v>#REF!</v>
      </c>
      <c r="BV169" s="146">
        <f t="shared" si="581"/>
        <v>2138235.6374127637</v>
      </c>
      <c r="BW169" s="146" t="e">
        <f t="shared" si="581"/>
        <v>#REF!</v>
      </c>
      <c r="BX169" s="146">
        <f t="shared" si="581"/>
        <v>2257223.8364750366</v>
      </c>
      <c r="BY169" s="146" t="e">
        <f t="shared" ref="BY169:BY178" si="582">SUM(BM169:BX169)</f>
        <v>#REF!</v>
      </c>
      <c r="CA169" s="146" t="e">
        <f t="shared" ref="CA169:CL169" si="583">CA170+CA180+CA184</f>
        <v>#REF!</v>
      </c>
      <c r="CB169" s="146" t="e">
        <f t="shared" si="583"/>
        <v>#REF!</v>
      </c>
      <c r="CC169" s="146" t="e">
        <f t="shared" si="583"/>
        <v>#REF!</v>
      </c>
      <c r="CD169" s="146" t="e">
        <f t="shared" si="583"/>
        <v>#REF!</v>
      </c>
      <c r="CE169" s="146" t="e">
        <f t="shared" si="583"/>
        <v>#REF!</v>
      </c>
      <c r="CF169" s="146" t="e">
        <f t="shared" si="583"/>
        <v>#REF!</v>
      </c>
      <c r="CG169" s="146" t="e">
        <f t="shared" si="583"/>
        <v>#REF!</v>
      </c>
      <c r="CH169" s="146" t="e">
        <f t="shared" si="583"/>
        <v>#REF!</v>
      </c>
      <c r="CI169" s="146" t="e">
        <f t="shared" si="583"/>
        <v>#REF!</v>
      </c>
      <c r="CJ169" s="146">
        <f t="shared" si="583"/>
        <v>0</v>
      </c>
      <c r="CK169" s="146" t="e">
        <f t="shared" si="583"/>
        <v>#REF!</v>
      </c>
      <c r="CL169" s="146">
        <f t="shared" si="583"/>
        <v>0</v>
      </c>
      <c r="CM169" s="146" t="e">
        <f t="shared" ref="CM169:CM178" si="584">SUM(CA169:CL169)</f>
        <v>#REF!</v>
      </c>
      <c r="CO169" s="146" t="e">
        <f t="shared" ref="CO169:CR169" si="585">CO170+CO180+CO184</f>
        <v>#REF!</v>
      </c>
      <c r="CP169" s="146" t="e">
        <f t="shared" si="585"/>
        <v>#REF!</v>
      </c>
      <c r="CQ169" s="146" t="e">
        <f t="shared" si="585"/>
        <v>#REF!</v>
      </c>
      <c r="CR169" s="146" t="e">
        <f t="shared" si="585"/>
        <v>#REF!</v>
      </c>
      <c r="CS169" s="146" t="e">
        <f t="shared" ref="CS169:CS178" si="586">SUM(CO169:CR169)</f>
        <v>#REF!</v>
      </c>
      <c r="CU169" s="146" t="e">
        <f t="shared" ref="CU169:CX169" si="587">CU170+CU180+CU184</f>
        <v>#REF!</v>
      </c>
      <c r="CV169" s="146" t="e">
        <f t="shared" si="587"/>
        <v>#REF!</v>
      </c>
      <c r="CW169" s="146" t="e">
        <f t="shared" si="587"/>
        <v>#REF!</v>
      </c>
      <c r="CX169" s="146" t="e">
        <f t="shared" si="587"/>
        <v>#REF!</v>
      </c>
      <c r="CY169" s="146" t="e">
        <f t="shared" ref="CY169:CY178" si="588">SUM(CU169:CX169)</f>
        <v>#REF!</v>
      </c>
      <c r="DA169" s="146" t="e">
        <f t="shared" ref="DA169:DS169" si="589">DA170+DA180+DA184</f>
        <v>#REF!</v>
      </c>
      <c r="DB169" s="146" t="e">
        <f t="shared" si="589"/>
        <v>#REF!</v>
      </c>
      <c r="DC169" s="146" t="e">
        <f t="shared" si="589"/>
        <v>#REF!</v>
      </c>
      <c r="DD169" s="146" t="e">
        <f t="shared" si="589"/>
        <v>#REF!</v>
      </c>
      <c r="DE169" s="146" t="e">
        <f t="shared" si="589"/>
        <v>#REF!</v>
      </c>
      <c r="DF169" s="146" t="e">
        <f t="shared" si="589"/>
        <v>#REF!</v>
      </c>
      <c r="DG169" s="146" t="e">
        <f t="shared" si="589"/>
        <v>#REF!</v>
      </c>
      <c r="DH169" s="146" t="e">
        <f t="shared" si="589"/>
        <v>#REF!</v>
      </c>
      <c r="DI169" s="146" t="e">
        <f t="shared" si="589"/>
        <v>#REF!</v>
      </c>
      <c r="DJ169" s="146" t="e">
        <f t="shared" si="589"/>
        <v>#REF!</v>
      </c>
      <c r="DK169" s="146" t="e">
        <f t="shared" si="589"/>
        <v>#REF!</v>
      </c>
      <c r="DL169" s="146" t="e">
        <f t="shared" si="589"/>
        <v>#REF!</v>
      </c>
      <c r="DM169" s="146" t="e">
        <f t="shared" si="589"/>
        <v>#REF!</v>
      </c>
      <c r="DN169" s="146" t="e">
        <f t="shared" si="589"/>
        <v>#REF!</v>
      </c>
      <c r="DO169" s="146" t="e">
        <f t="shared" si="589"/>
        <v>#REF!</v>
      </c>
      <c r="DP169" s="146" t="e">
        <f t="shared" si="589"/>
        <v>#REF!</v>
      </c>
      <c r="DQ169" s="146" t="e">
        <f t="shared" si="589"/>
        <v>#REF!</v>
      </c>
      <c r="DR169" s="146" t="e">
        <f t="shared" si="589"/>
        <v>#REF!</v>
      </c>
      <c r="DS169" s="146" t="e">
        <f t="shared" si="589"/>
        <v>#REF!</v>
      </c>
      <c r="DU169" s="146" t="e">
        <f t="shared" ref="DU169:DU178" si="590">SUM(BO169:BZ169)</f>
        <v>#REF!</v>
      </c>
      <c r="DW169" s="146" t="e">
        <f t="shared" ref="DW169:DW178" si="591">SUM(BQ169:DV169)</f>
        <v>#REF!</v>
      </c>
      <c r="DX169" s="146" t="e">
        <f t="shared" ref="DX169:DX178" si="592">SUM(DL169:DW169)</f>
        <v>#REF!</v>
      </c>
    </row>
    <row r="170" spans="1:128" s="10" customFormat="1" hidden="1" x14ac:dyDescent="0.3">
      <c r="A170" s="21"/>
      <c r="B170" s="136"/>
      <c r="C170" s="137"/>
      <c r="D170" s="136"/>
      <c r="E170" s="137"/>
      <c r="F170" s="138" t="s">
        <v>61</v>
      </c>
      <c r="G170" s="147" t="s">
        <v>179</v>
      </c>
      <c r="I170" s="148">
        <f t="shared" ref="I170:T170" si="593">SUM(I171:I178)</f>
        <v>0</v>
      </c>
      <c r="J170" s="148">
        <f t="shared" si="593"/>
        <v>0</v>
      </c>
      <c r="K170" s="148">
        <f t="shared" si="593"/>
        <v>0</v>
      </c>
      <c r="L170" s="148">
        <f t="shared" si="593"/>
        <v>0</v>
      </c>
      <c r="M170" s="148">
        <f t="shared" si="593"/>
        <v>0</v>
      </c>
      <c r="N170" s="148">
        <f t="shared" si="593"/>
        <v>0</v>
      </c>
      <c r="O170" s="148">
        <f t="shared" si="593"/>
        <v>0</v>
      </c>
      <c r="P170" s="148">
        <f t="shared" si="593"/>
        <v>0</v>
      </c>
      <c r="Q170" s="148">
        <f t="shared" si="593"/>
        <v>0</v>
      </c>
      <c r="R170" s="148">
        <f t="shared" si="593"/>
        <v>0</v>
      </c>
      <c r="S170" s="148">
        <f t="shared" si="593"/>
        <v>0</v>
      </c>
      <c r="T170" s="148">
        <f t="shared" si="593"/>
        <v>0</v>
      </c>
      <c r="U170" s="148">
        <f t="shared" si="573"/>
        <v>0</v>
      </c>
      <c r="W170" s="148">
        <f>SUM(W171:W178)</f>
        <v>0</v>
      </c>
      <c r="X170" s="148">
        <f>SUM(X171:X178)</f>
        <v>0</v>
      </c>
      <c r="Y170" s="148">
        <f>SUM(Y171:Y178)</f>
        <v>0</v>
      </c>
      <c r="Z170" s="148">
        <f t="shared" ref="Z170:AH170" si="594">SUM(Z171:Z178)</f>
        <v>0</v>
      </c>
      <c r="AA170" s="148">
        <f t="shared" si="594"/>
        <v>0</v>
      </c>
      <c r="AB170" s="148">
        <f t="shared" si="594"/>
        <v>0</v>
      </c>
      <c r="AC170" s="148">
        <f t="shared" si="594"/>
        <v>0</v>
      </c>
      <c r="AD170" s="148">
        <f t="shared" si="594"/>
        <v>0</v>
      </c>
      <c r="AE170" s="148">
        <f t="shared" si="594"/>
        <v>0</v>
      </c>
      <c r="AF170" s="148">
        <f t="shared" si="594"/>
        <v>0</v>
      </c>
      <c r="AG170" s="148">
        <f t="shared" si="594"/>
        <v>0</v>
      </c>
      <c r="AH170" s="148">
        <f t="shared" si="594"/>
        <v>0</v>
      </c>
      <c r="AI170" s="148">
        <f t="shared" si="575"/>
        <v>0</v>
      </c>
      <c r="AK170" s="149">
        <f t="shared" ref="AK170:AR170" si="595">SUM(AK171:AK178)</f>
        <v>979007.33132460725</v>
      </c>
      <c r="AL170" s="149">
        <f t="shared" si="595"/>
        <v>754372.70312063384</v>
      </c>
      <c r="AM170" s="149">
        <f t="shared" si="595"/>
        <v>1091031.9266322816</v>
      </c>
      <c r="AN170" s="149">
        <f t="shared" si="595"/>
        <v>965871.26791574608</v>
      </c>
      <c r="AO170" s="149">
        <f t="shared" si="595"/>
        <v>1131768.3143982091</v>
      </c>
      <c r="AP170" s="149">
        <f t="shared" si="595"/>
        <v>1065959.7096528152</v>
      </c>
      <c r="AQ170" s="149">
        <f t="shared" si="595"/>
        <v>1086580.3157801025</v>
      </c>
      <c r="AR170" s="149">
        <f t="shared" si="595"/>
        <v>976756.09218296199</v>
      </c>
      <c r="AS170" s="149">
        <v>1043567.5925607479</v>
      </c>
      <c r="AT170" s="149">
        <f t="shared" ref="AT170:AV170" si="596">SUM(AT171:AT178)</f>
        <v>905939.73650852474</v>
      </c>
      <c r="AU170" s="149">
        <f t="shared" si="596"/>
        <v>1018574.1127691616</v>
      </c>
      <c r="AV170" s="149">
        <f t="shared" si="596"/>
        <v>984285.82735288294</v>
      </c>
      <c r="AW170" s="148">
        <f t="shared" si="578"/>
        <v>12003714.930198675</v>
      </c>
      <c r="AY170" s="149">
        <f t="shared" ref="AY170:BJ170" si="597">SUM(AY171:AY178)</f>
        <v>812215.65010919957</v>
      </c>
      <c r="AZ170" s="149">
        <f t="shared" si="597"/>
        <v>932971.41592883389</v>
      </c>
      <c r="BA170" s="149">
        <f t="shared" si="597"/>
        <v>1022939.5046771959</v>
      </c>
      <c r="BB170" s="149">
        <f t="shared" si="597"/>
        <v>984994.78131379909</v>
      </c>
      <c r="BC170" s="149">
        <f t="shared" si="597"/>
        <v>951969.24660970119</v>
      </c>
      <c r="BD170" s="149">
        <f t="shared" si="597"/>
        <v>1013755.3680008185</v>
      </c>
      <c r="BE170" s="149">
        <f t="shared" si="597"/>
        <v>1041009.0193949688</v>
      </c>
      <c r="BF170" s="149" t="e">
        <f t="shared" si="597"/>
        <v>#REF!</v>
      </c>
      <c r="BG170" s="149">
        <f t="shared" si="597"/>
        <v>870601.8757479937</v>
      </c>
      <c r="BH170" s="149">
        <f t="shared" si="597"/>
        <v>992514.91923851334</v>
      </c>
      <c r="BI170" s="149">
        <f t="shared" si="597"/>
        <v>975913.14154516032</v>
      </c>
      <c r="BJ170" s="149">
        <f t="shared" si="597"/>
        <v>1029162.2829209651</v>
      </c>
      <c r="BK170" s="148" t="e">
        <f t="shared" si="580"/>
        <v>#REF!</v>
      </c>
      <c r="BM170" s="149">
        <f t="shared" ref="BM170:BX170" si="598">SUM(BM171:BM178)</f>
        <v>913030.88522207434</v>
      </c>
      <c r="BN170" s="149">
        <f t="shared" si="598"/>
        <v>961479.03507580748</v>
      </c>
      <c r="BO170" s="149">
        <f t="shared" si="598"/>
        <v>1054865.0942232886</v>
      </c>
      <c r="BP170" s="149">
        <f t="shared" si="598"/>
        <v>1002215.424481996</v>
      </c>
      <c r="BQ170" s="149">
        <f t="shared" si="598"/>
        <v>1027948.5204748502</v>
      </c>
      <c r="BR170" s="149">
        <f t="shared" si="598"/>
        <v>1010075.368718238</v>
      </c>
      <c r="BS170" s="149">
        <f t="shared" si="598"/>
        <v>1038153.6405904584</v>
      </c>
      <c r="BT170" s="149" t="e">
        <f t="shared" si="598"/>
        <v>#REF!</v>
      </c>
      <c r="BU170" s="149">
        <f t="shared" si="598"/>
        <v>1020925.7077166899</v>
      </c>
      <c r="BV170" s="149">
        <f t="shared" si="598"/>
        <v>897254.97370820795</v>
      </c>
      <c r="BW170" s="149">
        <f t="shared" si="598"/>
        <v>1004385.0145859674</v>
      </c>
      <c r="BX170" s="149">
        <f t="shared" si="598"/>
        <v>1031595.3074888604</v>
      </c>
      <c r="BY170" s="148" t="e">
        <f t="shared" si="582"/>
        <v>#REF!</v>
      </c>
      <c r="CA170" s="149">
        <f t="shared" ref="CA170:CL170" si="599">SUM(CA171:CA178)</f>
        <v>0</v>
      </c>
      <c r="CB170" s="149">
        <f t="shared" si="599"/>
        <v>0</v>
      </c>
      <c r="CC170" s="149">
        <f t="shared" si="599"/>
        <v>0</v>
      </c>
      <c r="CD170" s="149">
        <f t="shared" si="599"/>
        <v>0</v>
      </c>
      <c r="CE170" s="149">
        <f t="shared" si="599"/>
        <v>0</v>
      </c>
      <c r="CF170" s="149">
        <f t="shared" si="599"/>
        <v>0</v>
      </c>
      <c r="CG170" s="149">
        <f t="shared" si="599"/>
        <v>0</v>
      </c>
      <c r="CH170" s="149" t="e">
        <f t="shared" si="599"/>
        <v>#REF!</v>
      </c>
      <c r="CI170" s="149">
        <f t="shared" si="599"/>
        <v>0</v>
      </c>
      <c r="CJ170" s="149">
        <f t="shared" si="599"/>
        <v>0</v>
      </c>
      <c r="CK170" s="149">
        <f t="shared" si="599"/>
        <v>0</v>
      </c>
      <c r="CL170" s="149">
        <f t="shared" si="599"/>
        <v>0</v>
      </c>
      <c r="CM170" s="148" t="e">
        <f t="shared" si="584"/>
        <v>#REF!</v>
      </c>
      <c r="CO170" s="149">
        <f t="shared" ref="CO170:CR170" si="600">SUM(CO171:CO178)</f>
        <v>0</v>
      </c>
      <c r="CP170" s="149">
        <f t="shared" si="600"/>
        <v>0</v>
      </c>
      <c r="CQ170" s="149">
        <f t="shared" si="600"/>
        <v>0</v>
      </c>
      <c r="CR170" s="149">
        <f t="shared" si="600"/>
        <v>0</v>
      </c>
      <c r="CS170" s="148">
        <f t="shared" si="586"/>
        <v>0</v>
      </c>
      <c r="CU170" s="149">
        <f t="shared" ref="CU170:CX170" si="601">SUM(CU171:CU178)</f>
        <v>0</v>
      </c>
      <c r="CV170" s="149">
        <f t="shared" si="601"/>
        <v>0</v>
      </c>
      <c r="CW170" s="149">
        <f t="shared" si="601"/>
        <v>0</v>
      </c>
      <c r="CX170" s="149">
        <f t="shared" si="601"/>
        <v>0</v>
      </c>
      <c r="CY170" s="148">
        <f t="shared" si="588"/>
        <v>0</v>
      </c>
      <c r="DA170" s="149">
        <f t="shared" ref="DA170:DS170" si="602">SUM(DA171:DA178)</f>
        <v>0</v>
      </c>
      <c r="DB170" s="149">
        <f t="shared" si="602"/>
        <v>0</v>
      </c>
      <c r="DC170" s="149">
        <f t="shared" si="602"/>
        <v>0</v>
      </c>
      <c r="DD170" s="149">
        <f t="shared" si="602"/>
        <v>0</v>
      </c>
      <c r="DE170" s="149">
        <f t="shared" si="602"/>
        <v>0</v>
      </c>
      <c r="DF170" s="149">
        <f t="shared" si="602"/>
        <v>0</v>
      </c>
      <c r="DG170" s="149">
        <f t="shared" si="602"/>
        <v>0</v>
      </c>
      <c r="DH170" s="149">
        <f t="shared" si="602"/>
        <v>0</v>
      </c>
      <c r="DI170" s="149">
        <f t="shared" si="602"/>
        <v>0</v>
      </c>
      <c r="DJ170" s="149">
        <f t="shared" si="602"/>
        <v>0</v>
      </c>
      <c r="DK170" s="149">
        <f t="shared" si="602"/>
        <v>0</v>
      </c>
      <c r="DL170" s="149">
        <f t="shared" si="602"/>
        <v>0</v>
      </c>
      <c r="DM170" s="149">
        <f t="shared" si="602"/>
        <v>0</v>
      </c>
      <c r="DN170" s="149">
        <f t="shared" si="602"/>
        <v>0</v>
      </c>
      <c r="DO170" s="149">
        <f t="shared" si="602"/>
        <v>0</v>
      </c>
      <c r="DP170" s="149">
        <f t="shared" si="602"/>
        <v>0</v>
      </c>
      <c r="DQ170" s="149">
        <f t="shared" si="602"/>
        <v>0</v>
      </c>
      <c r="DR170" s="149">
        <f t="shared" si="602"/>
        <v>0</v>
      </c>
      <c r="DS170" s="149">
        <f t="shared" si="602"/>
        <v>0</v>
      </c>
      <c r="DU170" s="148" t="e">
        <f t="shared" si="590"/>
        <v>#REF!</v>
      </c>
      <c r="DW170" s="148" t="e">
        <f t="shared" si="591"/>
        <v>#REF!</v>
      </c>
      <c r="DX170" s="148" t="e">
        <f t="shared" si="592"/>
        <v>#REF!</v>
      </c>
    </row>
    <row r="171" spans="1:128" hidden="1" x14ac:dyDescent="0.3">
      <c r="B171" s="15" t="s">
        <v>63</v>
      </c>
      <c r="C171" s="16" t="s">
        <v>64</v>
      </c>
      <c r="D171" s="15" t="s">
        <v>65</v>
      </c>
      <c r="E171" s="16" t="s">
        <v>66</v>
      </c>
      <c r="F171" s="68" t="s">
        <v>67</v>
      </c>
      <c r="G171" s="39" t="s">
        <v>179</v>
      </c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>
        <f t="shared" si="573"/>
        <v>0</v>
      </c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0">
        <f t="shared" si="575"/>
        <v>0</v>
      </c>
      <c r="AK171" s="40">
        <f t="shared" ref="AK171:AR173" si="603">AK108*AK$203</f>
        <v>23961.724149929978</v>
      </c>
      <c r="AL171" s="40">
        <f t="shared" si="603"/>
        <v>18218.741324498664</v>
      </c>
      <c r="AM171" s="40">
        <f t="shared" si="603"/>
        <v>24961.678826479623</v>
      </c>
      <c r="AN171" s="40">
        <f t="shared" si="603"/>
        <v>22388.223750634654</v>
      </c>
      <c r="AO171" s="40">
        <f t="shared" si="603"/>
        <v>18052.277519521394</v>
      </c>
      <c r="AP171" s="40">
        <f t="shared" si="603"/>
        <v>19001.967973270504</v>
      </c>
      <c r="AQ171" s="40">
        <f t="shared" si="603"/>
        <v>20162.4665817655</v>
      </c>
      <c r="AR171" s="40">
        <f t="shared" si="603"/>
        <v>19281.704910103545</v>
      </c>
      <c r="AS171" s="40">
        <v>19336.071058639907</v>
      </c>
      <c r="AT171" s="40">
        <f t="shared" ref="AT171:AV173" si="604">AT108*AT$203</f>
        <v>18179.559922944401</v>
      </c>
      <c r="AU171" s="40">
        <f t="shared" si="604"/>
        <v>19785.71024972777</v>
      </c>
      <c r="AV171" s="40">
        <f t="shared" si="604"/>
        <v>20102.829170788264</v>
      </c>
      <c r="AW171" s="40">
        <f t="shared" si="578"/>
        <v>243432.9554383042</v>
      </c>
      <c r="AY171" s="40">
        <f t="shared" ref="AY171:BJ173" si="605">AY108*AY$203</f>
        <v>15071.385579773229</v>
      </c>
      <c r="AZ171" s="40">
        <f t="shared" si="605"/>
        <v>17312.116483448652</v>
      </c>
      <c r="BA171" s="40">
        <f t="shared" si="605"/>
        <v>18981.55458799579</v>
      </c>
      <c r="BB171" s="40">
        <f t="shared" si="605"/>
        <v>18277.45641351381</v>
      </c>
      <c r="BC171" s="40">
        <f t="shared" si="605"/>
        <v>17664.638170678027</v>
      </c>
      <c r="BD171" s="40">
        <f t="shared" si="605"/>
        <v>18811.134743157283</v>
      </c>
      <c r="BE171" s="40">
        <f t="shared" si="605"/>
        <v>19316.850544819976</v>
      </c>
      <c r="BF171" s="40">
        <f t="shared" si="605"/>
        <v>19387.013850737392</v>
      </c>
      <c r="BG171" s="40">
        <f t="shared" si="605"/>
        <v>16154.794055135158</v>
      </c>
      <c r="BH171" s="40">
        <f t="shared" si="605"/>
        <v>18416.999277851875</v>
      </c>
      <c r="BI171" s="40">
        <f t="shared" si="605"/>
        <v>18108.938490187214</v>
      </c>
      <c r="BJ171" s="40">
        <f t="shared" si="605"/>
        <v>19097.023786695248</v>
      </c>
      <c r="BK171" s="40">
        <f t="shared" si="580"/>
        <v>216599.90598399364</v>
      </c>
      <c r="BM171" s="40">
        <f t="shared" ref="BM171:BX173" si="606">BM108*BM$203</f>
        <v>22019.77771148484</v>
      </c>
      <c r="BN171" s="40">
        <f t="shared" si="606"/>
        <v>20743.729822853387</v>
      </c>
      <c r="BO171" s="40">
        <f t="shared" si="606"/>
        <v>20384.714653707088</v>
      </c>
      <c r="BP171" s="40">
        <f t="shared" si="606"/>
        <v>18597.000801860286</v>
      </c>
      <c r="BQ171" s="40">
        <f t="shared" si="606"/>
        <v>19074.501342286319</v>
      </c>
      <c r="BR171" s="40">
        <f t="shared" si="606"/>
        <v>18742.849075288646</v>
      </c>
      <c r="BS171" s="40">
        <f t="shared" si="606"/>
        <v>19263.86644517439</v>
      </c>
      <c r="BT171" s="40">
        <f t="shared" si="606"/>
        <v>19002.921999097645</v>
      </c>
      <c r="BU171" s="40">
        <f t="shared" si="606"/>
        <v>18944.186789841344</v>
      </c>
      <c r="BV171" s="40">
        <f t="shared" si="606"/>
        <v>16649.366052362559</v>
      </c>
      <c r="BW171" s="40">
        <f t="shared" si="606"/>
        <v>18637.259480700832</v>
      </c>
      <c r="BX171" s="40">
        <f t="shared" si="606"/>
        <v>19142.170726898737</v>
      </c>
      <c r="BY171" s="40">
        <f t="shared" si="582"/>
        <v>231202.34490155606</v>
      </c>
      <c r="CA171" s="40">
        <f t="shared" ref="CA171:CL173" si="607">CA108*CA$203</f>
        <v>0</v>
      </c>
      <c r="CB171" s="40">
        <f t="shared" si="607"/>
        <v>0</v>
      </c>
      <c r="CC171" s="40">
        <f t="shared" si="607"/>
        <v>0</v>
      </c>
      <c r="CD171" s="40">
        <f t="shared" si="607"/>
        <v>0</v>
      </c>
      <c r="CE171" s="40">
        <f t="shared" si="607"/>
        <v>0</v>
      </c>
      <c r="CF171" s="40">
        <f t="shared" si="607"/>
        <v>0</v>
      </c>
      <c r="CG171" s="40">
        <f t="shared" si="607"/>
        <v>0</v>
      </c>
      <c r="CH171" s="40">
        <f t="shared" si="607"/>
        <v>0</v>
      </c>
      <c r="CI171" s="40">
        <f t="shared" si="607"/>
        <v>0</v>
      </c>
      <c r="CJ171" s="40">
        <f t="shared" si="607"/>
        <v>0</v>
      </c>
      <c r="CK171" s="40">
        <f t="shared" si="607"/>
        <v>0</v>
      </c>
      <c r="CL171" s="40">
        <f t="shared" si="607"/>
        <v>0</v>
      </c>
      <c r="CM171" s="40">
        <f t="shared" si="584"/>
        <v>0</v>
      </c>
      <c r="CO171" s="40">
        <f t="shared" ref="CO171:CR173" si="608">CO108*CO$203</f>
        <v>0</v>
      </c>
      <c r="CP171" s="40">
        <f t="shared" si="608"/>
        <v>0</v>
      </c>
      <c r="CQ171" s="40">
        <f t="shared" si="608"/>
        <v>0</v>
      </c>
      <c r="CR171" s="40">
        <f t="shared" si="608"/>
        <v>0</v>
      </c>
      <c r="CS171" s="40">
        <f t="shared" si="586"/>
        <v>0</v>
      </c>
      <c r="CU171" s="40">
        <f t="shared" ref="CU171:CX173" si="609">CU108*CU$203</f>
        <v>0</v>
      </c>
      <c r="CV171" s="40">
        <f t="shared" si="609"/>
        <v>0</v>
      </c>
      <c r="CW171" s="40">
        <f t="shared" si="609"/>
        <v>0</v>
      </c>
      <c r="CX171" s="40">
        <f t="shared" si="609"/>
        <v>0</v>
      </c>
      <c r="CY171" s="40">
        <f t="shared" si="588"/>
        <v>0</v>
      </c>
      <c r="DA171" s="40">
        <f t="shared" ref="DA171:DS173" si="610">DA108*DA$203</f>
        <v>0</v>
      </c>
      <c r="DB171" s="40">
        <f t="shared" si="610"/>
        <v>0</v>
      </c>
      <c r="DC171" s="40">
        <f t="shared" si="610"/>
        <v>0</v>
      </c>
      <c r="DD171" s="40">
        <f t="shared" si="610"/>
        <v>0</v>
      </c>
      <c r="DE171" s="40">
        <f t="shared" si="610"/>
        <v>0</v>
      </c>
      <c r="DF171" s="40">
        <f t="shared" si="610"/>
        <v>0</v>
      </c>
      <c r="DG171" s="40">
        <f t="shared" si="610"/>
        <v>0</v>
      </c>
      <c r="DH171" s="40">
        <f t="shared" si="610"/>
        <v>0</v>
      </c>
      <c r="DI171" s="40">
        <f t="shared" si="610"/>
        <v>0</v>
      </c>
      <c r="DJ171" s="40">
        <f t="shared" si="610"/>
        <v>0</v>
      </c>
      <c r="DK171" s="40">
        <f t="shared" si="610"/>
        <v>0</v>
      </c>
      <c r="DL171" s="40">
        <f t="shared" si="610"/>
        <v>0</v>
      </c>
      <c r="DM171" s="40">
        <f t="shared" si="610"/>
        <v>0</v>
      </c>
      <c r="DN171" s="40">
        <f t="shared" si="610"/>
        <v>0</v>
      </c>
      <c r="DO171" s="40">
        <f t="shared" si="610"/>
        <v>0</v>
      </c>
      <c r="DP171" s="40">
        <f t="shared" si="610"/>
        <v>0</v>
      </c>
      <c r="DQ171" s="40">
        <f t="shared" si="610"/>
        <v>0</v>
      </c>
      <c r="DR171" s="40">
        <f t="shared" si="610"/>
        <v>0</v>
      </c>
      <c r="DS171" s="40">
        <f t="shared" si="610"/>
        <v>0</v>
      </c>
      <c r="DU171" s="40">
        <f t="shared" si="590"/>
        <v>419641.1822687739</v>
      </c>
      <c r="DW171" s="40">
        <f t="shared" si="591"/>
        <v>800300.64908198046</v>
      </c>
      <c r="DX171" s="40">
        <f t="shared" si="592"/>
        <v>1219941.8313507545</v>
      </c>
    </row>
    <row r="172" spans="1:128" hidden="1" x14ac:dyDescent="0.3">
      <c r="B172" s="15" t="s">
        <v>68</v>
      </c>
      <c r="C172" s="16" t="s">
        <v>69</v>
      </c>
      <c r="D172" s="15" t="s">
        <v>70</v>
      </c>
      <c r="E172" s="16" t="s">
        <v>71</v>
      </c>
      <c r="F172" s="68" t="s">
        <v>72</v>
      </c>
      <c r="G172" s="39" t="s">
        <v>179</v>
      </c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>
        <f t="shared" si="573"/>
        <v>0</v>
      </c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0">
        <f t="shared" si="575"/>
        <v>0</v>
      </c>
      <c r="AK172" s="40">
        <f t="shared" si="603"/>
        <v>32390.104825804301</v>
      </c>
      <c r="AL172" s="40">
        <f t="shared" si="603"/>
        <v>34611.889920907961</v>
      </c>
      <c r="AM172" s="40">
        <f t="shared" si="603"/>
        <v>37136.630561456157</v>
      </c>
      <c r="AN172" s="40">
        <f t="shared" si="603"/>
        <v>33681.212330597016</v>
      </c>
      <c r="AO172" s="40">
        <f t="shared" si="603"/>
        <v>38978.421632443911</v>
      </c>
      <c r="AP172" s="40">
        <f t="shared" si="603"/>
        <v>36000.046108338807</v>
      </c>
      <c r="AQ172" s="40">
        <f t="shared" si="603"/>
        <v>37317.65018720724</v>
      </c>
      <c r="AR172" s="40">
        <f t="shared" si="603"/>
        <v>31951.777808821647</v>
      </c>
      <c r="AS172" s="40">
        <v>34720.668946493337</v>
      </c>
      <c r="AT172" s="40">
        <f t="shared" si="604"/>
        <v>29214.970583556846</v>
      </c>
      <c r="AU172" s="40">
        <f t="shared" si="604"/>
        <v>32045.878701119698</v>
      </c>
      <c r="AV172" s="40">
        <f t="shared" si="604"/>
        <v>32299.717816349606</v>
      </c>
      <c r="AW172" s="40">
        <f t="shared" si="578"/>
        <v>410348.96942309657</v>
      </c>
      <c r="AY172" s="40">
        <f t="shared" si="605"/>
        <v>27894.83581394477</v>
      </c>
      <c r="AZ172" s="40">
        <f t="shared" si="605"/>
        <v>32042.086929671219</v>
      </c>
      <c r="BA172" s="40">
        <f t="shared" si="605"/>
        <v>35131.962215615982</v>
      </c>
      <c r="BB172" s="40">
        <f t="shared" si="605"/>
        <v>33828.783893349966</v>
      </c>
      <c r="BC172" s="40">
        <f t="shared" si="605"/>
        <v>32694.550801295296</v>
      </c>
      <c r="BD172" s="40">
        <f t="shared" si="605"/>
        <v>34816.541077589485</v>
      </c>
      <c r="BE172" s="40">
        <f t="shared" si="605"/>
        <v>35752.543887764456</v>
      </c>
      <c r="BF172" s="40">
        <f t="shared" si="605"/>
        <v>35882.405464748903</v>
      </c>
      <c r="BG172" s="40">
        <f t="shared" si="605"/>
        <v>29900.059645535704</v>
      </c>
      <c r="BH172" s="40">
        <f t="shared" si="605"/>
        <v>34087.056450250238</v>
      </c>
      <c r="BI172" s="40">
        <f t="shared" si="605"/>
        <v>33516.882921934906</v>
      </c>
      <c r="BJ172" s="40">
        <f t="shared" si="605"/>
        <v>35345.678089464491</v>
      </c>
      <c r="BK172" s="40">
        <f t="shared" si="580"/>
        <v>400893.38719116536</v>
      </c>
      <c r="BM172" s="40">
        <f t="shared" si="606"/>
        <v>29181.66627528756</v>
      </c>
      <c r="BN172" s="40">
        <f t="shared" si="606"/>
        <v>33374.416284556093</v>
      </c>
      <c r="BO172" s="40">
        <f t="shared" si="606"/>
        <v>37293.726567486061</v>
      </c>
      <c r="BP172" s="40">
        <f t="shared" si="606"/>
        <v>34420.211814891241</v>
      </c>
      <c r="BQ172" s="40">
        <f t="shared" si="606"/>
        <v>35303.992480295354</v>
      </c>
      <c r="BR172" s="40">
        <f t="shared" si="606"/>
        <v>34690.154722230269</v>
      </c>
      <c r="BS172" s="40">
        <f t="shared" si="606"/>
        <v>35654.478401181274</v>
      </c>
      <c r="BT172" s="40">
        <f t="shared" si="606"/>
        <v>35171.51003431523</v>
      </c>
      <c r="BU172" s="40">
        <f t="shared" si="606"/>
        <v>35062.800121080632</v>
      </c>
      <c r="BV172" s="40">
        <f t="shared" si="606"/>
        <v>30815.436973506683</v>
      </c>
      <c r="BW172" s="40">
        <f t="shared" si="606"/>
        <v>34494.724488619824</v>
      </c>
      <c r="BX172" s="40">
        <f t="shared" si="606"/>
        <v>35429.238189351287</v>
      </c>
      <c r="BY172" s="40">
        <f t="shared" si="582"/>
        <v>410892.35635280155</v>
      </c>
      <c r="CA172" s="40">
        <f t="shared" si="607"/>
        <v>0</v>
      </c>
      <c r="CB172" s="40">
        <f t="shared" si="607"/>
        <v>0</v>
      </c>
      <c r="CC172" s="40">
        <f t="shared" si="607"/>
        <v>0</v>
      </c>
      <c r="CD172" s="40">
        <f t="shared" si="607"/>
        <v>0</v>
      </c>
      <c r="CE172" s="40">
        <f t="shared" si="607"/>
        <v>0</v>
      </c>
      <c r="CF172" s="40">
        <f t="shared" si="607"/>
        <v>0</v>
      </c>
      <c r="CG172" s="40">
        <f t="shared" si="607"/>
        <v>0</v>
      </c>
      <c r="CH172" s="40">
        <f t="shared" si="607"/>
        <v>0</v>
      </c>
      <c r="CI172" s="40">
        <f t="shared" si="607"/>
        <v>0</v>
      </c>
      <c r="CJ172" s="40">
        <f t="shared" si="607"/>
        <v>0</v>
      </c>
      <c r="CK172" s="40">
        <f t="shared" si="607"/>
        <v>0</v>
      </c>
      <c r="CL172" s="40">
        <f t="shared" si="607"/>
        <v>0</v>
      </c>
      <c r="CM172" s="40">
        <f t="shared" si="584"/>
        <v>0</v>
      </c>
      <c r="CO172" s="40">
        <f t="shared" si="608"/>
        <v>0</v>
      </c>
      <c r="CP172" s="40">
        <f t="shared" si="608"/>
        <v>0</v>
      </c>
      <c r="CQ172" s="40">
        <f t="shared" si="608"/>
        <v>0</v>
      </c>
      <c r="CR172" s="40">
        <f t="shared" si="608"/>
        <v>0</v>
      </c>
      <c r="CS172" s="40">
        <f t="shared" si="586"/>
        <v>0</v>
      </c>
      <c r="CU172" s="40">
        <f t="shared" si="609"/>
        <v>0</v>
      </c>
      <c r="CV172" s="40">
        <f t="shared" si="609"/>
        <v>0</v>
      </c>
      <c r="CW172" s="40">
        <f t="shared" si="609"/>
        <v>0</v>
      </c>
      <c r="CX172" s="40">
        <f t="shared" si="609"/>
        <v>0</v>
      </c>
      <c r="CY172" s="40">
        <f t="shared" si="588"/>
        <v>0</v>
      </c>
      <c r="DA172" s="40">
        <f t="shared" si="610"/>
        <v>0</v>
      </c>
      <c r="DB172" s="40">
        <f t="shared" si="610"/>
        <v>0</v>
      </c>
      <c r="DC172" s="40">
        <f t="shared" si="610"/>
        <v>0</v>
      </c>
      <c r="DD172" s="40">
        <f t="shared" si="610"/>
        <v>0</v>
      </c>
      <c r="DE172" s="40">
        <f t="shared" si="610"/>
        <v>0</v>
      </c>
      <c r="DF172" s="40">
        <f t="shared" si="610"/>
        <v>0</v>
      </c>
      <c r="DG172" s="40">
        <f t="shared" si="610"/>
        <v>0</v>
      </c>
      <c r="DH172" s="40">
        <f t="shared" si="610"/>
        <v>0</v>
      </c>
      <c r="DI172" s="40">
        <f t="shared" si="610"/>
        <v>0</v>
      </c>
      <c r="DJ172" s="40">
        <f t="shared" si="610"/>
        <v>0</v>
      </c>
      <c r="DK172" s="40">
        <f t="shared" si="610"/>
        <v>0</v>
      </c>
      <c r="DL172" s="40">
        <f t="shared" si="610"/>
        <v>0</v>
      </c>
      <c r="DM172" s="40">
        <f t="shared" si="610"/>
        <v>0</v>
      </c>
      <c r="DN172" s="40">
        <f t="shared" si="610"/>
        <v>0</v>
      </c>
      <c r="DO172" s="40">
        <f t="shared" si="610"/>
        <v>0</v>
      </c>
      <c r="DP172" s="40">
        <f t="shared" si="610"/>
        <v>0</v>
      </c>
      <c r="DQ172" s="40">
        <f t="shared" si="610"/>
        <v>0</v>
      </c>
      <c r="DR172" s="40">
        <f t="shared" si="610"/>
        <v>0</v>
      </c>
      <c r="DS172" s="40">
        <f t="shared" si="610"/>
        <v>0</v>
      </c>
      <c r="DU172" s="40">
        <f t="shared" si="590"/>
        <v>759228.63014575932</v>
      </c>
      <c r="DW172" s="40">
        <f t="shared" si="591"/>
        <v>1446743.3219091415</v>
      </c>
      <c r="DX172" s="40">
        <f t="shared" si="592"/>
        <v>2205971.952054901</v>
      </c>
    </row>
    <row r="173" spans="1:128" hidden="1" x14ac:dyDescent="0.3">
      <c r="B173" s="15" t="s">
        <v>73</v>
      </c>
      <c r="C173" s="16" t="s">
        <v>74</v>
      </c>
      <c r="D173" s="15" t="s">
        <v>75</v>
      </c>
      <c r="E173" s="16" t="s">
        <v>76</v>
      </c>
      <c r="F173" s="68" t="s">
        <v>77</v>
      </c>
      <c r="G173" s="39" t="s">
        <v>179</v>
      </c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>
        <f t="shared" si="573"/>
        <v>0</v>
      </c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0">
        <f t="shared" si="575"/>
        <v>0</v>
      </c>
      <c r="AK173" s="40">
        <f t="shared" si="603"/>
        <v>129560.4193032172</v>
      </c>
      <c r="AL173" s="40">
        <f t="shared" si="603"/>
        <v>138447.55968363184</v>
      </c>
      <c r="AM173" s="40">
        <f t="shared" si="603"/>
        <v>148546.52224582463</v>
      </c>
      <c r="AN173" s="40">
        <f t="shared" si="603"/>
        <v>134724.84932238807</v>
      </c>
      <c r="AO173" s="40">
        <f t="shared" si="603"/>
        <v>155913.68652977564</v>
      </c>
      <c r="AP173" s="40">
        <f t="shared" si="603"/>
        <v>144000.18443335523</v>
      </c>
      <c r="AQ173" s="40">
        <f t="shared" si="603"/>
        <v>149270.60074882896</v>
      </c>
      <c r="AR173" s="40">
        <f t="shared" si="603"/>
        <v>127807.11123528659</v>
      </c>
      <c r="AS173" s="40">
        <v>138882.67578597335</v>
      </c>
      <c r="AT173" s="40">
        <f t="shared" si="604"/>
        <v>116859.88233422738</v>
      </c>
      <c r="AU173" s="40">
        <f t="shared" si="604"/>
        <v>128183.51480447879</v>
      </c>
      <c r="AV173" s="40">
        <f t="shared" si="604"/>
        <v>129198.87126539843</v>
      </c>
      <c r="AW173" s="40">
        <f t="shared" si="578"/>
        <v>1641395.8776923863</v>
      </c>
      <c r="AY173" s="40">
        <f t="shared" si="605"/>
        <v>111579.34325577908</v>
      </c>
      <c r="AZ173" s="40">
        <f t="shared" si="605"/>
        <v>128168.34771868488</v>
      </c>
      <c r="BA173" s="40">
        <f t="shared" si="605"/>
        <v>140527.84886246393</v>
      </c>
      <c r="BB173" s="40">
        <f t="shared" si="605"/>
        <v>135315.13557339986</v>
      </c>
      <c r="BC173" s="40">
        <f t="shared" si="605"/>
        <v>130778.20320518118</v>
      </c>
      <c r="BD173" s="40">
        <f t="shared" si="605"/>
        <v>139266.16431035794</v>
      </c>
      <c r="BE173" s="40">
        <f t="shared" si="605"/>
        <v>143010.17555105782</v>
      </c>
      <c r="BF173" s="40">
        <f t="shared" si="605"/>
        <v>143529.62185899561</v>
      </c>
      <c r="BG173" s="40">
        <f t="shared" si="605"/>
        <v>119600.23858214282</v>
      </c>
      <c r="BH173" s="40">
        <f t="shared" si="605"/>
        <v>136348.22580100095</v>
      </c>
      <c r="BI173" s="40">
        <f t="shared" si="605"/>
        <v>134067.53168773963</v>
      </c>
      <c r="BJ173" s="40">
        <f t="shared" si="605"/>
        <v>141382.71235785796</v>
      </c>
      <c r="BK173" s="40">
        <f t="shared" si="580"/>
        <v>1603573.5487646614</v>
      </c>
      <c r="BM173" s="40">
        <f t="shared" si="606"/>
        <v>116726.66510115024</v>
      </c>
      <c r="BN173" s="40">
        <f t="shared" si="606"/>
        <v>133497.66513822437</v>
      </c>
      <c r="BO173" s="40">
        <f t="shared" si="606"/>
        <v>149174.90626994424</v>
      </c>
      <c r="BP173" s="40">
        <f t="shared" si="606"/>
        <v>137680.84725956497</v>
      </c>
      <c r="BQ173" s="40">
        <f t="shared" si="606"/>
        <v>141215.96992118141</v>
      </c>
      <c r="BR173" s="40">
        <f t="shared" si="606"/>
        <v>138760.61888892108</v>
      </c>
      <c r="BS173" s="40">
        <f t="shared" si="606"/>
        <v>142617.91360472509</v>
      </c>
      <c r="BT173" s="40">
        <f t="shared" si="606"/>
        <v>140686.04013726092</v>
      </c>
      <c r="BU173" s="40">
        <f t="shared" si="606"/>
        <v>140251.20048432253</v>
      </c>
      <c r="BV173" s="40">
        <f t="shared" si="606"/>
        <v>123261.74789402673</v>
      </c>
      <c r="BW173" s="40">
        <f t="shared" si="606"/>
        <v>137978.8979544793</v>
      </c>
      <c r="BX173" s="40">
        <f t="shared" si="606"/>
        <v>141716.95275740515</v>
      </c>
      <c r="BY173" s="40">
        <f t="shared" si="582"/>
        <v>1643569.4254112062</v>
      </c>
      <c r="CA173" s="40">
        <f t="shared" si="607"/>
        <v>0</v>
      </c>
      <c r="CB173" s="40">
        <f t="shared" si="607"/>
        <v>0</v>
      </c>
      <c r="CC173" s="40">
        <f t="shared" si="607"/>
        <v>0</v>
      </c>
      <c r="CD173" s="40">
        <f t="shared" si="607"/>
        <v>0</v>
      </c>
      <c r="CE173" s="40">
        <f t="shared" si="607"/>
        <v>0</v>
      </c>
      <c r="CF173" s="40">
        <f t="shared" si="607"/>
        <v>0</v>
      </c>
      <c r="CG173" s="40">
        <f t="shared" si="607"/>
        <v>0</v>
      </c>
      <c r="CH173" s="40">
        <f t="shared" si="607"/>
        <v>0</v>
      </c>
      <c r="CI173" s="40">
        <f t="shared" si="607"/>
        <v>0</v>
      </c>
      <c r="CJ173" s="40">
        <f t="shared" si="607"/>
        <v>0</v>
      </c>
      <c r="CK173" s="40">
        <f t="shared" si="607"/>
        <v>0</v>
      </c>
      <c r="CL173" s="40">
        <f t="shared" si="607"/>
        <v>0</v>
      </c>
      <c r="CM173" s="40">
        <f t="shared" si="584"/>
        <v>0</v>
      </c>
      <c r="CO173" s="40">
        <f t="shared" si="608"/>
        <v>0</v>
      </c>
      <c r="CP173" s="40">
        <f t="shared" si="608"/>
        <v>0</v>
      </c>
      <c r="CQ173" s="40">
        <f t="shared" si="608"/>
        <v>0</v>
      </c>
      <c r="CR173" s="40">
        <f t="shared" si="608"/>
        <v>0</v>
      </c>
      <c r="CS173" s="40">
        <f t="shared" si="586"/>
        <v>0</v>
      </c>
      <c r="CU173" s="40">
        <f t="shared" si="609"/>
        <v>0</v>
      </c>
      <c r="CV173" s="40">
        <f t="shared" si="609"/>
        <v>0</v>
      </c>
      <c r="CW173" s="40">
        <f t="shared" si="609"/>
        <v>0</v>
      </c>
      <c r="CX173" s="40">
        <f t="shared" si="609"/>
        <v>0</v>
      </c>
      <c r="CY173" s="40">
        <f t="shared" si="588"/>
        <v>0</v>
      </c>
      <c r="DA173" s="40">
        <f t="shared" si="610"/>
        <v>0</v>
      </c>
      <c r="DB173" s="40">
        <f t="shared" si="610"/>
        <v>0</v>
      </c>
      <c r="DC173" s="40">
        <f t="shared" si="610"/>
        <v>0</v>
      </c>
      <c r="DD173" s="40">
        <f t="shared" si="610"/>
        <v>0</v>
      </c>
      <c r="DE173" s="40">
        <f t="shared" si="610"/>
        <v>0</v>
      </c>
      <c r="DF173" s="40">
        <f t="shared" si="610"/>
        <v>0</v>
      </c>
      <c r="DG173" s="40">
        <f t="shared" si="610"/>
        <v>0</v>
      </c>
      <c r="DH173" s="40">
        <f t="shared" si="610"/>
        <v>0</v>
      </c>
      <c r="DI173" s="40">
        <f t="shared" si="610"/>
        <v>0</v>
      </c>
      <c r="DJ173" s="40">
        <f t="shared" si="610"/>
        <v>0</v>
      </c>
      <c r="DK173" s="40">
        <f t="shared" si="610"/>
        <v>0</v>
      </c>
      <c r="DL173" s="40">
        <f t="shared" si="610"/>
        <v>0</v>
      </c>
      <c r="DM173" s="40">
        <f t="shared" si="610"/>
        <v>0</v>
      </c>
      <c r="DN173" s="40">
        <f t="shared" si="610"/>
        <v>0</v>
      </c>
      <c r="DO173" s="40">
        <f t="shared" si="610"/>
        <v>0</v>
      </c>
      <c r="DP173" s="40">
        <f t="shared" si="610"/>
        <v>0</v>
      </c>
      <c r="DQ173" s="40">
        <f t="shared" si="610"/>
        <v>0</v>
      </c>
      <c r="DR173" s="40">
        <f t="shared" si="610"/>
        <v>0</v>
      </c>
      <c r="DS173" s="40">
        <f t="shared" si="610"/>
        <v>0</v>
      </c>
      <c r="DU173" s="40">
        <f t="shared" si="590"/>
        <v>3036914.5205830373</v>
      </c>
      <c r="DW173" s="40">
        <f t="shared" si="591"/>
        <v>5786973.287636566</v>
      </c>
      <c r="DX173" s="40">
        <f t="shared" si="592"/>
        <v>8823887.8082196042</v>
      </c>
    </row>
    <row r="174" spans="1:128" s="84" customFormat="1" hidden="1" x14ac:dyDescent="0.3">
      <c r="B174" s="85" t="s">
        <v>78</v>
      </c>
      <c r="C174" s="86" t="s">
        <v>79</v>
      </c>
      <c r="D174" s="85" t="s">
        <v>80</v>
      </c>
      <c r="E174" s="86" t="s">
        <v>81</v>
      </c>
      <c r="F174" s="91" t="s">
        <v>82</v>
      </c>
      <c r="G174" s="113" t="s">
        <v>179</v>
      </c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>
        <f t="shared" si="573"/>
        <v>0</v>
      </c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>
        <f t="shared" si="575"/>
        <v>0</v>
      </c>
      <c r="AK174" s="92">
        <f t="shared" ref="AK174:AR174" si="611">AK111*AK$203-AK$145</f>
        <v>667567.88757252251</v>
      </c>
      <c r="AL174" s="92">
        <f t="shared" si="611"/>
        <v>425992.54147877463</v>
      </c>
      <c r="AM174" s="92">
        <f t="shared" si="611"/>
        <v>731749.2835546491</v>
      </c>
      <c r="AN174" s="92">
        <f t="shared" si="611"/>
        <v>646219.82107035432</v>
      </c>
      <c r="AO174" s="92">
        <f t="shared" si="611"/>
        <v>768283.5007143775</v>
      </c>
      <c r="AP174" s="92">
        <f t="shared" si="611"/>
        <v>722535.67434217921</v>
      </c>
      <c r="AQ174" s="92">
        <f t="shared" si="611"/>
        <v>734678.89631518803</v>
      </c>
      <c r="AR174" s="92">
        <f t="shared" si="611"/>
        <v>671700.72355801007</v>
      </c>
      <c r="AS174" s="92">
        <v>716933.26158736192</v>
      </c>
      <c r="AT174" s="92">
        <f>AT111*AT$203-AT$145</f>
        <v>622398.00421572931</v>
      </c>
      <c r="AU174" s="92">
        <f>AU111*AU$203-AU$145</f>
        <v>705196.9971803294</v>
      </c>
      <c r="AV174" s="92">
        <f>AV111*AV$203-AV$145</f>
        <v>672087.3689095286</v>
      </c>
      <c r="AW174" s="92">
        <f t="shared" si="578"/>
        <v>8085343.9604990054</v>
      </c>
      <c r="AY174" s="92">
        <f t="shared" ref="AY174:BJ174" si="612">AY111*AY$203-AY$145</f>
        <v>549170.35466792947</v>
      </c>
      <c r="AZ174" s="92">
        <f t="shared" si="612"/>
        <v>630817.98942410538</v>
      </c>
      <c r="BA174" s="92">
        <f t="shared" si="612"/>
        <v>691648.88722826738</v>
      </c>
      <c r="BB174" s="92">
        <f t="shared" si="612"/>
        <v>665992.99499761232</v>
      </c>
      <c r="BC174" s="92">
        <f t="shared" si="612"/>
        <v>643663.1561129404</v>
      </c>
      <c r="BD174" s="92">
        <f t="shared" si="612"/>
        <v>685439.1378898907</v>
      </c>
      <c r="BE174" s="92">
        <f t="shared" si="612"/>
        <v>703866.3836590522</v>
      </c>
      <c r="BF174" s="92" t="e">
        <f t="shared" si="612"/>
        <v>#REF!</v>
      </c>
      <c r="BG174" s="92">
        <f t="shared" si="612"/>
        <v>588647.5356819462</v>
      </c>
      <c r="BH174" s="92">
        <f t="shared" si="612"/>
        <v>671077.65054532525</v>
      </c>
      <c r="BI174" s="92">
        <f t="shared" si="612"/>
        <v>659852.54777520383</v>
      </c>
      <c r="BJ174" s="92">
        <f t="shared" si="612"/>
        <v>695856.34781424736</v>
      </c>
      <c r="BK174" s="92" t="e">
        <f t="shared" si="580"/>
        <v>#REF!</v>
      </c>
      <c r="BM174" s="92">
        <f t="shared" ref="BM174:BX174" si="613">BM111*BM$203-BM$145</f>
        <v>622972.63840022171</v>
      </c>
      <c r="BN174" s="92">
        <f t="shared" si="613"/>
        <v>649217.81774510338</v>
      </c>
      <c r="BO174" s="92">
        <f t="shared" si="613"/>
        <v>710915.49678490881</v>
      </c>
      <c r="BP174" s="92">
        <f t="shared" si="613"/>
        <v>677636.53660508688</v>
      </c>
      <c r="BQ174" s="92">
        <f t="shared" si="613"/>
        <v>695035.67617005308</v>
      </c>
      <c r="BR174" s="92">
        <f t="shared" si="613"/>
        <v>682950.94831742824</v>
      </c>
      <c r="BS174" s="92">
        <f t="shared" si="613"/>
        <v>701935.75182430062</v>
      </c>
      <c r="BT174" s="92" t="e">
        <f t="shared" si="613"/>
        <v>#REF!</v>
      </c>
      <c r="BU174" s="92">
        <f t="shared" si="613"/>
        <v>690287.28136548749</v>
      </c>
      <c r="BV174" s="92">
        <f t="shared" si="613"/>
        <v>606668.72409150482</v>
      </c>
      <c r="BW174" s="92">
        <f t="shared" si="613"/>
        <v>679103.48022618296</v>
      </c>
      <c r="BX174" s="92">
        <f t="shared" si="613"/>
        <v>697501.40964565554</v>
      </c>
      <c r="BY174" s="92" t="e">
        <f t="shared" si="582"/>
        <v>#REF!</v>
      </c>
      <c r="CA174" s="92">
        <f t="shared" ref="CA174:CL174" si="614">CA111*CA$203-CA$145</f>
        <v>0</v>
      </c>
      <c r="CB174" s="92">
        <f t="shared" si="614"/>
        <v>0</v>
      </c>
      <c r="CC174" s="92">
        <f t="shared" si="614"/>
        <v>0</v>
      </c>
      <c r="CD174" s="92">
        <f t="shared" si="614"/>
        <v>0</v>
      </c>
      <c r="CE174" s="92">
        <f t="shared" si="614"/>
        <v>0</v>
      </c>
      <c r="CF174" s="92">
        <f t="shared" si="614"/>
        <v>0</v>
      </c>
      <c r="CG174" s="92">
        <f t="shared" si="614"/>
        <v>0</v>
      </c>
      <c r="CH174" s="92" t="e">
        <f t="shared" si="614"/>
        <v>#REF!</v>
      </c>
      <c r="CI174" s="92">
        <f t="shared" si="614"/>
        <v>0</v>
      </c>
      <c r="CJ174" s="92">
        <f t="shared" si="614"/>
        <v>0</v>
      </c>
      <c r="CK174" s="92">
        <f t="shared" si="614"/>
        <v>0</v>
      </c>
      <c r="CL174" s="92">
        <f t="shared" si="614"/>
        <v>0</v>
      </c>
      <c r="CM174" s="92" t="e">
        <f t="shared" si="584"/>
        <v>#REF!</v>
      </c>
      <c r="CO174" s="92">
        <f t="shared" ref="CO174:CR174" si="615">CO111*CO$203-CO$145</f>
        <v>0</v>
      </c>
      <c r="CP174" s="92">
        <f t="shared" si="615"/>
        <v>0</v>
      </c>
      <c r="CQ174" s="92">
        <f t="shared" si="615"/>
        <v>0</v>
      </c>
      <c r="CR174" s="92">
        <f t="shared" si="615"/>
        <v>0</v>
      </c>
      <c r="CS174" s="92">
        <f t="shared" si="586"/>
        <v>0</v>
      </c>
      <c r="CU174" s="92">
        <f t="shared" ref="CU174:CX174" si="616">CU111*CU$203-CU$145</f>
        <v>0</v>
      </c>
      <c r="CV174" s="92">
        <f t="shared" si="616"/>
        <v>0</v>
      </c>
      <c r="CW174" s="92">
        <f t="shared" si="616"/>
        <v>0</v>
      </c>
      <c r="CX174" s="92">
        <f t="shared" si="616"/>
        <v>0</v>
      </c>
      <c r="CY174" s="92">
        <f t="shared" si="588"/>
        <v>0</v>
      </c>
      <c r="DA174" s="92">
        <f t="shared" ref="DA174:DS174" si="617">DA111*DA$203-DA$145</f>
        <v>0</v>
      </c>
      <c r="DB174" s="92">
        <f t="shared" si="617"/>
        <v>0</v>
      </c>
      <c r="DC174" s="92">
        <f t="shared" si="617"/>
        <v>0</v>
      </c>
      <c r="DD174" s="92">
        <f t="shared" si="617"/>
        <v>0</v>
      </c>
      <c r="DE174" s="92">
        <f t="shared" si="617"/>
        <v>0</v>
      </c>
      <c r="DF174" s="92">
        <f t="shared" si="617"/>
        <v>0</v>
      </c>
      <c r="DG174" s="92">
        <f t="shared" si="617"/>
        <v>0</v>
      </c>
      <c r="DH174" s="92">
        <f t="shared" si="617"/>
        <v>0</v>
      </c>
      <c r="DI174" s="92">
        <f t="shared" si="617"/>
        <v>0</v>
      </c>
      <c r="DJ174" s="92">
        <f t="shared" si="617"/>
        <v>0</v>
      </c>
      <c r="DK174" s="92">
        <f t="shared" si="617"/>
        <v>0</v>
      </c>
      <c r="DL174" s="92">
        <f t="shared" si="617"/>
        <v>0</v>
      </c>
      <c r="DM174" s="92">
        <f t="shared" si="617"/>
        <v>0</v>
      </c>
      <c r="DN174" s="92">
        <f t="shared" si="617"/>
        <v>0</v>
      </c>
      <c r="DO174" s="92">
        <f t="shared" si="617"/>
        <v>0</v>
      </c>
      <c r="DP174" s="92">
        <f t="shared" si="617"/>
        <v>0</v>
      </c>
      <c r="DQ174" s="92">
        <f t="shared" si="617"/>
        <v>0</v>
      </c>
      <c r="DR174" s="92">
        <f t="shared" si="617"/>
        <v>0</v>
      </c>
      <c r="DS174" s="92">
        <f t="shared" si="617"/>
        <v>0</v>
      </c>
      <c r="DU174" s="92" t="e">
        <f t="shared" si="590"/>
        <v>#REF!</v>
      </c>
      <c r="DW174" s="92" t="e">
        <f t="shared" si="591"/>
        <v>#REF!</v>
      </c>
      <c r="DX174" s="92" t="e">
        <f t="shared" si="592"/>
        <v>#REF!</v>
      </c>
    </row>
    <row r="175" spans="1:128" hidden="1" x14ac:dyDescent="0.3">
      <c r="B175" s="15" t="s">
        <v>83</v>
      </c>
      <c r="C175" s="16" t="s">
        <v>84</v>
      </c>
      <c r="D175" s="15" t="s">
        <v>85</v>
      </c>
      <c r="E175" s="16" t="s">
        <v>86</v>
      </c>
      <c r="F175" s="68" t="s">
        <v>87</v>
      </c>
      <c r="G175" s="39" t="s">
        <v>179</v>
      </c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>
        <f t="shared" si="573"/>
        <v>0</v>
      </c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0">
        <f t="shared" si="575"/>
        <v>0</v>
      </c>
      <c r="AK175" s="40">
        <f t="shared" ref="AK175:AR178" si="618">AK112*AK$203</f>
        <v>63868.679696417545</v>
      </c>
      <c r="AL175" s="40">
        <f t="shared" si="618"/>
        <v>65259.982822814913</v>
      </c>
      <c r="AM175" s="40">
        <f t="shared" si="618"/>
        <v>70908.042872972583</v>
      </c>
      <c r="AN175" s="40">
        <f t="shared" si="618"/>
        <v>63681.669291184044</v>
      </c>
      <c r="AO175" s="40">
        <f t="shared" si="618"/>
        <v>73305.502792553089</v>
      </c>
      <c r="AP175" s="40">
        <f t="shared" si="618"/>
        <v>68747.476622275775</v>
      </c>
      <c r="AQ175" s="40">
        <f t="shared" si="618"/>
        <v>70973.493031395381</v>
      </c>
      <c r="AR175" s="40">
        <f t="shared" si="618"/>
        <v>64715.237502055126</v>
      </c>
      <c r="AS175" s="40">
        <v>68330.323297793366</v>
      </c>
      <c r="AT175" s="40">
        <f t="shared" ref="AT175:AV178" si="619">AT112*AT$203</f>
        <v>60541.597322103589</v>
      </c>
      <c r="AU175" s="40">
        <f t="shared" si="619"/>
        <v>66087.239970041672</v>
      </c>
      <c r="AV175" s="40">
        <f t="shared" si="619"/>
        <v>63506.226605312528</v>
      </c>
      <c r="AW175" s="40">
        <f t="shared" si="578"/>
        <v>799925.47182691959</v>
      </c>
      <c r="AY175" s="40">
        <f t="shared" ref="AY175:BJ178" si="620">AY112*AY$203</f>
        <v>53052.481207179961</v>
      </c>
      <c r="AZ175" s="40">
        <f t="shared" si="620"/>
        <v>60940.032987231774</v>
      </c>
      <c r="BA175" s="40">
        <f t="shared" si="620"/>
        <v>66816.588477053549</v>
      </c>
      <c r="BB175" s="40">
        <f t="shared" si="620"/>
        <v>64338.106656520307</v>
      </c>
      <c r="BC175" s="40">
        <f t="shared" si="620"/>
        <v>62180.937487210802</v>
      </c>
      <c r="BD175" s="40">
        <f t="shared" si="620"/>
        <v>66216.69700936001</v>
      </c>
      <c r="BE175" s="40">
        <f t="shared" si="620"/>
        <v>67996.857029941719</v>
      </c>
      <c r="BF175" s="40">
        <f t="shared" si="620"/>
        <v>68243.837471714316</v>
      </c>
      <c r="BG175" s="40">
        <f t="shared" si="620"/>
        <v>56866.165587730655</v>
      </c>
      <c r="BH175" s="40">
        <f t="shared" si="620"/>
        <v>64829.308686267774</v>
      </c>
      <c r="BI175" s="40">
        <f t="shared" si="620"/>
        <v>63744.910104482282</v>
      </c>
      <c r="BJ175" s="40">
        <f t="shared" si="620"/>
        <v>67223.049280646315</v>
      </c>
      <c r="BK175" s="40">
        <f t="shared" si="580"/>
        <v>762448.97198533942</v>
      </c>
      <c r="BM175" s="40">
        <f t="shared" ref="BM175:BX178" si="621">BM112*BM$203</f>
        <v>59729.868336674859</v>
      </c>
      <c r="BN175" s="40">
        <f t="shared" si="621"/>
        <v>63200.143607472615</v>
      </c>
      <c r="BO175" s="40">
        <f t="shared" si="621"/>
        <v>69308.210049986577</v>
      </c>
      <c r="BP175" s="40">
        <f t="shared" si="621"/>
        <v>65462.928430064647</v>
      </c>
      <c r="BQ175" s="40">
        <f t="shared" si="621"/>
        <v>67143.768477138248</v>
      </c>
      <c r="BR175" s="40">
        <f t="shared" si="621"/>
        <v>65976.326003512848</v>
      </c>
      <c r="BS175" s="40">
        <f t="shared" si="621"/>
        <v>67810.348766594048</v>
      </c>
      <c r="BT175" s="40">
        <f t="shared" si="621"/>
        <v>66891.803471051753</v>
      </c>
      <c r="BU175" s="40">
        <f t="shared" si="621"/>
        <v>66685.050842451266</v>
      </c>
      <c r="BV175" s="40">
        <f t="shared" si="621"/>
        <v>58607.098526485643</v>
      </c>
      <c r="BW175" s="40">
        <f t="shared" si="621"/>
        <v>65604.642195617867</v>
      </c>
      <c r="BX175" s="40">
        <f t="shared" si="621"/>
        <v>67381.970116692188</v>
      </c>
      <c r="BY175" s="40">
        <f t="shared" si="582"/>
        <v>783802.15882374253</v>
      </c>
      <c r="CA175" s="40">
        <f t="shared" ref="CA175:CL178" si="622">CA112*CA$203</f>
        <v>0</v>
      </c>
      <c r="CB175" s="40">
        <f t="shared" si="622"/>
        <v>0</v>
      </c>
      <c r="CC175" s="40">
        <f t="shared" si="622"/>
        <v>0</v>
      </c>
      <c r="CD175" s="40">
        <f t="shared" si="622"/>
        <v>0</v>
      </c>
      <c r="CE175" s="40">
        <f t="shared" si="622"/>
        <v>0</v>
      </c>
      <c r="CF175" s="40">
        <f t="shared" si="622"/>
        <v>0</v>
      </c>
      <c r="CG175" s="40">
        <f t="shared" si="622"/>
        <v>0</v>
      </c>
      <c r="CH175" s="40">
        <f t="shared" si="622"/>
        <v>0</v>
      </c>
      <c r="CI175" s="40">
        <f t="shared" si="622"/>
        <v>0</v>
      </c>
      <c r="CJ175" s="40">
        <f t="shared" si="622"/>
        <v>0</v>
      </c>
      <c r="CK175" s="40">
        <f t="shared" si="622"/>
        <v>0</v>
      </c>
      <c r="CL175" s="40">
        <f t="shared" si="622"/>
        <v>0</v>
      </c>
      <c r="CM175" s="40">
        <f t="shared" si="584"/>
        <v>0</v>
      </c>
      <c r="CO175" s="40">
        <f t="shared" ref="CO175:CR178" si="623">CO112*CO$203</f>
        <v>0</v>
      </c>
      <c r="CP175" s="40">
        <f t="shared" si="623"/>
        <v>0</v>
      </c>
      <c r="CQ175" s="40">
        <f t="shared" si="623"/>
        <v>0</v>
      </c>
      <c r="CR175" s="40">
        <f t="shared" si="623"/>
        <v>0</v>
      </c>
      <c r="CS175" s="40">
        <f t="shared" si="586"/>
        <v>0</v>
      </c>
      <c r="CU175" s="40">
        <f t="shared" ref="CU175:CX178" si="624">CU112*CU$203</f>
        <v>0</v>
      </c>
      <c r="CV175" s="40">
        <f t="shared" si="624"/>
        <v>0</v>
      </c>
      <c r="CW175" s="40">
        <f t="shared" si="624"/>
        <v>0</v>
      </c>
      <c r="CX175" s="40">
        <f t="shared" si="624"/>
        <v>0</v>
      </c>
      <c r="CY175" s="40">
        <f t="shared" si="588"/>
        <v>0</v>
      </c>
      <c r="DA175" s="40">
        <f t="shared" ref="DA175:DS178" si="625">DA112*DA$203</f>
        <v>0</v>
      </c>
      <c r="DB175" s="40">
        <f t="shared" si="625"/>
        <v>0</v>
      </c>
      <c r="DC175" s="40">
        <f t="shared" si="625"/>
        <v>0</v>
      </c>
      <c r="DD175" s="40">
        <f t="shared" si="625"/>
        <v>0</v>
      </c>
      <c r="DE175" s="40">
        <f t="shared" si="625"/>
        <v>0</v>
      </c>
      <c r="DF175" s="40">
        <f t="shared" si="625"/>
        <v>0</v>
      </c>
      <c r="DG175" s="40">
        <f t="shared" si="625"/>
        <v>0</v>
      </c>
      <c r="DH175" s="40">
        <f t="shared" si="625"/>
        <v>0</v>
      </c>
      <c r="DI175" s="40">
        <f t="shared" si="625"/>
        <v>0</v>
      </c>
      <c r="DJ175" s="40">
        <f t="shared" si="625"/>
        <v>0</v>
      </c>
      <c r="DK175" s="40">
        <f t="shared" si="625"/>
        <v>0</v>
      </c>
      <c r="DL175" s="40">
        <f t="shared" si="625"/>
        <v>0</v>
      </c>
      <c r="DM175" s="40">
        <f t="shared" si="625"/>
        <v>0</v>
      </c>
      <c r="DN175" s="40">
        <f t="shared" si="625"/>
        <v>0</v>
      </c>
      <c r="DO175" s="40">
        <f t="shared" si="625"/>
        <v>0</v>
      </c>
      <c r="DP175" s="40">
        <f t="shared" si="625"/>
        <v>0</v>
      </c>
      <c r="DQ175" s="40">
        <f t="shared" si="625"/>
        <v>0</v>
      </c>
      <c r="DR175" s="40">
        <f t="shared" si="625"/>
        <v>0</v>
      </c>
      <c r="DS175" s="40">
        <f t="shared" si="625"/>
        <v>0</v>
      </c>
      <c r="DU175" s="40">
        <f t="shared" si="590"/>
        <v>1444674.3057033375</v>
      </c>
      <c r="DW175" s="40">
        <f t="shared" si="591"/>
        <v>2754577.4729266241</v>
      </c>
      <c r="DX175" s="40">
        <f t="shared" si="592"/>
        <v>4199251.7786299614</v>
      </c>
    </row>
    <row r="176" spans="1:128" hidden="1" x14ac:dyDescent="0.3">
      <c r="B176" s="15" t="s">
        <v>88</v>
      </c>
      <c r="C176" s="16" t="s">
        <v>89</v>
      </c>
      <c r="D176" s="15"/>
      <c r="E176" s="16"/>
      <c r="F176" s="68" t="s">
        <v>90</v>
      </c>
      <c r="G176" s="39" t="s">
        <v>179</v>
      </c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>
        <f t="shared" si="573"/>
        <v>0</v>
      </c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0">
        <f t="shared" si="575"/>
        <v>0</v>
      </c>
      <c r="AK176" s="40">
        <f t="shared" si="618"/>
        <v>0</v>
      </c>
      <c r="AL176" s="40">
        <f t="shared" si="618"/>
        <v>0</v>
      </c>
      <c r="AM176" s="40">
        <f t="shared" si="618"/>
        <v>0</v>
      </c>
      <c r="AN176" s="40">
        <f t="shared" si="618"/>
        <v>0</v>
      </c>
      <c r="AO176" s="40">
        <f t="shared" si="618"/>
        <v>0</v>
      </c>
      <c r="AP176" s="40">
        <f t="shared" si="618"/>
        <v>0</v>
      </c>
      <c r="AQ176" s="40">
        <f t="shared" si="618"/>
        <v>0</v>
      </c>
      <c r="AR176" s="40">
        <f t="shared" si="618"/>
        <v>0</v>
      </c>
      <c r="AS176" s="40">
        <v>0</v>
      </c>
      <c r="AT176" s="40">
        <f t="shared" si="619"/>
        <v>0</v>
      </c>
      <c r="AU176" s="40">
        <f t="shared" si="619"/>
        <v>0</v>
      </c>
      <c r="AV176" s="40">
        <f t="shared" si="619"/>
        <v>0</v>
      </c>
      <c r="AW176" s="40">
        <f t="shared" si="578"/>
        <v>0</v>
      </c>
      <c r="AY176" s="40">
        <f t="shared" si="620"/>
        <v>0</v>
      </c>
      <c r="AZ176" s="40">
        <f t="shared" si="620"/>
        <v>0</v>
      </c>
      <c r="BA176" s="40">
        <f t="shared" si="620"/>
        <v>0</v>
      </c>
      <c r="BB176" s="40">
        <f t="shared" si="620"/>
        <v>0</v>
      </c>
      <c r="BC176" s="40">
        <f t="shared" si="620"/>
        <v>0</v>
      </c>
      <c r="BD176" s="40">
        <f t="shared" si="620"/>
        <v>0</v>
      </c>
      <c r="BE176" s="40">
        <f t="shared" si="620"/>
        <v>0</v>
      </c>
      <c r="BF176" s="40">
        <f t="shared" si="620"/>
        <v>0</v>
      </c>
      <c r="BG176" s="40">
        <f t="shared" si="620"/>
        <v>0</v>
      </c>
      <c r="BH176" s="40">
        <f t="shared" si="620"/>
        <v>0</v>
      </c>
      <c r="BI176" s="40">
        <f t="shared" si="620"/>
        <v>0</v>
      </c>
      <c r="BJ176" s="40">
        <f t="shared" si="620"/>
        <v>0</v>
      </c>
      <c r="BK176" s="40">
        <f t="shared" si="580"/>
        <v>0</v>
      </c>
      <c r="BM176" s="40">
        <f t="shared" si="621"/>
        <v>0</v>
      </c>
      <c r="BN176" s="40">
        <f t="shared" si="621"/>
        <v>0</v>
      </c>
      <c r="BO176" s="40">
        <f t="shared" si="621"/>
        <v>0</v>
      </c>
      <c r="BP176" s="40">
        <f t="shared" si="621"/>
        <v>0</v>
      </c>
      <c r="BQ176" s="40">
        <f t="shared" si="621"/>
        <v>0</v>
      </c>
      <c r="BR176" s="40">
        <f t="shared" si="621"/>
        <v>0</v>
      </c>
      <c r="BS176" s="40">
        <f t="shared" si="621"/>
        <v>0</v>
      </c>
      <c r="BT176" s="40">
        <f t="shared" si="621"/>
        <v>0</v>
      </c>
      <c r="BU176" s="40">
        <f t="shared" si="621"/>
        <v>0</v>
      </c>
      <c r="BV176" s="40">
        <f t="shared" si="621"/>
        <v>0</v>
      </c>
      <c r="BW176" s="40">
        <f t="shared" si="621"/>
        <v>0</v>
      </c>
      <c r="BX176" s="40">
        <f t="shared" si="621"/>
        <v>0</v>
      </c>
      <c r="BY176" s="40">
        <f t="shared" si="582"/>
        <v>0</v>
      </c>
      <c r="CA176" s="40">
        <f t="shared" si="622"/>
        <v>0</v>
      </c>
      <c r="CB176" s="40">
        <f t="shared" si="622"/>
        <v>0</v>
      </c>
      <c r="CC176" s="40">
        <f t="shared" si="622"/>
        <v>0</v>
      </c>
      <c r="CD176" s="40">
        <f t="shared" si="622"/>
        <v>0</v>
      </c>
      <c r="CE176" s="40">
        <f t="shared" si="622"/>
        <v>0</v>
      </c>
      <c r="CF176" s="40">
        <f t="shared" si="622"/>
        <v>0</v>
      </c>
      <c r="CG176" s="40">
        <f t="shared" si="622"/>
        <v>0</v>
      </c>
      <c r="CH176" s="40">
        <f t="shared" si="622"/>
        <v>0</v>
      </c>
      <c r="CI176" s="40">
        <f t="shared" si="622"/>
        <v>0</v>
      </c>
      <c r="CJ176" s="40">
        <f t="shared" si="622"/>
        <v>0</v>
      </c>
      <c r="CK176" s="40">
        <f t="shared" si="622"/>
        <v>0</v>
      </c>
      <c r="CL176" s="40">
        <f t="shared" si="622"/>
        <v>0</v>
      </c>
      <c r="CM176" s="40">
        <f t="shared" si="584"/>
        <v>0</v>
      </c>
      <c r="CO176" s="40">
        <f t="shared" si="623"/>
        <v>0</v>
      </c>
      <c r="CP176" s="40">
        <f t="shared" si="623"/>
        <v>0</v>
      </c>
      <c r="CQ176" s="40">
        <f t="shared" si="623"/>
        <v>0</v>
      </c>
      <c r="CR176" s="40">
        <f t="shared" si="623"/>
        <v>0</v>
      </c>
      <c r="CS176" s="40">
        <f t="shared" si="586"/>
        <v>0</v>
      </c>
      <c r="CU176" s="40">
        <f t="shared" si="624"/>
        <v>0</v>
      </c>
      <c r="CV176" s="40">
        <f t="shared" si="624"/>
        <v>0</v>
      </c>
      <c r="CW176" s="40">
        <f t="shared" si="624"/>
        <v>0</v>
      </c>
      <c r="CX176" s="40">
        <f t="shared" si="624"/>
        <v>0</v>
      </c>
      <c r="CY176" s="40">
        <f t="shared" si="588"/>
        <v>0</v>
      </c>
      <c r="DA176" s="40">
        <f t="shared" si="625"/>
        <v>0</v>
      </c>
      <c r="DB176" s="40">
        <f t="shared" si="625"/>
        <v>0</v>
      </c>
      <c r="DC176" s="40">
        <f t="shared" si="625"/>
        <v>0</v>
      </c>
      <c r="DD176" s="40">
        <f t="shared" si="625"/>
        <v>0</v>
      </c>
      <c r="DE176" s="40">
        <f t="shared" si="625"/>
        <v>0</v>
      </c>
      <c r="DF176" s="40">
        <f t="shared" si="625"/>
        <v>0</v>
      </c>
      <c r="DG176" s="40">
        <f t="shared" si="625"/>
        <v>0</v>
      </c>
      <c r="DH176" s="40">
        <f t="shared" si="625"/>
        <v>0</v>
      </c>
      <c r="DI176" s="40">
        <f t="shared" si="625"/>
        <v>0</v>
      </c>
      <c r="DJ176" s="40">
        <f t="shared" si="625"/>
        <v>0</v>
      </c>
      <c r="DK176" s="40">
        <f t="shared" si="625"/>
        <v>0</v>
      </c>
      <c r="DL176" s="40">
        <f t="shared" si="625"/>
        <v>0</v>
      </c>
      <c r="DM176" s="40">
        <f t="shared" si="625"/>
        <v>0</v>
      </c>
      <c r="DN176" s="40">
        <f t="shared" si="625"/>
        <v>0</v>
      </c>
      <c r="DO176" s="40">
        <f t="shared" si="625"/>
        <v>0</v>
      </c>
      <c r="DP176" s="40">
        <f t="shared" si="625"/>
        <v>0</v>
      </c>
      <c r="DQ176" s="40">
        <f t="shared" si="625"/>
        <v>0</v>
      </c>
      <c r="DR176" s="40">
        <f t="shared" si="625"/>
        <v>0</v>
      </c>
      <c r="DS176" s="40">
        <f t="shared" si="625"/>
        <v>0</v>
      </c>
      <c r="DU176" s="40">
        <f t="shared" si="590"/>
        <v>0</v>
      </c>
      <c r="DW176" s="40">
        <f t="shared" si="591"/>
        <v>0</v>
      </c>
      <c r="DX176" s="40">
        <f t="shared" si="592"/>
        <v>0</v>
      </c>
    </row>
    <row r="177" spans="1:128" hidden="1" x14ac:dyDescent="0.3">
      <c r="B177" s="15" t="s">
        <v>91</v>
      </c>
      <c r="C177" s="16" t="s">
        <v>92</v>
      </c>
      <c r="D177" s="15" t="s">
        <v>93</v>
      </c>
      <c r="E177" s="16" t="s">
        <v>94</v>
      </c>
      <c r="F177" s="68" t="s">
        <v>95</v>
      </c>
      <c r="G177" s="39" t="s">
        <v>179</v>
      </c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>
        <f t="shared" si="573"/>
        <v>0</v>
      </c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0">
        <f t="shared" si="575"/>
        <v>0</v>
      </c>
      <c r="AK177" s="40">
        <f t="shared" si="618"/>
        <v>38574.00173386481</v>
      </c>
      <c r="AL177" s="40">
        <f t="shared" si="618"/>
        <v>42249.058809536262</v>
      </c>
      <c r="AM177" s="40">
        <f t="shared" si="618"/>
        <v>46572.977274991623</v>
      </c>
      <c r="AN177" s="40">
        <f t="shared" si="618"/>
        <v>35462.583444180505</v>
      </c>
      <c r="AO177" s="40">
        <f t="shared" si="618"/>
        <v>43755.79145488685</v>
      </c>
      <c r="AP177" s="40">
        <f t="shared" si="618"/>
        <v>42601.441376092378</v>
      </c>
      <c r="AQ177" s="40">
        <f t="shared" si="618"/>
        <v>41299.824861205023</v>
      </c>
      <c r="AR177" s="40">
        <f t="shared" si="618"/>
        <v>33603.61107529451</v>
      </c>
      <c r="AS177" s="40">
        <v>32984.925882194089</v>
      </c>
      <c r="AT177" s="40">
        <f t="shared" si="619"/>
        <v>31307.364237006266</v>
      </c>
      <c r="AU177" s="40">
        <f t="shared" si="619"/>
        <v>35407.438386919646</v>
      </c>
      <c r="AV177" s="40">
        <f t="shared" si="619"/>
        <v>37297.804287278166</v>
      </c>
      <c r="AW177" s="40">
        <f t="shared" si="578"/>
        <v>461116.82282345014</v>
      </c>
      <c r="AY177" s="40">
        <f t="shared" si="620"/>
        <v>30871.499889961458</v>
      </c>
      <c r="AZ177" s="40">
        <f t="shared" si="620"/>
        <v>35461.305086046814</v>
      </c>
      <c r="BA177" s="40">
        <f t="shared" si="620"/>
        <v>38880.901644573707</v>
      </c>
      <c r="BB177" s="40">
        <f t="shared" si="620"/>
        <v>37438.660876398135</v>
      </c>
      <c r="BC177" s="40">
        <f t="shared" si="620"/>
        <v>36183.393521174912</v>
      </c>
      <c r="BD177" s="40">
        <f t="shared" si="620"/>
        <v>38531.821847408937</v>
      </c>
      <c r="BE177" s="40">
        <f t="shared" si="620"/>
        <v>39567.705723695275</v>
      </c>
      <c r="BF177" s="40">
        <f t="shared" si="620"/>
        <v>39711.424858173254</v>
      </c>
      <c r="BG177" s="40">
        <f t="shared" si="620"/>
        <v>33090.701598449785</v>
      </c>
      <c r="BH177" s="40">
        <f t="shared" si="620"/>
        <v>37724.49375475265</v>
      </c>
      <c r="BI177" s="40">
        <f t="shared" si="620"/>
        <v>37093.476883599527</v>
      </c>
      <c r="BJ177" s="40">
        <f t="shared" si="620"/>
        <v>39117.423186410473</v>
      </c>
      <c r="BK177" s="40">
        <f t="shared" si="580"/>
        <v>443672.80887064489</v>
      </c>
      <c r="BM177" s="40">
        <f t="shared" si="621"/>
        <v>37017.192178024205</v>
      </c>
      <c r="BN177" s="40">
        <f t="shared" si="621"/>
        <v>35324.214849952063</v>
      </c>
      <c r="BO177" s="40">
        <f t="shared" si="621"/>
        <v>42864.91802990024</v>
      </c>
      <c r="BP177" s="40">
        <f t="shared" si="621"/>
        <v>38093.200201761509</v>
      </c>
      <c r="BQ177" s="40">
        <f t="shared" si="621"/>
        <v>39071.289296701943</v>
      </c>
      <c r="BR177" s="40">
        <f t="shared" si="621"/>
        <v>38391.948776221536</v>
      </c>
      <c r="BS177" s="40">
        <f t="shared" si="621"/>
        <v>39459.175647431184</v>
      </c>
      <c r="BT177" s="40">
        <f t="shared" si="621"/>
        <v>38924.669619720262</v>
      </c>
      <c r="BU177" s="40">
        <f t="shared" si="621"/>
        <v>38804.359247691413</v>
      </c>
      <c r="BV177" s="40">
        <f t="shared" si="621"/>
        <v>34103.759042781552</v>
      </c>
      <c r="BW177" s="40">
        <f t="shared" si="621"/>
        <v>38175.6641393217</v>
      </c>
      <c r="BX177" s="40">
        <f t="shared" si="621"/>
        <v>39209.900002967712</v>
      </c>
      <c r="BY177" s="40">
        <f t="shared" si="582"/>
        <v>459440.2910324753</v>
      </c>
      <c r="CA177" s="40">
        <f t="shared" si="622"/>
        <v>0</v>
      </c>
      <c r="CB177" s="40">
        <f t="shared" si="622"/>
        <v>0</v>
      </c>
      <c r="CC177" s="40">
        <f t="shared" si="622"/>
        <v>0</v>
      </c>
      <c r="CD177" s="40">
        <f t="shared" si="622"/>
        <v>0</v>
      </c>
      <c r="CE177" s="40">
        <f t="shared" si="622"/>
        <v>0</v>
      </c>
      <c r="CF177" s="40">
        <f t="shared" si="622"/>
        <v>0</v>
      </c>
      <c r="CG177" s="40">
        <f t="shared" si="622"/>
        <v>0</v>
      </c>
      <c r="CH177" s="40">
        <f t="shared" si="622"/>
        <v>0</v>
      </c>
      <c r="CI177" s="40">
        <f t="shared" si="622"/>
        <v>0</v>
      </c>
      <c r="CJ177" s="40">
        <f t="shared" si="622"/>
        <v>0</v>
      </c>
      <c r="CK177" s="40">
        <f t="shared" si="622"/>
        <v>0</v>
      </c>
      <c r="CL177" s="40">
        <f t="shared" si="622"/>
        <v>0</v>
      </c>
      <c r="CM177" s="40">
        <f t="shared" si="584"/>
        <v>0</v>
      </c>
      <c r="CO177" s="40">
        <f t="shared" si="623"/>
        <v>0</v>
      </c>
      <c r="CP177" s="40">
        <f t="shared" si="623"/>
        <v>0</v>
      </c>
      <c r="CQ177" s="40">
        <f t="shared" si="623"/>
        <v>0</v>
      </c>
      <c r="CR177" s="40">
        <f t="shared" si="623"/>
        <v>0</v>
      </c>
      <c r="CS177" s="40">
        <f t="shared" si="586"/>
        <v>0</v>
      </c>
      <c r="CU177" s="40">
        <f t="shared" si="624"/>
        <v>0</v>
      </c>
      <c r="CV177" s="40">
        <f t="shared" si="624"/>
        <v>0</v>
      </c>
      <c r="CW177" s="40">
        <f t="shared" si="624"/>
        <v>0</v>
      </c>
      <c r="CX177" s="40">
        <f t="shared" si="624"/>
        <v>0</v>
      </c>
      <c r="CY177" s="40">
        <f t="shared" si="588"/>
        <v>0</v>
      </c>
      <c r="DA177" s="40">
        <f t="shared" si="625"/>
        <v>0</v>
      </c>
      <c r="DB177" s="40">
        <f t="shared" si="625"/>
        <v>0</v>
      </c>
      <c r="DC177" s="40">
        <f t="shared" si="625"/>
        <v>0</v>
      </c>
      <c r="DD177" s="40">
        <f t="shared" si="625"/>
        <v>0</v>
      </c>
      <c r="DE177" s="40">
        <f t="shared" si="625"/>
        <v>0</v>
      </c>
      <c r="DF177" s="40">
        <f t="shared" si="625"/>
        <v>0</v>
      </c>
      <c r="DG177" s="40">
        <f t="shared" si="625"/>
        <v>0</v>
      </c>
      <c r="DH177" s="40">
        <f t="shared" si="625"/>
        <v>0</v>
      </c>
      <c r="DI177" s="40">
        <f t="shared" si="625"/>
        <v>0</v>
      </c>
      <c r="DJ177" s="40">
        <f t="shared" si="625"/>
        <v>0</v>
      </c>
      <c r="DK177" s="40">
        <f t="shared" si="625"/>
        <v>0</v>
      </c>
      <c r="DL177" s="40">
        <f t="shared" si="625"/>
        <v>0</v>
      </c>
      <c r="DM177" s="40">
        <f t="shared" si="625"/>
        <v>0</v>
      </c>
      <c r="DN177" s="40">
        <f t="shared" si="625"/>
        <v>0</v>
      </c>
      <c r="DO177" s="40">
        <f t="shared" si="625"/>
        <v>0</v>
      </c>
      <c r="DP177" s="40">
        <f t="shared" si="625"/>
        <v>0</v>
      </c>
      <c r="DQ177" s="40">
        <f t="shared" si="625"/>
        <v>0</v>
      </c>
      <c r="DR177" s="40">
        <f t="shared" si="625"/>
        <v>0</v>
      </c>
      <c r="DS177" s="40">
        <f t="shared" si="625"/>
        <v>0</v>
      </c>
      <c r="DU177" s="40">
        <f t="shared" si="590"/>
        <v>846539.17503697437</v>
      </c>
      <c r="DW177" s="40">
        <f t="shared" si="591"/>
        <v>1612120.2318422869</v>
      </c>
      <c r="DX177" s="40">
        <f t="shared" si="592"/>
        <v>2458659.4068792611</v>
      </c>
    </row>
    <row r="178" spans="1:128" hidden="1" x14ac:dyDescent="0.3">
      <c r="B178" s="15" t="s">
        <v>96</v>
      </c>
      <c r="C178" s="16" t="s">
        <v>97</v>
      </c>
      <c r="D178" s="15" t="s">
        <v>98</v>
      </c>
      <c r="E178" s="16" t="s">
        <v>99</v>
      </c>
      <c r="F178" s="68" t="s">
        <v>100</v>
      </c>
      <c r="G178" s="39" t="s">
        <v>179</v>
      </c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>
        <f t="shared" si="573"/>
        <v>0</v>
      </c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0">
        <f t="shared" si="575"/>
        <v>0</v>
      </c>
      <c r="AK178" s="40">
        <f t="shared" si="618"/>
        <v>23084.514042850889</v>
      </c>
      <c r="AL178" s="40">
        <f t="shared" si="618"/>
        <v>29592.929080469545</v>
      </c>
      <c r="AM178" s="40">
        <f t="shared" si="618"/>
        <v>31156.791295907893</v>
      </c>
      <c r="AN178" s="40">
        <f t="shared" si="618"/>
        <v>29712.908706407405</v>
      </c>
      <c r="AO178" s="40">
        <f t="shared" si="618"/>
        <v>33479.133754650917</v>
      </c>
      <c r="AP178" s="40">
        <f t="shared" si="618"/>
        <v>33072.918797303348</v>
      </c>
      <c r="AQ178" s="40">
        <f t="shared" si="618"/>
        <v>32877.384054512491</v>
      </c>
      <c r="AR178" s="40">
        <f t="shared" si="618"/>
        <v>27695.926093390437</v>
      </c>
      <c r="AS178" s="40">
        <v>32379.666002291968</v>
      </c>
      <c r="AT178" s="40">
        <f t="shared" si="619"/>
        <v>27438.357892956934</v>
      </c>
      <c r="AU178" s="40">
        <f t="shared" si="619"/>
        <v>31867.333476544598</v>
      </c>
      <c r="AV178" s="40">
        <f t="shared" si="619"/>
        <v>29793.00929822728</v>
      </c>
      <c r="AW178" s="40">
        <f t="shared" si="578"/>
        <v>362150.8724955137</v>
      </c>
      <c r="AY178" s="40">
        <f t="shared" si="620"/>
        <v>24575.749694631726</v>
      </c>
      <c r="AZ178" s="40">
        <f t="shared" si="620"/>
        <v>28229.537299645126</v>
      </c>
      <c r="BA178" s="40">
        <f t="shared" si="620"/>
        <v>30951.76166122557</v>
      </c>
      <c r="BB178" s="40">
        <f t="shared" si="620"/>
        <v>29803.642903004762</v>
      </c>
      <c r="BC178" s="40">
        <f t="shared" si="620"/>
        <v>28804.367311220525</v>
      </c>
      <c r="BD178" s="40">
        <f t="shared" si="620"/>
        <v>30673.871123054345</v>
      </c>
      <c r="BE178" s="40">
        <f t="shared" si="620"/>
        <v>31498.502998637308</v>
      </c>
      <c r="BF178" s="40">
        <f t="shared" si="620"/>
        <v>31612.912907059294</v>
      </c>
      <c r="BG178" s="40">
        <f t="shared" si="620"/>
        <v>26342.380597053238</v>
      </c>
      <c r="BH178" s="40">
        <f t="shared" si="620"/>
        <v>30031.184723064533</v>
      </c>
      <c r="BI178" s="40">
        <f t="shared" si="620"/>
        <v>29528.853682012927</v>
      </c>
      <c r="BJ178" s="40">
        <f t="shared" si="620"/>
        <v>31140.048405643152</v>
      </c>
      <c r="BK178" s="40">
        <f t="shared" si="580"/>
        <v>353192.81330625253</v>
      </c>
      <c r="BM178" s="40">
        <f t="shared" si="621"/>
        <v>25383.077219230971</v>
      </c>
      <c r="BN178" s="40">
        <f t="shared" si="621"/>
        <v>26121.047627645497</v>
      </c>
      <c r="BO178" s="40">
        <f t="shared" si="621"/>
        <v>24923.121867355447</v>
      </c>
      <c r="BP178" s="40">
        <f t="shared" si="621"/>
        <v>30324.699368766378</v>
      </c>
      <c r="BQ178" s="40">
        <f t="shared" si="621"/>
        <v>31103.322787193843</v>
      </c>
      <c r="BR178" s="40">
        <f t="shared" si="621"/>
        <v>30562.522934635457</v>
      </c>
      <c r="BS178" s="40">
        <f t="shared" si="621"/>
        <v>31412.105901051742</v>
      </c>
      <c r="BT178" s="40">
        <f t="shared" si="621"/>
        <v>30986.603855666282</v>
      </c>
      <c r="BU178" s="40">
        <f t="shared" si="621"/>
        <v>30890.828865815191</v>
      </c>
      <c r="BV178" s="40">
        <f t="shared" si="621"/>
        <v>27148.841127540014</v>
      </c>
      <c r="BW178" s="40">
        <f t="shared" si="621"/>
        <v>30390.346101044903</v>
      </c>
      <c r="BX178" s="40">
        <f t="shared" si="621"/>
        <v>31213.666049890038</v>
      </c>
      <c r="BY178" s="40">
        <f t="shared" si="582"/>
        <v>350460.18370583578</v>
      </c>
      <c r="CA178" s="40">
        <f t="shared" si="622"/>
        <v>0</v>
      </c>
      <c r="CB178" s="40">
        <f t="shared" si="622"/>
        <v>0</v>
      </c>
      <c r="CC178" s="40">
        <f t="shared" si="622"/>
        <v>0</v>
      </c>
      <c r="CD178" s="40">
        <f t="shared" si="622"/>
        <v>0</v>
      </c>
      <c r="CE178" s="40">
        <f t="shared" si="622"/>
        <v>0</v>
      </c>
      <c r="CF178" s="40">
        <f t="shared" si="622"/>
        <v>0</v>
      </c>
      <c r="CG178" s="40">
        <f t="shared" si="622"/>
        <v>0</v>
      </c>
      <c r="CH178" s="40">
        <f t="shared" si="622"/>
        <v>0</v>
      </c>
      <c r="CI178" s="40">
        <f t="shared" si="622"/>
        <v>0</v>
      </c>
      <c r="CJ178" s="40">
        <f t="shared" si="622"/>
        <v>0</v>
      </c>
      <c r="CK178" s="40">
        <f t="shared" si="622"/>
        <v>0</v>
      </c>
      <c r="CL178" s="40">
        <f t="shared" si="622"/>
        <v>0</v>
      </c>
      <c r="CM178" s="40">
        <f t="shared" si="584"/>
        <v>0</v>
      </c>
      <c r="CO178" s="40">
        <f t="shared" si="623"/>
        <v>0</v>
      </c>
      <c r="CP178" s="40">
        <f t="shared" si="623"/>
        <v>0</v>
      </c>
      <c r="CQ178" s="40">
        <f t="shared" si="623"/>
        <v>0</v>
      </c>
      <c r="CR178" s="40">
        <f t="shared" si="623"/>
        <v>0</v>
      </c>
      <c r="CS178" s="40">
        <f t="shared" si="586"/>
        <v>0</v>
      </c>
      <c r="CU178" s="40">
        <f t="shared" si="624"/>
        <v>0</v>
      </c>
      <c r="CV178" s="40">
        <f t="shared" si="624"/>
        <v>0</v>
      </c>
      <c r="CW178" s="40">
        <f t="shared" si="624"/>
        <v>0</v>
      </c>
      <c r="CX178" s="40">
        <f t="shared" si="624"/>
        <v>0</v>
      </c>
      <c r="CY178" s="40">
        <f t="shared" si="588"/>
        <v>0</v>
      </c>
      <c r="DA178" s="40">
        <f t="shared" si="625"/>
        <v>0</v>
      </c>
      <c r="DB178" s="40">
        <f t="shared" si="625"/>
        <v>0</v>
      </c>
      <c r="DC178" s="40">
        <f t="shared" si="625"/>
        <v>0</v>
      </c>
      <c r="DD178" s="40">
        <f t="shared" si="625"/>
        <v>0</v>
      </c>
      <c r="DE178" s="40">
        <f t="shared" si="625"/>
        <v>0</v>
      </c>
      <c r="DF178" s="40">
        <f t="shared" si="625"/>
        <v>0</v>
      </c>
      <c r="DG178" s="40">
        <f t="shared" si="625"/>
        <v>0</v>
      </c>
      <c r="DH178" s="40">
        <f t="shared" si="625"/>
        <v>0</v>
      </c>
      <c r="DI178" s="40">
        <f t="shared" si="625"/>
        <v>0</v>
      </c>
      <c r="DJ178" s="40">
        <f t="shared" si="625"/>
        <v>0</v>
      </c>
      <c r="DK178" s="40">
        <f t="shared" si="625"/>
        <v>0</v>
      </c>
      <c r="DL178" s="40">
        <f t="shared" si="625"/>
        <v>0</v>
      </c>
      <c r="DM178" s="40">
        <f t="shared" si="625"/>
        <v>0</v>
      </c>
      <c r="DN178" s="40">
        <f t="shared" si="625"/>
        <v>0</v>
      </c>
      <c r="DO178" s="40">
        <f t="shared" si="625"/>
        <v>0</v>
      </c>
      <c r="DP178" s="40">
        <f t="shared" si="625"/>
        <v>0</v>
      </c>
      <c r="DQ178" s="40">
        <f t="shared" si="625"/>
        <v>0</v>
      </c>
      <c r="DR178" s="40">
        <f t="shared" si="625"/>
        <v>0</v>
      </c>
      <c r="DS178" s="40">
        <f t="shared" si="625"/>
        <v>0</v>
      </c>
      <c r="DU178" s="40">
        <f t="shared" si="590"/>
        <v>649416.24256479507</v>
      </c>
      <c r="DW178" s="40">
        <f t="shared" si="591"/>
        <v>1243584.6638934682</v>
      </c>
      <c r="DX178" s="40">
        <f t="shared" si="592"/>
        <v>1893000.9064582633</v>
      </c>
    </row>
    <row r="179" spans="1:128" hidden="1" x14ac:dyDescent="0.3">
      <c r="B179" s="15"/>
      <c r="C179" s="16"/>
      <c r="D179" s="15"/>
      <c r="E179" s="16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W179" s="40"/>
      <c r="BK179" s="40"/>
      <c r="BY179" s="40"/>
      <c r="CM179" s="40"/>
      <c r="CS179" s="40"/>
      <c r="CY179" s="40"/>
      <c r="DU179" s="40"/>
      <c r="DW179" s="40"/>
      <c r="DX179" s="40"/>
    </row>
    <row r="180" spans="1:128" s="10" customFormat="1" hidden="1" x14ac:dyDescent="0.3">
      <c r="A180" s="21"/>
      <c r="B180" s="136"/>
      <c r="C180" s="137"/>
      <c r="D180" s="136"/>
      <c r="E180" s="137"/>
      <c r="F180" s="138" t="s">
        <v>101</v>
      </c>
      <c r="G180" s="147" t="s">
        <v>179</v>
      </c>
      <c r="I180" s="148">
        <f t="shared" ref="I180:T180" si="626">SUM(I181:I182)</f>
        <v>0</v>
      </c>
      <c r="J180" s="148">
        <f t="shared" si="626"/>
        <v>0</v>
      </c>
      <c r="K180" s="148">
        <f t="shared" si="626"/>
        <v>0</v>
      </c>
      <c r="L180" s="148">
        <f t="shared" si="626"/>
        <v>0</v>
      </c>
      <c r="M180" s="148">
        <f t="shared" si="626"/>
        <v>0</v>
      </c>
      <c r="N180" s="148">
        <f t="shared" si="626"/>
        <v>0</v>
      </c>
      <c r="O180" s="148">
        <f t="shared" si="626"/>
        <v>0</v>
      </c>
      <c r="P180" s="148">
        <f t="shared" si="626"/>
        <v>0</v>
      </c>
      <c r="Q180" s="148">
        <f t="shared" si="626"/>
        <v>0</v>
      </c>
      <c r="R180" s="148">
        <f t="shared" si="626"/>
        <v>0</v>
      </c>
      <c r="S180" s="148">
        <f t="shared" si="626"/>
        <v>0</v>
      </c>
      <c r="T180" s="148">
        <f t="shared" si="626"/>
        <v>0</v>
      </c>
      <c r="U180" s="148">
        <f>SUM(I180:T180)</f>
        <v>0</v>
      </c>
      <c r="W180" s="148">
        <f>SUM(W181:W182)</f>
        <v>0</v>
      </c>
      <c r="X180" s="148">
        <f>SUM(X181:X182)</f>
        <v>0</v>
      </c>
      <c r="Y180" s="148">
        <f>SUM(Y181:Y182)</f>
        <v>0</v>
      </c>
      <c r="Z180" s="148">
        <f t="shared" ref="Z180:AH180" si="627">SUM(Z181:Z182)</f>
        <v>0</v>
      </c>
      <c r="AA180" s="148">
        <f t="shared" si="627"/>
        <v>0</v>
      </c>
      <c r="AB180" s="148">
        <f t="shared" si="627"/>
        <v>0</v>
      </c>
      <c r="AC180" s="148">
        <f t="shared" si="627"/>
        <v>0</v>
      </c>
      <c r="AD180" s="148">
        <f t="shared" si="627"/>
        <v>0</v>
      </c>
      <c r="AE180" s="148">
        <f t="shared" si="627"/>
        <v>0</v>
      </c>
      <c r="AF180" s="148">
        <f t="shared" si="627"/>
        <v>0</v>
      </c>
      <c r="AG180" s="148">
        <f t="shared" si="627"/>
        <v>0</v>
      </c>
      <c r="AH180" s="148">
        <f t="shared" si="627"/>
        <v>0</v>
      </c>
      <c r="AI180" s="148">
        <f>SUM(W180:AH180)</f>
        <v>0</v>
      </c>
      <c r="AK180" s="149">
        <f t="shared" ref="AK180:AR180" si="628">SUM(AK181:AK182)</f>
        <v>351661.67655994289</v>
      </c>
      <c r="AL180" s="149">
        <f t="shared" si="628"/>
        <v>325179.68242261099</v>
      </c>
      <c r="AM180" s="149">
        <f t="shared" si="628"/>
        <v>385300.83515551523</v>
      </c>
      <c r="AN180" s="149">
        <f t="shared" si="628"/>
        <v>359891.07256691286</v>
      </c>
      <c r="AO180" s="149" t="e">
        <f t="shared" si="628"/>
        <v>#REF!</v>
      </c>
      <c r="AP180" s="149">
        <f t="shared" si="628"/>
        <v>349857.85154932982</v>
      </c>
      <c r="AQ180" s="149">
        <f t="shared" si="628"/>
        <v>358595.70942583983</v>
      </c>
      <c r="AR180" s="149">
        <f t="shared" si="628"/>
        <v>329627.96324027586</v>
      </c>
      <c r="AS180" s="149">
        <v>253460.50117490051</v>
      </c>
      <c r="AT180" s="149">
        <f t="shared" ref="AT180:AV180" si="629">SUM(AT181:AT182)</f>
        <v>316928.61854380259</v>
      </c>
      <c r="AU180" s="149" t="e">
        <f t="shared" si="629"/>
        <v>#REF!</v>
      </c>
      <c r="AV180" s="149">
        <f t="shared" si="629"/>
        <v>342979.08457469509</v>
      </c>
      <c r="AW180" s="148" t="e">
        <f t="shared" ref="AW180:AW182" si="630">SUM(AK180:AV180)</f>
        <v>#REF!</v>
      </c>
      <c r="AY180" s="149" t="e">
        <f t="shared" ref="AY180:BJ180" si="631">SUM(AY181:AY182)</f>
        <v>#REF!</v>
      </c>
      <c r="AZ180" s="149" t="e">
        <f t="shared" si="631"/>
        <v>#REF!</v>
      </c>
      <c r="BA180" s="149" t="e">
        <f t="shared" si="631"/>
        <v>#REF!</v>
      </c>
      <c r="BB180" s="149" t="e">
        <f t="shared" si="631"/>
        <v>#REF!</v>
      </c>
      <c r="BC180" s="149" t="e">
        <f t="shared" si="631"/>
        <v>#REF!</v>
      </c>
      <c r="BD180" s="149" t="e">
        <f t="shared" si="631"/>
        <v>#REF!</v>
      </c>
      <c r="BE180" s="149" t="e">
        <f t="shared" si="631"/>
        <v>#REF!</v>
      </c>
      <c r="BF180" s="149">
        <f t="shared" si="631"/>
        <v>339671.69970229728</v>
      </c>
      <c r="BG180" s="149" t="e">
        <f t="shared" si="631"/>
        <v>#REF!</v>
      </c>
      <c r="BH180" s="149">
        <f t="shared" si="631"/>
        <v>330221.74971740047</v>
      </c>
      <c r="BI180" s="149" t="e">
        <f t="shared" si="631"/>
        <v>#REF!</v>
      </c>
      <c r="BJ180" s="149">
        <f t="shared" si="631"/>
        <v>333718.69591818319</v>
      </c>
      <c r="BK180" s="148" t="e">
        <f t="shared" ref="BK180:BK182" si="632">SUM(AY180:BJ180)</f>
        <v>#REF!</v>
      </c>
      <c r="BM180" s="149" t="e">
        <f t="shared" ref="BM180:BX180" si="633">SUM(BM181:BM182)</f>
        <v>#REF!</v>
      </c>
      <c r="BN180" s="149" t="e">
        <f t="shared" si="633"/>
        <v>#REF!</v>
      </c>
      <c r="BO180" s="149" t="e">
        <f t="shared" si="633"/>
        <v>#REF!</v>
      </c>
      <c r="BP180" s="149" t="e">
        <f t="shared" si="633"/>
        <v>#REF!</v>
      </c>
      <c r="BQ180" s="149" t="e">
        <f t="shared" si="633"/>
        <v>#REF!</v>
      </c>
      <c r="BR180" s="149" t="e">
        <f t="shared" si="633"/>
        <v>#REF!</v>
      </c>
      <c r="BS180" s="149" t="e">
        <f t="shared" si="633"/>
        <v>#REF!</v>
      </c>
      <c r="BT180" s="149">
        <f t="shared" si="633"/>
        <v>356641.40358640649</v>
      </c>
      <c r="BU180" s="149" t="e">
        <f t="shared" si="633"/>
        <v>#REF!</v>
      </c>
      <c r="BV180" s="149">
        <f t="shared" si="633"/>
        <v>332143.65630655119</v>
      </c>
      <c r="BW180" s="149" t="e">
        <f t="shared" si="633"/>
        <v>#REF!</v>
      </c>
      <c r="BX180" s="149">
        <f t="shared" si="633"/>
        <v>348245.80985625664</v>
      </c>
      <c r="BY180" s="148" t="e">
        <f t="shared" ref="BY180:BY182" si="634">SUM(BM180:BX180)</f>
        <v>#REF!</v>
      </c>
      <c r="CA180" s="149" t="e">
        <f t="shared" ref="CA180:CL180" si="635">SUM(CA181:CA182)</f>
        <v>#REF!</v>
      </c>
      <c r="CB180" s="149" t="e">
        <f t="shared" si="635"/>
        <v>#REF!</v>
      </c>
      <c r="CC180" s="149" t="e">
        <f t="shared" si="635"/>
        <v>#REF!</v>
      </c>
      <c r="CD180" s="149" t="e">
        <f t="shared" si="635"/>
        <v>#REF!</v>
      </c>
      <c r="CE180" s="149" t="e">
        <f t="shared" si="635"/>
        <v>#REF!</v>
      </c>
      <c r="CF180" s="149" t="e">
        <f t="shared" si="635"/>
        <v>#REF!</v>
      </c>
      <c r="CG180" s="149" t="e">
        <f t="shared" si="635"/>
        <v>#REF!</v>
      </c>
      <c r="CH180" s="149">
        <f t="shared" si="635"/>
        <v>0</v>
      </c>
      <c r="CI180" s="149" t="e">
        <f t="shared" si="635"/>
        <v>#REF!</v>
      </c>
      <c r="CJ180" s="149">
        <f t="shared" si="635"/>
        <v>0</v>
      </c>
      <c r="CK180" s="149" t="e">
        <f t="shared" si="635"/>
        <v>#REF!</v>
      </c>
      <c r="CL180" s="149">
        <f t="shared" si="635"/>
        <v>0</v>
      </c>
      <c r="CM180" s="148" t="e">
        <f t="shared" ref="CM180:CM182" si="636">SUM(CA180:CL180)</f>
        <v>#REF!</v>
      </c>
      <c r="CO180" s="149" t="e">
        <f t="shared" ref="CO180:CR180" si="637">SUM(CO181:CO182)</f>
        <v>#REF!</v>
      </c>
      <c r="CP180" s="149" t="e">
        <f t="shared" si="637"/>
        <v>#REF!</v>
      </c>
      <c r="CQ180" s="149" t="e">
        <f t="shared" si="637"/>
        <v>#REF!</v>
      </c>
      <c r="CR180" s="149" t="e">
        <f t="shared" si="637"/>
        <v>#REF!</v>
      </c>
      <c r="CS180" s="148" t="e">
        <f>SUM(CO180:CR180)</f>
        <v>#REF!</v>
      </c>
      <c r="CU180" s="149" t="e">
        <f t="shared" ref="CU180:CX180" si="638">SUM(CU181:CU182)</f>
        <v>#REF!</v>
      </c>
      <c r="CV180" s="149" t="e">
        <f t="shared" si="638"/>
        <v>#REF!</v>
      </c>
      <c r="CW180" s="149" t="e">
        <f t="shared" si="638"/>
        <v>#REF!</v>
      </c>
      <c r="CX180" s="149" t="e">
        <f t="shared" si="638"/>
        <v>#REF!</v>
      </c>
      <c r="CY180" s="148" t="e">
        <f>SUM(CU180:CX180)</f>
        <v>#REF!</v>
      </c>
      <c r="DA180" s="149" t="e">
        <f t="shared" ref="DA180:DS180" si="639">SUM(DA181:DA182)</f>
        <v>#REF!</v>
      </c>
      <c r="DB180" s="149" t="e">
        <f t="shared" si="639"/>
        <v>#REF!</v>
      </c>
      <c r="DC180" s="149" t="e">
        <f t="shared" si="639"/>
        <v>#REF!</v>
      </c>
      <c r="DD180" s="149" t="e">
        <f t="shared" si="639"/>
        <v>#REF!</v>
      </c>
      <c r="DE180" s="149" t="e">
        <f t="shared" si="639"/>
        <v>#REF!</v>
      </c>
      <c r="DF180" s="149" t="e">
        <f t="shared" si="639"/>
        <v>#REF!</v>
      </c>
      <c r="DG180" s="149" t="e">
        <f t="shared" si="639"/>
        <v>#REF!</v>
      </c>
      <c r="DH180" s="149" t="e">
        <f t="shared" si="639"/>
        <v>#REF!</v>
      </c>
      <c r="DI180" s="149" t="e">
        <f t="shared" si="639"/>
        <v>#REF!</v>
      </c>
      <c r="DJ180" s="149" t="e">
        <f t="shared" si="639"/>
        <v>#REF!</v>
      </c>
      <c r="DK180" s="149" t="e">
        <f t="shared" si="639"/>
        <v>#REF!</v>
      </c>
      <c r="DL180" s="149" t="e">
        <f t="shared" si="639"/>
        <v>#REF!</v>
      </c>
      <c r="DM180" s="149" t="e">
        <f t="shared" si="639"/>
        <v>#REF!</v>
      </c>
      <c r="DN180" s="149" t="e">
        <f t="shared" si="639"/>
        <v>#REF!</v>
      </c>
      <c r="DO180" s="149" t="e">
        <f t="shared" si="639"/>
        <v>#REF!</v>
      </c>
      <c r="DP180" s="149" t="e">
        <f t="shared" si="639"/>
        <v>#REF!</v>
      </c>
      <c r="DQ180" s="149" t="e">
        <f t="shared" si="639"/>
        <v>#REF!</v>
      </c>
      <c r="DR180" s="149" t="e">
        <f t="shared" si="639"/>
        <v>#REF!</v>
      </c>
      <c r="DS180" s="149" t="e">
        <f t="shared" si="639"/>
        <v>#REF!</v>
      </c>
      <c r="DU180" s="148" t="e">
        <f>SUM(BO180:BZ180)</f>
        <v>#REF!</v>
      </c>
      <c r="DW180" s="148" t="e">
        <f>SUM(BQ180:DV180)</f>
        <v>#REF!</v>
      </c>
      <c r="DX180" s="148" t="e">
        <f t="shared" ref="DX180:DX182" si="640">SUM(DL180:DW180)</f>
        <v>#REF!</v>
      </c>
    </row>
    <row r="181" spans="1:128" hidden="1" x14ac:dyDescent="0.3">
      <c r="B181" s="15" t="s">
        <v>103</v>
      </c>
      <c r="C181" s="16" t="s">
        <v>104</v>
      </c>
      <c r="D181" s="15" t="s">
        <v>105</v>
      </c>
      <c r="E181" s="16" t="s">
        <v>106</v>
      </c>
      <c r="F181" s="68" t="s">
        <v>107</v>
      </c>
      <c r="G181" s="39" t="s">
        <v>179</v>
      </c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>
        <f>SUM(I181:T181)</f>
        <v>0</v>
      </c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0">
        <f>SUM(W181:AH181)</f>
        <v>0</v>
      </c>
      <c r="AK181" s="40">
        <f t="shared" ref="AK181:AR181" si="641">AK118*AK$203</f>
        <v>55958.023753160989</v>
      </c>
      <c r="AL181" s="40">
        <f t="shared" si="641"/>
        <v>50960.87440482292</v>
      </c>
      <c r="AM181" s="40">
        <f t="shared" si="641"/>
        <v>59457.698716857347</v>
      </c>
      <c r="AN181" s="40">
        <f t="shared" si="641"/>
        <v>57959.59006910077</v>
      </c>
      <c r="AO181" s="40">
        <f t="shared" si="641"/>
        <v>59649.088619654904</v>
      </c>
      <c r="AP181" s="40">
        <f t="shared" si="641"/>
        <v>57362.672346170795</v>
      </c>
      <c r="AQ181" s="40">
        <f t="shared" si="641"/>
        <v>58817.387347242242</v>
      </c>
      <c r="AR181" s="40">
        <f t="shared" si="641"/>
        <v>57353.375660911654</v>
      </c>
      <c r="AS181" s="40">
        <v>57416.193370844012</v>
      </c>
      <c r="AT181" s="40">
        <f>AT118*AT$203</f>
        <v>53994.235414859766</v>
      </c>
      <c r="AU181" s="40">
        <f>AU118*AU$203</f>
        <v>54079.740761421686</v>
      </c>
      <c r="AV181" s="40">
        <f>AV118*AV$203</f>
        <v>55159.65834404729</v>
      </c>
      <c r="AW181" s="40">
        <f t="shared" si="630"/>
        <v>678168.53880909435</v>
      </c>
      <c r="AY181" s="40">
        <f t="shared" ref="AY181:BJ181" si="642">AY118*AY$203</f>
        <v>54742.965691791302</v>
      </c>
      <c r="AZ181" s="40">
        <f t="shared" si="642"/>
        <v>53068.333845200737</v>
      </c>
      <c r="BA181" s="40">
        <f t="shared" si="642"/>
        <v>54711.438358173022</v>
      </c>
      <c r="BB181" s="40">
        <f t="shared" si="642"/>
        <v>52180.775806265905</v>
      </c>
      <c r="BC181" s="40">
        <f t="shared" si="642"/>
        <v>57506.8747757729</v>
      </c>
      <c r="BD181" s="40">
        <f t="shared" si="642"/>
        <v>53758.798650695739</v>
      </c>
      <c r="BE181" s="40">
        <f t="shared" si="642"/>
        <v>53248.985687253997</v>
      </c>
      <c r="BF181" s="40">
        <f t="shared" si="642"/>
        <v>56667.124652010389</v>
      </c>
      <c r="BG181" s="40">
        <f t="shared" si="642"/>
        <v>52703.963849389816</v>
      </c>
      <c r="BH181" s="40">
        <f t="shared" si="642"/>
        <v>54843.965764414337</v>
      </c>
      <c r="BI181" s="40">
        <f t="shared" si="642"/>
        <v>54064.086392557278</v>
      </c>
      <c r="BJ181" s="40">
        <f t="shared" si="642"/>
        <v>55492.716692185066</v>
      </c>
      <c r="BK181" s="40">
        <f t="shared" si="632"/>
        <v>652990.03016571037</v>
      </c>
      <c r="BM181" s="40">
        <f t="shared" ref="BM181:BX181" si="643">BM118*BM$203</f>
        <v>55717.38692953001</v>
      </c>
      <c r="BN181" s="40">
        <f t="shared" si="643"/>
        <v>53077.081197161679</v>
      </c>
      <c r="BO181" s="40">
        <f t="shared" si="643"/>
        <v>58049.560529244474</v>
      </c>
      <c r="BP181" s="40">
        <f t="shared" si="643"/>
        <v>59328.843958914047</v>
      </c>
      <c r="BQ181" s="40">
        <f t="shared" si="643"/>
        <v>58913.703632567303</v>
      </c>
      <c r="BR181" s="40">
        <f t="shared" si="643"/>
        <v>58833.971667376609</v>
      </c>
      <c r="BS181" s="40">
        <f t="shared" si="643"/>
        <v>58406.996172347594</v>
      </c>
      <c r="BT181" s="40">
        <f t="shared" si="643"/>
        <v>59498.165112994713</v>
      </c>
      <c r="BU181" s="40">
        <f t="shared" si="643"/>
        <v>56862.405127864949</v>
      </c>
      <c r="BV181" s="40">
        <f t="shared" si="643"/>
        <v>55163.160303441487</v>
      </c>
      <c r="BW181" s="40">
        <f t="shared" si="643"/>
        <v>56837.053495820765</v>
      </c>
      <c r="BX181" s="40">
        <f t="shared" si="643"/>
        <v>57908.371038138306</v>
      </c>
      <c r="BY181" s="40">
        <f t="shared" si="634"/>
        <v>688596.69916540186</v>
      </c>
      <c r="CA181" s="40">
        <f t="shared" ref="CA181:CL181" si="644">CA118*CA$203</f>
        <v>0</v>
      </c>
      <c r="CB181" s="40">
        <f t="shared" si="644"/>
        <v>0</v>
      </c>
      <c r="CC181" s="40">
        <f t="shared" si="644"/>
        <v>0</v>
      </c>
      <c r="CD181" s="40">
        <f t="shared" si="644"/>
        <v>0</v>
      </c>
      <c r="CE181" s="40">
        <f t="shared" si="644"/>
        <v>0</v>
      </c>
      <c r="CF181" s="40">
        <f t="shared" si="644"/>
        <v>0</v>
      </c>
      <c r="CG181" s="40">
        <f t="shared" si="644"/>
        <v>0</v>
      </c>
      <c r="CH181" s="40">
        <f t="shared" si="644"/>
        <v>0</v>
      </c>
      <c r="CI181" s="40">
        <f t="shared" si="644"/>
        <v>0</v>
      </c>
      <c r="CJ181" s="40">
        <f t="shared" si="644"/>
        <v>0</v>
      </c>
      <c r="CK181" s="40">
        <f t="shared" si="644"/>
        <v>0</v>
      </c>
      <c r="CL181" s="40">
        <f t="shared" si="644"/>
        <v>0</v>
      </c>
      <c r="CM181" s="40">
        <f t="shared" si="636"/>
        <v>0</v>
      </c>
      <c r="CO181" s="40">
        <f t="shared" ref="CO181:CR181" si="645">CO118*CO$203</f>
        <v>0</v>
      </c>
      <c r="CP181" s="40">
        <f t="shared" si="645"/>
        <v>0</v>
      </c>
      <c r="CQ181" s="40">
        <f t="shared" si="645"/>
        <v>0</v>
      </c>
      <c r="CR181" s="40">
        <f t="shared" si="645"/>
        <v>0</v>
      </c>
      <c r="CS181" s="40">
        <f>SUM(CO181:CR181)</f>
        <v>0</v>
      </c>
      <c r="CU181" s="40">
        <f t="shared" ref="CU181:CX181" si="646">CU118*CU$203</f>
        <v>0</v>
      </c>
      <c r="CV181" s="40">
        <f t="shared" si="646"/>
        <v>0</v>
      </c>
      <c r="CW181" s="40">
        <f t="shared" si="646"/>
        <v>0</v>
      </c>
      <c r="CX181" s="40">
        <f t="shared" si="646"/>
        <v>0</v>
      </c>
      <c r="CY181" s="40">
        <f>SUM(CU181:CX181)</f>
        <v>0</v>
      </c>
      <c r="DA181" s="40">
        <f t="shared" ref="DA181:DS181" si="647">DA118*DA$203</f>
        <v>0</v>
      </c>
      <c r="DB181" s="40">
        <f t="shared" si="647"/>
        <v>0</v>
      </c>
      <c r="DC181" s="40">
        <f t="shared" si="647"/>
        <v>0</v>
      </c>
      <c r="DD181" s="40">
        <f t="shared" si="647"/>
        <v>0</v>
      </c>
      <c r="DE181" s="40">
        <f t="shared" si="647"/>
        <v>0</v>
      </c>
      <c r="DF181" s="40">
        <f t="shared" si="647"/>
        <v>0</v>
      </c>
      <c r="DG181" s="40">
        <f t="shared" si="647"/>
        <v>0</v>
      </c>
      <c r="DH181" s="40">
        <f t="shared" si="647"/>
        <v>0</v>
      </c>
      <c r="DI181" s="40">
        <f t="shared" si="647"/>
        <v>0</v>
      </c>
      <c r="DJ181" s="40">
        <f t="shared" si="647"/>
        <v>0</v>
      </c>
      <c r="DK181" s="40">
        <f t="shared" si="647"/>
        <v>0</v>
      </c>
      <c r="DL181" s="40">
        <f t="shared" si="647"/>
        <v>0</v>
      </c>
      <c r="DM181" s="40">
        <f t="shared" si="647"/>
        <v>0</v>
      </c>
      <c r="DN181" s="40">
        <f t="shared" si="647"/>
        <v>0</v>
      </c>
      <c r="DO181" s="40">
        <f t="shared" si="647"/>
        <v>0</v>
      </c>
      <c r="DP181" s="40">
        <f t="shared" si="647"/>
        <v>0</v>
      </c>
      <c r="DQ181" s="40">
        <f t="shared" si="647"/>
        <v>0</v>
      </c>
      <c r="DR181" s="40">
        <f t="shared" si="647"/>
        <v>0</v>
      </c>
      <c r="DS181" s="40">
        <f t="shared" si="647"/>
        <v>0</v>
      </c>
      <c r="DU181" s="40">
        <f>SUM(BO181:BZ181)</f>
        <v>1268398.9302041121</v>
      </c>
      <c r="DW181" s="40">
        <f>SUM(BQ181:DV181)</f>
        <v>2419419.4559200658</v>
      </c>
      <c r="DX181" s="40">
        <f t="shared" si="640"/>
        <v>3687818.3861241778</v>
      </c>
    </row>
    <row r="182" spans="1:128" s="84" customFormat="1" hidden="1" x14ac:dyDescent="0.3">
      <c r="B182" s="85" t="s">
        <v>108</v>
      </c>
      <c r="C182" s="86" t="s">
        <v>109</v>
      </c>
      <c r="D182" s="85" t="s">
        <v>110</v>
      </c>
      <c r="E182" s="86" t="s">
        <v>111</v>
      </c>
      <c r="F182" s="91" t="s">
        <v>112</v>
      </c>
      <c r="G182" s="113" t="s">
        <v>179</v>
      </c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>
        <f>SUM(I182:T182)</f>
        <v>0</v>
      </c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>
        <f>SUM(W182:AH182)</f>
        <v>0</v>
      </c>
      <c r="AK182" s="92">
        <f t="shared" ref="AK182:AR182" si="648">AK119*AK$203-AK$146</f>
        <v>295703.65280678193</v>
      </c>
      <c r="AL182" s="92">
        <f t="shared" si="648"/>
        <v>274218.80801778805</v>
      </c>
      <c r="AM182" s="92">
        <f t="shared" si="648"/>
        <v>325843.13643865788</v>
      </c>
      <c r="AN182" s="92">
        <f t="shared" si="648"/>
        <v>301931.48249781207</v>
      </c>
      <c r="AO182" s="92" t="e">
        <f t="shared" si="648"/>
        <v>#REF!</v>
      </c>
      <c r="AP182" s="92">
        <f t="shared" si="648"/>
        <v>292495.179203159</v>
      </c>
      <c r="AQ182" s="92">
        <f t="shared" si="648"/>
        <v>299778.32207859756</v>
      </c>
      <c r="AR182" s="92">
        <f t="shared" si="648"/>
        <v>272274.58757936419</v>
      </c>
      <c r="AS182" s="92">
        <v>196044.3078040565</v>
      </c>
      <c r="AT182" s="92">
        <f>AT119*AT$203-AT$146</f>
        <v>262934.38312894281</v>
      </c>
      <c r="AU182" s="92" t="e">
        <f>AU119*AU$203-AU$146</f>
        <v>#REF!</v>
      </c>
      <c r="AV182" s="92">
        <f>AV119*AV$203-AV$146</f>
        <v>287819.42623064783</v>
      </c>
      <c r="AW182" s="92" t="e">
        <f t="shared" si="630"/>
        <v>#REF!</v>
      </c>
      <c r="AY182" s="92" t="e">
        <f t="shared" ref="AY182:BJ182" si="649">AY119*AY$203-AY$146</f>
        <v>#REF!</v>
      </c>
      <c r="AZ182" s="92" t="e">
        <f t="shared" si="649"/>
        <v>#REF!</v>
      </c>
      <c r="BA182" s="92" t="e">
        <f t="shared" si="649"/>
        <v>#REF!</v>
      </c>
      <c r="BB182" s="92" t="e">
        <f t="shared" si="649"/>
        <v>#REF!</v>
      </c>
      <c r="BC182" s="92" t="e">
        <f t="shared" si="649"/>
        <v>#REF!</v>
      </c>
      <c r="BD182" s="92" t="e">
        <f t="shared" si="649"/>
        <v>#REF!</v>
      </c>
      <c r="BE182" s="92" t="e">
        <f t="shared" si="649"/>
        <v>#REF!</v>
      </c>
      <c r="BF182" s="92">
        <f t="shared" si="649"/>
        <v>283004.57505028689</v>
      </c>
      <c r="BG182" s="92" t="e">
        <f t="shared" si="649"/>
        <v>#REF!</v>
      </c>
      <c r="BH182" s="92">
        <f t="shared" si="649"/>
        <v>275377.78395298612</v>
      </c>
      <c r="BI182" s="92" t="e">
        <f t="shared" si="649"/>
        <v>#REF!</v>
      </c>
      <c r="BJ182" s="92">
        <f t="shared" si="649"/>
        <v>278225.9792259981</v>
      </c>
      <c r="BK182" s="92" t="e">
        <f t="shared" si="632"/>
        <v>#REF!</v>
      </c>
      <c r="BM182" s="92" t="e">
        <f t="shared" ref="BM182:BX182" si="650">BM119*BM$203-BM$146</f>
        <v>#REF!</v>
      </c>
      <c r="BN182" s="92" t="e">
        <f t="shared" si="650"/>
        <v>#REF!</v>
      </c>
      <c r="BO182" s="92" t="e">
        <f t="shared" si="650"/>
        <v>#REF!</v>
      </c>
      <c r="BP182" s="92" t="e">
        <f t="shared" si="650"/>
        <v>#REF!</v>
      </c>
      <c r="BQ182" s="92" t="e">
        <f t="shared" si="650"/>
        <v>#REF!</v>
      </c>
      <c r="BR182" s="92" t="e">
        <f t="shared" si="650"/>
        <v>#REF!</v>
      </c>
      <c r="BS182" s="92" t="e">
        <f t="shared" si="650"/>
        <v>#REF!</v>
      </c>
      <c r="BT182" s="92">
        <f t="shared" si="650"/>
        <v>297143.23847341177</v>
      </c>
      <c r="BU182" s="92" t="e">
        <f t="shared" si="650"/>
        <v>#REF!</v>
      </c>
      <c r="BV182" s="92">
        <f t="shared" si="650"/>
        <v>276980.49600310967</v>
      </c>
      <c r="BW182" s="92" t="e">
        <f t="shared" si="650"/>
        <v>#REF!</v>
      </c>
      <c r="BX182" s="92">
        <f t="shared" si="650"/>
        <v>290337.43881811836</v>
      </c>
      <c r="BY182" s="92" t="e">
        <f t="shared" si="634"/>
        <v>#REF!</v>
      </c>
      <c r="CA182" s="92" t="e">
        <f t="shared" ref="CA182:CL182" si="651">CA119*CA$203-CA$146</f>
        <v>#REF!</v>
      </c>
      <c r="CB182" s="92" t="e">
        <f t="shared" si="651"/>
        <v>#REF!</v>
      </c>
      <c r="CC182" s="92" t="e">
        <f t="shared" si="651"/>
        <v>#REF!</v>
      </c>
      <c r="CD182" s="92" t="e">
        <f t="shared" si="651"/>
        <v>#REF!</v>
      </c>
      <c r="CE182" s="92" t="e">
        <f t="shared" si="651"/>
        <v>#REF!</v>
      </c>
      <c r="CF182" s="92" t="e">
        <f t="shared" si="651"/>
        <v>#REF!</v>
      </c>
      <c r="CG182" s="92" t="e">
        <f t="shared" si="651"/>
        <v>#REF!</v>
      </c>
      <c r="CH182" s="92">
        <f t="shared" si="651"/>
        <v>0</v>
      </c>
      <c r="CI182" s="92" t="e">
        <f t="shared" si="651"/>
        <v>#REF!</v>
      </c>
      <c r="CJ182" s="92">
        <f t="shared" si="651"/>
        <v>0</v>
      </c>
      <c r="CK182" s="92" t="e">
        <f t="shared" si="651"/>
        <v>#REF!</v>
      </c>
      <c r="CL182" s="92">
        <f t="shared" si="651"/>
        <v>0</v>
      </c>
      <c r="CM182" s="92" t="e">
        <f t="shared" si="636"/>
        <v>#REF!</v>
      </c>
      <c r="CO182" s="92" t="e">
        <f t="shared" ref="CO182:CR182" si="652">CO119*CO$203-CO$146</f>
        <v>#REF!</v>
      </c>
      <c r="CP182" s="92" t="e">
        <f t="shared" si="652"/>
        <v>#REF!</v>
      </c>
      <c r="CQ182" s="92" t="e">
        <f t="shared" si="652"/>
        <v>#REF!</v>
      </c>
      <c r="CR182" s="92" t="e">
        <f t="shared" si="652"/>
        <v>#REF!</v>
      </c>
      <c r="CS182" s="92" t="e">
        <f>SUM(CO182:CR182)</f>
        <v>#REF!</v>
      </c>
      <c r="CU182" s="92" t="e">
        <f t="shared" ref="CU182:CX182" si="653">CU119*CU$203-CU$146</f>
        <v>#REF!</v>
      </c>
      <c r="CV182" s="92" t="e">
        <f t="shared" si="653"/>
        <v>#REF!</v>
      </c>
      <c r="CW182" s="92" t="e">
        <f t="shared" si="653"/>
        <v>#REF!</v>
      </c>
      <c r="CX182" s="92" t="e">
        <f t="shared" si="653"/>
        <v>#REF!</v>
      </c>
      <c r="CY182" s="92" t="e">
        <f>SUM(CU182:CX182)</f>
        <v>#REF!</v>
      </c>
      <c r="DA182" s="92" t="e">
        <f t="shared" ref="DA182:DS182" si="654">DA119*DA$203-DA$146</f>
        <v>#REF!</v>
      </c>
      <c r="DB182" s="92" t="e">
        <f t="shared" si="654"/>
        <v>#REF!</v>
      </c>
      <c r="DC182" s="92" t="e">
        <f t="shared" si="654"/>
        <v>#REF!</v>
      </c>
      <c r="DD182" s="92" t="e">
        <f t="shared" si="654"/>
        <v>#REF!</v>
      </c>
      <c r="DE182" s="92" t="e">
        <f t="shared" si="654"/>
        <v>#REF!</v>
      </c>
      <c r="DF182" s="92" t="e">
        <f t="shared" si="654"/>
        <v>#REF!</v>
      </c>
      <c r="DG182" s="92" t="e">
        <f t="shared" si="654"/>
        <v>#REF!</v>
      </c>
      <c r="DH182" s="92" t="e">
        <f t="shared" si="654"/>
        <v>#REF!</v>
      </c>
      <c r="DI182" s="92" t="e">
        <f t="shared" si="654"/>
        <v>#REF!</v>
      </c>
      <c r="DJ182" s="92" t="e">
        <f t="shared" si="654"/>
        <v>#REF!</v>
      </c>
      <c r="DK182" s="92" t="e">
        <f t="shared" si="654"/>
        <v>#REF!</v>
      </c>
      <c r="DL182" s="92" t="e">
        <f t="shared" si="654"/>
        <v>#REF!</v>
      </c>
      <c r="DM182" s="92" t="e">
        <f t="shared" si="654"/>
        <v>#REF!</v>
      </c>
      <c r="DN182" s="92" t="e">
        <f t="shared" si="654"/>
        <v>#REF!</v>
      </c>
      <c r="DO182" s="92" t="e">
        <f t="shared" si="654"/>
        <v>#REF!</v>
      </c>
      <c r="DP182" s="92" t="e">
        <f t="shared" si="654"/>
        <v>#REF!</v>
      </c>
      <c r="DQ182" s="92" t="e">
        <f t="shared" si="654"/>
        <v>#REF!</v>
      </c>
      <c r="DR182" s="92" t="e">
        <f t="shared" si="654"/>
        <v>#REF!</v>
      </c>
      <c r="DS182" s="92" t="e">
        <f t="shared" si="654"/>
        <v>#REF!</v>
      </c>
      <c r="DU182" s="92" t="e">
        <f>SUM(BO182:BZ182)</f>
        <v>#REF!</v>
      </c>
      <c r="DW182" s="92" t="e">
        <f>SUM(BQ182:DV182)</f>
        <v>#REF!</v>
      </c>
      <c r="DX182" s="92" t="e">
        <f t="shared" si="640"/>
        <v>#REF!</v>
      </c>
    </row>
    <row r="183" spans="1:128" hidden="1" x14ac:dyDescent="0.3">
      <c r="B183" s="15"/>
      <c r="C183" s="16"/>
      <c r="D183" s="15"/>
      <c r="E183" s="16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W183" s="40"/>
      <c r="BK183" s="40"/>
      <c r="BY183" s="40"/>
      <c r="CM183" s="40"/>
      <c r="CS183" s="40"/>
      <c r="CY183" s="40"/>
      <c r="DU183" s="40"/>
      <c r="DW183" s="40"/>
      <c r="DX183" s="40"/>
    </row>
    <row r="184" spans="1:128" s="10" customFormat="1" hidden="1" x14ac:dyDescent="0.3">
      <c r="A184" s="21"/>
      <c r="B184" s="136"/>
      <c r="C184" s="137"/>
      <c r="D184" s="136"/>
      <c r="E184" s="137"/>
      <c r="F184" s="138" t="s">
        <v>113</v>
      </c>
      <c r="G184" s="147" t="s">
        <v>179</v>
      </c>
      <c r="I184" s="148">
        <f>SUM(I186:I196)</f>
        <v>0</v>
      </c>
      <c r="J184" s="148">
        <f t="shared" ref="J184:T184" si="655">SUM(J186:J196)</f>
        <v>0</v>
      </c>
      <c r="K184" s="148">
        <f t="shared" si="655"/>
        <v>0</v>
      </c>
      <c r="L184" s="148">
        <f t="shared" si="655"/>
        <v>0</v>
      </c>
      <c r="M184" s="148">
        <f t="shared" si="655"/>
        <v>0</v>
      </c>
      <c r="N184" s="148">
        <f t="shared" si="655"/>
        <v>0</v>
      </c>
      <c r="O184" s="148">
        <f t="shared" si="655"/>
        <v>0</v>
      </c>
      <c r="P184" s="148">
        <f t="shared" si="655"/>
        <v>0</v>
      </c>
      <c r="Q184" s="148">
        <f t="shared" si="655"/>
        <v>0</v>
      </c>
      <c r="R184" s="148">
        <f t="shared" si="655"/>
        <v>0</v>
      </c>
      <c r="S184" s="148">
        <f t="shared" si="655"/>
        <v>0</v>
      </c>
      <c r="T184" s="148">
        <f t="shared" si="655"/>
        <v>0</v>
      </c>
      <c r="U184" s="148">
        <f t="shared" ref="U184:U196" si="656">SUM(I184:T184)</f>
        <v>0</v>
      </c>
      <c r="W184" s="148">
        <f>SUM(W186:W196)</f>
        <v>0</v>
      </c>
      <c r="X184" s="148">
        <f>SUM(X186:X196)</f>
        <v>0</v>
      </c>
      <c r="Y184" s="148">
        <f>SUM(Y186:Y196)</f>
        <v>0</v>
      </c>
      <c r="Z184" s="148">
        <f t="shared" ref="Z184:AH184" si="657">SUM(Z186:Z196)</f>
        <v>0</v>
      </c>
      <c r="AA184" s="148">
        <f t="shared" si="657"/>
        <v>0</v>
      </c>
      <c r="AB184" s="148">
        <f t="shared" si="657"/>
        <v>0</v>
      </c>
      <c r="AC184" s="148">
        <f t="shared" si="657"/>
        <v>0</v>
      </c>
      <c r="AD184" s="148">
        <f t="shared" si="657"/>
        <v>0</v>
      </c>
      <c r="AE184" s="148">
        <f t="shared" si="657"/>
        <v>0</v>
      </c>
      <c r="AF184" s="148">
        <f t="shared" si="657"/>
        <v>0</v>
      </c>
      <c r="AG184" s="148">
        <f t="shared" si="657"/>
        <v>0</v>
      </c>
      <c r="AH184" s="148">
        <f t="shared" si="657"/>
        <v>0</v>
      </c>
      <c r="AI184" s="148">
        <f t="shared" ref="AI184:AI196" si="658">SUM(W184:AH184)</f>
        <v>0</v>
      </c>
      <c r="AK184" s="149">
        <f t="shared" ref="AK184:AR184" si="659">SUM(AK186:AK196)</f>
        <v>933538.69377224741</v>
      </c>
      <c r="AL184" s="149">
        <f t="shared" si="659"/>
        <v>627661.62849527237</v>
      </c>
      <c r="AM184" s="149">
        <f t="shared" si="659"/>
        <v>879421.83930328488</v>
      </c>
      <c r="AN184" s="149">
        <f t="shared" si="659"/>
        <v>927338.05052887718</v>
      </c>
      <c r="AO184" s="149">
        <f t="shared" si="659"/>
        <v>849016.92406623997</v>
      </c>
      <c r="AP184" s="149">
        <f t="shared" si="659"/>
        <v>858055.41601328785</v>
      </c>
      <c r="AQ184" s="149">
        <f t="shared" si="659"/>
        <v>923521.75885734742</v>
      </c>
      <c r="AR184" s="149">
        <f t="shared" si="659"/>
        <v>948895.93141448882</v>
      </c>
      <c r="AS184" s="149">
        <v>960474.21441606455</v>
      </c>
      <c r="AT184" s="149">
        <f t="shared" ref="AT184:AV184" si="660">SUM(AT186:AT196)</f>
        <v>817336.69709834585</v>
      </c>
      <c r="AU184" s="149">
        <f t="shared" si="660"/>
        <v>922232.31855228089</v>
      </c>
      <c r="AV184" s="149">
        <f t="shared" si="660"/>
        <v>930017.27931397595</v>
      </c>
      <c r="AW184" s="148">
        <f t="shared" ref="AW184:AW196" si="661">SUM(AK184:AV184)</f>
        <v>10577510.751831714</v>
      </c>
      <c r="AY184" s="149">
        <f t="shared" ref="AY184:BJ184" si="662">SUM(AY186:AY196)</f>
        <v>870403.72613742424</v>
      </c>
      <c r="AZ184" s="149">
        <f t="shared" si="662"/>
        <v>676374.6515653932</v>
      </c>
      <c r="BA184" s="149">
        <f t="shared" si="662"/>
        <v>897919.38055837736</v>
      </c>
      <c r="BB184" s="149">
        <f t="shared" si="662"/>
        <v>886403.01010842598</v>
      </c>
      <c r="BC184" s="149">
        <f t="shared" si="662"/>
        <v>734729.89342271059</v>
      </c>
      <c r="BD184" s="149">
        <f t="shared" si="662"/>
        <v>874802.89605033747</v>
      </c>
      <c r="BE184" s="149">
        <f t="shared" si="662"/>
        <v>903560.40406459861</v>
      </c>
      <c r="BF184" s="149">
        <f t="shared" si="662"/>
        <v>871870.97348873992</v>
      </c>
      <c r="BG184" s="149">
        <f t="shared" si="662"/>
        <v>699496.05725907139</v>
      </c>
      <c r="BH184" s="149">
        <f t="shared" si="662"/>
        <v>882629.66484066518</v>
      </c>
      <c r="BI184" s="149">
        <f t="shared" si="662"/>
        <v>836774.82841832377</v>
      </c>
      <c r="BJ184" s="149">
        <f t="shared" si="662"/>
        <v>902512.38737419946</v>
      </c>
      <c r="BK184" s="148">
        <f t="shared" ref="BK184:BK196" si="663">SUM(AY184:BJ184)</f>
        <v>10037477.873288268</v>
      </c>
      <c r="BM184" s="149">
        <f t="shared" ref="BM184:BX184" si="664">SUM(BM186:BM196)</f>
        <v>928655.48175101925</v>
      </c>
      <c r="BN184" s="149">
        <f t="shared" si="664"/>
        <v>863601.83104392793</v>
      </c>
      <c r="BO184" s="149">
        <f t="shared" si="664"/>
        <v>804616.06341341138</v>
      </c>
      <c r="BP184" s="149">
        <f t="shared" si="664"/>
        <v>931037.47299738228</v>
      </c>
      <c r="BQ184" s="149">
        <f t="shared" si="664"/>
        <v>893420.99642773345</v>
      </c>
      <c r="BR184" s="149">
        <f t="shared" si="664"/>
        <v>925574.17189519072</v>
      </c>
      <c r="BS184" s="149">
        <f t="shared" si="664"/>
        <v>750736.79467486858</v>
      </c>
      <c r="BT184" s="149">
        <f t="shared" si="664"/>
        <v>906385.20267610694</v>
      </c>
      <c r="BU184" s="149">
        <f t="shared" si="664"/>
        <v>811043.3002137742</v>
      </c>
      <c r="BV184" s="149">
        <f t="shared" si="664"/>
        <v>908837.00739800464</v>
      </c>
      <c r="BW184" s="149">
        <f t="shared" si="664"/>
        <v>885329.30846995104</v>
      </c>
      <c r="BX184" s="149">
        <f t="shared" si="664"/>
        <v>877382.71912991966</v>
      </c>
      <c r="BY184" s="148">
        <f t="shared" ref="BY184:BY196" si="665">SUM(BM184:BX184)</f>
        <v>10486620.35009129</v>
      </c>
      <c r="CA184" s="149">
        <f t="shared" ref="CA184:CL184" si="666">SUM(CA186:CA196)</f>
        <v>0</v>
      </c>
      <c r="CB184" s="149">
        <f t="shared" si="666"/>
        <v>0</v>
      </c>
      <c r="CC184" s="149">
        <f t="shared" si="666"/>
        <v>0</v>
      </c>
      <c r="CD184" s="149">
        <f t="shared" si="666"/>
        <v>0</v>
      </c>
      <c r="CE184" s="149">
        <f t="shared" si="666"/>
        <v>0</v>
      </c>
      <c r="CF184" s="149">
        <f t="shared" si="666"/>
        <v>0</v>
      </c>
      <c r="CG184" s="149">
        <f t="shared" si="666"/>
        <v>0</v>
      </c>
      <c r="CH184" s="149">
        <f t="shared" si="666"/>
        <v>0</v>
      </c>
      <c r="CI184" s="149">
        <f t="shared" si="666"/>
        <v>0</v>
      </c>
      <c r="CJ184" s="149">
        <f t="shared" si="666"/>
        <v>0</v>
      </c>
      <c r="CK184" s="149">
        <f t="shared" si="666"/>
        <v>0</v>
      </c>
      <c r="CL184" s="149">
        <f t="shared" si="666"/>
        <v>0</v>
      </c>
      <c r="CM184" s="148">
        <f t="shared" ref="CM184:CM196" si="667">SUM(CA184:CL184)</f>
        <v>0</v>
      </c>
      <c r="CO184" s="149">
        <f t="shared" ref="CO184:CR184" si="668">SUM(CO186:CO196)</f>
        <v>0</v>
      </c>
      <c r="CP184" s="149">
        <f t="shared" si="668"/>
        <v>0</v>
      </c>
      <c r="CQ184" s="149">
        <f t="shared" si="668"/>
        <v>0</v>
      </c>
      <c r="CR184" s="149">
        <f t="shared" si="668"/>
        <v>0</v>
      </c>
      <c r="CS184" s="148">
        <f t="shared" ref="CS184:CS196" si="669">SUM(CO184:CR184)</f>
        <v>0</v>
      </c>
      <c r="CU184" s="149">
        <f t="shared" ref="CU184:CX184" si="670">SUM(CU186:CU196)</f>
        <v>0</v>
      </c>
      <c r="CV184" s="149">
        <f t="shared" si="670"/>
        <v>0</v>
      </c>
      <c r="CW184" s="149">
        <f t="shared" si="670"/>
        <v>0</v>
      </c>
      <c r="CX184" s="149">
        <f t="shared" si="670"/>
        <v>0</v>
      </c>
      <c r="CY184" s="148">
        <f t="shared" ref="CY184:CY196" si="671">SUM(CU184:CX184)</f>
        <v>0</v>
      </c>
      <c r="DA184" s="149">
        <f t="shared" ref="DA184:DS184" si="672">SUM(DA186:DA196)</f>
        <v>0</v>
      </c>
      <c r="DB184" s="149">
        <f t="shared" si="672"/>
        <v>0</v>
      </c>
      <c r="DC184" s="149">
        <f t="shared" si="672"/>
        <v>0</v>
      </c>
      <c r="DD184" s="149">
        <f t="shared" si="672"/>
        <v>0</v>
      </c>
      <c r="DE184" s="149">
        <f t="shared" si="672"/>
        <v>0</v>
      </c>
      <c r="DF184" s="149">
        <f t="shared" si="672"/>
        <v>0</v>
      </c>
      <c r="DG184" s="149">
        <f t="shared" si="672"/>
        <v>0</v>
      </c>
      <c r="DH184" s="149">
        <f t="shared" si="672"/>
        <v>0</v>
      </c>
      <c r="DI184" s="149">
        <f t="shared" si="672"/>
        <v>0</v>
      </c>
      <c r="DJ184" s="149">
        <f t="shared" si="672"/>
        <v>0</v>
      </c>
      <c r="DK184" s="149">
        <f t="shared" si="672"/>
        <v>0</v>
      </c>
      <c r="DL184" s="149">
        <f t="shared" si="672"/>
        <v>0</v>
      </c>
      <c r="DM184" s="149">
        <f t="shared" si="672"/>
        <v>0</v>
      </c>
      <c r="DN184" s="149">
        <f t="shared" si="672"/>
        <v>0</v>
      </c>
      <c r="DO184" s="149">
        <f t="shared" si="672"/>
        <v>0</v>
      </c>
      <c r="DP184" s="149">
        <f t="shared" si="672"/>
        <v>0</v>
      </c>
      <c r="DQ184" s="149">
        <f t="shared" si="672"/>
        <v>0</v>
      </c>
      <c r="DR184" s="149">
        <f t="shared" si="672"/>
        <v>0</v>
      </c>
      <c r="DS184" s="149">
        <f t="shared" si="672"/>
        <v>0</v>
      </c>
      <c r="DU184" s="148">
        <f t="shared" ref="DU184:DU196" si="673">SUM(BO184:BZ184)</f>
        <v>19180983.387387633</v>
      </c>
      <c r="DW184" s="148">
        <f t="shared" ref="DW184:DW196" si="674">SUM(BQ184:DV184)</f>
        <v>36626313.238364473</v>
      </c>
      <c r="DX184" s="148">
        <f t="shared" ref="DX184:DX196" si="675">SUM(DL184:DW184)</f>
        <v>55807296.625752106</v>
      </c>
    </row>
    <row r="185" spans="1:128" s="70" customFormat="1" hidden="1" x14ac:dyDescent="0.3">
      <c r="A185" s="10"/>
      <c r="B185" s="71"/>
      <c r="C185" s="72"/>
      <c r="D185" s="71"/>
      <c r="E185" s="72"/>
      <c r="F185" s="73" t="s">
        <v>115</v>
      </c>
      <c r="G185" s="98" t="s">
        <v>179</v>
      </c>
      <c r="I185" s="99">
        <f t="shared" ref="I185:T185" si="676">SUM(I186:I195)</f>
        <v>0</v>
      </c>
      <c r="J185" s="99">
        <f t="shared" si="676"/>
        <v>0</v>
      </c>
      <c r="K185" s="99">
        <f t="shared" si="676"/>
        <v>0</v>
      </c>
      <c r="L185" s="99">
        <f t="shared" si="676"/>
        <v>0</v>
      </c>
      <c r="M185" s="99">
        <f t="shared" si="676"/>
        <v>0</v>
      </c>
      <c r="N185" s="99">
        <f t="shared" si="676"/>
        <v>0</v>
      </c>
      <c r="O185" s="99">
        <f t="shared" si="676"/>
        <v>0</v>
      </c>
      <c r="P185" s="99">
        <f t="shared" si="676"/>
        <v>0</v>
      </c>
      <c r="Q185" s="99">
        <f t="shared" si="676"/>
        <v>0</v>
      </c>
      <c r="R185" s="99">
        <f t="shared" si="676"/>
        <v>0</v>
      </c>
      <c r="S185" s="99">
        <f t="shared" si="676"/>
        <v>0</v>
      </c>
      <c r="T185" s="99">
        <f t="shared" si="676"/>
        <v>0</v>
      </c>
      <c r="U185" s="99">
        <f t="shared" si="656"/>
        <v>0</v>
      </c>
      <c r="W185" s="99">
        <f>SUM(W186:W195)</f>
        <v>0</v>
      </c>
      <c r="X185" s="99">
        <f>SUM(X186:X195)</f>
        <v>0</v>
      </c>
      <c r="Y185" s="99">
        <f>SUM(Y186:Y195)</f>
        <v>0</v>
      </c>
      <c r="Z185" s="99">
        <f t="shared" ref="Z185:AH185" si="677">SUM(Z186:Z195)</f>
        <v>0</v>
      </c>
      <c r="AA185" s="99">
        <f t="shared" si="677"/>
        <v>0</v>
      </c>
      <c r="AB185" s="99">
        <f t="shared" si="677"/>
        <v>0</v>
      </c>
      <c r="AC185" s="99">
        <f t="shared" si="677"/>
        <v>0</v>
      </c>
      <c r="AD185" s="99">
        <f t="shared" si="677"/>
        <v>0</v>
      </c>
      <c r="AE185" s="99">
        <f t="shared" si="677"/>
        <v>0</v>
      </c>
      <c r="AF185" s="99">
        <f t="shared" si="677"/>
        <v>0</v>
      </c>
      <c r="AG185" s="99">
        <f t="shared" si="677"/>
        <v>0</v>
      </c>
      <c r="AH185" s="99">
        <f t="shared" si="677"/>
        <v>0</v>
      </c>
      <c r="AI185" s="99">
        <f t="shared" si="658"/>
        <v>0</v>
      </c>
      <c r="AK185" s="33">
        <f t="shared" ref="AK185:AR196" si="678">AK122*AK$203</f>
        <v>486553.97958039993</v>
      </c>
      <c r="AL185" s="33">
        <f t="shared" si="678"/>
        <v>342830.29700632667</v>
      </c>
      <c r="AM185" s="33">
        <f t="shared" si="678"/>
        <v>451338.03411502857</v>
      </c>
      <c r="AN185" s="33">
        <f t="shared" si="678"/>
        <v>465255.88379817898</v>
      </c>
      <c r="AO185" s="33">
        <f t="shared" si="678"/>
        <v>398665.08066648297</v>
      </c>
      <c r="AP185" s="33">
        <f t="shared" si="678"/>
        <v>420823.36376968637</v>
      </c>
      <c r="AQ185" s="33">
        <f t="shared" si="678"/>
        <v>439440.59724198998</v>
      </c>
      <c r="AR185" s="33">
        <f t="shared" si="678"/>
        <v>423602.52479221829</v>
      </c>
      <c r="AS185" s="33">
        <v>417491.78656135121</v>
      </c>
      <c r="AT185" s="33">
        <f t="shared" ref="AT185:AV196" si="679">AT122*AT$203</f>
        <v>357147.89047411259</v>
      </c>
      <c r="AU185" s="33">
        <f t="shared" si="679"/>
        <v>403094.97178400256</v>
      </c>
      <c r="AV185" s="33">
        <f t="shared" si="679"/>
        <v>408831.3251248672</v>
      </c>
      <c r="AW185" s="99">
        <f t="shared" si="661"/>
        <v>5015075.7349146446</v>
      </c>
      <c r="AY185" s="33">
        <f t="shared" ref="AY185:BJ196" si="680">AY122*AY$203</f>
        <v>377215.17923807719</v>
      </c>
      <c r="AZ185" s="33">
        <f t="shared" si="680"/>
        <v>291404.96702395234</v>
      </c>
      <c r="BA185" s="33">
        <f t="shared" si="680"/>
        <v>385877.02040940232</v>
      </c>
      <c r="BB185" s="33">
        <f t="shared" si="680"/>
        <v>378226.92476187542</v>
      </c>
      <c r="BC185" s="33">
        <f t="shared" si="680"/>
        <v>311657.75332258502</v>
      </c>
      <c r="BD185" s="33">
        <f t="shared" si="680"/>
        <v>372162.67293680843</v>
      </c>
      <c r="BE185" s="33">
        <f t="shared" si="680"/>
        <v>385296.62881084415</v>
      </c>
      <c r="BF185" s="33">
        <f t="shared" si="680"/>
        <v>372732.12541332375</v>
      </c>
      <c r="BG185" s="33">
        <f t="shared" si="680"/>
        <v>300652.40329584497</v>
      </c>
      <c r="BH185" s="33">
        <f t="shared" si="680"/>
        <v>378326.44080175954</v>
      </c>
      <c r="BI185" s="33">
        <f t="shared" si="680"/>
        <v>359055.06610283197</v>
      </c>
      <c r="BJ185" s="33">
        <f t="shared" si="680"/>
        <v>382982.20616493095</v>
      </c>
      <c r="BK185" s="99">
        <f t="shared" si="663"/>
        <v>4295589.3882822357</v>
      </c>
      <c r="BM185" s="33">
        <f t="shared" ref="BM185:BX196" si="681">BM122*BM$203</f>
        <v>425496.94569096394</v>
      </c>
      <c r="BN185" s="33">
        <f t="shared" si="681"/>
        <v>390808.12930794223</v>
      </c>
      <c r="BO185" s="33">
        <f t="shared" si="681"/>
        <v>368465.73818084504</v>
      </c>
      <c r="BP185" s="33">
        <f t="shared" si="681"/>
        <v>403494.19521225052</v>
      </c>
      <c r="BQ185" s="33">
        <f t="shared" si="681"/>
        <v>388255.24987417716</v>
      </c>
      <c r="BR185" s="33">
        <f t="shared" si="681"/>
        <v>401054.65894232003</v>
      </c>
      <c r="BS185" s="33">
        <f t="shared" si="681"/>
        <v>317358.50791546085</v>
      </c>
      <c r="BT185" s="33">
        <f t="shared" si="681"/>
        <v>375931.38334984664</v>
      </c>
      <c r="BU185" s="33">
        <f t="shared" si="681"/>
        <v>338561.06586592633</v>
      </c>
      <c r="BV185" s="33">
        <f t="shared" si="681"/>
        <v>378852.0777191582</v>
      </c>
      <c r="BW185" s="33">
        <f t="shared" si="681"/>
        <v>363456.74114869046</v>
      </c>
      <c r="BX185" s="33">
        <f t="shared" si="681"/>
        <v>360470.80750846036</v>
      </c>
      <c r="BY185" s="99">
        <f t="shared" si="665"/>
        <v>4512205.5007160418</v>
      </c>
      <c r="CA185" s="33">
        <f t="shared" ref="CA185:CL196" si="682">CA122*CA$203</f>
        <v>0</v>
      </c>
      <c r="CB185" s="33">
        <f t="shared" si="682"/>
        <v>0</v>
      </c>
      <c r="CC185" s="33">
        <f t="shared" si="682"/>
        <v>0</v>
      </c>
      <c r="CD185" s="33">
        <f t="shared" si="682"/>
        <v>0</v>
      </c>
      <c r="CE185" s="33">
        <f t="shared" si="682"/>
        <v>0</v>
      </c>
      <c r="CF185" s="33">
        <f t="shared" si="682"/>
        <v>0</v>
      </c>
      <c r="CG185" s="33">
        <f t="shared" si="682"/>
        <v>0</v>
      </c>
      <c r="CH185" s="33">
        <f t="shared" si="682"/>
        <v>0</v>
      </c>
      <c r="CI185" s="33">
        <f t="shared" si="682"/>
        <v>0</v>
      </c>
      <c r="CJ185" s="33">
        <f t="shared" si="682"/>
        <v>0</v>
      </c>
      <c r="CK185" s="33">
        <f t="shared" si="682"/>
        <v>0</v>
      </c>
      <c r="CL185" s="33">
        <f t="shared" si="682"/>
        <v>0</v>
      </c>
      <c r="CM185" s="99">
        <f t="shared" si="667"/>
        <v>0</v>
      </c>
      <c r="CO185" s="33">
        <f t="shared" ref="CO185:CR196" si="683">CO122*CO$203</f>
        <v>0</v>
      </c>
      <c r="CP185" s="33">
        <f t="shared" si="683"/>
        <v>0</v>
      </c>
      <c r="CQ185" s="33">
        <f t="shared" si="683"/>
        <v>0</v>
      </c>
      <c r="CR185" s="33">
        <f t="shared" si="683"/>
        <v>0</v>
      </c>
      <c r="CS185" s="99">
        <f t="shared" si="669"/>
        <v>0</v>
      </c>
      <c r="CU185" s="33">
        <f t="shared" ref="CU185:CX196" si="684">CU122*CU$203</f>
        <v>0</v>
      </c>
      <c r="CV185" s="33">
        <f t="shared" si="684"/>
        <v>0</v>
      </c>
      <c r="CW185" s="33">
        <f t="shared" si="684"/>
        <v>0</v>
      </c>
      <c r="CX185" s="33">
        <f t="shared" si="684"/>
        <v>0</v>
      </c>
      <c r="CY185" s="99">
        <f t="shared" si="671"/>
        <v>0</v>
      </c>
      <c r="DA185" s="33">
        <f t="shared" ref="DA185:DS196" si="685">DA122*DA$203</f>
        <v>0</v>
      </c>
      <c r="DB185" s="33">
        <f t="shared" si="685"/>
        <v>0</v>
      </c>
      <c r="DC185" s="33">
        <f t="shared" si="685"/>
        <v>0</v>
      </c>
      <c r="DD185" s="33">
        <f t="shared" si="685"/>
        <v>0</v>
      </c>
      <c r="DE185" s="33">
        <f t="shared" si="685"/>
        <v>0</v>
      </c>
      <c r="DF185" s="33">
        <f t="shared" si="685"/>
        <v>0</v>
      </c>
      <c r="DG185" s="33">
        <f t="shared" si="685"/>
        <v>0</v>
      </c>
      <c r="DH185" s="33">
        <f t="shared" si="685"/>
        <v>0</v>
      </c>
      <c r="DI185" s="33">
        <f t="shared" si="685"/>
        <v>0</v>
      </c>
      <c r="DJ185" s="33">
        <f t="shared" si="685"/>
        <v>0</v>
      </c>
      <c r="DK185" s="33">
        <f t="shared" si="685"/>
        <v>0</v>
      </c>
      <c r="DL185" s="33">
        <f t="shared" si="685"/>
        <v>0</v>
      </c>
      <c r="DM185" s="33">
        <f t="shared" si="685"/>
        <v>0</v>
      </c>
      <c r="DN185" s="33">
        <f t="shared" si="685"/>
        <v>0</v>
      </c>
      <c r="DO185" s="33">
        <f t="shared" si="685"/>
        <v>0</v>
      </c>
      <c r="DP185" s="33">
        <f t="shared" si="685"/>
        <v>0</v>
      </c>
      <c r="DQ185" s="33">
        <f t="shared" si="685"/>
        <v>0</v>
      </c>
      <c r="DR185" s="33">
        <f t="shared" si="685"/>
        <v>0</v>
      </c>
      <c r="DS185" s="33">
        <f t="shared" si="685"/>
        <v>0</v>
      </c>
      <c r="DU185" s="99">
        <f t="shared" si="673"/>
        <v>8208105.9264331777</v>
      </c>
      <c r="DW185" s="99">
        <f t="shared" si="674"/>
        <v>15644251.919473259</v>
      </c>
      <c r="DX185" s="99">
        <f t="shared" si="675"/>
        <v>23852357.845906436</v>
      </c>
    </row>
    <row r="186" spans="1:128" hidden="1" x14ac:dyDescent="0.3">
      <c r="B186" s="15" t="s">
        <v>116</v>
      </c>
      <c r="C186" s="16" t="s">
        <v>64</v>
      </c>
      <c r="D186" s="15" t="s">
        <v>117</v>
      </c>
      <c r="E186" s="16" t="s">
        <v>118</v>
      </c>
      <c r="F186" s="77" t="s">
        <v>119</v>
      </c>
      <c r="G186" s="39" t="s">
        <v>179</v>
      </c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>
        <f t="shared" si="656"/>
        <v>0</v>
      </c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0">
        <f t="shared" si="658"/>
        <v>0</v>
      </c>
      <c r="AK186" s="40">
        <f t="shared" si="678"/>
        <v>15875.671340606161</v>
      </c>
      <c r="AL186" s="40">
        <f t="shared" si="678"/>
        <v>12746.891073064249</v>
      </c>
      <c r="AM186" s="40">
        <f t="shared" si="678"/>
        <v>15494.293721271655</v>
      </c>
      <c r="AN186" s="40">
        <f t="shared" si="678"/>
        <v>14151.67287256021</v>
      </c>
      <c r="AO186" s="40">
        <f t="shared" si="678"/>
        <v>12619.060509163039</v>
      </c>
      <c r="AP186" s="40">
        <f t="shared" si="678"/>
        <v>12382.745440550183</v>
      </c>
      <c r="AQ186" s="40">
        <f t="shared" si="678"/>
        <v>13629.557719209106</v>
      </c>
      <c r="AR186" s="40">
        <f t="shared" si="678"/>
        <v>13105.644290213906</v>
      </c>
      <c r="AS186" s="40">
        <v>13219.627706029241</v>
      </c>
      <c r="AT186" s="40">
        <f t="shared" si="679"/>
        <v>11666.677972438129</v>
      </c>
      <c r="AU186" s="40">
        <f t="shared" si="679"/>
        <v>12992.039359902416</v>
      </c>
      <c r="AV186" s="40">
        <f t="shared" si="679"/>
        <v>12868.967261912325</v>
      </c>
      <c r="AW186" s="40">
        <f t="shared" si="661"/>
        <v>160752.84926692062</v>
      </c>
      <c r="AY186" s="40">
        <f t="shared" si="680"/>
        <v>8827.2044332255573</v>
      </c>
      <c r="AZ186" s="40">
        <f t="shared" si="680"/>
        <v>6819.1614716392232</v>
      </c>
      <c r="BA186" s="40">
        <f t="shared" si="680"/>
        <v>9029.8999953231778</v>
      </c>
      <c r="BB186" s="40">
        <f t="shared" si="680"/>
        <v>8850.8802688348405</v>
      </c>
      <c r="BC186" s="40">
        <f t="shared" si="680"/>
        <v>7293.0964955732052</v>
      </c>
      <c r="BD186" s="40">
        <f t="shared" si="680"/>
        <v>8708.970840103606</v>
      </c>
      <c r="BE186" s="40">
        <f t="shared" si="680"/>
        <v>9016.3182637975606</v>
      </c>
      <c r="BF186" s="40">
        <f t="shared" si="680"/>
        <v>8722.2965854656031</v>
      </c>
      <c r="BG186" s="40">
        <f t="shared" si="680"/>
        <v>7035.5605323029558</v>
      </c>
      <c r="BH186" s="40">
        <f t="shared" si="680"/>
        <v>8853.2090415799266</v>
      </c>
      <c r="BI186" s="40">
        <f t="shared" si="680"/>
        <v>8402.2400097389309</v>
      </c>
      <c r="BJ186" s="40">
        <f t="shared" si="680"/>
        <v>8962.1585083984573</v>
      </c>
      <c r="BK186" s="40">
        <f t="shared" si="663"/>
        <v>100520.99644598305</v>
      </c>
      <c r="BM186" s="40">
        <f t="shared" si="681"/>
        <v>13721.582312748915</v>
      </c>
      <c r="BN186" s="40">
        <f t="shared" si="681"/>
        <v>13099.475262021495</v>
      </c>
      <c r="BO186" s="40">
        <f t="shared" si="681"/>
        <v>12710.79201801063</v>
      </c>
      <c r="BP186" s="40">
        <f t="shared" si="681"/>
        <v>12449.141079386427</v>
      </c>
      <c r="BQ186" s="40">
        <f t="shared" si="681"/>
        <v>11978.968812558798</v>
      </c>
      <c r="BR186" s="40">
        <f t="shared" si="681"/>
        <v>12373.873252604762</v>
      </c>
      <c r="BS186" s="40">
        <f t="shared" si="681"/>
        <v>7426.4997332600024</v>
      </c>
      <c r="BT186" s="40">
        <f t="shared" si="681"/>
        <v>8797.1623527906322</v>
      </c>
      <c r="BU186" s="40">
        <f t="shared" si="681"/>
        <v>7922.660343535832</v>
      </c>
      <c r="BV186" s="40">
        <f t="shared" si="681"/>
        <v>8865.5094599695094</v>
      </c>
      <c r="BW186" s="40">
        <f t="shared" si="681"/>
        <v>8505.2435144146984</v>
      </c>
      <c r="BX186" s="40">
        <f t="shared" si="681"/>
        <v>8435.369744436528</v>
      </c>
      <c r="BY186" s="40">
        <f t="shared" si="665"/>
        <v>126286.27788573824</v>
      </c>
      <c r="CA186" s="40">
        <f t="shared" si="682"/>
        <v>0</v>
      </c>
      <c r="CB186" s="40">
        <f t="shared" si="682"/>
        <v>0</v>
      </c>
      <c r="CC186" s="40">
        <f t="shared" si="682"/>
        <v>0</v>
      </c>
      <c r="CD186" s="40">
        <f t="shared" si="682"/>
        <v>0</v>
      </c>
      <c r="CE186" s="40">
        <f t="shared" si="682"/>
        <v>0</v>
      </c>
      <c r="CF186" s="40">
        <f t="shared" si="682"/>
        <v>0</v>
      </c>
      <c r="CG186" s="40">
        <f t="shared" si="682"/>
        <v>0</v>
      </c>
      <c r="CH186" s="40">
        <f t="shared" si="682"/>
        <v>0</v>
      </c>
      <c r="CI186" s="40">
        <f t="shared" si="682"/>
        <v>0</v>
      </c>
      <c r="CJ186" s="40">
        <f t="shared" si="682"/>
        <v>0</v>
      </c>
      <c r="CK186" s="40">
        <f t="shared" si="682"/>
        <v>0</v>
      </c>
      <c r="CL186" s="40">
        <f t="shared" si="682"/>
        <v>0</v>
      </c>
      <c r="CM186" s="40">
        <f t="shared" si="667"/>
        <v>0</v>
      </c>
      <c r="CO186" s="40">
        <f t="shared" si="683"/>
        <v>0</v>
      </c>
      <c r="CP186" s="40">
        <f t="shared" si="683"/>
        <v>0</v>
      </c>
      <c r="CQ186" s="40">
        <f t="shared" si="683"/>
        <v>0</v>
      </c>
      <c r="CR186" s="40">
        <f t="shared" si="683"/>
        <v>0</v>
      </c>
      <c r="CS186" s="40">
        <f t="shared" si="669"/>
        <v>0</v>
      </c>
      <c r="CU186" s="40">
        <f t="shared" si="684"/>
        <v>0</v>
      </c>
      <c r="CV186" s="40">
        <f t="shared" si="684"/>
        <v>0</v>
      </c>
      <c r="CW186" s="40">
        <f t="shared" si="684"/>
        <v>0</v>
      </c>
      <c r="CX186" s="40">
        <f t="shared" si="684"/>
        <v>0</v>
      </c>
      <c r="CY186" s="40">
        <f t="shared" si="671"/>
        <v>0</v>
      </c>
      <c r="DA186" s="40">
        <f t="shared" si="685"/>
        <v>0</v>
      </c>
      <c r="DB186" s="40">
        <f t="shared" si="685"/>
        <v>0</v>
      </c>
      <c r="DC186" s="40">
        <f t="shared" si="685"/>
        <v>0</v>
      </c>
      <c r="DD186" s="40">
        <f t="shared" si="685"/>
        <v>0</v>
      </c>
      <c r="DE186" s="40">
        <f t="shared" si="685"/>
        <v>0</v>
      </c>
      <c r="DF186" s="40">
        <f t="shared" si="685"/>
        <v>0</v>
      </c>
      <c r="DG186" s="40">
        <f t="shared" si="685"/>
        <v>0</v>
      </c>
      <c r="DH186" s="40">
        <f t="shared" si="685"/>
        <v>0</v>
      </c>
      <c r="DI186" s="40">
        <f t="shared" si="685"/>
        <v>0</v>
      </c>
      <c r="DJ186" s="40">
        <f t="shared" si="685"/>
        <v>0</v>
      </c>
      <c r="DK186" s="40">
        <f t="shared" si="685"/>
        <v>0</v>
      </c>
      <c r="DL186" s="40">
        <f t="shared" si="685"/>
        <v>0</v>
      </c>
      <c r="DM186" s="40">
        <f t="shared" si="685"/>
        <v>0</v>
      </c>
      <c r="DN186" s="40">
        <f t="shared" si="685"/>
        <v>0</v>
      </c>
      <c r="DO186" s="40">
        <f t="shared" si="685"/>
        <v>0</v>
      </c>
      <c r="DP186" s="40">
        <f t="shared" si="685"/>
        <v>0</v>
      </c>
      <c r="DQ186" s="40">
        <f t="shared" si="685"/>
        <v>0</v>
      </c>
      <c r="DR186" s="40">
        <f t="shared" si="685"/>
        <v>0</v>
      </c>
      <c r="DS186" s="40">
        <f t="shared" si="685"/>
        <v>0</v>
      </c>
      <c r="DU186" s="40">
        <f t="shared" si="673"/>
        <v>225751.49819670606</v>
      </c>
      <c r="DW186" s="40">
        <f t="shared" si="674"/>
        <v>426343.06329601503</v>
      </c>
      <c r="DX186" s="40">
        <f t="shared" si="675"/>
        <v>652094.56149272108</v>
      </c>
    </row>
    <row r="187" spans="1:128" hidden="1" x14ac:dyDescent="0.3">
      <c r="B187" s="15" t="s">
        <v>120</v>
      </c>
      <c r="C187" s="16" t="s">
        <v>121</v>
      </c>
      <c r="D187" s="15" t="s">
        <v>122</v>
      </c>
      <c r="E187" s="16" t="s">
        <v>123</v>
      </c>
      <c r="F187" s="77" t="s">
        <v>124</v>
      </c>
      <c r="G187" s="39" t="s">
        <v>179</v>
      </c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>
        <f t="shared" si="656"/>
        <v>0</v>
      </c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0">
        <f t="shared" si="658"/>
        <v>0</v>
      </c>
      <c r="AK187" s="40">
        <f t="shared" si="678"/>
        <v>57040.89608641198</v>
      </c>
      <c r="AL187" s="40">
        <f t="shared" si="678"/>
        <v>38626.464053991331</v>
      </c>
      <c r="AM187" s="40">
        <f t="shared" si="678"/>
        <v>52967.348218921688</v>
      </c>
      <c r="AN187" s="40">
        <f t="shared" si="678"/>
        <v>54932.278767534444</v>
      </c>
      <c r="AO187" s="40">
        <f t="shared" si="678"/>
        <v>45240.197494182445</v>
      </c>
      <c r="AP187" s="40">
        <f t="shared" si="678"/>
        <v>49716.892889906892</v>
      </c>
      <c r="AQ187" s="40">
        <f t="shared" si="678"/>
        <v>51336.308607470215</v>
      </c>
      <c r="AR187" s="40">
        <f t="shared" si="678"/>
        <v>48786.593685698659</v>
      </c>
      <c r="AS187" s="40">
        <v>48345.850031034992</v>
      </c>
      <c r="AT187" s="40">
        <f t="shared" si="679"/>
        <v>40694.210020696126</v>
      </c>
      <c r="AU187" s="40">
        <f t="shared" si="679"/>
        <v>45737.080932537057</v>
      </c>
      <c r="AV187" s="40">
        <f t="shared" si="679"/>
        <v>45904.7102130653</v>
      </c>
      <c r="AW187" s="40">
        <f t="shared" si="661"/>
        <v>579328.83100145101</v>
      </c>
      <c r="AY187" s="40">
        <f t="shared" si="680"/>
        <v>21995.704493167723</v>
      </c>
      <c r="AZ187" s="40">
        <f t="shared" si="680"/>
        <v>16992.045642083573</v>
      </c>
      <c r="BA187" s="40">
        <f t="shared" si="680"/>
        <v>22500.783051130456</v>
      </c>
      <c r="BB187" s="40">
        <f t="shared" si="680"/>
        <v>22054.700145486648</v>
      </c>
      <c r="BC187" s="40">
        <f t="shared" si="680"/>
        <v>18173.001041301057</v>
      </c>
      <c r="BD187" s="40">
        <f t="shared" si="680"/>
        <v>21701.08900134937</v>
      </c>
      <c r="BE187" s="40">
        <f t="shared" si="680"/>
        <v>22466.939974831173</v>
      </c>
      <c r="BF187" s="40">
        <f t="shared" si="680"/>
        <v>21734.294209108066</v>
      </c>
      <c r="BG187" s="40">
        <f t="shared" si="680"/>
        <v>17531.270696512183</v>
      </c>
      <c r="BH187" s="40">
        <f t="shared" si="680"/>
        <v>22060.503001591336</v>
      </c>
      <c r="BI187" s="40">
        <f t="shared" si="680"/>
        <v>20936.774460468161</v>
      </c>
      <c r="BJ187" s="40">
        <f t="shared" si="680"/>
        <v>22331.984227041201</v>
      </c>
      <c r="BK187" s="40">
        <f t="shared" si="663"/>
        <v>250479.08994407096</v>
      </c>
      <c r="BM187" s="40">
        <f t="shared" si="681"/>
        <v>46563.015915128228</v>
      </c>
      <c r="BN187" s="40">
        <f t="shared" si="681"/>
        <v>42171.646593959224</v>
      </c>
      <c r="BO187" s="40">
        <f t="shared" si="681"/>
        <v>40881.36889471882</v>
      </c>
      <c r="BP187" s="40">
        <f t="shared" si="681"/>
        <v>43441.742639369564</v>
      </c>
      <c r="BQ187" s="40">
        <f t="shared" si="681"/>
        <v>41801.058958347159</v>
      </c>
      <c r="BR187" s="40">
        <f t="shared" si="681"/>
        <v>43179.092747363116</v>
      </c>
      <c r="BS187" s="40">
        <f t="shared" si="681"/>
        <v>18505.416384888875</v>
      </c>
      <c r="BT187" s="40">
        <f t="shared" si="681"/>
        <v>21920.845376829675</v>
      </c>
      <c r="BU187" s="40">
        <f t="shared" si="681"/>
        <v>19741.753692734488</v>
      </c>
      <c r="BV187" s="40">
        <f t="shared" si="681"/>
        <v>22091.153290715851</v>
      </c>
      <c r="BW187" s="40">
        <f t="shared" si="681"/>
        <v>21193.43948592979</v>
      </c>
      <c r="BX187" s="40">
        <f t="shared" si="681"/>
        <v>21019.327420452024</v>
      </c>
      <c r="BY187" s="40">
        <f t="shared" si="665"/>
        <v>382509.86140043678</v>
      </c>
      <c r="CA187" s="40">
        <f t="shared" si="682"/>
        <v>0</v>
      </c>
      <c r="CB187" s="40">
        <f t="shared" si="682"/>
        <v>0</v>
      </c>
      <c r="CC187" s="40">
        <f t="shared" si="682"/>
        <v>0</v>
      </c>
      <c r="CD187" s="40">
        <f t="shared" si="682"/>
        <v>0</v>
      </c>
      <c r="CE187" s="40">
        <f t="shared" si="682"/>
        <v>0</v>
      </c>
      <c r="CF187" s="40">
        <f t="shared" si="682"/>
        <v>0</v>
      </c>
      <c r="CG187" s="40">
        <f t="shared" si="682"/>
        <v>0</v>
      </c>
      <c r="CH187" s="40">
        <f t="shared" si="682"/>
        <v>0</v>
      </c>
      <c r="CI187" s="40">
        <f t="shared" si="682"/>
        <v>0</v>
      </c>
      <c r="CJ187" s="40">
        <f t="shared" si="682"/>
        <v>0</v>
      </c>
      <c r="CK187" s="40">
        <f t="shared" si="682"/>
        <v>0</v>
      </c>
      <c r="CL187" s="40">
        <f t="shared" si="682"/>
        <v>0</v>
      </c>
      <c r="CM187" s="40">
        <f t="shared" si="667"/>
        <v>0</v>
      </c>
      <c r="CO187" s="40">
        <f t="shared" si="683"/>
        <v>0</v>
      </c>
      <c r="CP187" s="40">
        <f t="shared" si="683"/>
        <v>0</v>
      </c>
      <c r="CQ187" s="40">
        <f t="shared" si="683"/>
        <v>0</v>
      </c>
      <c r="CR187" s="40">
        <f t="shared" si="683"/>
        <v>0</v>
      </c>
      <c r="CS187" s="40">
        <f t="shared" si="669"/>
        <v>0</v>
      </c>
      <c r="CU187" s="40">
        <f t="shared" si="684"/>
        <v>0</v>
      </c>
      <c r="CV187" s="40">
        <f t="shared" si="684"/>
        <v>0</v>
      </c>
      <c r="CW187" s="40">
        <f t="shared" si="684"/>
        <v>0</v>
      </c>
      <c r="CX187" s="40">
        <f t="shared" si="684"/>
        <v>0</v>
      </c>
      <c r="CY187" s="40">
        <f t="shared" si="671"/>
        <v>0</v>
      </c>
      <c r="DA187" s="40">
        <f t="shared" si="685"/>
        <v>0</v>
      </c>
      <c r="DB187" s="40">
        <f t="shared" si="685"/>
        <v>0</v>
      </c>
      <c r="DC187" s="40">
        <f t="shared" si="685"/>
        <v>0</v>
      </c>
      <c r="DD187" s="40">
        <f t="shared" si="685"/>
        <v>0</v>
      </c>
      <c r="DE187" s="40">
        <f t="shared" si="685"/>
        <v>0</v>
      </c>
      <c r="DF187" s="40">
        <f t="shared" si="685"/>
        <v>0</v>
      </c>
      <c r="DG187" s="40">
        <f t="shared" si="685"/>
        <v>0</v>
      </c>
      <c r="DH187" s="40">
        <f t="shared" si="685"/>
        <v>0</v>
      </c>
      <c r="DI187" s="40">
        <f t="shared" si="685"/>
        <v>0</v>
      </c>
      <c r="DJ187" s="40">
        <f t="shared" si="685"/>
        <v>0</v>
      </c>
      <c r="DK187" s="40">
        <f t="shared" si="685"/>
        <v>0</v>
      </c>
      <c r="DL187" s="40">
        <f t="shared" si="685"/>
        <v>0</v>
      </c>
      <c r="DM187" s="40">
        <f t="shared" si="685"/>
        <v>0</v>
      </c>
      <c r="DN187" s="40">
        <f t="shared" si="685"/>
        <v>0</v>
      </c>
      <c r="DO187" s="40">
        <f t="shared" si="685"/>
        <v>0</v>
      </c>
      <c r="DP187" s="40">
        <f t="shared" si="685"/>
        <v>0</v>
      </c>
      <c r="DQ187" s="40">
        <f t="shared" si="685"/>
        <v>0</v>
      </c>
      <c r="DR187" s="40">
        <f t="shared" si="685"/>
        <v>0</v>
      </c>
      <c r="DS187" s="40">
        <f t="shared" si="685"/>
        <v>0</v>
      </c>
      <c r="DU187" s="40">
        <f t="shared" si="673"/>
        <v>676285.06029178621</v>
      </c>
      <c r="DW187" s="40">
        <f t="shared" si="674"/>
        <v>1268247.009049484</v>
      </c>
      <c r="DX187" s="40">
        <f t="shared" si="675"/>
        <v>1944532.0693412703</v>
      </c>
    </row>
    <row r="188" spans="1:128" hidden="1" x14ac:dyDescent="0.3">
      <c r="B188" s="15" t="s">
        <v>125</v>
      </c>
      <c r="C188" s="16" t="s">
        <v>126</v>
      </c>
      <c r="D188" s="15" t="s">
        <v>127</v>
      </c>
      <c r="E188" s="16" t="s">
        <v>128</v>
      </c>
      <c r="F188" s="77" t="s">
        <v>129</v>
      </c>
      <c r="G188" s="39" t="s">
        <v>179</v>
      </c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>
        <f t="shared" si="656"/>
        <v>0</v>
      </c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0">
        <f t="shared" si="658"/>
        <v>0</v>
      </c>
      <c r="AK188" s="40">
        <f t="shared" si="678"/>
        <v>228163.58434564792</v>
      </c>
      <c r="AL188" s="40">
        <f t="shared" si="678"/>
        <v>154505.85621596532</v>
      </c>
      <c r="AM188" s="40">
        <f t="shared" si="678"/>
        <v>211869.39287568675</v>
      </c>
      <c r="AN188" s="40">
        <f t="shared" si="678"/>
        <v>219729.11507013778</v>
      </c>
      <c r="AO188" s="40">
        <f t="shared" si="678"/>
        <v>180960.78997672978</v>
      </c>
      <c r="AP188" s="40">
        <f t="shared" si="678"/>
        <v>198867.57155962757</v>
      </c>
      <c r="AQ188" s="40">
        <f t="shared" si="678"/>
        <v>205345.23442988086</v>
      </c>
      <c r="AR188" s="40">
        <f t="shared" si="678"/>
        <v>195146.37474279464</v>
      </c>
      <c r="AS188" s="40">
        <v>193383.40012413997</v>
      </c>
      <c r="AT188" s="40">
        <f t="shared" si="679"/>
        <v>162776.8400827845</v>
      </c>
      <c r="AU188" s="40">
        <f t="shared" si="679"/>
        <v>182948.32373014823</v>
      </c>
      <c r="AV188" s="40">
        <f t="shared" si="679"/>
        <v>183618.8408522612</v>
      </c>
      <c r="AW188" s="40">
        <f t="shared" si="661"/>
        <v>2317315.324005804</v>
      </c>
      <c r="AY188" s="40">
        <f t="shared" si="680"/>
        <v>87982.817972670891</v>
      </c>
      <c r="AZ188" s="40">
        <f t="shared" si="680"/>
        <v>67968.18256833429</v>
      </c>
      <c r="BA188" s="40">
        <f t="shared" si="680"/>
        <v>90003.132204521826</v>
      </c>
      <c r="BB188" s="40">
        <f t="shared" si="680"/>
        <v>88218.800581946591</v>
      </c>
      <c r="BC188" s="40">
        <f t="shared" si="680"/>
        <v>72692.004165204227</v>
      </c>
      <c r="BD188" s="40">
        <f t="shared" si="680"/>
        <v>86804.35600539748</v>
      </c>
      <c r="BE188" s="40">
        <f t="shared" si="680"/>
        <v>89867.759899324694</v>
      </c>
      <c r="BF188" s="40">
        <f t="shared" si="680"/>
        <v>86937.176836432263</v>
      </c>
      <c r="BG188" s="40">
        <f t="shared" si="680"/>
        <v>70125.082786048733</v>
      </c>
      <c r="BH188" s="40">
        <f t="shared" si="680"/>
        <v>88242.012006365345</v>
      </c>
      <c r="BI188" s="40">
        <f t="shared" si="680"/>
        <v>83747.097841872644</v>
      </c>
      <c r="BJ188" s="40">
        <f t="shared" si="680"/>
        <v>89327.936908164804</v>
      </c>
      <c r="BK188" s="40">
        <f t="shared" si="663"/>
        <v>1001916.3597762838</v>
      </c>
      <c r="BM188" s="40">
        <f t="shared" si="681"/>
        <v>186252.06366051291</v>
      </c>
      <c r="BN188" s="40">
        <f t="shared" si="681"/>
        <v>168686.58637583689</v>
      </c>
      <c r="BO188" s="40">
        <f t="shared" si="681"/>
        <v>163525.47557887528</v>
      </c>
      <c r="BP188" s="40">
        <f t="shared" si="681"/>
        <v>173766.97055747826</v>
      </c>
      <c r="BQ188" s="40">
        <f t="shared" si="681"/>
        <v>167204.23583338864</v>
      </c>
      <c r="BR188" s="40">
        <f t="shared" si="681"/>
        <v>172716.37098945247</v>
      </c>
      <c r="BS188" s="40">
        <f t="shared" si="681"/>
        <v>74021.665539555499</v>
      </c>
      <c r="BT188" s="40">
        <f t="shared" si="681"/>
        <v>87683.3815073187</v>
      </c>
      <c r="BU188" s="40">
        <f t="shared" si="681"/>
        <v>78967.014770937953</v>
      </c>
      <c r="BV188" s="40">
        <f t="shared" si="681"/>
        <v>88364.613162863403</v>
      </c>
      <c r="BW188" s="40">
        <f t="shared" si="681"/>
        <v>84773.75794371916</v>
      </c>
      <c r="BX188" s="40">
        <f t="shared" si="681"/>
        <v>84077.309681808096</v>
      </c>
      <c r="BY188" s="40">
        <f t="shared" si="665"/>
        <v>1530039.4456017471</v>
      </c>
      <c r="CA188" s="40">
        <f t="shared" si="682"/>
        <v>0</v>
      </c>
      <c r="CB188" s="40">
        <f t="shared" si="682"/>
        <v>0</v>
      </c>
      <c r="CC188" s="40">
        <f t="shared" si="682"/>
        <v>0</v>
      </c>
      <c r="CD188" s="40">
        <f t="shared" si="682"/>
        <v>0</v>
      </c>
      <c r="CE188" s="40">
        <f t="shared" si="682"/>
        <v>0</v>
      </c>
      <c r="CF188" s="40">
        <f t="shared" si="682"/>
        <v>0</v>
      </c>
      <c r="CG188" s="40">
        <f t="shared" si="682"/>
        <v>0</v>
      </c>
      <c r="CH188" s="40">
        <f t="shared" si="682"/>
        <v>0</v>
      </c>
      <c r="CI188" s="40">
        <f t="shared" si="682"/>
        <v>0</v>
      </c>
      <c r="CJ188" s="40">
        <f t="shared" si="682"/>
        <v>0</v>
      </c>
      <c r="CK188" s="40">
        <f t="shared" si="682"/>
        <v>0</v>
      </c>
      <c r="CL188" s="40">
        <f t="shared" si="682"/>
        <v>0</v>
      </c>
      <c r="CM188" s="40">
        <f t="shared" si="667"/>
        <v>0</v>
      </c>
      <c r="CO188" s="40">
        <f t="shared" si="683"/>
        <v>0</v>
      </c>
      <c r="CP188" s="40">
        <f t="shared" si="683"/>
        <v>0</v>
      </c>
      <c r="CQ188" s="40">
        <f t="shared" si="683"/>
        <v>0</v>
      </c>
      <c r="CR188" s="40">
        <f t="shared" si="683"/>
        <v>0</v>
      </c>
      <c r="CS188" s="40">
        <f t="shared" si="669"/>
        <v>0</v>
      </c>
      <c r="CU188" s="40">
        <f t="shared" si="684"/>
        <v>0</v>
      </c>
      <c r="CV188" s="40">
        <f t="shared" si="684"/>
        <v>0</v>
      </c>
      <c r="CW188" s="40">
        <f t="shared" si="684"/>
        <v>0</v>
      </c>
      <c r="CX188" s="40">
        <f t="shared" si="684"/>
        <v>0</v>
      </c>
      <c r="CY188" s="40">
        <f t="shared" si="671"/>
        <v>0</v>
      </c>
      <c r="DA188" s="40">
        <f t="shared" si="685"/>
        <v>0</v>
      </c>
      <c r="DB188" s="40">
        <f t="shared" si="685"/>
        <v>0</v>
      </c>
      <c r="DC188" s="40">
        <f t="shared" si="685"/>
        <v>0</v>
      </c>
      <c r="DD188" s="40">
        <f t="shared" si="685"/>
        <v>0</v>
      </c>
      <c r="DE188" s="40">
        <f t="shared" si="685"/>
        <v>0</v>
      </c>
      <c r="DF188" s="40">
        <f t="shared" si="685"/>
        <v>0</v>
      </c>
      <c r="DG188" s="40">
        <f t="shared" si="685"/>
        <v>0</v>
      </c>
      <c r="DH188" s="40">
        <f t="shared" si="685"/>
        <v>0</v>
      </c>
      <c r="DI188" s="40">
        <f t="shared" si="685"/>
        <v>0</v>
      </c>
      <c r="DJ188" s="40">
        <f t="shared" si="685"/>
        <v>0</v>
      </c>
      <c r="DK188" s="40">
        <f t="shared" si="685"/>
        <v>0</v>
      </c>
      <c r="DL188" s="40">
        <f t="shared" si="685"/>
        <v>0</v>
      </c>
      <c r="DM188" s="40">
        <f t="shared" si="685"/>
        <v>0</v>
      </c>
      <c r="DN188" s="40">
        <f t="shared" si="685"/>
        <v>0</v>
      </c>
      <c r="DO188" s="40">
        <f t="shared" si="685"/>
        <v>0</v>
      </c>
      <c r="DP188" s="40">
        <f t="shared" si="685"/>
        <v>0</v>
      </c>
      <c r="DQ188" s="40">
        <f t="shared" si="685"/>
        <v>0</v>
      </c>
      <c r="DR188" s="40">
        <f t="shared" si="685"/>
        <v>0</v>
      </c>
      <c r="DS188" s="40">
        <f t="shared" si="685"/>
        <v>0</v>
      </c>
      <c r="DU188" s="40">
        <f t="shared" si="673"/>
        <v>2705140.2411671448</v>
      </c>
      <c r="DW188" s="40">
        <f t="shared" si="674"/>
        <v>5072988.0361979362</v>
      </c>
      <c r="DX188" s="40">
        <f t="shared" si="675"/>
        <v>7778128.277365081</v>
      </c>
    </row>
    <row r="189" spans="1:128" hidden="1" x14ac:dyDescent="0.3">
      <c r="B189" s="15" t="s">
        <v>130</v>
      </c>
      <c r="C189" s="16" t="s">
        <v>131</v>
      </c>
      <c r="D189" s="15" t="s">
        <v>132</v>
      </c>
      <c r="E189" s="16" t="s">
        <v>133</v>
      </c>
      <c r="F189" s="77" t="s">
        <v>134</v>
      </c>
      <c r="G189" s="39" t="s">
        <v>179</v>
      </c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>
        <f t="shared" si="656"/>
        <v>0</v>
      </c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0">
        <f t="shared" si="658"/>
        <v>0</v>
      </c>
      <c r="AK189" s="40">
        <f t="shared" si="678"/>
        <v>40804.023857599823</v>
      </c>
      <c r="AL189" s="40">
        <f t="shared" si="678"/>
        <v>30218.868203792626</v>
      </c>
      <c r="AM189" s="40">
        <f t="shared" si="678"/>
        <v>38141.174193710212</v>
      </c>
      <c r="AN189" s="40">
        <f t="shared" si="678"/>
        <v>41289.452929884057</v>
      </c>
      <c r="AO189" s="40">
        <f t="shared" si="678"/>
        <v>35806.57687498501</v>
      </c>
      <c r="AP189" s="40">
        <f t="shared" si="678"/>
        <v>34853.835533606281</v>
      </c>
      <c r="AQ189" s="40">
        <f t="shared" si="678"/>
        <v>38068.984981344642</v>
      </c>
      <c r="AR189" s="40">
        <f t="shared" si="678"/>
        <v>37902.437730696911</v>
      </c>
      <c r="AS189" s="40">
        <v>35191.015462290328</v>
      </c>
      <c r="AT189" s="40">
        <f t="shared" si="679"/>
        <v>30595.28838358093</v>
      </c>
      <c r="AU189" s="40">
        <f t="shared" si="679"/>
        <v>37462.777292696257</v>
      </c>
      <c r="AV189" s="40">
        <f t="shared" si="679"/>
        <v>38479.687700701812</v>
      </c>
      <c r="AW189" s="40">
        <f t="shared" si="661"/>
        <v>438814.12314488884</v>
      </c>
      <c r="AY189" s="40">
        <f t="shared" si="680"/>
        <v>173676.23714263024</v>
      </c>
      <c r="AZ189" s="40">
        <f t="shared" si="680"/>
        <v>134167.76668324371</v>
      </c>
      <c r="BA189" s="40">
        <f t="shared" si="680"/>
        <v>177664.29505801277</v>
      </c>
      <c r="BB189" s="40">
        <f t="shared" si="680"/>
        <v>174142.06186334824</v>
      </c>
      <c r="BC189" s="40">
        <f t="shared" si="680"/>
        <v>143492.49142816264</v>
      </c>
      <c r="BD189" s="40">
        <f t="shared" si="680"/>
        <v>171349.97793875565</v>
      </c>
      <c r="BE189" s="40">
        <f t="shared" si="680"/>
        <v>177397.07296713514</v>
      </c>
      <c r="BF189" s="40">
        <f t="shared" si="680"/>
        <v>171612.16347315672</v>
      </c>
      <c r="BG189" s="40">
        <f t="shared" si="680"/>
        <v>138425.44246968106</v>
      </c>
      <c r="BH189" s="40">
        <f t="shared" si="680"/>
        <v>174187.88072826594</v>
      </c>
      <c r="BI189" s="40">
        <f t="shared" si="680"/>
        <v>165315.01445327705</v>
      </c>
      <c r="BJ189" s="40">
        <f t="shared" si="680"/>
        <v>176331.47370596067</v>
      </c>
      <c r="BK189" s="40">
        <f t="shared" si="663"/>
        <v>1977761.8779116299</v>
      </c>
      <c r="BM189" s="40">
        <f t="shared" si="681"/>
        <v>41921.280905330852</v>
      </c>
      <c r="BN189" s="40">
        <f t="shared" si="681"/>
        <v>38339.710634174764</v>
      </c>
      <c r="BO189" s="40">
        <f t="shared" si="681"/>
        <v>34199.326244186537</v>
      </c>
      <c r="BP189" s="40">
        <f t="shared" si="681"/>
        <v>55850.454860531674</v>
      </c>
      <c r="BQ189" s="40">
        <f t="shared" si="681"/>
        <v>53741.125807412405</v>
      </c>
      <c r="BR189" s="40">
        <f t="shared" si="681"/>
        <v>55512.781575658999</v>
      </c>
      <c r="BS189" s="40">
        <f t="shared" si="681"/>
        <v>146117.21509003671</v>
      </c>
      <c r="BT189" s="40">
        <f t="shared" si="681"/>
        <v>173085.15584103097</v>
      </c>
      <c r="BU189" s="40">
        <f t="shared" si="681"/>
        <v>155879.23073869993</v>
      </c>
      <c r="BV189" s="40">
        <f t="shared" si="681"/>
        <v>174429.89283950033</v>
      </c>
      <c r="BW189" s="40">
        <f t="shared" si="681"/>
        <v>167341.61995900839</v>
      </c>
      <c r="BX189" s="40">
        <f t="shared" si="681"/>
        <v>165966.84569875663</v>
      </c>
      <c r="BY189" s="40">
        <f t="shared" si="665"/>
        <v>1262384.6401943283</v>
      </c>
      <c r="CA189" s="40">
        <f t="shared" si="682"/>
        <v>0</v>
      </c>
      <c r="CB189" s="40">
        <f t="shared" si="682"/>
        <v>0</v>
      </c>
      <c r="CC189" s="40">
        <f t="shared" si="682"/>
        <v>0</v>
      </c>
      <c r="CD189" s="40">
        <f t="shared" si="682"/>
        <v>0</v>
      </c>
      <c r="CE189" s="40">
        <f t="shared" si="682"/>
        <v>0</v>
      </c>
      <c r="CF189" s="40">
        <f t="shared" si="682"/>
        <v>0</v>
      </c>
      <c r="CG189" s="40">
        <f t="shared" si="682"/>
        <v>0</v>
      </c>
      <c r="CH189" s="40">
        <f t="shared" si="682"/>
        <v>0</v>
      </c>
      <c r="CI189" s="40">
        <f t="shared" si="682"/>
        <v>0</v>
      </c>
      <c r="CJ189" s="40">
        <f t="shared" si="682"/>
        <v>0</v>
      </c>
      <c r="CK189" s="40">
        <f t="shared" si="682"/>
        <v>0</v>
      </c>
      <c r="CL189" s="40">
        <f t="shared" si="682"/>
        <v>0</v>
      </c>
      <c r="CM189" s="40">
        <f t="shared" si="667"/>
        <v>0</v>
      </c>
      <c r="CO189" s="40">
        <f t="shared" si="683"/>
        <v>0</v>
      </c>
      <c r="CP189" s="40">
        <f t="shared" si="683"/>
        <v>0</v>
      </c>
      <c r="CQ189" s="40">
        <f t="shared" si="683"/>
        <v>0</v>
      </c>
      <c r="CR189" s="40">
        <f t="shared" si="683"/>
        <v>0</v>
      </c>
      <c r="CS189" s="40">
        <f t="shared" si="669"/>
        <v>0</v>
      </c>
      <c r="CU189" s="40">
        <f t="shared" si="684"/>
        <v>0</v>
      </c>
      <c r="CV189" s="40">
        <f t="shared" si="684"/>
        <v>0</v>
      </c>
      <c r="CW189" s="40">
        <f t="shared" si="684"/>
        <v>0</v>
      </c>
      <c r="CX189" s="40">
        <f t="shared" si="684"/>
        <v>0</v>
      </c>
      <c r="CY189" s="40">
        <f t="shared" si="671"/>
        <v>0</v>
      </c>
      <c r="DA189" s="40">
        <f t="shared" si="685"/>
        <v>0</v>
      </c>
      <c r="DB189" s="40">
        <f t="shared" si="685"/>
        <v>0</v>
      </c>
      <c r="DC189" s="40">
        <f t="shared" si="685"/>
        <v>0</v>
      </c>
      <c r="DD189" s="40">
        <f t="shared" si="685"/>
        <v>0</v>
      </c>
      <c r="DE189" s="40">
        <f t="shared" si="685"/>
        <v>0</v>
      </c>
      <c r="DF189" s="40">
        <f t="shared" si="685"/>
        <v>0</v>
      </c>
      <c r="DG189" s="40">
        <f t="shared" si="685"/>
        <v>0</v>
      </c>
      <c r="DH189" s="40">
        <f t="shared" si="685"/>
        <v>0</v>
      </c>
      <c r="DI189" s="40">
        <f t="shared" si="685"/>
        <v>0</v>
      </c>
      <c r="DJ189" s="40">
        <f t="shared" si="685"/>
        <v>0</v>
      </c>
      <c r="DK189" s="40">
        <f t="shared" si="685"/>
        <v>0</v>
      </c>
      <c r="DL189" s="40">
        <f t="shared" si="685"/>
        <v>0</v>
      </c>
      <c r="DM189" s="40">
        <f t="shared" si="685"/>
        <v>0</v>
      </c>
      <c r="DN189" s="40">
        <f t="shared" si="685"/>
        <v>0</v>
      </c>
      <c r="DO189" s="40">
        <f t="shared" si="685"/>
        <v>0</v>
      </c>
      <c r="DP189" s="40">
        <f t="shared" si="685"/>
        <v>0</v>
      </c>
      <c r="DQ189" s="40">
        <f t="shared" si="685"/>
        <v>0</v>
      </c>
      <c r="DR189" s="40">
        <f t="shared" si="685"/>
        <v>0</v>
      </c>
      <c r="DS189" s="40">
        <f t="shared" si="685"/>
        <v>0</v>
      </c>
      <c r="DU189" s="40">
        <f t="shared" si="673"/>
        <v>2444508.2888491508</v>
      </c>
      <c r="DW189" s="40">
        <f t="shared" si="674"/>
        <v>4798966.7965935832</v>
      </c>
      <c r="DX189" s="40">
        <f t="shared" si="675"/>
        <v>7243475.085442734</v>
      </c>
    </row>
    <row r="190" spans="1:128" hidden="1" x14ac:dyDescent="0.3">
      <c r="B190" s="15" t="s">
        <v>135</v>
      </c>
      <c r="C190" s="16" t="s">
        <v>136</v>
      </c>
      <c r="D190" s="15" t="s">
        <v>137</v>
      </c>
      <c r="E190" s="16" t="s">
        <v>138</v>
      </c>
      <c r="F190" s="77" t="s">
        <v>139</v>
      </c>
      <c r="G190" s="39" t="s">
        <v>179</v>
      </c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>
        <f t="shared" si="656"/>
        <v>0</v>
      </c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0">
        <f t="shared" si="658"/>
        <v>0</v>
      </c>
      <c r="AK190" s="40">
        <f t="shared" si="678"/>
        <v>10665.962226706148</v>
      </c>
      <c r="AL190" s="40">
        <f t="shared" si="678"/>
        <v>7756.1999052955161</v>
      </c>
      <c r="AM190" s="40">
        <f t="shared" si="678"/>
        <v>10125.733488565804</v>
      </c>
      <c r="AN190" s="40">
        <f t="shared" si="678"/>
        <v>10509.329030288298</v>
      </c>
      <c r="AO190" s="40">
        <f t="shared" si="678"/>
        <v>9359.1992791842222</v>
      </c>
      <c r="AP190" s="40">
        <f t="shared" si="678"/>
        <v>9947.9823400585683</v>
      </c>
      <c r="AQ190" s="40">
        <f t="shared" si="678"/>
        <v>9941.7130047915325</v>
      </c>
      <c r="AR190" s="40">
        <f t="shared" si="678"/>
        <v>9803.2439162598166</v>
      </c>
      <c r="AS190" s="40">
        <v>9372.9307151788216</v>
      </c>
      <c r="AT190" s="40">
        <f t="shared" si="679"/>
        <v>8251.4632302222526</v>
      </c>
      <c r="AU190" s="40">
        <f t="shared" si="679"/>
        <v>8936.1289377477733</v>
      </c>
      <c r="AV190" s="40">
        <f t="shared" si="679"/>
        <v>9105.2135857991088</v>
      </c>
      <c r="AW190" s="40">
        <f t="shared" si="661"/>
        <v>113775.09966009784</v>
      </c>
      <c r="AY190" s="40">
        <f t="shared" si="680"/>
        <v>18430.066152162075</v>
      </c>
      <c r="AZ190" s="40">
        <f t="shared" si="680"/>
        <v>14237.531029816852</v>
      </c>
      <c r="BA190" s="40">
        <f t="shared" si="680"/>
        <v>18853.268384133462</v>
      </c>
      <c r="BB190" s="40">
        <f t="shared" si="680"/>
        <v>18479.498248109056</v>
      </c>
      <c r="BC190" s="40">
        <f t="shared" si="680"/>
        <v>15227.046329819716</v>
      </c>
      <c r="BD190" s="40">
        <f t="shared" si="680"/>
        <v>18183.209635002069</v>
      </c>
      <c r="BE190" s="40">
        <f t="shared" si="680"/>
        <v>18824.911477666465</v>
      </c>
      <c r="BF190" s="40">
        <f t="shared" si="680"/>
        <v>18211.032075323499</v>
      </c>
      <c r="BG190" s="40">
        <f t="shared" si="680"/>
        <v>14689.344402155502</v>
      </c>
      <c r="BH190" s="40">
        <f t="shared" si="680"/>
        <v>18484.360425718052</v>
      </c>
      <c r="BI190" s="40">
        <f t="shared" si="680"/>
        <v>17542.79515980872</v>
      </c>
      <c r="BJ190" s="40">
        <f t="shared" si="680"/>
        <v>18711.832882700062</v>
      </c>
      <c r="BK190" s="40">
        <f t="shared" si="663"/>
        <v>209874.89620241549</v>
      </c>
      <c r="BM190" s="40">
        <f t="shared" si="681"/>
        <v>9374.626986085379</v>
      </c>
      <c r="BN190" s="40">
        <f t="shared" si="681"/>
        <v>8738.765088245309</v>
      </c>
      <c r="BO190" s="40">
        <f t="shared" si="681"/>
        <v>8096.9065915572701</v>
      </c>
      <c r="BP190" s="40">
        <f t="shared" si="681"/>
        <v>10594.449658386313</v>
      </c>
      <c r="BQ190" s="40">
        <f t="shared" si="681"/>
        <v>10194.324350149367</v>
      </c>
      <c r="BR190" s="40">
        <f t="shared" si="681"/>
        <v>10530.395343582628</v>
      </c>
      <c r="BS190" s="40">
        <f t="shared" si="681"/>
        <v>15505.575111392509</v>
      </c>
      <c r="BT190" s="40">
        <f t="shared" si="681"/>
        <v>18367.342156818744</v>
      </c>
      <c r="BU190" s="40">
        <f t="shared" si="681"/>
        <v>16541.494573624703</v>
      </c>
      <c r="BV190" s="40">
        <f t="shared" si="681"/>
        <v>18510.042115355369</v>
      </c>
      <c r="BW190" s="40">
        <f t="shared" si="681"/>
        <v>17757.853213515227</v>
      </c>
      <c r="BX190" s="40">
        <f t="shared" si="681"/>
        <v>17611.96577964642</v>
      </c>
      <c r="BY190" s="40">
        <f t="shared" si="665"/>
        <v>161823.74096835923</v>
      </c>
      <c r="CA190" s="40">
        <f t="shared" si="682"/>
        <v>0</v>
      </c>
      <c r="CB190" s="40">
        <f t="shared" si="682"/>
        <v>0</v>
      </c>
      <c r="CC190" s="40">
        <f t="shared" si="682"/>
        <v>0</v>
      </c>
      <c r="CD190" s="40">
        <f t="shared" si="682"/>
        <v>0</v>
      </c>
      <c r="CE190" s="40">
        <f t="shared" si="682"/>
        <v>0</v>
      </c>
      <c r="CF190" s="40">
        <f t="shared" si="682"/>
        <v>0</v>
      </c>
      <c r="CG190" s="40">
        <f t="shared" si="682"/>
        <v>0</v>
      </c>
      <c r="CH190" s="40">
        <f t="shared" si="682"/>
        <v>0</v>
      </c>
      <c r="CI190" s="40">
        <f t="shared" si="682"/>
        <v>0</v>
      </c>
      <c r="CJ190" s="40">
        <f t="shared" si="682"/>
        <v>0</v>
      </c>
      <c r="CK190" s="40">
        <f t="shared" si="682"/>
        <v>0</v>
      </c>
      <c r="CL190" s="40">
        <f t="shared" si="682"/>
        <v>0</v>
      </c>
      <c r="CM190" s="40">
        <f t="shared" si="667"/>
        <v>0</v>
      </c>
      <c r="CO190" s="40">
        <f t="shared" si="683"/>
        <v>0</v>
      </c>
      <c r="CP190" s="40">
        <f t="shared" si="683"/>
        <v>0</v>
      </c>
      <c r="CQ190" s="40">
        <f t="shared" si="683"/>
        <v>0</v>
      </c>
      <c r="CR190" s="40">
        <f t="shared" si="683"/>
        <v>0</v>
      </c>
      <c r="CS190" s="40">
        <f t="shared" si="669"/>
        <v>0</v>
      </c>
      <c r="CU190" s="40">
        <f t="shared" si="684"/>
        <v>0</v>
      </c>
      <c r="CV190" s="40">
        <f t="shared" si="684"/>
        <v>0</v>
      </c>
      <c r="CW190" s="40">
        <f t="shared" si="684"/>
        <v>0</v>
      </c>
      <c r="CX190" s="40">
        <f t="shared" si="684"/>
        <v>0</v>
      </c>
      <c r="CY190" s="40">
        <f t="shared" si="671"/>
        <v>0</v>
      </c>
      <c r="DA190" s="40">
        <f t="shared" si="685"/>
        <v>0</v>
      </c>
      <c r="DB190" s="40">
        <f t="shared" si="685"/>
        <v>0</v>
      </c>
      <c r="DC190" s="40">
        <f t="shared" si="685"/>
        <v>0</v>
      </c>
      <c r="DD190" s="40">
        <f t="shared" si="685"/>
        <v>0</v>
      </c>
      <c r="DE190" s="40">
        <f t="shared" si="685"/>
        <v>0</v>
      </c>
      <c r="DF190" s="40">
        <f t="shared" si="685"/>
        <v>0</v>
      </c>
      <c r="DG190" s="40">
        <f t="shared" si="685"/>
        <v>0</v>
      </c>
      <c r="DH190" s="40">
        <f t="shared" si="685"/>
        <v>0</v>
      </c>
      <c r="DI190" s="40">
        <f t="shared" si="685"/>
        <v>0</v>
      </c>
      <c r="DJ190" s="40">
        <f t="shared" si="685"/>
        <v>0</v>
      </c>
      <c r="DK190" s="40">
        <f t="shared" si="685"/>
        <v>0</v>
      </c>
      <c r="DL190" s="40">
        <f t="shared" si="685"/>
        <v>0</v>
      </c>
      <c r="DM190" s="40">
        <f t="shared" si="685"/>
        <v>0</v>
      </c>
      <c r="DN190" s="40">
        <f t="shared" si="685"/>
        <v>0</v>
      </c>
      <c r="DO190" s="40">
        <f t="shared" si="685"/>
        <v>0</v>
      </c>
      <c r="DP190" s="40">
        <f t="shared" si="685"/>
        <v>0</v>
      </c>
      <c r="DQ190" s="40">
        <f t="shared" si="685"/>
        <v>0</v>
      </c>
      <c r="DR190" s="40">
        <f t="shared" si="685"/>
        <v>0</v>
      </c>
      <c r="DS190" s="40">
        <f t="shared" si="685"/>
        <v>0</v>
      </c>
      <c r="DU190" s="40">
        <f t="shared" si="673"/>
        <v>305534.08986238774</v>
      </c>
      <c r="DW190" s="40">
        <f t="shared" si="674"/>
        <v>592376.82347483188</v>
      </c>
      <c r="DX190" s="40">
        <f t="shared" si="675"/>
        <v>897910.91333721962</v>
      </c>
    </row>
    <row r="191" spans="1:128" hidden="1" x14ac:dyDescent="0.3">
      <c r="B191" s="15" t="s">
        <v>140</v>
      </c>
      <c r="C191" s="16" t="s">
        <v>141</v>
      </c>
      <c r="D191" s="15" t="s">
        <v>142</v>
      </c>
      <c r="E191" s="16" t="s">
        <v>143</v>
      </c>
      <c r="F191" s="77" t="s">
        <v>144</v>
      </c>
      <c r="G191" s="39" t="s">
        <v>179</v>
      </c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>
        <f t="shared" si="656"/>
        <v>0</v>
      </c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0">
        <f t="shared" si="658"/>
        <v>0</v>
      </c>
      <c r="AK191" s="40">
        <f t="shared" si="678"/>
        <v>22486.805942480623</v>
      </c>
      <c r="AL191" s="40">
        <f t="shared" si="678"/>
        <v>16524.772821934355</v>
      </c>
      <c r="AM191" s="40">
        <f t="shared" si="678"/>
        <v>20877.110538973971</v>
      </c>
      <c r="AN191" s="40">
        <f t="shared" si="678"/>
        <v>21920.786491777839</v>
      </c>
      <c r="AO191" s="40">
        <f t="shared" si="678"/>
        <v>20079.481905987512</v>
      </c>
      <c r="AP191" s="40">
        <f t="shared" si="678"/>
        <v>19229.164412009464</v>
      </c>
      <c r="AQ191" s="40">
        <f t="shared" si="678"/>
        <v>20375.368217297146</v>
      </c>
      <c r="AR191" s="40">
        <f t="shared" si="678"/>
        <v>19748.487150757868</v>
      </c>
      <c r="AS191" s="40">
        <v>19124.142107375454</v>
      </c>
      <c r="AT191" s="40">
        <f t="shared" si="679"/>
        <v>16471.737321375022</v>
      </c>
      <c r="AU191" s="40">
        <f t="shared" si="679"/>
        <v>18256.472165263331</v>
      </c>
      <c r="AV191" s="40">
        <f t="shared" si="679"/>
        <v>19162.691440070783</v>
      </c>
      <c r="AW191" s="40">
        <f t="shared" si="661"/>
        <v>234257.02051530333</v>
      </c>
      <c r="AY191" s="40">
        <f t="shared" si="680"/>
        <v>5582.3818176813666</v>
      </c>
      <c r="AZ191" s="40">
        <f t="shared" si="680"/>
        <v>4312.4823152194685</v>
      </c>
      <c r="BA191" s="40">
        <f t="shared" si="680"/>
        <v>5710.5678168771483</v>
      </c>
      <c r="BB191" s="40">
        <f t="shared" si="680"/>
        <v>5597.3545709718874</v>
      </c>
      <c r="BC191" s="40">
        <f t="shared" si="680"/>
        <v>4612.201924115474</v>
      </c>
      <c r="BD191" s="40">
        <f t="shared" si="680"/>
        <v>5507.610120087189</v>
      </c>
      <c r="BE191" s="40">
        <f t="shared" si="680"/>
        <v>5701.9786410293736</v>
      </c>
      <c r="BF191" s="40">
        <f t="shared" si="680"/>
        <v>5516.0374086108195</v>
      </c>
      <c r="BG191" s="40">
        <f t="shared" si="680"/>
        <v>4449.3344965358492</v>
      </c>
      <c r="BH191" s="40">
        <f t="shared" si="680"/>
        <v>5598.8273020871602</v>
      </c>
      <c r="BI191" s="40">
        <f t="shared" si="680"/>
        <v>5313.6315367992547</v>
      </c>
      <c r="BJ191" s="40">
        <f t="shared" si="680"/>
        <v>5667.7276574844573</v>
      </c>
      <c r="BK191" s="40">
        <f t="shared" si="663"/>
        <v>63570.135607499447</v>
      </c>
      <c r="BM191" s="40">
        <f t="shared" si="681"/>
        <v>20126.290194720354</v>
      </c>
      <c r="BN191" s="40">
        <f t="shared" si="681"/>
        <v>19162.370600247905</v>
      </c>
      <c r="BO191" s="40">
        <f t="shared" si="681"/>
        <v>17861.150954160854</v>
      </c>
      <c r="BP191" s="40">
        <f t="shared" si="681"/>
        <v>17081.536182752036</v>
      </c>
      <c r="BQ191" s="40">
        <f t="shared" si="681"/>
        <v>16436.410182755051</v>
      </c>
      <c r="BR191" s="40">
        <f t="shared" si="681"/>
        <v>16978.260776170209</v>
      </c>
      <c r="BS191" s="40">
        <f t="shared" si="681"/>
        <v>4696.5670041491394</v>
      </c>
      <c r="BT191" s="40">
        <f t="shared" si="681"/>
        <v>5563.383009524845</v>
      </c>
      <c r="BU191" s="40">
        <f t="shared" si="681"/>
        <v>5010.3422192136186</v>
      </c>
      <c r="BV191" s="40">
        <f t="shared" si="681"/>
        <v>5606.606167127311</v>
      </c>
      <c r="BW191" s="40">
        <f t="shared" si="681"/>
        <v>5378.7716268480544</v>
      </c>
      <c r="BX191" s="40">
        <f t="shared" si="681"/>
        <v>5334.5829977062158</v>
      </c>
      <c r="BY191" s="40">
        <f t="shared" si="665"/>
        <v>139236.27191537558</v>
      </c>
      <c r="CA191" s="40">
        <f t="shared" si="682"/>
        <v>0</v>
      </c>
      <c r="CB191" s="40">
        <f t="shared" si="682"/>
        <v>0</v>
      </c>
      <c r="CC191" s="40">
        <f t="shared" si="682"/>
        <v>0</v>
      </c>
      <c r="CD191" s="40">
        <f t="shared" si="682"/>
        <v>0</v>
      </c>
      <c r="CE191" s="40">
        <f t="shared" si="682"/>
        <v>0</v>
      </c>
      <c r="CF191" s="40">
        <f t="shared" si="682"/>
        <v>0</v>
      </c>
      <c r="CG191" s="40">
        <f t="shared" si="682"/>
        <v>0</v>
      </c>
      <c r="CH191" s="40">
        <f t="shared" si="682"/>
        <v>0</v>
      </c>
      <c r="CI191" s="40">
        <f t="shared" si="682"/>
        <v>0</v>
      </c>
      <c r="CJ191" s="40">
        <f t="shared" si="682"/>
        <v>0</v>
      </c>
      <c r="CK191" s="40">
        <f t="shared" si="682"/>
        <v>0</v>
      </c>
      <c r="CL191" s="40">
        <f t="shared" si="682"/>
        <v>0</v>
      </c>
      <c r="CM191" s="40">
        <f t="shared" si="667"/>
        <v>0</v>
      </c>
      <c r="CO191" s="40">
        <f t="shared" si="683"/>
        <v>0</v>
      </c>
      <c r="CP191" s="40">
        <f t="shared" si="683"/>
        <v>0</v>
      </c>
      <c r="CQ191" s="40">
        <f t="shared" si="683"/>
        <v>0</v>
      </c>
      <c r="CR191" s="40">
        <f t="shared" si="683"/>
        <v>0</v>
      </c>
      <c r="CS191" s="40">
        <f t="shared" si="669"/>
        <v>0</v>
      </c>
      <c r="CU191" s="40">
        <f t="shared" si="684"/>
        <v>0</v>
      </c>
      <c r="CV191" s="40">
        <f t="shared" si="684"/>
        <v>0</v>
      </c>
      <c r="CW191" s="40">
        <f t="shared" si="684"/>
        <v>0</v>
      </c>
      <c r="CX191" s="40">
        <f t="shared" si="684"/>
        <v>0</v>
      </c>
      <c r="CY191" s="40">
        <f t="shared" si="671"/>
        <v>0</v>
      </c>
      <c r="DA191" s="40">
        <f t="shared" si="685"/>
        <v>0</v>
      </c>
      <c r="DB191" s="40">
        <f t="shared" si="685"/>
        <v>0</v>
      </c>
      <c r="DC191" s="40">
        <f t="shared" si="685"/>
        <v>0</v>
      </c>
      <c r="DD191" s="40">
        <f t="shared" si="685"/>
        <v>0</v>
      </c>
      <c r="DE191" s="40">
        <f t="shared" si="685"/>
        <v>0</v>
      </c>
      <c r="DF191" s="40">
        <f t="shared" si="685"/>
        <v>0</v>
      </c>
      <c r="DG191" s="40">
        <f t="shared" si="685"/>
        <v>0</v>
      </c>
      <c r="DH191" s="40">
        <f t="shared" si="685"/>
        <v>0</v>
      </c>
      <c r="DI191" s="40">
        <f t="shared" si="685"/>
        <v>0</v>
      </c>
      <c r="DJ191" s="40">
        <f t="shared" si="685"/>
        <v>0</v>
      </c>
      <c r="DK191" s="40">
        <f t="shared" si="685"/>
        <v>0</v>
      </c>
      <c r="DL191" s="40">
        <f t="shared" si="685"/>
        <v>0</v>
      </c>
      <c r="DM191" s="40">
        <f t="shared" si="685"/>
        <v>0</v>
      </c>
      <c r="DN191" s="40">
        <f t="shared" si="685"/>
        <v>0</v>
      </c>
      <c r="DO191" s="40">
        <f t="shared" si="685"/>
        <v>0</v>
      </c>
      <c r="DP191" s="40">
        <f t="shared" si="685"/>
        <v>0</v>
      </c>
      <c r="DQ191" s="40">
        <f t="shared" si="685"/>
        <v>0</v>
      </c>
      <c r="DR191" s="40">
        <f t="shared" si="685"/>
        <v>0</v>
      </c>
      <c r="DS191" s="40">
        <f t="shared" si="685"/>
        <v>0</v>
      </c>
      <c r="DU191" s="40">
        <f t="shared" si="673"/>
        <v>239183.8830357829</v>
      </c>
      <c r="DW191" s="40">
        <f t="shared" si="674"/>
        <v>443425.07893465291</v>
      </c>
      <c r="DX191" s="40">
        <f t="shared" si="675"/>
        <v>682608.9619704358</v>
      </c>
    </row>
    <row r="192" spans="1:128" hidden="1" x14ac:dyDescent="0.3">
      <c r="B192" s="15" t="s">
        <v>145</v>
      </c>
      <c r="C192" s="16" t="s">
        <v>146</v>
      </c>
      <c r="D192" s="15" t="s">
        <v>147</v>
      </c>
      <c r="E192" s="16" t="s">
        <v>148</v>
      </c>
      <c r="F192" s="77" t="s">
        <v>149</v>
      </c>
      <c r="G192" s="39" t="s">
        <v>179</v>
      </c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>
        <f t="shared" si="656"/>
        <v>0</v>
      </c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0">
        <f t="shared" si="658"/>
        <v>0</v>
      </c>
      <c r="AK192" s="40">
        <f t="shared" si="678"/>
        <v>12936.407086015774</v>
      </c>
      <c r="AL192" s="40">
        <f t="shared" si="678"/>
        <v>9524.2468089141057</v>
      </c>
      <c r="AM192" s="40">
        <f t="shared" si="678"/>
        <v>11602.308218972139</v>
      </c>
      <c r="AN192" s="40">
        <f t="shared" si="678"/>
        <v>12446.591183129611</v>
      </c>
      <c r="AO192" s="40">
        <f t="shared" si="678"/>
        <v>11421.964977583833</v>
      </c>
      <c r="AP192" s="40">
        <f t="shared" si="678"/>
        <v>11062.017144480145</v>
      </c>
      <c r="AQ192" s="40">
        <f t="shared" si="678"/>
        <v>11931.086715594109</v>
      </c>
      <c r="AR192" s="40">
        <f t="shared" si="678"/>
        <v>11448.197250710018</v>
      </c>
      <c r="AS192" s="40">
        <v>11245.741269500859</v>
      </c>
      <c r="AT192" s="40">
        <f t="shared" si="679"/>
        <v>9390.5090650125803</v>
      </c>
      <c r="AU192" s="40">
        <f t="shared" si="679"/>
        <v>10555.816038429295</v>
      </c>
      <c r="AV192" s="40">
        <f t="shared" si="679"/>
        <v>11124.753571841256</v>
      </c>
      <c r="AW192" s="40">
        <f t="shared" si="661"/>
        <v>134689.63933018371</v>
      </c>
      <c r="AY192" s="40">
        <f t="shared" si="680"/>
        <v>12752.550671444329</v>
      </c>
      <c r="AZ192" s="40">
        <f t="shared" si="680"/>
        <v>9851.5563859058984</v>
      </c>
      <c r="BA192" s="40">
        <f t="shared" si="680"/>
        <v>13045.382387995191</v>
      </c>
      <c r="BB192" s="40">
        <f t="shared" si="680"/>
        <v>12786.754851893545</v>
      </c>
      <c r="BC192" s="40">
        <f t="shared" si="680"/>
        <v>10536.244324585685</v>
      </c>
      <c r="BD192" s="40">
        <f t="shared" si="680"/>
        <v>12581.740093898472</v>
      </c>
      <c r="BE192" s="40">
        <f t="shared" si="680"/>
        <v>13025.761032129174</v>
      </c>
      <c r="BF192" s="40">
        <f t="shared" si="680"/>
        <v>12600.991629789496</v>
      </c>
      <c r="BG192" s="40">
        <f t="shared" si="680"/>
        <v>10164.185373627077</v>
      </c>
      <c r="BH192" s="40">
        <f t="shared" si="680"/>
        <v>12790.11920044338</v>
      </c>
      <c r="BI192" s="40">
        <f t="shared" si="680"/>
        <v>12138.609940257023</v>
      </c>
      <c r="BJ192" s="40">
        <f t="shared" si="680"/>
        <v>12947.517118067279</v>
      </c>
      <c r="BK192" s="40">
        <f t="shared" si="663"/>
        <v>145221.41301003654</v>
      </c>
      <c r="BM192" s="40">
        <f t="shared" si="681"/>
        <v>11501.482503256593</v>
      </c>
      <c r="BN192" s="40">
        <f t="shared" si="681"/>
        <v>10896.21996821742</v>
      </c>
      <c r="BO192" s="40">
        <f t="shared" si="681"/>
        <v>9864.4454691718292</v>
      </c>
      <c r="BP192" s="40">
        <f t="shared" si="681"/>
        <v>11217.468359741481</v>
      </c>
      <c r="BQ192" s="40">
        <f t="shared" si="681"/>
        <v>10793.813226175685</v>
      </c>
      <c r="BR192" s="40">
        <f t="shared" si="681"/>
        <v>11149.647257864188</v>
      </c>
      <c r="BS192" s="40">
        <f t="shared" si="681"/>
        <v>10728.970295894584</v>
      </c>
      <c r="BT192" s="40">
        <f t="shared" si="681"/>
        <v>12709.149257562951</v>
      </c>
      <c r="BU192" s="40">
        <f t="shared" si="681"/>
        <v>11445.767258237644</v>
      </c>
      <c r="BV192" s="40">
        <f t="shared" si="681"/>
        <v>12807.889459417182</v>
      </c>
      <c r="BW192" s="40">
        <f t="shared" si="681"/>
        <v>12287.417801528469</v>
      </c>
      <c r="BX192" s="40">
        <f t="shared" si="681"/>
        <v>12186.472049224656</v>
      </c>
      <c r="BY192" s="40">
        <f t="shared" si="665"/>
        <v>137588.74290629267</v>
      </c>
      <c r="CA192" s="40">
        <f t="shared" si="682"/>
        <v>0</v>
      </c>
      <c r="CB192" s="40">
        <f t="shared" si="682"/>
        <v>0</v>
      </c>
      <c r="CC192" s="40">
        <f t="shared" si="682"/>
        <v>0</v>
      </c>
      <c r="CD192" s="40">
        <f t="shared" si="682"/>
        <v>0</v>
      </c>
      <c r="CE192" s="40">
        <f t="shared" si="682"/>
        <v>0</v>
      </c>
      <c r="CF192" s="40">
        <f t="shared" si="682"/>
        <v>0</v>
      </c>
      <c r="CG192" s="40">
        <f t="shared" si="682"/>
        <v>0</v>
      </c>
      <c r="CH192" s="40">
        <f t="shared" si="682"/>
        <v>0</v>
      </c>
      <c r="CI192" s="40">
        <f t="shared" si="682"/>
        <v>0</v>
      </c>
      <c r="CJ192" s="40">
        <f t="shared" si="682"/>
        <v>0</v>
      </c>
      <c r="CK192" s="40">
        <f t="shared" si="682"/>
        <v>0</v>
      </c>
      <c r="CL192" s="40">
        <f t="shared" si="682"/>
        <v>0</v>
      </c>
      <c r="CM192" s="40">
        <f t="shared" si="667"/>
        <v>0</v>
      </c>
      <c r="CO192" s="40">
        <f t="shared" si="683"/>
        <v>0</v>
      </c>
      <c r="CP192" s="40">
        <f t="shared" si="683"/>
        <v>0</v>
      </c>
      <c r="CQ192" s="40">
        <f t="shared" si="683"/>
        <v>0</v>
      </c>
      <c r="CR192" s="40">
        <f t="shared" si="683"/>
        <v>0</v>
      </c>
      <c r="CS192" s="40">
        <f t="shared" si="669"/>
        <v>0</v>
      </c>
      <c r="CU192" s="40">
        <f t="shared" si="684"/>
        <v>0</v>
      </c>
      <c r="CV192" s="40">
        <f t="shared" si="684"/>
        <v>0</v>
      </c>
      <c r="CW192" s="40">
        <f t="shared" si="684"/>
        <v>0</v>
      </c>
      <c r="CX192" s="40">
        <f t="shared" si="684"/>
        <v>0</v>
      </c>
      <c r="CY192" s="40">
        <f t="shared" si="671"/>
        <v>0</v>
      </c>
      <c r="DA192" s="40">
        <f t="shared" si="685"/>
        <v>0</v>
      </c>
      <c r="DB192" s="40">
        <f t="shared" si="685"/>
        <v>0</v>
      </c>
      <c r="DC192" s="40">
        <f t="shared" si="685"/>
        <v>0</v>
      </c>
      <c r="DD192" s="40">
        <f t="shared" si="685"/>
        <v>0</v>
      </c>
      <c r="DE192" s="40">
        <f t="shared" si="685"/>
        <v>0</v>
      </c>
      <c r="DF192" s="40">
        <f t="shared" si="685"/>
        <v>0</v>
      </c>
      <c r="DG192" s="40">
        <f t="shared" si="685"/>
        <v>0</v>
      </c>
      <c r="DH192" s="40">
        <f t="shared" si="685"/>
        <v>0</v>
      </c>
      <c r="DI192" s="40">
        <f t="shared" si="685"/>
        <v>0</v>
      </c>
      <c r="DJ192" s="40">
        <f t="shared" si="685"/>
        <v>0</v>
      </c>
      <c r="DK192" s="40">
        <f t="shared" si="685"/>
        <v>0</v>
      </c>
      <c r="DL192" s="40">
        <f t="shared" si="685"/>
        <v>0</v>
      </c>
      <c r="DM192" s="40">
        <f t="shared" si="685"/>
        <v>0</v>
      </c>
      <c r="DN192" s="40">
        <f t="shared" si="685"/>
        <v>0</v>
      </c>
      <c r="DO192" s="40">
        <f t="shared" si="685"/>
        <v>0</v>
      </c>
      <c r="DP192" s="40">
        <f t="shared" si="685"/>
        <v>0</v>
      </c>
      <c r="DQ192" s="40">
        <f t="shared" si="685"/>
        <v>0</v>
      </c>
      <c r="DR192" s="40">
        <f t="shared" si="685"/>
        <v>0</v>
      </c>
      <c r="DS192" s="40">
        <f t="shared" si="685"/>
        <v>0</v>
      </c>
      <c r="DU192" s="40">
        <f t="shared" si="673"/>
        <v>252779.78334111132</v>
      </c>
      <c r="DW192" s="40">
        <f t="shared" si="674"/>
        <v>484477.65285330935</v>
      </c>
      <c r="DX192" s="40">
        <f t="shared" si="675"/>
        <v>737257.43619442068</v>
      </c>
    </row>
    <row r="193" spans="1:128" hidden="1" x14ac:dyDescent="0.3">
      <c r="B193" s="15" t="s">
        <v>150</v>
      </c>
      <c r="C193" s="16" t="s">
        <v>151</v>
      </c>
      <c r="D193" s="15" t="s">
        <v>152</v>
      </c>
      <c r="E193" s="16" t="s">
        <v>153</v>
      </c>
      <c r="F193" s="77" t="s">
        <v>154</v>
      </c>
      <c r="G193" s="39" t="s">
        <v>179</v>
      </c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>
        <f t="shared" si="656"/>
        <v>0</v>
      </c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0">
        <f t="shared" si="658"/>
        <v>0</v>
      </c>
      <c r="AK193" s="40">
        <f t="shared" si="678"/>
        <v>51915.477694454967</v>
      </c>
      <c r="AL193" s="40">
        <f t="shared" si="678"/>
        <v>36948.196717263992</v>
      </c>
      <c r="AM193" s="40">
        <f t="shared" si="678"/>
        <v>45596.17758074739</v>
      </c>
      <c r="AN193" s="40">
        <f t="shared" si="678"/>
        <v>46527.92652641677</v>
      </c>
      <c r="AO193" s="40">
        <f t="shared" si="678"/>
        <v>40901.111504528148</v>
      </c>
      <c r="AP193" s="40">
        <f t="shared" si="678"/>
        <v>41813.177508693174</v>
      </c>
      <c r="AQ193" s="40">
        <f t="shared" si="678"/>
        <v>44758.445283420449</v>
      </c>
      <c r="AR193" s="40">
        <f t="shared" si="678"/>
        <v>42225.1912002264</v>
      </c>
      <c r="AS193" s="40">
        <v>41833.54363099546</v>
      </c>
      <c r="AT193" s="40">
        <f t="shared" si="679"/>
        <v>36318.789615807509</v>
      </c>
      <c r="AU193" s="40">
        <f t="shared" si="679"/>
        <v>42280.35185278127</v>
      </c>
      <c r="AV193" s="40">
        <f t="shared" si="679"/>
        <v>43583.496140399329</v>
      </c>
      <c r="AW193" s="40">
        <f t="shared" si="661"/>
        <v>514701.88525573479</v>
      </c>
      <c r="AY193" s="40">
        <f t="shared" si="680"/>
        <v>22274.608959445653</v>
      </c>
      <c r="AZ193" s="40">
        <f t="shared" si="680"/>
        <v>17207.503956785313</v>
      </c>
      <c r="BA193" s="40">
        <f t="shared" si="680"/>
        <v>22786.091889029249</v>
      </c>
      <c r="BB193" s="40">
        <f t="shared" si="680"/>
        <v>22334.352673774945</v>
      </c>
      <c r="BC193" s="40">
        <f t="shared" si="680"/>
        <v>18403.433813193707</v>
      </c>
      <c r="BD193" s="40">
        <f t="shared" si="680"/>
        <v>21976.257757478605</v>
      </c>
      <c r="BE193" s="40">
        <f t="shared" si="680"/>
        <v>22751.819684163736</v>
      </c>
      <c r="BF193" s="40">
        <f t="shared" si="680"/>
        <v>22009.88400566137</v>
      </c>
      <c r="BG193" s="40">
        <f t="shared" si="680"/>
        <v>17753.566358754026</v>
      </c>
      <c r="BH193" s="40">
        <f t="shared" si="680"/>
        <v>22340.229109813634</v>
      </c>
      <c r="BI193" s="40">
        <f t="shared" si="680"/>
        <v>21202.251745284939</v>
      </c>
      <c r="BJ193" s="40">
        <f t="shared" si="680"/>
        <v>22615.152704036554</v>
      </c>
      <c r="BK193" s="40">
        <f t="shared" si="663"/>
        <v>253655.15265742174</v>
      </c>
      <c r="BM193" s="40">
        <f t="shared" si="681"/>
        <v>48964.456659732299</v>
      </c>
      <c r="BN193" s="40">
        <f t="shared" si="681"/>
        <v>45726.38168008958</v>
      </c>
      <c r="BO193" s="40">
        <f t="shared" si="681"/>
        <v>40854.032250288365</v>
      </c>
      <c r="BP193" s="40">
        <f t="shared" si="681"/>
        <v>39009.896234549029</v>
      </c>
      <c r="BQ193" s="40">
        <f t="shared" si="681"/>
        <v>37536.592074499094</v>
      </c>
      <c r="BR193" s="40">
        <f t="shared" si="681"/>
        <v>38774.041399759291</v>
      </c>
      <c r="BS193" s="40">
        <f t="shared" si="681"/>
        <v>18740.064167217533</v>
      </c>
      <c r="BT193" s="40">
        <f t="shared" si="681"/>
        <v>22198.800633142771</v>
      </c>
      <c r="BU193" s="40">
        <f t="shared" si="681"/>
        <v>19992.078172169669</v>
      </c>
      <c r="BV193" s="40">
        <f t="shared" si="681"/>
        <v>22371.268043117841</v>
      </c>
      <c r="BW193" s="40">
        <f t="shared" si="681"/>
        <v>21462.171270822288</v>
      </c>
      <c r="BX193" s="40">
        <f t="shared" si="681"/>
        <v>21285.851472797935</v>
      </c>
      <c r="BY193" s="40">
        <f t="shared" si="665"/>
        <v>376915.63405818568</v>
      </c>
      <c r="CA193" s="40">
        <f t="shared" si="682"/>
        <v>0</v>
      </c>
      <c r="CB193" s="40">
        <f t="shared" si="682"/>
        <v>0</v>
      </c>
      <c r="CC193" s="40">
        <f t="shared" si="682"/>
        <v>0</v>
      </c>
      <c r="CD193" s="40">
        <f t="shared" si="682"/>
        <v>0</v>
      </c>
      <c r="CE193" s="40">
        <f t="shared" si="682"/>
        <v>0</v>
      </c>
      <c r="CF193" s="40">
        <f t="shared" si="682"/>
        <v>0</v>
      </c>
      <c r="CG193" s="40">
        <f t="shared" si="682"/>
        <v>0</v>
      </c>
      <c r="CH193" s="40">
        <f t="shared" si="682"/>
        <v>0</v>
      </c>
      <c r="CI193" s="40">
        <f t="shared" si="682"/>
        <v>0</v>
      </c>
      <c r="CJ193" s="40">
        <f t="shared" si="682"/>
        <v>0</v>
      </c>
      <c r="CK193" s="40">
        <f t="shared" si="682"/>
        <v>0</v>
      </c>
      <c r="CL193" s="40">
        <f t="shared" si="682"/>
        <v>0</v>
      </c>
      <c r="CM193" s="40">
        <f t="shared" si="667"/>
        <v>0</v>
      </c>
      <c r="CO193" s="40">
        <f t="shared" si="683"/>
        <v>0</v>
      </c>
      <c r="CP193" s="40">
        <f t="shared" si="683"/>
        <v>0</v>
      </c>
      <c r="CQ193" s="40">
        <f t="shared" si="683"/>
        <v>0</v>
      </c>
      <c r="CR193" s="40">
        <f t="shared" si="683"/>
        <v>0</v>
      </c>
      <c r="CS193" s="40">
        <f t="shared" si="669"/>
        <v>0</v>
      </c>
      <c r="CU193" s="40">
        <f t="shared" si="684"/>
        <v>0</v>
      </c>
      <c r="CV193" s="40">
        <f t="shared" si="684"/>
        <v>0</v>
      </c>
      <c r="CW193" s="40">
        <f t="shared" si="684"/>
        <v>0</v>
      </c>
      <c r="CX193" s="40">
        <f t="shared" si="684"/>
        <v>0</v>
      </c>
      <c r="CY193" s="40">
        <f t="shared" si="671"/>
        <v>0</v>
      </c>
      <c r="DA193" s="40">
        <f t="shared" si="685"/>
        <v>0</v>
      </c>
      <c r="DB193" s="40">
        <f t="shared" si="685"/>
        <v>0</v>
      </c>
      <c r="DC193" s="40">
        <f t="shared" si="685"/>
        <v>0</v>
      </c>
      <c r="DD193" s="40">
        <f t="shared" si="685"/>
        <v>0</v>
      </c>
      <c r="DE193" s="40">
        <f t="shared" si="685"/>
        <v>0</v>
      </c>
      <c r="DF193" s="40">
        <f t="shared" si="685"/>
        <v>0</v>
      </c>
      <c r="DG193" s="40">
        <f t="shared" si="685"/>
        <v>0</v>
      </c>
      <c r="DH193" s="40">
        <f t="shared" si="685"/>
        <v>0</v>
      </c>
      <c r="DI193" s="40">
        <f t="shared" si="685"/>
        <v>0</v>
      </c>
      <c r="DJ193" s="40">
        <f t="shared" si="685"/>
        <v>0</v>
      </c>
      <c r="DK193" s="40">
        <f t="shared" si="685"/>
        <v>0</v>
      </c>
      <c r="DL193" s="40">
        <f t="shared" si="685"/>
        <v>0</v>
      </c>
      <c r="DM193" s="40">
        <f t="shared" si="685"/>
        <v>0</v>
      </c>
      <c r="DN193" s="40">
        <f t="shared" si="685"/>
        <v>0</v>
      </c>
      <c r="DO193" s="40">
        <f t="shared" si="685"/>
        <v>0</v>
      </c>
      <c r="DP193" s="40">
        <f t="shared" si="685"/>
        <v>0</v>
      </c>
      <c r="DQ193" s="40">
        <f t="shared" si="685"/>
        <v>0</v>
      </c>
      <c r="DR193" s="40">
        <f t="shared" si="685"/>
        <v>0</v>
      </c>
      <c r="DS193" s="40">
        <f t="shared" si="685"/>
        <v>0</v>
      </c>
      <c r="DU193" s="40">
        <f t="shared" si="673"/>
        <v>659140.42977654946</v>
      </c>
      <c r="DW193" s="40">
        <f t="shared" si="674"/>
        <v>1238416.9310682616</v>
      </c>
      <c r="DX193" s="40">
        <f t="shared" si="675"/>
        <v>1897557.360844811</v>
      </c>
    </row>
    <row r="194" spans="1:128" hidden="1" x14ac:dyDescent="0.3">
      <c r="B194" s="15" t="s">
        <v>155</v>
      </c>
      <c r="C194" s="16" t="s">
        <v>156</v>
      </c>
      <c r="D194" s="15" t="s">
        <v>157</v>
      </c>
      <c r="E194" s="16" t="s">
        <v>158</v>
      </c>
      <c r="F194" s="77" t="s">
        <v>159</v>
      </c>
      <c r="G194" s="39" t="s">
        <v>179</v>
      </c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>
        <f t="shared" si="656"/>
        <v>0</v>
      </c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0">
        <f t="shared" si="658"/>
        <v>0</v>
      </c>
      <c r="AK194" s="40">
        <f t="shared" si="678"/>
        <v>34007.665324285896</v>
      </c>
      <c r="AL194" s="40">
        <f t="shared" si="678"/>
        <v>26627.040269875877</v>
      </c>
      <c r="AM194" s="40">
        <f t="shared" si="678"/>
        <v>31284.51545777118</v>
      </c>
      <c r="AN194" s="40">
        <f t="shared" si="678"/>
        <v>31155.248571248772</v>
      </c>
      <c r="AO194" s="40">
        <f t="shared" si="678"/>
        <v>28252.139396819453</v>
      </c>
      <c r="AP194" s="40">
        <f t="shared" si="678"/>
        <v>28412.460246991755</v>
      </c>
      <c r="AQ194" s="40">
        <f t="shared" si="678"/>
        <v>29459.087734360495</v>
      </c>
      <c r="AR194" s="40">
        <f t="shared" si="678"/>
        <v>29135.152943241523</v>
      </c>
      <c r="AS194" s="40">
        <v>27877.242510526201</v>
      </c>
      <c r="AT194" s="40">
        <f t="shared" si="679"/>
        <v>24345.498795170795</v>
      </c>
      <c r="AU194" s="40">
        <f t="shared" si="679"/>
        <v>26915.591452447097</v>
      </c>
      <c r="AV194" s="40">
        <f t="shared" si="679"/>
        <v>27423.117583704417</v>
      </c>
      <c r="AW194" s="40">
        <f t="shared" si="661"/>
        <v>344894.76028644346</v>
      </c>
      <c r="AY194" s="40">
        <f t="shared" si="680"/>
        <v>15187.236019494472</v>
      </c>
      <c r="AZ194" s="40">
        <f t="shared" si="680"/>
        <v>11732.39109938509</v>
      </c>
      <c r="BA194" s="40">
        <f t="shared" si="680"/>
        <v>15535.974441150782</v>
      </c>
      <c r="BB194" s="40">
        <f t="shared" si="680"/>
        <v>15227.970377249181</v>
      </c>
      <c r="BC194" s="40">
        <f t="shared" si="680"/>
        <v>12547.797961301396</v>
      </c>
      <c r="BD194" s="40">
        <f t="shared" si="680"/>
        <v>14983.81471009133</v>
      </c>
      <c r="BE194" s="40">
        <f t="shared" si="680"/>
        <v>15512.607024683506</v>
      </c>
      <c r="BF194" s="40">
        <f t="shared" si="680"/>
        <v>15006.741701471135</v>
      </c>
      <c r="BG194" s="40">
        <f t="shared" si="680"/>
        <v>12104.70643812661</v>
      </c>
      <c r="BH194" s="40">
        <f t="shared" si="680"/>
        <v>15231.97703888061</v>
      </c>
      <c r="BI194" s="40">
        <f t="shared" si="680"/>
        <v>14456.083246473056</v>
      </c>
      <c r="BJ194" s="40">
        <f t="shared" si="680"/>
        <v>15419.424976592692</v>
      </c>
      <c r="BK194" s="40">
        <f t="shared" si="663"/>
        <v>172946.72503489984</v>
      </c>
      <c r="BM194" s="40">
        <f t="shared" si="681"/>
        <v>29191.833027758028</v>
      </c>
      <c r="BN194" s="40">
        <f t="shared" si="681"/>
        <v>26680.484553602713</v>
      </c>
      <c r="BO194" s="40">
        <f t="shared" si="681"/>
        <v>26448.754394930387</v>
      </c>
      <c r="BP194" s="40">
        <f t="shared" si="681"/>
        <v>26155.212269167077</v>
      </c>
      <c r="BQ194" s="40">
        <f t="shared" si="681"/>
        <v>25167.396695101928</v>
      </c>
      <c r="BR194" s="40">
        <f t="shared" si="681"/>
        <v>25997.07718386604</v>
      </c>
      <c r="BS194" s="40">
        <f t="shared" si="681"/>
        <v>12777.318697094955</v>
      </c>
      <c r="BT194" s="40">
        <f t="shared" si="681"/>
        <v>15135.54851530974</v>
      </c>
      <c r="BU194" s="40">
        <f t="shared" si="681"/>
        <v>13630.96475784241</v>
      </c>
      <c r="BV194" s="40">
        <f t="shared" si="681"/>
        <v>15253.139951627702</v>
      </c>
      <c r="BW194" s="40">
        <f t="shared" si="681"/>
        <v>14633.30113557709</v>
      </c>
      <c r="BX194" s="40">
        <f t="shared" si="681"/>
        <v>14513.083070587449</v>
      </c>
      <c r="BY194" s="40">
        <f t="shared" si="665"/>
        <v>245584.11425246552</v>
      </c>
      <c r="CA194" s="40">
        <f t="shared" si="682"/>
        <v>0</v>
      </c>
      <c r="CB194" s="40">
        <f t="shared" si="682"/>
        <v>0</v>
      </c>
      <c r="CC194" s="40">
        <f t="shared" si="682"/>
        <v>0</v>
      </c>
      <c r="CD194" s="40">
        <f t="shared" si="682"/>
        <v>0</v>
      </c>
      <c r="CE194" s="40">
        <f t="shared" si="682"/>
        <v>0</v>
      </c>
      <c r="CF194" s="40">
        <f t="shared" si="682"/>
        <v>0</v>
      </c>
      <c r="CG194" s="40">
        <f t="shared" si="682"/>
        <v>0</v>
      </c>
      <c r="CH194" s="40">
        <f t="shared" si="682"/>
        <v>0</v>
      </c>
      <c r="CI194" s="40">
        <f t="shared" si="682"/>
        <v>0</v>
      </c>
      <c r="CJ194" s="40">
        <f t="shared" si="682"/>
        <v>0</v>
      </c>
      <c r="CK194" s="40">
        <f t="shared" si="682"/>
        <v>0</v>
      </c>
      <c r="CL194" s="40">
        <f t="shared" si="682"/>
        <v>0</v>
      </c>
      <c r="CM194" s="40">
        <f t="shared" si="667"/>
        <v>0</v>
      </c>
      <c r="CO194" s="40">
        <f t="shared" si="683"/>
        <v>0</v>
      </c>
      <c r="CP194" s="40">
        <f t="shared" si="683"/>
        <v>0</v>
      </c>
      <c r="CQ194" s="40">
        <f t="shared" si="683"/>
        <v>0</v>
      </c>
      <c r="CR194" s="40">
        <f t="shared" si="683"/>
        <v>0</v>
      </c>
      <c r="CS194" s="40">
        <f t="shared" si="669"/>
        <v>0</v>
      </c>
      <c r="CU194" s="40">
        <f t="shared" si="684"/>
        <v>0</v>
      </c>
      <c r="CV194" s="40">
        <f t="shared" si="684"/>
        <v>0</v>
      </c>
      <c r="CW194" s="40">
        <f t="shared" si="684"/>
        <v>0</v>
      </c>
      <c r="CX194" s="40">
        <f t="shared" si="684"/>
        <v>0</v>
      </c>
      <c r="CY194" s="40">
        <f t="shared" si="671"/>
        <v>0</v>
      </c>
      <c r="DA194" s="40">
        <f t="shared" si="685"/>
        <v>0</v>
      </c>
      <c r="DB194" s="40">
        <f t="shared" si="685"/>
        <v>0</v>
      </c>
      <c r="DC194" s="40">
        <f t="shared" si="685"/>
        <v>0</v>
      </c>
      <c r="DD194" s="40">
        <f t="shared" si="685"/>
        <v>0</v>
      </c>
      <c r="DE194" s="40">
        <f t="shared" si="685"/>
        <v>0</v>
      </c>
      <c r="DF194" s="40">
        <f t="shared" si="685"/>
        <v>0</v>
      </c>
      <c r="DG194" s="40">
        <f t="shared" si="685"/>
        <v>0</v>
      </c>
      <c r="DH194" s="40">
        <f t="shared" si="685"/>
        <v>0</v>
      </c>
      <c r="DI194" s="40">
        <f t="shared" si="685"/>
        <v>0</v>
      </c>
      <c r="DJ194" s="40">
        <f t="shared" si="685"/>
        <v>0</v>
      </c>
      <c r="DK194" s="40">
        <f t="shared" si="685"/>
        <v>0</v>
      </c>
      <c r="DL194" s="40">
        <f t="shared" si="685"/>
        <v>0</v>
      </c>
      <c r="DM194" s="40">
        <f t="shared" si="685"/>
        <v>0</v>
      </c>
      <c r="DN194" s="40">
        <f t="shared" si="685"/>
        <v>0</v>
      </c>
      <c r="DO194" s="40">
        <f t="shared" si="685"/>
        <v>0</v>
      </c>
      <c r="DP194" s="40">
        <f t="shared" si="685"/>
        <v>0</v>
      </c>
      <c r="DQ194" s="40">
        <f t="shared" si="685"/>
        <v>0</v>
      </c>
      <c r="DR194" s="40">
        <f t="shared" si="685"/>
        <v>0</v>
      </c>
      <c r="DS194" s="40">
        <f t="shared" si="685"/>
        <v>0</v>
      </c>
      <c r="DU194" s="40">
        <f t="shared" si="673"/>
        <v>435295.91092357028</v>
      </c>
      <c r="DW194" s="40">
        <f t="shared" si="674"/>
        <v>817987.85518304305</v>
      </c>
      <c r="DX194" s="40">
        <f t="shared" si="675"/>
        <v>1253283.7661066134</v>
      </c>
    </row>
    <row r="195" spans="1:128" hidden="1" x14ac:dyDescent="0.3">
      <c r="B195" s="15" t="s">
        <v>160</v>
      </c>
      <c r="C195" s="16" t="s">
        <v>161</v>
      </c>
      <c r="D195" s="15" t="s">
        <v>162</v>
      </c>
      <c r="E195" s="16" t="s">
        <v>163</v>
      </c>
      <c r="F195" s="77" t="s">
        <v>164</v>
      </c>
      <c r="G195" s="39" t="s">
        <v>179</v>
      </c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>
        <f t="shared" si="656"/>
        <v>0</v>
      </c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0">
        <f t="shared" si="658"/>
        <v>0</v>
      </c>
      <c r="AK195" s="40">
        <f t="shared" si="678"/>
        <v>12657.485676190707</v>
      </c>
      <c r="AL195" s="40">
        <f t="shared" si="678"/>
        <v>9351.7609362293133</v>
      </c>
      <c r="AM195" s="40">
        <f t="shared" si="678"/>
        <v>13379.979820407782</v>
      </c>
      <c r="AN195" s="40">
        <f t="shared" si="678"/>
        <v>12593.482355201313</v>
      </c>
      <c r="AO195" s="40">
        <f t="shared" si="678"/>
        <v>14024.558747319541</v>
      </c>
      <c r="AP195" s="40">
        <f t="shared" si="678"/>
        <v>14537.516693762294</v>
      </c>
      <c r="AQ195" s="40">
        <f t="shared" si="678"/>
        <v>14594.81054862141</v>
      </c>
      <c r="AR195" s="40">
        <f t="shared" si="678"/>
        <v>16301.201881618579</v>
      </c>
      <c r="AS195" s="40">
        <v>17898.293004279883</v>
      </c>
      <c r="AT195" s="40">
        <f t="shared" si="679"/>
        <v>16636.875987024712</v>
      </c>
      <c r="AU195" s="40">
        <f t="shared" si="679"/>
        <v>17010.390022049807</v>
      </c>
      <c r="AV195" s="40">
        <f t="shared" si="679"/>
        <v>17559.84677511167</v>
      </c>
      <c r="AW195" s="40">
        <f t="shared" si="661"/>
        <v>176546.20244781702</v>
      </c>
      <c r="AY195" s="40">
        <f t="shared" si="680"/>
        <v>10506.371576154859</v>
      </c>
      <c r="AZ195" s="40">
        <f t="shared" si="680"/>
        <v>8116.3458715389606</v>
      </c>
      <c r="BA195" s="40">
        <f t="shared" si="680"/>
        <v>10747.625181228215</v>
      </c>
      <c r="BB195" s="40">
        <f t="shared" si="680"/>
        <v>10534.551180260416</v>
      </c>
      <c r="BC195" s="40">
        <f t="shared" si="680"/>
        <v>8680.4358393278635</v>
      </c>
      <c r="BD195" s="40">
        <f t="shared" si="680"/>
        <v>10365.646834644682</v>
      </c>
      <c r="BE195" s="40">
        <f t="shared" si="680"/>
        <v>10731.459846083309</v>
      </c>
      <c r="BF195" s="40">
        <f t="shared" si="680"/>
        <v>10381.507488304795</v>
      </c>
      <c r="BG195" s="40">
        <f t="shared" si="680"/>
        <v>8373.9097421010101</v>
      </c>
      <c r="BH195" s="40">
        <f t="shared" si="680"/>
        <v>10537.322947014134</v>
      </c>
      <c r="BI195" s="40">
        <f t="shared" si="680"/>
        <v>10000.56770885217</v>
      </c>
      <c r="BJ195" s="40">
        <f t="shared" si="680"/>
        <v>10666.997476484745</v>
      </c>
      <c r="BK195" s="40">
        <f t="shared" si="663"/>
        <v>119642.74169199515</v>
      </c>
      <c r="BM195" s="40">
        <f t="shared" si="681"/>
        <v>17880.313525690417</v>
      </c>
      <c r="BN195" s="40">
        <f t="shared" si="681"/>
        <v>17306.4885515469</v>
      </c>
      <c r="BO195" s="40">
        <f t="shared" si="681"/>
        <v>14023.485784945138</v>
      </c>
      <c r="BP195" s="40">
        <f t="shared" si="681"/>
        <v>13927.323370888696</v>
      </c>
      <c r="BQ195" s="40">
        <f t="shared" si="681"/>
        <v>13401.323933788985</v>
      </c>
      <c r="BR195" s="40">
        <f t="shared" si="681"/>
        <v>13843.11841599843</v>
      </c>
      <c r="BS195" s="40">
        <f t="shared" si="681"/>
        <v>8839.2158919710382</v>
      </c>
      <c r="BT195" s="40">
        <f t="shared" si="681"/>
        <v>10470.614699517677</v>
      </c>
      <c r="BU195" s="40">
        <f t="shared" si="681"/>
        <v>9429.759338930131</v>
      </c>
      <c r="BV195" s="40">
        <f t="shared" si="681"/>
        <v>10551.963229463774</v>
      </c>
      <c r="BW195" s="40">
        <f t="shared" si="681"/>
        <v>10123.165197327282</v>
      </c>
      <c r="BX195" s="40">
        <f t="shared" si="681"/>
        <v>10039.999593044433</v>
      </c>
      <c r="BY195" s="40">
        <f t="shared" si="665"/>
        <v>149836.77153311289</v>
      </c>
      <c r="CA195" s="40">
        <f t="shared" si="682"/>
        <v>0</v>
      </c>
      <c r="CB195" s="40">
        <f t="shared" si="682"/>
        <v>0</v>
      </c>
      <c r="CC195" s="40">
        <f t="shared" si="682"/>
        <v>0</v>
      </c>
      <c r="CD195" s="40">
        <f t="shared" si="682"/>
        <v>0</v>
      </c>
      <c r="CE195" s="40">
        <f t="shared" si="682"/>
        <v>0</v>
      </c>
      <c r="CF195" s="40">
        <f t="shared" si="682"/>
        <v>0</v>
      </c>
      <c r="CG195" s="40">
        <f t="shared" si="682"/>
        <v>0</v>
      </c>
      <c r="CH195" s="40">
        <f t="shared" si="682"/>
        <v>0</v>
      </c>
      <c r="CI195" s="40">
        <f t="shared" si="682"/>
        <v>0</v>
      </c>
      <c r="CJ195" s="40">
        <f t="shared" si="682"/>
        <v>0</v>
      </c>
      <c r="CK195" s="40">
        <f t="shared" si="682"/>
        <v>0</v>
      </c>
      <c r="CL195" s="40">
        <f t="shared" si="682"/>
        <v>0</v>
      </c>
      <c r="CM195" s="40">
        <f t="shared" si="667"/>
        <v>0</v>
      </c>
      <c r="CO195" s="40">
        <f t="shared" si="683"/>
        <v>0</v>
      </c>
      <c r="CP195" s="40">
        <f t="shared" si="683"/>
        <v>0</v>
      </c>
      <c r="CQ195" s="40">
        <f t="shared" si="683"/>
        <v>0</v>
      </c>
      <c r="CR195" s="40">
        <f t="shared" si="683"/>
        <v>0</v>
      </c>
      <c r="CS195" s="40">
        <f t="shared" si="669"/>
        <v>0</v>
      </c>
      <c r="CU195" s="40">
        <f t="shared" si="684"/>
        <v>0</v>
      </c>
      <c r="CV195" s="40">
        <f t="shared" si="684"/>
        <v>0</v>
      </c>
      <c r="CW195" s="40">
        <f t="shared" si="684"/>
        <v>0</v>
      </c>
      <c r="CX195" s="40">
        <f t="shared" si="684"/>
        <v>0</v>
      </c>
      <c r="CY195" s="40">
        <f t="shared" si="671"/>
        <v>0</v>
      </c>
      <c r="DA195" s="40">
        <f t="shared" si="685"/>
        <v>0</v>
      </c>
      <c r="DB195" s="40">
        <f t="shared" si="685"/>
        <v>0</v>
      </c>
      <c r="DC195" s="40">
        <f t="shared" si="685"/>
        <v>0</v>
      </c>
      <c r="DD195" s="40">
        <f t="shared" si="685"/>
        <v>0</v>
      </c>
      <c r="DE195" s="40">
        <f t="shared" si="685"/>
        <v>0</v>
      </c>
      <c r="DF195" s="40">
        <f t="shared" si="685"/>
        <v>0</v>
      </c>
      <c r="DG195" s="40">
        <f t="shared" si="685"/>
        <v>0</v>
      </c>
      <c r="DH195" s="40">
        <f t="shared" si="685"/>
        <v>0</v>
      </c>
      <c r="DI195" s="40">
        <f t="shared" si="685"/>
        <v>0</v>
      </c>
      <c r="DJ195" s="40">
        <f t="shared" si="685"/>
        <v>0</v>
      </c>
      <c r="DK195" s="40">
        <f t="shared" si="685"/>
        <v>0</v>
      </c>
      <c r="DL195" s="40">
        <f t="shared" si="685"/>
        <v>0</v>
      </c>
      <c r="DM195" s="40">
        <f t="shared" si="685"/>
        <v>0</v>
      </c>
      <c r="DN195" s="40">
        <f t="shared" si="685"/>
        <v>0</v>
      </c>
      <c r="DO195" s="40">
        <f t="shared" si="685"/>
        <v>0</v>
      </c>
      <c r="DP195" s="40">
        <f t="shared" si="685"/>
        <v>0</v>
      </c>
      <c r="DQ195" s="40">
        <f t="shared" si="685"/>
        <v>0</v>
      </c>
      <c r="DR195" s="40">
        <f t="shared" si="685"/>
        <v>0</v>
      </c>
      <c r="DS195" s="40">
        <f t="shared" si="685"/>
        <v>0</v>
      </c>
      <c r="DU195" s="40">
        <f t="shared" si="673"/>
        <v>264486.74098898843</v>
      </c>
      <c r="DW195" s="40">
        <f t="shared" si="674"/>
        <v>501022.67282214307</v>
      </c>
      <c r="DX195" s="40">
        <f t="shared" si="675"/>
        <v>765509.4138111315</v>
      </c>
    </row>
    <row r="196" spans="1:128" s="10" customFormat="1" hidden="1" x14ac:dyDescent="0.3">
      <c r="B196" s="31" t="s">
        <v>165</v>
      </c>
      <c r="C196" s="30" t="s">
        <v>166</v>
      </c>
      <c r="D196" s="31" t="s">
        <v>167</v>
      </c>
      <c r="E196" s="30" t="s">
        <v>168</v>
      </c>
      <c r="F196" s="100" t="s">
        <v>169</v>
      </c>
      <c r="G196" s="32" t="s">
        <v>179</v>
      </c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>
        <f t="shared" si="656"/>
        <v>0</v>
      </c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3">
        <f t="shared" si="658"/>
        <v>0</v>
      </c>
      <c r="AK196" s="33">
        <f t="shared" si="678"/>
        <v>446984.71419184742</v>
      </c>
      <c r="AL196" s="33">
        <f t="shared" si="678"/>
        <v>284831.33148894564</v>
      </c>
      <c r="AM196" s="33">
        <f t="shared" si="678"/>
        <v>428083.80518825626</v>
      </c>
      <c r="AN196" s="33">
        <f t="shared" si="678"/>
        <v>462082.16673069802</v>
      </c>
      <c r="AO196" s="33">
        <f t="shared" si="678"/>
        <v>450351.84339975694</v>
      </c>
      <c r="AP196" s="33">
        <f t="shared" si="678"/>
        <v>437232.05224360153</v>
      </c>
      <c r="AQ196" s="33">
        <f t="shared" si="678"/>
        <v>484081.1616153575</v>
      </c>
      <c r="AR196" s="33">
        <f t="shared" si="678"/>
        <v>525293.40662227047</v>
      </c>
      <c r="AS196" s="33">
        <v>542982.42785471329</v>
      </c>
      <c r="AT196" s="33">
        <f t="shared" si="679"/>
        <v>460188.80662423332</v>
      </c>
      <c r="AU196" s="33">
        <f t="shared" si="679"/>
        <v>519137.34676827834</v>
      </c>
      <c r="AV196" s="33">
        <f t="shared" si="679"/>
        <v>521185.95418910874</v>
      </c>
      <c r="AW196" s="33">
        <f t="shared" si="661"/>
        <v>5562435.0169170685</v>
      </c>
      <c r="AY196" s="33">
        <f t="shared" si="680"/>
        <v>493188.54689934704</v>
      </c>
      <c r="AZ196" s="33">
        <f t="shared" si="680"/>
        <v>384969.68454144086</v>
      </c>
      <c r="BA196" s="33">
        <f t="shared" si="680"/>
        <v>512042.3601489751</v>
      </c>
      <c r="BB196" s="33">
        <f t="shared" si="680"/>
        <v>508176.08534655074</v>
      </c>
      <c r="BC196" s="33">
        <f t="shared" si="680"/>
        <v>423072.14010012557</v>
      </c>
      <c r="BD196" s="33">
        <f t="shared" si="680"/>
        <v>502640.22311352903</v>
      </c>
      <c r="BE196" s="33">
        <f t="shared" si="680"/>
        <v>518263.77525375446</v>
      </c>
      <c r="BF196" s="33">
        <f t="shared" si="680"/>
        <v>499138.84807541617</v>
      </c>
      <c r="BG196" s="33">
        <f t="shared" si="680"/>
        <v>398843.65396322636</v>
      </c>
      <c r="BH196" s="33">
        <f t="shared" si="680"/>
        <v>504303.22403890564</v>
      </c>
      <c r="BI196" s="33">
        <f t="shared" si="680"/>
        <v>477719.7623154918</v>
      </c>
      <c r="BJ196" s="33">
        <f t="shared" si="680"/>
        <v>519530.18120926851</v>
      </c>
      <c r="BK196" s="33">
        <f t="shared" si="663"/>
        <v>5741888.4850060306</v>
      </c>
      <c r="BM196" s="33">
        <f t="shared" si="681"/>
        <v>503158.53606005519</v>
      </c>
      <c r="BN196" s="33">
        <f t="shared" si="681"/>
        <v>472793.70173598564</v>
      </c>
      <c r="BO196" s="33">
        <f t="shared" si="681"/>
        <v>436150.32523256622</v>
      </c>
      <c r="BP196" s="33">
        <f t="shared" si="681"/>
        <v>527543.27778513171</v>
      </c>
      <c r="BQ196" s="33">
        <f t="shared" si="681"/>
        <v>505165.7465535563</v>
      </c>
      <c r="BR196" s="33">
        <f t="shared" si="681"/>
        <v>524519.51295287057</v>
      </c>
      <c r="BS196" s="33">
        <f t="shared" si="681"/>
        <v>433378.28675940773</v>
      </c>
      <c r="BT196" s="33">
        <f t="shared" si="681"/>
        <v>530453.81932626024</v>
      </c>
      <c r="BU196" s="33">
        <f t="shared" si="681"/>
        <v>472482.23434784787</v>
      </c>
      <c r="BV196" s="33">
        <f t="shared" si="681"/>
        <v>529984.92967884638</v>
      </c>
      <c r="BW196" s="33">
        <f t="shared" si="681"/>
        <v>521872.56732126063</v>
      </c>
      <c r="BX196" s="33">
        <f t="shared" si="681"/>
        <v>516911.91162145929</v>
      </c>
      <c r="BY196" s="33">
        <f t="shared" si="665"/>
        <v>5974414.849375248</v>
      </c>
      <c r="CA196" s="33">
        <f t="shared" si="682"/>
        <v>0</v>
      </c>
      <c r="CB196" s="33">
        <f t="shared" si="682"/>
        <v>0</v>
      </c>
      <c r="CC196" s="33">
        <f t="shared" si="682"/>
        <v>0</v>
      </c>
      <c r="CD196" s="33">
        <f t="shared" si="682"/>
        <v>0</v>
      </c>
      <c r="CE196" s="33">
        <f t="shared" si="682"/>
        <v>0</v>
      </c>
      <c r="CF196" s="33">
        <f t="shared" si="682"/>
        <v>0</v>
      </c>
      <c r="CG196" s="33">
        <f t="shared" si="682"/>
        <v>0</v>
      </c>
      <c r="CH196" s="33">
        <f t="shared" si="682"/>
        <v>0</v>
      </c>
      <c r="CI196" s="33">
        <f t="shared" si="682"/>
        <v>0</v>
      </c>
      <c r="CJ196" s="33">
        <f t="shared" si="682"/>
        <v>0</v>
      </c>
      <c r="CK196" s="33">
        <f t="shared" si="682"/>
        <v>0</v>
      </c>
      <c r="CL196" s="33">
        <f t="shared" si="682"/>
        <v>0</v>
      </c>
      <c r="CM196" s="33">
        <f t="shared" si="667"/>
        <v>0</v>
      </c>
      <c r="CO196" s="33">
        <f t="shared" si="683"/>
        <v>0</v>
      </c>
      <c r="CP196" s="33">
        <f t="shared" si="683"/>
        <v>0</v>
      </c>
      <c r="CQ196" s="33">
        <f t="shared" si="683"/>
        <v>0</v>
      </c>
      <c r="CR196" s="33">
        <f t="shared" si="683"/>
        <v>0</v>
      </c>
      <c r="CS196" s="33">
        <f t="shared" si="669"/>
        <v>0</v>
      </c>
      <c r="CU196" s="33">
        <f t="shared" si="684"/>
        <v>0</v>
      </c>
      <c r="CV196" s="33">
        <f t="shared" si="684"/>
        <v>0</v>
      </c>
      <c r="CW196" s="33">
        <f t="shared" si="684"/>
        <v>0</v>
      </c>
      <c r="CX196" s="33">
        <f t="shared" si="684"/>
        <v>0</v>
      </c>
      <c r="CY196" s="33">
        <f t="shared" si="671"/>
        <v>0</v>
      </c>
      <c r="DA196" s="33">
        <f t="shared" si="685"/>
        <v>0</v>
      </c>
      <c r="DB196" s="33">
        <f t="shared" si="685"/>
        <v>0</v>
      </c>
      <c r="DC196" s="33">
        <f t="shared" si="685"/>
        <v>0</v>
      </c>
      <c r="DD196" s="33">
        <f t="shared" si="685"/>
        <v>0</v>
      </c>
      <c r="DE196" s="33">
        <f t="shared" si="685"/>
        <v>0</v>
      </c>
      <c r="DF196" s="33">
        <f t="shared" si="685"/>
        <v>0</v>
      </c>
      <c r="DG196" s="33">
        <f t="shared" si="685"/>
        <v>0</v>
      </c>
      <c r="DH196" s="33">
        <f t="shared" si="685"/>
        <v>0</v>
      </c>
      <c r="DI196" s="33">
        <f t="shared" si="685"/>
        <v>0</v>
      </c>
      <c r="DJ196" s="33">
        <f t="shared" si="685"/>
        <v>0</v>
      </c>
      <c r="DK196" s="33">
        <f t="shared" si="685"/>
        <v>0</v>
      </c>
      <c r="DL196" s="33">
        <f t="shared" si="685"/>
        <v>0</v>
      </c>
      <c r="DM196" s="33">
        <f t="shared" si="685"/>
        <v>0</v>
      </c>
      <c r="DN196" s="33">
        <f t="shared" si="685"/>
        <v>0</v>
      </c>
      <c r="DO196" s="33">
        <f t="shared" si="685"/>
        <v>0</v>
      </c>
      <c r="DP196" s="33">
        <f t="shared" si="685"/>
        <v>0</v>
      </c>
      <c r="DQ196" s="33">
        <f t="shared" si="685"/>
        <v>0</v>
      </c>
      <c r="DR196" s="33">
        <f t="shared" si="685"/>
        <v>0</v>
      </c>
      <c r="DS196" s="33">
        <f t="shared" si="685"/>
        <v>0</v>
      </c>
      <c r="DU196" s="33">
        <f t="shared" si="673"/>
        <v>10972877.460954454</v>
      </c>
      <c r="DW196" s="33">
        <f t="shared" si="674"/>
        <v>20982061.318891212</v>
      </c>
      <c r="DX196" s="33">
        <f t="shared" si="675"/>
        <v>31954938.779845666</v>
      </c>
    </row>
    <row r="197" spans="1:128" hidden="1" x14ac:dyDescent="0.3">
      <c r="B197" s="15"/>
      <c r="C197" s="16"/>
      <c r="D197" s="15"/>
      <c r="E197" s="16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33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33"/>
      <c r="AW197" s="33"/>
      <c r="BK197" s="33"/>
      <c r="BY197" s="33"/>
      <c r="CM197" s="33"/>
      <c r="CS197" s="33"/>
      <c r="CY197" s="33"/>
      <c r="DU197" s="33"/>
      <c r="DW197" s="33"/>
      <c r="DX197" s="33"/>
    </row>
    <row r="198" spans="1:128" s="10" customFormat="1" hidden="1" x14ac:dyDescent="0.3">
      <c r="A198" s="21"/>
      <c r="B198" s="127"/>
      <c r="C198" s="128"/>
      <c r="D198" s="127"/>
      <c r="E198" s="128"/>
      <c r="F198" s="129" t="s">
        <v>170</v>
      </c>
      <c r="G198" s="143" t="s">
        <v>179</v>
      </c>
      <c r="I198" s="144">
        <f t="shared" ref="I198:T198" si="686">I150+I160+I165+I169</f>
        <v>0</v>
      </c>
      <c r="J198" s="144">
        <f t="shared" si="686"/>
        <v>0</v>
      </c>
      <c r="K198" s="144">
        <f t="shared" si="686"/>
        <v>0</v>
      </c>
      <c r="L198" s="144">
        <f t="shared" si="686"/>
        <v>0</v>
      </c>
      <c r="M198" s="144">
        <f t="shared" si="686"/>
        <v>0</v>
      </c>
      <c r="N198" s="144">
        <f t="shared" si="686"/>
        <v>0</v>
      </c>
      <c r="O198" s="144">
        <f t="shared" si="686"/>
        <v>0</v>
      </c>
      <c r="P198" s="144">
        <f t="shared" si="686"/>
        <v>0</v>
      </c>
      <c r="Q198" s="144">
        <f t="shared" si="686"/>
        <v>0</v>
      </c>
      <c r="R198" s="144">
        <f t="shared" si="686"/>
        <v>0</v>
      </c>
      <c r="S198" s="144">
        <f t="shared" si="686"/>
        <v>0</v>
      </c>
      <c r="T198" s="144">
        <f t="shared" si="686"/>
        <v>0</v>
      </c>
      <c r="U198" s="144">
        <f>SUM(I198:T198)</f>
        <v>0</v>
      </c>
      <c r="W198" s="144">
        <f t="shared" ref="W198:AH198" si="687">W150+W160+W165+W169</f>
        <v>0</v>
      </c>
      <c r="X198" s="144">
        <f t="shared" si="687"/>
        <v>0</v>
      </c>
      <c r="Y198" s="144">
        <f t="shared" si="687"/>
        <v>0</v>
      </c>
      <c r="Z198" s="144">
        <f t="shared" si="687"/>
        <v>0</v>
      </c>
      <c r="AA198" s="144">
        <f t="shared" si="687"/>
        <v>0</v>
      </c>
      <c r="AB198" s="144">
        <f t="shared" si="687"/>
        <v>0</v>
      </c>
      <c r="AC198" s="144">
        <f t="shared" si="687"/>
        <v>0</v>
      </c>
      <c r="AD198" s="144">
        <f t="shared" si="687"/>
        <v>0</v>
      </c>
      <c r="AE198" s="144">
        <f t="shared" si="687"/>
        <v>0</v>
      </c>
      <c r="AF198" s="144">
        <f t="shared" si="687"/>
        <v>0</v>
      </c>
      <c r="AG198" s="144">
        <f t="shared" si="687"/>
        <v>0</v>
      </c>
      <c r="AH198" s="144">
        <f t="shared" si="687"/>
        <v>0</v>
      </c>
      <c r="AI198" s="144">
        <f>SUM(W198:AH198)</f>
        <v>0</v>
      </c>
      <c r="AK198" s="144">
        <f t="shared" ref="AK198:AR198" si="688">AK150+AK160+AK165+AK169</f>
        <v>2583509.0804295167</v>
      </c>
      <c r="AL198" s="144">
        <f t="shared" si="688"/>
        <v>1983971.8104760151</v>
      </c>
      <c r="AM198" s="144">
        <f t="shared" si="688"/>
        <v>2687910.8330255989</v>
      </c>
      <c r="AN198" s="144">
        <f t="shared" si="688"/>
        <v>2593389.6760319523</v>
      </c>
      <c r="AO198" s="144" t="e">
        <f t="shared" si="688"/>
        <v>#REF!</v>
      </c>
      <c r="AP198" s="144">
        <f t="shared" si="688"/>
        <v>2578396.9377822694</v>
      </c>
      <c r="AQ198" s="144">
        <f t="shared" si="688"/>
        <v>2659834.0308852242</v>
      </c>
      <c r="AR198" s="144">
        <f t="shared" si="688"/>
        <v>2564804.2187524829</v>
      </c>
      <c r="AS198" s="144">
        <v>2494357.2504461338</v>
      </c>
      <c r="AT198" s="33">
        <f>AT150+AT160+AT165+AT169</f>
        <v>2340538.7139460137</v>
      </c>
      <c r="AU198" s="33" t="e">
        <f t="shared" ref="AU198:AV198" si="689">AU150+AU160+AU165+AU169</f>
        <v>#REF!</v>
      </c>
      <c r="AV198" s="33">
        <f t="shared" si="689"/>
        <v>2508596.1750038294</v>
      </c>
      <c r="AW198" s="144" t="e">
        <f t="shared" ref="AW198" si="690">SUM(AK198:AV198)</f>
        <v>#REF!</v>
      </c>
      <c r="AY198" s="33" t="e">
        <f t="shared" ref="AY198:BJ198" si="691">AY150+AY160+AY165+AY169</f>
        <v>#REF!</v>
      </c>
      <c r="AZ198" s="33" t="e">
        <f t="shared" si="691"/>
        <v>#REF!</v>
      </c>
      <c r="BA198" s="33" t="e">
        <f t="shared" si="691"/>
        <v>#REF!</v>
      </c>
      <c r="BB198" s="33" t="e">
        <f t="shared" si="691"/>
        <v>#REF!</v>
      </c>
      <c r="BC198" s="33" t="e">
        <f t="shared" si="691"/>
        <v>#REF!</v>
      </c>
      <c r="BD198" s="33" t="e">
        <f t="shared" si="691"/>
        <v>#REF!</v>
      </c>
      <c r="BE198" s="33" t="e">
        <f t="shared" si="691"/>
        <v>#REF!</v>
      </c>
      <c r="BF198" s="33" t="e">
        <f t="shared" si="691"/>
        <v>#REF!</v>
      </c>
      <c r="BG198" s="33" t="e">
        <f t="shared" si="691"/>
        <v>#REF!</v>
      </c>
      <c r="BH198" s="33">
        <f t="shared" si="691"/>
        <v>2500861.6196917836</v>
      </c>
      <c r="BI198" s="33" t="e">
        <f t="shared" si="691"/>
        <v>#REF!</v>
      </c>
      <c r="BJ198" s="33">
        <f t="shared" si="691"/>
        <v>2556454.4982632715</v>
      </c>
      <c r="BK198" s="144" t="e">
        <f t="shared" ref="BK198" si="692">SUM(AY198:BJ198)</f>
        <v>#REF!</v>
      </c>
      <c r="BM198" s="33" t="e">
        <f t="shared" ref="BM198:BX198" si="693">BM150+BM160+BM165+BM169</f>
        <v>#REF!</v>
      </c>
      <c r="BN198" s="33" t="e">
        <f t="shared" si="693"/>
        <v>#REF!</v>
      </c>
      <c r="BO198" s="33" t="e">
        <f t="shared" si="693"/>
        <v>#REF!</v>
      </c>
      <c r="BP198" s="33" t="e">
        <f t="shared" si="693"/>
        <v>#REF!</v>
      </c>
      <c r="BQ198" s="33" t="e">
        <f t="shared" si="693"/>
        <v>#REF!</v>
      </c>
      <c r="BR198" s="33" t="e">
        <f t="shared" si="693"/>
        <v>#REF!</v>
      </c>
      <c r="BS198" s="33" t="e">
        <f t="shared" si="693"/>
        <v>#REF!</v>
      </c>
      <c r="BT198" s="33" t="e">
        <f t="shared" si="693"/>
        <v>#REF!</v>
      </c>
      <c r="BU198" s="33" t="e">
        <f t="shared" si="693"/>
        <v>#REF!</v>
      </c>
      <c r="BV198" s="33">
        <f t="shared" si="693"/>
        <v>2423260.7540606391</v>
      </c>
      <c r="BW198" s="33" t="e">
        <f t="shared" si="693"/>
        <v>#REF!</v>
      </c>
      <c r="BX198" s="33">
        <f t="shared" si="693"/>
        <v>2541345.3113333802</v>
      </c>
      <c r="BY198" s="144" t="e">
        <f t="shared" ref="BY198" si="694">SUM(BM198:BX198)</f>
        <v>#REF!</v>
      </c>
      <c r="CA198" s="33" t="e">
        <f t="shared" ref="CA198:CL198" si="695">CA150+CA160+CA165+CA169</f>
        <v>#REF!</v>
      </c>
      <c r="CB198" s="33" t="e">
        <f t="shared" si="695"/>
        <v>#REF!</v>
      </c>
      <c r="CC198" s="33" t="e">
        <f t="shared" si="695"/>
        <v>#REF!</v>
      </c>
      <c r="CD198" s="33" t="e">
        <f t="shared" si="695"/>
        <v>#REF!</v>
      </c>
      <c r="CE198" s="33" t="e">
        <f t="shared" si="695"/>
        <v>#REF!</v>
      </c>
      <c r="CF198" s="33" t="e">
        <f t="shared" si="695"/>
        <v>#REF!</v>
      </c>
      <c r="CG198" s="33" t="e">
        <f t="shared" si="695"/>
        <v>#REF!</v>
      </c>
      <c r="CH198" s="33" t="e">
        <f t="shared" si="695"/>
        <v>#REF!</v>
      </c>
      <c r="CI198" s="33" t="e">
        <f t="shared" si="695"/>
        <v>#REF!</v>
      </c>
      <c r="CJ198" s="33">
        <f t="shared" si="695"/>
        <v>0</v>
      </c>
      <c r="CK198" s="33" t="e">
        <f t="shared" si="695"/>
        <v>#REF!</v>
      </c>
      <c r="CL198" s="33">
        <f t="shared" si="695"/>
        <v>0</v>
      </c>
      <c r="CM198" s="144" t="e">
        <f t="shared" ref="CM198" si="696">SUM(CA198:CL198)</f>
        <v>#REF!</v>
      </c>
      <c r="CO198" s="33" t="e">
        <f t="shared" ref="CO198:CR198" si="697">CO150+CO160+CO165+CO169</f>
        <v>#REF!</v>
      </c>
      <c r="CP198" s="33" t="e">
        <f t="shared" si="697"/>
        <v>#REF!</v>
      </c>
      <c r="CQ198" s="33" t="e">
        <f t="shared" si="697"/>
        <v>#REF!</v>
      </c>
      <c r="CR198" s="33" t="e">
        <f t="shared" si="697"/>
        <v>#REF!</v>
      </c>
      <c r="CS198" s="144" t="e">
        <f>SUM(CO198:CR198)</f>
        <v>#REF!</v>
      </c>
      <c r="CU198" s="33" t="e">
        <f t="shared" ref="CU198:CX198" si="698">CU150+CU160+CU165+CU169</f>
        <v>#REF!</v>
      </c>
      <c r="CV198" s="33" t="e">
        <f t="shared" si="698"/>
        <v>#REF!</v>
      </c>
      <c r="CW198" s="33" t="e">
        <f t="shared" si="698"/>
        <v>#REF!</v>
      </c>
      <c r="CX198" s="33" t="e">
        <f t="shared" si="698"/>
        <v>#REF!</v>
      </c>
      <c r="CY198" s="144" t="e">
        <f>SUM(CU198:CX198)</f>
        <v>#REF!</v>
      </c>
      <c r="DA198" s="33" t="e">
        <f t="shared" ref="DA198:DS198" si="699">DA150+DA160+DA165+DA169</f>
        <v>#REF!</v>
      </c>
      <c r="DB198" s="33" t="e">
        <f t="shared" si="699"/>
        <v>#REF!</v>
      </c>
      <c r="DC198" s="33" t="e">
        <f t="shared" si="699"/>
        <v>#REF!</v>
      </c>
      <c r="DD198" s="33" t="e">
        <f t="shared" si="699"/>
        <v>#REF!</v>
      </c>
      <c r="DE198" s="33" t="e">
        <f t="shared" si="699"/>
        <v>#REF!</v>
      </c>
      <c r="DF198" s="33" t="e">
        <f t="shared" si="699"/>
        <v>#REF!</v>
      </c>
      <c r="DG198" s="33" t="e">
        <f t="shared" si="699"/>
        <v>#REF!</v>
      </c>
      <c r="DH198" s="33" t="e">
        <f t="shared" si="699"/>
        <v>#REF!</v>
      </c>
      <c r="DI198" s="33" t="e">
        <f t="shared" si="699"/>
        <v>#REF!</v>
      </c>
      <c r="DJ198" s="33" t="e">
        <f t="shared" si="699"/>
        <v>#REF!</v>
      </c>
      <c r="DK198" s="33" t="e">
        <f t="shared" si="699"/>
        <v>#REF!</v>
      </c>
      <c r="DL198" s="33" t="e">
        <f t="shared" si="699"/>
        <v>#REF!</v>
      </c>
      <c r="DM198" s="33" t="e">
        <f t="shared" si="699"/>
        <v>#REF!</v>
      </c>
      <c r="DN198" s="33" t="e">
        <f t="shared" si="699"/>
        <v>#REF!</v>
      </c>
      <c r="DO198" s="33" t="e">
        <f t="shared" si="699"/>
        <v>#REF!</v>
      </c>
      <c r="DP198" s="33" t="e">
        <f t="shared" si="699"/>
        <v>#REF!</v>
      </c>
      <c r="DQ198" s="33" t="e">
        <f t="shared" si="699"/>
        <v>#REF!</v>
      </c>
      <c r="DR198" s="33" t="e">
        <f t="shared" si="699"/>
        <v>#REF!</v>
      </c>
      <c r="DS198" s="33" t="e">
        <f t="shared" si="699"/>
        <v>#REF!</v>
      </c>
      <c r="DU198" s="144" t="e">
        <f>SUM(BO198:BZ198)</f>
        <v>#REF!</v>
      </c>
      <c r="DW198" s="144" t="e">
        <f>SUM(BQ198:DV198)</f>
        <v>#REF!</v>
      </c>
      <c r="DX198" s="144" t="e">
        <f t="shared" ref="DX198" si="700">SUM(DL198:DW198)</f>
        <v>#REF!</v>
      </c>
    </row>
    <row r="199" spans="1:128" hidden="1" x14ac:dyDescent="0.3">
      <c r="B199" s="15"/>
      <c r="C199" s="15"/>
      <c r="D199" s="15"/>
      <c r="E199" s="15"/>
      <c r="N199" s="101"/>
    </row>
    <row r="200" spans="1:128" hidden="1" outlineLevel="1" x14ac:dyDescent="0.3">
      <c r="B200" s="15"/>
      <c r="C200" s="15"/>
      <c r="D200" s="15"/>
      <c r="E200" s="15"/>
      <c r="N200" s="101"/>
    </row>
    <row r="201" spans="1:128" hidden="1" outlineLevel="1" x14ac:dyDescent="0.3">
      <c r="B201" s="15"/>
      <c r="C201" s="15"/>
      <c r="D201" s="15"/>
      <c r="E201" s="15"/>
      <c r="N201" s="101"/>
    </row>
    <row r="202" spans="1:128" s="10" customFormat="1" hidden="1" collapsed="1" x14ac:dyDescent="0.3">
      <c r="B202" s="114"/>
      <c r="C202" s="114"/>
      <c r="D202" s="114"/>
      <c r="E202" s="31"/>
      <c r="F202" s="115" t="s">
        <v>199</v>
      </c>
      <c r="G202" s="114" t="s">
        <v>180</v>
      </c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>
        <f t="shared" ref="W202:AI202" si="701">IFERROR(W198/W135,0)</f>
        <v>0</v>
      </c>
      <c r="X202" s="116">
        <f t="shared" si="701"/>
        <v>0</v>
      </c>
      <c r="Y202" s="116">
        <f t="shared" si="701"/>
        <v>0</v>
      </c>
      <c r="Z202" s="116">
        <f t="shared" si="701"/>
        <v>0</v>
      </c>
      <c r="AA202" s="116">
        <f t="shared" si="701"/>
        <v>0</v>
      </c>
      <c r="AB202" s="116">
        <f t="shared" si="701"/>
        <v>0</v>
      </c>
      <c r="AC202" s="116">
        <f t="shared" si="701"/>
        <v>0</v>
      </c>
      <c r="AD202" s="116">
        <f t="shared" si="701"/>
        <v>0</v>
      </c>
      <c r="AE202" s="116">
        <f t="shared" si="701"/>
        <v>0</v>
      </c>
      <c r="AF202" s="116">
        <f t="shared" si="701"/>
        <v>0</v>
      </c>
      <c r="AG202" s="116">
        <f t="shared" si="701"/>
        <v>0</v>
      </c>
      <c r="AH202" s="116">
        <f t="shared" si="701"/>
        <v>0</v>
      </c>
      <c r="AI202" s="116">
        <f t="shared" si="701"/>
        <v>0</v>
      </c>
      <c r="AJ202" s="116"/>
      <c r="AK202" s="117">
        <v>8.5002571552520209E-2</v>
      </c>
      <c r="AL202" s="117">
        <v>8.252969232555217E-2</v>
      </c>
      <c r="AM202" s="117">
        <v>8.2225761079473464E-2</v>
      </c>
      <c r="AN202" s="117">
        <v>8.4970842708870217E-2</v>
      </c>
      <c r="AO202" s="117">
        <v>8.1357711881631142E-2</v>
      </c>
      <c r="AP202" s="117">
        <v>7.8541739537493022E-2</v>
      </c>
      <c r="AQ202" s="117">
        <v>7.6946566434046265E-2</v>
      </c>
      <c r="AR202" s="117">
        <v>7.5837509813114073E-2</v>
      </c>
      <c r="AS202" s="117">
        <v>7.0110402417857862E-2</v>
      </c>
      <c r="AT202" s="117">
        <v>7.3361267642401293E-2</v>
      </c>
      <c r="AU202" s="117">
        <v>7.2435021319789225E-2</v>
      </c>
      <c r="AV202" s="117">
        <v>7.3173184805223654E-2</v>
      </c>
      <c r="AW202" s="116">
        <f>IFERROR(AW198/AW135,0)</f>
        <v>0</v>
      </c>
      <c r="AX202" s="116"/>
      <c r="AY202" s="117">
        <v>7.365246801872187E-2</v>
      </c>
      <c r="AZ202" s="117">
        <v>7.584792103449578E-2</v>
      </c>
      <c r="BA202" s="117">
        <v>7.4174298509385603E-2</v>
      </c>
      <c r="BB202" s="117">
        <v>7.5247703212026423E-2</v>
      </c>
      <c r="BC202" s="117">
        <v>7.2952348850621601E-2</v>
      </c>
      <c r="BD202" s="117">
        <v>7.4497891974401376E-2</v>
      </c>
      <c r="BE202" s="117">
        <v>7.4266215054937287E-2</v>
      </c>
      <c r="BF202" s="117">
        <v>7.2969757716952355E-2</v>
      </c>
      <c r="BG202" s="117">
        <v>7.5178804052990336E-2</v>
      </c>
      <c r="BH202" s="117">
        <v>7.3361267642401293E-2</v>
      </c>
      <c r="BI202" s="117">
        <v>7.2435021319789225E-2</v>
      </c>
      <c r="BJ202" s="117">
        <v>7.3173184805223654E-2</v>
      </c>
      <c r="BK202" s="116">
        <f>IFERROR(BK198/BK135,0)</f>
        <v>0</v>
      </c>
      <c r="BL202" s="116"/>
      <c r="BM202" s="117">
        <v>7.365246801872187E-2</v>
      </c>
      <c r="BN202" s="117">
        <v>7.584792103449578E-2</v>
      </c>
      <c r="BO202" s="117">
        <v>7.4174298509385603E-2</v>
      </c>
      <c r="BP202" s="117">
        <v>7.5247703212026423E-2</v>
      </c>
      <c r="BQ202" s="117">
        <v>7.2952348850621601E-2</v>
      </c>
      <c r="BR202" s="117">
        <v>7.4497891974401376E-2</v>
      </c>
      <c r="BS202" s="117">
        <v>7.4266215054937287E-2</v>
      </c>
      <c r="BT202" s="117">
        <v>7.2969757716952355E-2</v>
      </c>
      <c r="BU202" s="117">
        <v>7.5178804052990336E-2</v>
      </c>
      <c r="BV202" s="117">
        <v>7.3361267642401293E-2</v>
      </c>
      <c r="BW202" s="117">
        <v>7.2435021319789225E-2</v>
      </c>
      <c r="BX202" s="117">
        <v>7.3173184805223654E-2</v>
      </c>
      <c r="BY202" s="116">
        <f>IFERROR(BY198/BY135,0)</f>
        <v>0</v>
      </c>
      <c r="BZ202" s="116"/>
      <c r="CA202" s="117">
        <v>7.365246801872187E-2</v>
      </c>
      <c r="CB202" s="117">
        <v>7.584792103449578E-2</v>
      </c>
      <c r="CC202" s="117">
        <v>7.4174298509385603E-2</v>
      </c>
      <c r="CD202" s="117">
        <v>7.5247703212026423E-2</v>
      </c>
      <c r="CE202" s="117">
        <v>7.2952348850621601E-2</v>
      </c>
      <c r="CF202" s="117">
        <v>7.4497891974401376E-2</v>
      </c>
      <c r="CG202" s="117">
        <v>7.4266215054937287E-2</v>
      </c>
      <c r="CH202" s="117">
        <v>7.2969757716952355E-2</v>
      </c>
      <c r="CI202" s="117">
        <v>7.5178804052990336E-2</v>
      </c>
      <c r="CJ202" s="117">
        <v>7.3361267642401293E-2</v>
      </c>
      <c r="CK202" s="117">
        <v>7.2435021319789225E-2</v>
      </c>
      <c r="CL202" s="117">
        <v>7.3173184805223654E-2</v>
      </c>
      <c r="CM202" s="116">
        <f>IFERROR(CM198/CM135,0)</f>
        <v>0</v>
      </c>
      <c r="CN202" s="116"/>
      <c r="CO202" s="117">
        <v>7.365246801872187E-2</v>
      </c>
      <c r="CP202" s="117">
        <v>7.584792103449578E-2</v>
      </c>
      <c r="CQ202" s="117">
        <v>7.4174298509385603E-2</v>
      </c>
      <c r="CR202" s="117">
        <v>7.5247703212026423E-2</v>
      </c>
      <c r="CS202" s="116">
        <f>IFERROR(CS198/CS135,0)</f>
        <v>0</v>
      </c>
      <c r="CT202" s="116"/>
      <c r="CU202" s="117">
        <v>7.365246801872187E-2</v>
      </c>
      <c r="CV202" s="117">
        <v>7.584792103449578E-2</v>
      </c>
      <c r="CW202" s="117">
        <v>7.4174298509385603E-2</v>
      </c>
      <c r="CX202" s="117">
        <v>7.5247703212026423E-2</v>
      </c>
      <c r="CY202" s="116">
        <f>IFERROR(CY198/CY135,0)</f>
        <v>0</v>
      </c>
      <c r="CZ202" s="116"/>
      <c r="DA202" s="117">
        <v>7.365246801872187E-2</v>
      </c>
      <c r="DB202" s="117">
        <v>7.365246801872187E-2</v>
      </c>
      <c r="DC202" s="117">
        <v>7.365246801872187E-2</v>
      </c>
      <c r="DD202" s="117">
        <v>7.365246801872187E-2</v>
      </c>
      <c r="DE202" s="117">
        <v>7.365246801872187E-2</v>
      </c>
      <c r="DF202" s="117">
        <v>7.365246801872187E-2</v>
      </c>
      <c r="DG202" s="117">
        <v>7.365246801872187E-2</v>
      </c>
      <c r="DH202" s="117">
        <v>7.365246801872187E-2</v>
      </c>
      <c r="DI202" s="117">
        <v>7.365246801872187E-2</v>
      </c>
      <c r="DJ202" s="117">
        <v>7.365246801872187E-2</v>
      </c>
      <c r="DK202" s="117">
        <v>7.365246801872187E-2</v>
      </c>
      <c r="DL202" s="117">
        <v>7.365246801872187E-2</v>
      </c>
      <c r="DM202" s="117">
        <v>7.365246801872187E-2</v>
      </c>
      <c r="DN202" s="117">
        <v>7.365246801872187E-2</v>
      </c>
      <c r="DO202" s="117">
        <v>7.365246801872187E-2</v>
      </c>
      <c r="DP202" s="117">
        <v>7.365246801872187E-2</v>
      </c>
      <c r="DQ202" s="117">
        <v>7.365246801872187E-2</v>
      </c>
      <c r="DR202" s="117">
        <v>7.365246801872187E-2</v>
      </c>
      <c r="DS202" s="117">
        <v>7.365246801872187E-2</v>
      </c>
      <c r="DT202" s="116"/>
      <c r="DU202" s="116">
        <f>IFERROR(DU198/DU135,0)</f>
        <v>0</v>
      </c>
      <c r="DV202" s="116"/>
      <c r="DW202" s="116">
        <f>IFERROR(DW198/DW135,0)</f>
        <v>0</v>
      </c>
      <c r="DX202" s="116">
        <f>IFERROR(DX198/DX135,0)</f>
        <v>0</v>
      </c>
    </row>
    <row r="203" spans="1:128" hidden="1" x14ac:dyDescent="0.3">
      <c r="B203" s="15"/>
      <c r="C203" s="15"/>
      <c r="D203" s="15"/>
      <c r="E203" s="15"/>
      <c r="F203" s="12" t="s">
        <v>194</v>
      </c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9">
        <v>8.5002571552520209E-2</v>
      </c>
      <c r="AL203" s="120">
        <v>8.252969232555217E-2</v>
      </c>
      <c r="AM203" s="120">
        <v>8.2225761079473464E-2</v>
      </c>
      <c r="AN203" s="120">
        <v>8.4970842708870217E-2</v>
      </c>
      <c r="AO203" s="120">
        <v>8.1357711881631142E-2</v>
      </c>
      <c r="AP203" s="120">
        <v>7.8541739537493022E-2</v>
      </c>
      <c r="AQ203" s="120">
        <v>7.6946566434046265E-2</v>
      </c>
      <c r="AR203" s="120">
        <v>7.5837509813114073E-2</v>
      </c>
      <c r="AS203" s="120">
        <v>7.4326542812662072E-2</v>
      </c>
      <c r="AT203" s="120">
        <v>7.3361267642401293E-2</v>
      </c>
      <c r="AU203" s="120">
        <v>7.2435021319789225E-2</v>
      </c>
      <c r="AV203" s="120">
        <v>7.3173184805223654E-2</v>
      </c>
      <c r="AW203" s="118"/>
      <c r="AX203" s="118"/>
      <c r="AY203" s="119">
        <v>7.365246801872187E-2</v>
      </c>
      <c r="AZ203" s="120">
        <v>7.584792103449578E-2</v>
      </c>
      <c r="BA203" s="120">
        <v>7.4174298509385603E-2</v>
      </c>
      <c r="BB203" s="120">
        <v>7.5247703212026423E-2</v>
      </c>
      <c r="BC203" s="120">
        <v>7.2952348850621601E-2</v>
      </c>
      <c r="BD203" s="120">
        <v>7.4497891974401376E-2</v>
      </c>
      <c r="BE203" s="120">
        <v>7.4266215054937287E-2</v>
      </c>
      <c r="BF203" s="120">
        <v>7.2969757716952355E-2</v>
      </c>
      <c r="BG203" s="120">
        <v>7.5178804052990336E-2</v>
      </c>
      <c r="BH203" s="120">
        <v>7.3361267642401293E-2</v>
      </c>
      <c r="BI203" s="120">
        <v>7.2435021319789225E-2</v>
      </c>
      <c r="BJ203" s="120">
        <v>7.3173184805223654E-2</v>
      </c>
      <c r="BK203" s="118"/>
      <c r="BL203" s="118"/>
      <c r="BM203" s="119">
        <v>7.365246801872187E-2</v>
      </c>
      <c r="BN203" s="120">
        <v>7.584792103449578E-2</v>
      </c>
      <c r="BO203" s="120">
        <v>7.4174298509385603E-2</v>
      </c>
      <c r="BP203" s="120">
        <v>7.5247703212026423E-2</v>
      </c>
      <c r="BQ203" s="120">
        <v>7.2952348850621601E-2</v>
      </c>
      <c r="BR203" s="120">
        <v>7.4497891974401376E-2</v>
      </c>
      <c r="BS203" s="120">
        <v>7.4266215054937287E-2</v>
      </c>
      <c r="BT203" s="120">
        <v>7.2969757716952355E-2</v>
      </c>
      <c r="BU203" s="120">
        <v>7.5178804052990336E-2</v>
      </c>
      <c r="BV203" s="120">
        <v>7.3361267642401293E-2</v>
      </c>
      <c r="BW203" s="120">
        <v>7.2435021319789225E-2</v>
      </c>
      <c r="BX203" s="120">
        <v>7.3173184805223654E-2</v>
      </c>
      <c r="BY203" s="118"/>
      <c r="BZ203" s="118"/>
      <c r="CA203" s="119">
        <v>7.365246801872187E-2</v>
      </c>
      <c r="CB203" s="120">
        <v>7.584792103449578E-2</v>
      </c>
      <c r="CC203" s="120">
        <v>7.4174298509385603E-2</v>
      </c>
      <c r="CD203" s="120">
        <v>7.5247703212026423E-2</v>
      </c>
      <c r="CE203" s="120">
        <v>7.2952348850621601E-2</v>
      </c>
      <c r="CF203" s="120">
        <v>7.4497891974401376E-2</v>
      </c>
      <c r="CG203" s="120">
        <v>7.4266215054937287E-2</v>
      </c>
      <c r="CH203" s="120">
        <v>7.2969757716952355E-2</v>
      </c>
      <c r="CI203" s="120">
        <v>7.5178804052990336E-2</v>
      </c>
      <c r="CJ203" s="120">
        <v>7.3361267642401293E-2</v>
      </c>
      <c r="CK203" s="120">
        <v>7.2435021319789225E-2</v>
      </c>
      <c r="CL203" s="120">
        <v>7.3173184805223654E-2</v>
      </c>
      <c r="CM203" s="118"/>
      <c r="CN203" s="118"/>
      <c r="CO203" s="119">
        <v>7.365246801872187E-2</v>
      </c>
      <c r="CP203" s="120">
        <v>7.584792103449578E-2</v>
      </c>
      <c r="CQ203" s="120">
        <v>7.4174298509385603E-2</v>
      </c>
      <c r="CR203" s="120">
        <v>7.5247703212026423E-2</v>
      </c>
      <c r="CS203" s="118"/>
      <c r="CT203" s="118"/>
      <c r="CU203" s="119">
        <v>7.365246801872187E-2</v>
      </c>
      <c r="CV203" s="120">
        <v>7.584792103449578E-2</v>
      </c>
      <c r="CW203" s="120">
        <v>7.4174298509385603E-2</v>
      </c>
      <c r="CX203" s="120">
        <v>7.5247703212026423E-2</v>
      </c>
      <c r="CY203" s="118"/>
      <c r="CZ203" s="118"/>
      <c r="DA203" s="119">
        <v>7.365246801872187E-2</v>
      </c>
      <c r="DB203" s="119">
        <v>7.365246801872187E-2</v>
      </c>
      <c r="DC203" s="119">
        <v>7.365246801872187E-2</v>
      </c>
      <c r="DD203" s="119">
        <v>7.365246801872187E-2</v>
      </c>
      <c r="DE203" s="119">
        <v>7.365246801872187E-2</v>
      </c>
      <c r="DF203" s="119">
        <v>7.365246801872187E-2</v>
      </c>
      <c r="DG203" s="119">
        <v>7.365246801872187E-2</v>
      </c>
      <c r="DH203" s="119">
        <v>7.365246801872187E-2</v>
      </c>
      <c r="DI203" s="119">
        <v>7.365246801872187E-2</v>
      </c>
      <c r="DJ203" s="119">
        <v>7.365246801872187E-2</v>
      </c>
      <c r="DK203" s="119">
        <v>7.365246801872187E-2</v>
      </c>
      <c r="DL203" s="119">
        <v>7.365246801872187E-2</v>
      </c>
      <c r="DM203" s="119">
        <v>7.365246801872187E-2</v>
      </c>
      <c r="DN203" s="119">
        <v>7.365246801872187E-2</v>
      </c>
      <c r="DO203" s="119">
        <v>7.365246801872187E-2</v>
      </c>
      <c r="DP203" s="119">
        <v>7.365246801872187E-2</v>
      </c>
      <c r="DQ203" s="119">
        <v>7.365246801872187E-2</v>
      </c>
      <c r="DR203" s="119">
        <v>7.365246801872187E-2</v>
      </c>
      <c r="DS203" s="119">
        <v>7.365246801872187E-2</v>
      </c>
      <c r="DT203" s="118"/>
      <c r="DU203" s="118"/>
      <c r="DV203" s="118"/>
      <c r="DW203" s="118"/>
      <c r="DX203" s="118"/>
    </row>
    <row r="204" spans="1:128" hidden="1" x14ac:dyDescent="0.3">
      <c r="B204" s="15"/>
      <c r="C204" s="15"/>
      <c r="D204" s="15"/>
      <c r="E204" s="15"/>
      <c r="N204" s="101"/>
    </row>
    <row r="205" spans="1:128" hidden="1" x14ac:dyDescent="0.3">
      <c r="B205" s="15"/>
      <c r="C205" s="15"/>
      <c r="D205" s="15"/>
      <c r="E205" s="15"/>
      <c r="N205" s="101"/>
    </row>
    <row r="206" spans="1:128" x14ac:dyDescent="0.3">
      <c r="B206" s="15"/>
      <c r="C206" s="15"/>
      <c r="D206" s="15"/>
      <c r="E206" s="15"/>
      <c r="N206" s="101"/>
    </row>
    <row r="207" spans="1:128" x14ac:dyDescent="0.3"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21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  <c r="DK207" s="121"/>
      <c r="DL207" s="121"/>
      <c r="DM207" s="121"/>
      <c r="DN207" s="121"/>
      <c r="DO207" s="121"/>
      <c r="DP207" s="121"/>
      <c r="DQ207" s="121"/>
      <c r="DR207" s="121"/>
      <c r="DS207" s="121"/>
      <c r="DT207" s="121"/>
      <c r="DU207" s="121"/>
      <c r="DV207" s="121"/>
      <c r="DW207" s="121"/>
      <c r="DX207" s="121"/>
    </row>
    <row r="210" spans="37:123" x14ac:dyDescent="0.3">
      <c r="AN210" s="15"/>
      <c r="AO210" s="15"/>
      <c r="AP210" s="15"/>
      <c r="BB210" s="15"/>
      <c r="BC210" s="15"/>
      <c r="BD210" s="15"/>
      <c r="BP210" s="15"/>
      <c r="BQ210" s="15"/>
      <c r="BR210" s="15"/>
      <c r="CD210" s="15"/>
      <c r="CE210" s="15"/>
      <c r="CF210" s="15"/>
      <c r="CR210" s="15"/>
      <c r="CX210" s="15"/>
    </row>
    <row r="211" spans="37:123" x14ac:dyDescent="0.3">
      <c r="AN211" s="15"/>
      <c r="AO211" s="24"/>
      <c r="AP211" s="155"/>
      <c r="BB211" s="15"/>
      <c r="BC211" s="24"/>
      <c r="BD211" s="155"/>
      <c r="BP211" s="15"/>
      <c r="BQ211" s="24"/>
      <c r="BR211" s="155"/>
      <c r="CD211" s="15"/>
      <c r="CE211" s="24"/>
      <c r="CF211" s="155"/>
      <c r="CR211" s="15"/>
      <c r="CX211" s="15"/>
    </row>
    <row r="212" spans="37:123" x14ac:dyDescent="0.3">
      <c r="AN212" s="15"/>
      <c r="AO212" s="24"/>
      <c r="AP212" s="155"/>
      <c r="BB212" s="15"/>
      <c r="BC212" s="24"/>
      <c r="BD212" s="155"/>
      <c r="BP212" s="15"/>
      <c r="BQ212" s="24"/>
      <c r="BR212" s="155"/>
      <c r="CD212" s="15"/>
      <c r="CE212" s="24"/>
      <c r="CF212" s="155"/>
      <c r="CR212" s="15"/>
      <c r="CX212" s="15"/>
    </row>
    <row r="213" spans="37:123" x14ac:dyDescent="0.3">
      <c r="AN213" s="15"/>
      <c r="AO213" s="24"/>
      <c r="AP213" s="155"/>
      <c r="BB213" s="15"/>
      <c r="BC213" s="24"/>
      <c r="BD213" s="155"/>
      <c r="BP213" s="15"/>
      <c r="BQ213" s="24"/>
      <c r="BR213" s="155"/>
      <c r="CD213" s="15"/>
      <c r="CE213" s="24"/>
      <c r="CF213" s="155"/>
      <c r="CR213" s="15"/>
      <c r="CX213" s="15"/>
    </row>
    <row r="214" spans="37:123" x14ac:dyDescent="0.3">
      <c r="AN214" s="15"/>
      <c r="AO214" s="24"/>
      <c r="AP214" s="15"/>
      <c r="BB214" s="15"/>
      <c r="BC214" s="24"/>
      <c r="BD214" s="15"/>
      <c r="BP214" s="15"/>
      <c r="BQ214" s="24"/>
      <c r="BR214" s="15"/>
      <c r="CD214" s="15"/>
      <c r="CE214" s="24"/>
      <c r="CF214" s="15"/>
      <c r="CR214" s="15"/>
      <c r="CX214" s="15"/>
    </row>
    <row r="215" spans="37:123" x14ac:dyDescent="0.3">
      <c r="AN215" s="15"/>
      <c r="AO215" s="9"/>
      <c r="AP215" s="15"/>
      <c r="BB215" s="15"/>
      <c r="BC215" s="9"/>
      <c r="BD215" s="15"/>
      <c r="BP215" s="15"/>
      <c r="BQ215" s="9"/>
      <c r="BR215" s="15"/>
      <c r="CD215" s="15"/>
      <c r="CE215" s="9"/>
      <c r="CF215" s="15"/>
      <c r="CR215" s="15"/>
      <c r="CX215" s="15"/>
    </row>
    <row r="216" spans="37:123" x14ac:dyDescent="0.3">
      <c r="AN216" s="15"/>
      <c r="AO216" s="118"/>
      <c r="AP216" s="15"/>
      <c r="BB216" s="15"/>
      <c r="BC216" s="118"/>
      <c r="BD216" s="15"/>
      <c r="BP216" s="15"/>
      <c r="BQ216" s="118"/>
      <c r="BR216" s="15"/>
      <c r="CD216" s="15"/>
      <c r="CE216" s="118"/>
      <c r="CF216" s="15"/>
      <c r="CR216" s="15"/>
      <c r="CX216" s="15"/>
    </row>
    <row r="217" spans="37:123" x14ac:dyDescent="0.3">
      <c r="AP217" s="15"/>
      <c r="BD217" s="15"/>
      <c r="BR217" s="15"/>
      <c r="CF217" s="15"/>
    </row>
    <row r="218" spans="37:123" x14ac:dyDescent="0.3">
      <c r="AK218" s="156"/>
      <c r="AL218" s="156"/>
      <c r="AM218" s="156"/>
      <c r="AN218" s="157"/>
      <c r="AO218" s="158"/>
      <c r="AP218" s="157"/>
      <c r="AY218" s="156"/>
      <c r="AZ218" s="156"/>
      <c r="BA218" s="156"/>
      <c r="BB218" s="157"/>
      <c r="BC218" s="158"/>
      <c r="BD218" s="157"/>
      <c r="BM218" s="156"/>
      <c r="BN218" s="156"/>
      <c r="BO218" s="156"/>
      <c r="BP218" s="157"/>
      <c r="BQ218" s="158"/>
      <c r="BR218" s="157"/>
      <c r="CA218" s="156"/>
      <c r="CB218" s="156"/>
      <c r="CC218" s="156"/>
      <c r="CD218" s="157"/>
      <c r="CE218" s="158"/>
      <c r="CF218" s="157"/>
      <c r="CO218" s="156"/>
      <c r="CP218" s="156"/>
      <c r="CQ218" s="156"/>
      <c r="CR218" s="157"/>
      <c r="CU218" s="156"/>
      <c r="CV218" s="156"/>
      <c r="CW218" s="156"/>
      <c r="CX218" s="157"/>
      <c r="DA218" s="156"/>
      <c r="DB218" s="156"/>
      <c r="DC218" s="156"/>
      <c r="DD218" s="156"/>
      <c r="DE218" s="156"/>
      <c r="DF218" s="156"/>
      <c r="DG218" s="156"/>
      <c r="DH218" s="156"/>
      <c r="DI218" s="156"/>
      <c r="DJ218" s="156"/>
      <c r="DK218" s="156"/>
      <c r="DL218" s="156"/>
      <c r="DM218" s="156"/>
      <c r="DN218" s="156"/>
      <c r="DO218" s="156"/>
      <c r="DP218" s="156"/>
      <c r="DQ218" s="156"/>
      <c r="DR218" s="156"/>
      <c r="DS218" s="156"/>
    </row>
  </sheetData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3" id="{B99D3823-06F1-4748-861E-E78997CA5F08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DU5:DU18</xm:sqref>
        </x14:conditionalFormatting>
        <x14:conditionalFormatting xmlns:xm="http://schemas.microsoft.com/office/excel/2006/main">
          <x14:cfRule type="iconSet" priority="32" id="{D94648E1-BFCA-45C0-A67F-998B8DC98F5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DU25:DU32</xm:sqref>
        </x14:conditionalFormatting>
        <x14:conditionalFormatting xmlns:xm="http://schemas.microsoft.com/office/excel/2006/main">
          <x14:cfRule type="iconSet" priority="31" id="{B3260121-9194-4616-B35A-59542A1CAB2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DU35:DU37</xm:sqref>
        </x14:conditionalFormatting>
        <x14:conditionalFormatting xmlns:xm="http://schemas.microsoft.com/office/excel/2006/main">
          <x14:cfRule type="iconSet" priority="30" id="{C9FD9654-FD2D-4F07-B425-F941A29628C2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DU40:DU41</xm:sqref>
        </x14:conditionalFormatting>
        <x14:conditionalFormatting xmlns:xm="http://schemas.microsoft.com/office/excel/2006/main">
          <x14:cfRule type="iconSet" priority="29" id="{1BFF8EB6-297A-4C20-BD25-9099386D1675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DU45:DU52</xm:sqref>
        </x14:conditionalFormatting>
        <x14:conditionalFormatting xmlns:xm="http://schemas.microsoft.com/office/excel/2006/main">
          <x14:cfRule type="iconSet" priority="28" id="{D3471648-C887-4A28-82A5-AEE4F72383B9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DU55:DU56</xm:sqref>
        </x14:conditionalFormatting>
        <x14:conditionalFormatting xmlns:xm="http://schemas.microsoft.com/office/excel/2006/main">
          <x14:cfRule type="iconSet" priority="27" id="{7208137A-933C-4962-ABC3-75FAB67DBF57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DU59:DU70</xm:sqref>
        </x14:conditionalFormatting>
        <x14:conditionalFormatting xmlns:xm="http://schemas.microsoft.com/office/excel/2006/main">
          <x14:cfRule type="iconSet" priority="26" id="{69D8629B-F1BA-412B-83FF-B3E9F2F568E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DU74:DU75</xm:sqref>
        </x14:conditionalFormatting>
        <x14:conditionalFormatting xmlns:xm="http://schemas.microsoft.com/office/excel/2006/main">
          <x14:cfRule type="iconSet" priority="25" id="{4B052E70-63A2-4795-98DF-44BEAB83B5F5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DU88:DU95</xm:sqref>
        </x14:conditionalFormatting>
        <x14:conditionalFormatting xmlns:xm="http://schemas.microsoft.com/office/excel/2006/main">
          <x14:cfRule type="iconSet" priority="24" id="{770185D7-0C6B-44E2-B218-F1DE75F288F3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DU98:DU100</xm:sqref>
        </x14:conditionalFormatting>
        <x14:conditionalFormatting xmlns:xm="http://schemas.microsoft.com/office/excel/2006/main">
          <x14:cfRule type="iconSet" priority="23" id="{A0F2CD64-909D-4F0F-8B6C-470BB77A2DBC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DU103:DU104</xm:sqref>
        </x14:conditionalFormatting>
        <x14:conditionalFormatting xmlns:xm="http://schemas.microsoft.com/office/excel/2006/main">
          <x14:cfRule type="iconSet" priority="22" id="{819C0999-3240-400F-8140-463E4A24F22F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DU108:DU115</xm:sqref>
        </x14:conditionalFormatting>
        <x14:conditionalFormatting xmlns:xm="http://schemas.microsoft.com/office/excel/2006/main">
          <x14:cfRule type="iconSet" priority="21" id="{440EFDA4-173D-4530-8AF0-244D5D1A79B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DU118:DU119</xm:sqref>
        </x14:conditionalFormatting>
        <x14:conditionalFormatting xmlns:xm="http://schemas.microsoft.com/office/excel/2006/main">
          <x14:cfRule type="iconSet" priority="18" id="{24FF85A5-C496-42D0-8086-A109EDEFBA05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DU122</xm:sqref>
        </x14:conditionalFormatting>
        <x14:conditionalFormatting xmlns:xm="http://schemas.microsoft.com/office/excel/2006/main">
          <x14:cfRule type="iconSet" priority="20" id="{BC22D963-1D09-4DC3-AAFB-FC97AEC13D2D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DU123:DU132</xm:sqref>
        </x14:conditionalFormatting>
        <x14:conditionalFormatting xmlns:xm="http://schemas.microsoft.com/office/excel/2006/main">
          <x14:cfRule type="iconSet" priority="19" id="{9D018969-D45B-4DED-B91D-1D512687CE0A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DU133</xm:sqref>
        </x14:conditionalFormatting>
        <x14:conditionalFormatting xmlns:xm="http://schemas.microsoft.com/office/excel/2006/main">
          <x14:cfRule type="iconSet" priority="17" id="{F33BFD03-6AAD-4E18-9613-3DF1492F9785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DU137</xm:sqref>
        </x14:conditionalFormatting>
        <x14:conditionalFormatting xmlns:xm="http://schemas.microsoft.com/office/excel/2006/main">
          <x14:cfRule type="iconSet" priority="34" id="{3AFFDD68-0308-42A4-ACAB-0274B5EC75BF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DW5:DW18</xm:sqref>
        </x14:conditionalFormatting>
        <x14:conditionalFormatting xmlns:xm="http://schemas.microsoft.com/office/excel/2006/main">
          <x14:cfRule type="iconSet" priority="16" id="{113479C3-DC1D-40F5-89A7-F214488BB1CE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DW25:DW32</xm:sqref>
        </x14:conditionalFormatting>
        <x14:conditionalFormatting xmlns:xm="http://schemas.microsoft.com/office/excel/2006/main">
          <x14:cfRule type="iconSet" priority="15" id="{C219A211-BC2A-4D89-9861-CB69782AB72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DW35:DW37</xm:sqref>
        </x14:conditionalFormatting>
        <x14:conditionalFormatting xmlns:xm="http://schemas.microsoft.com/office/excel/2006/main">
          <x14:cfRule type="iconSet" priority="14" id="{E82FF63A-8A4C-4F5B-B219-6CB4B575D27F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DW40:DW41</xm:sqref>
        </x14:conditionalFormatting>
        <x14:conditionalFormatting xmlns:xm="http://schemas.microsoft.com/office/excel/2006/main">
          <x14:cfRule type="iconSet" priority="13" id="{B4E856CB-968D-4834-9145-D1DE2DA9CB1E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DW45:DW52</xm:sqref>
        </x14:conditionalFormatting>
        <x14:conditionalFormatting xmlns:xm="http://schemas.microsoft.com/office/excel/2006/main">
          <x14:cfRule type="iconSet" priority="12" id="{717FE78A-0D45-4AD4-95DB-52B3EDD053D0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DW55:DW56</xm:sqref>
        </x14:conditionalFormatting>
        <x14:conditionalFormatting xmlns:xm="http://schemas.microsoft.com/office/excel/2006/main">
          <x14:cfRule type="iconSet" priority="11" id="{602E0CA0-E51F-42CB-827F-C9D4E7890ECF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DW59:DW70</xm:sqref>
        </x14:conditionalFormatting>
        <x14:conditionalFormatting xmlns:xm="http://schemas.microsoft.com/office/excel/2006/main">
          <x14:cfRule type="iconSet" priority="10" id="{3F073B39-BD98-4C81-8D24-9FE665FEE0E3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DW74:DW75</xm:sqref>
        </x14:conditionalFormatting>
        <x14:conditionalFormatting xmlns:xm="http://schemas.microsoft.com/office/excel/2006/main">
          <x14:cfRule type="iconSet" priority="9" id="{46793AA5-B830-462A-940B-96B0CDC935CE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DW88:DW95</xm:sqref>
        </x14:conditionalFormatting>
        <x14:conditionalFormatting xmlns:xm="http://schemas.microsoft.com/office/excel/2006/main">
          <x14:cfRule type="iconSet" priority="8" id="{C749C747-44C9-4A25-A0B9-50FB80C71721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DW98:DW100</xm:sqref>
        </x14:conditionalFormatting>
        <x14:conditionalFormatting xmlns:xm="http://schemas.microsoft.com/office/excel/2006/main">
          <x14:cfRule type="iconSet" priority="7" id="{CB7587D0-C08A-4A30-8CC0-9E0F862B6F1B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DW103:DW104</xm:sqref>
        </x14:conditionalFormatting>
        <x14:conditionalFormatting xmlns:xm="http://schemas.microsoft.com/office/excel/2006/main">
          <x14:cfRule type="iconSet" priority="6" id="{11C6291E-73CB-4699-A44F-3C72F23A0863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DW108:DW115</xm:sqref>
        </x14:conditionalFormatting>
        <x14:conditionalFormatting xmlns:xm="http://schemas.microsoft.com/office/excel/2006/main">
          <x14:cfRule type="iconSet" priority="5" id="{A329DC02-52BD-43DC-B689-4B39A71E8EF2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DW118:DW119</xm:sqref>
        </x14:conditionalFormatting>
        <x14:conditionalFormatting xmlns:xm="http://schemas.microsoft.com/office/excel/2006/main">
          <x14:cfRule type="iconSet" priority="2" id="{CFE80F3C-2AF0-4F45-9DB6-24F79696D95E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DW122</xm:sqref>
        </x14:conditionalFormatting>
        <x14:conditionalFormatting xmlns:xm="http://schemas.microsoft.com/office/excel/2006/main">
          <x14:cfRule type="iconSet" priority="4" id="{36ABEC5B-8A2F-403A-B254-B74D5A300E36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DW123:DW132</xm:sqref>
        </x14:conditionalFormatting>
        <x14:conditionalFormatting xmlns:xm="http://schemas.microsoft.com/office/excel/2006/main">
          <x14:cfRule type="iconSet" priority="3" id="{027FD51E-D342-4730-8806-AE30D02F5AD5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DW133</xm:sqref>
        </x14:conditionalFormatting>
        <x14:conditionalFormatting xmlns:xm="http://schemas.microsoft.com/office/excel/2006/main">
          <x14:cfRule type="iconSet" priority="1" id="{0992A0A4-7BAF-43B5-A9B6-25BC2FA812C9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1" iconId="0"/>
              <x14:cfIcon iconSet="3TrafficLights1" iconId="0"/>
              <x14:cfIcon iconSet="3TrafficLights1" iconId="2"/>
            </x14:iconSet>
          </x14:cfRule>
          <xm:sqref>DW137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7288f6-2cf1-43c4-9ae6-039d489ad7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BB8D9890F7E4EB02FF177E7DB669F" ma:contentTypeVersion="16" ma:contentTypeDescription="Crear nuevo documento." ma:contentTypeScope="" ma:versionID="a812e69c4f65273282ebc77caf5a9d77">
  <xsd:schema xmlns:xsd="http://www.w3.org/2001/XMLSchema" xmlns:xs="http://www.w3.org/2001/XMLSchema" xmlns:p="http://schemas.microsoft.com/office/2006/metadata/properties" xmlns:ns3="297288f6-2cf1-43c4-9ae6-039d489ad70a" xmlns:ns4="d47aa6b1-d028-40c5-aab4-6b7c7c4c547d" targetNamespace="http://schemas.microsoft.com/office/2006/metadata/properties" ma:root="true" ma:fieldsID="d12aa7c2d084cf32b372b05cf6871ab7" ns3:_="" ns4:_="">
    <xsd:import namespace="297288f6-2cf1-43c4-9ae6-039d489ad70a"/>
    <xsd:import namespace="d47aa6b1-d028-40c5-aab4-6b7c7c4c547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288f6-2cf1-43c4-9ae6-039d489ad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aa6b1-d028-40c5-aab4-6b7c7c4c54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FF315D-CCF7-4964-A401-E8699EA05BE4}">
  <ds:schemaRefs>
    <ds:schemaRef ds:uri="http://schemas.microsoft.com/office/2006/documentManagement/types"/>
    <ds:schemaRef ds:uri="297288f6-2cf1-43c4-9ae6-039d489ad70a"/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d47aa6b1-d028-40c5-aab4-6b7c7c4c547d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129EE95-6B05-4110-A26A-109ED4B18F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2E09A9-21E5-469D-995A-A3723855A6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7288f6-2cf1-43c4-9ae6-039d489ad70a"/>
    <ds:schemaRef ds:uri="d47aa6b1-d028-40c5-aab4-6b7c7c4c54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0015d92-21ad-48a8-8445-a7d68bf899bd}" enabled="0" method="" siteId="{00015d92-21ad-48a8-8445-a7d68bf899b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LOM25 Óptimo</vt:lpstr>
      <vt:lpstr>LOM26 Comparable</vt:lpstr>
      <vt:lpstr>Base01</vt:lpstr>
      <vt:lpstr>Base02</vt:lpstr>
      <vt:lpstr>Base03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Roxana Rondan Poma</dc:creator>
  <cp:keywords/>
  <dc:description/>
  <cp:lastModifiedBy>Andy Cabrera</cp:lastModifiedBy>
  <cp:revision/>
  <dcterms:created xsi:type="dcterms:W3CDTF">2015-06-05T18:19:34Z</dcterms:created>
  <dcterms:modified xsi:type="dcterms:W3CDTF">2026-06-01T15:02:37Z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0x0101000B5BB8D9890F7E4EB02FF177E7DB669F</vt:lpwstr>
  </property>
</Properties>
</file>