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<sst xmlns="http://schemas.openxmlformats.org/spreadsheetml/2006/main" count="187">
  <si>
    <t>找款时间</t>
  </si>
  <si>
    <t>找款策划人</t>
  </si>
  <si>
    <t>所属类目</t>
  </si>
  <si>
    <t>款式</t>
  </si>
  <si>
    <t>风格</t>
  </si>
  <si>
    <t>图片编号</t>
  </si>
  <si>
    <t>供应商链接</t>
  </si>
  <si>
    <t>进货价</t>
  </si>
  <si>
    <t>阿里运费</t>
  </si>
  <si>
    <t>总成本价</t>
  </si>
  <si>
    <t>货号</t>
  </si>
  <si>
    <t>店铺售价（卡的关键词）</t>
  </si>
  <si>
    <t>京东运费</t>
  </si>
  <si>
    <t>扣点(售价*0.08)</t>
  </si>
  <si>
    <t>利润</t>
  </si>
  <si>
    <t>百分比(&lt;=65%)</t>
  </si>
  <si>
    <t>上架备注</t>
  </si>
  <si>
    <t>店铺售价（单鞋女）</t>
  </si>
  <si>
    <t>店铺售价（单鞋女秋季）</t>
  </si>
  <si>
    <t>店铺售价（单鞋女高跟）</t>
  </si>
  <si>
    <t xml:space="preserve"> 标题</t>
  </si>
  <si>
    <t>颜色</t>
  </si>
  <si>
    <t>尺码</t>
  </si>
  <si>
    <t>女鞋-单鞋</t>
  </si>
  <si>
    <t>https://detail.1688.com/offer/555323989014.html?spm=b26110380.sw1688.mof001.1550.Ial24g&amp;sk=consign</t>
  </si>
  <si>
    <t>CWW2823YZ-1</t>
  </si>
  <si>
    <t>秋季新款工作鞋粗跟圆头防水台系带女鞋潮</t>
  </si>
  <si>
    <t>春之北纬单鞋女秋季高跟女鞋韩版工作鞋粗跟圆头防水台系带女鞋潮皮鞋CWW2823YZ-1</t>
  </si>
  <si>
    <t>黑色   酒红色</t>
  </si>
  <si>
    <t>35 36 37 38 39 40</t>
  </si>
  <si>
    <t>春之北纬单鞋女秋季高跟女鞋韩版工作鞋粗跟圆头防水台系带女鞋潮皮鞋</t>
  </si>
  <si>
    <t>https://detail.1688.com/offer/559078623637.html?spm=b26110380.sw1688.mof001.2703.AThEyn&amp;sk=consign</t>
  </si>
  <si>
    <t>CWW2824YZ-1</t>
  </si>
  <si>
    <t>年秋季新款女士粗跟方头女鞋工作鞋</t>
  </si>
  <si>
    <t>春之北纬单鞋女秋季高跟女鞋韩版秋季新款女士粗跟方头女鞋工作鞋皮鞋CWW2824YZ-1</t>
  </si>
  <si>
    <t>黑色   棕色</t>
  </si>
  <si>
    <t>35 36 37 38 39</t>
  </si>
  <si>
    <t>春之北纬单鞋女秋季高跟女鞋韩版秋季新款女士粗跟方头女鞋工作鞋皮鞋</t>
  </si>
  <si>
    <t>https://detail.1688.com/offer/559847554940.html?spm=a261y.7663282.0.0.385de5aGWPOSG&amp;sk=consign</t>
  </si>
  <si>
    <t>CWW2825YZ-1</t>
  </si>
  <si>
    <t>秋冬款女靴粗跟尖头中跟马丁靴短靴女冬</t>
  </si>
  <si>
    <t>春之北纬单鞋女秋季高跟女鞋韩版秋冬款女靴粗跟尖头马丁靴短靴皮鞋CWW2825YZ-1</t>
  </si>
  <si>
    <t>红色   黑色</t>
  </si>
  <si>
    <t>春之北纬单鞋女秋季高跟女鞋韩版秋冬款女靴粗跟尖头马丁靴短靴皮鞋</t>
  </si>
  <si>
    <t>https://detail.1688.com/offer/557328520888.html?spm=b26110380.sw1688.mof001.934.Ial24g&amp;sk=consign</t>
  </si>
  <si>
    <t>CWW2826YZ-1</t>
  </si>
  <si>
    <t>秋季新款潮流女鞋低跟系带</t>
  </si>
  <si>
    <t>春之北纬单鞋女秋季高跟女鞋韩版秋季新款潮流女鞋低跟工作鞋系带皮鞋CWW2826YZ-1</t>
  </si>
  <si>
    <t>黑色   枪色</t>
  </si>
  <si>
    <t>春之北纬单鞋女秋季高跟女鞋韩版秋季新款潮流女鞋低跟工作鞋系带皮鞋</t>
  </si>
  <si>
    <t>https://detail.1688.com/offer/559403573363.html?spm=b26110380.sw1688.mof001.415.Ial24g&amp;sk=consign</t>
  </si>
  <si>
    <t>CWW2827YZ-1</t>
  </si>
  <si>
    <t>秋冬淑女单靴粗跟中跟学生个性短筒系带马丁靴女鞋</t>
  </si>
  <si>
    <t>春之北纬单鞋女秋季高跟女鞋韩版秋冬单靴粗跟学生短筒系带马丁靴皮鞋CWW2827YZ-1</t>
  </si>
  <si>
    <t>黑色   灰色</t>
  </si>
  <si>
    <t>春之北纬单鞋女秋季高跟女鞋韩版秋冬单靴粗跟学生短筒系带马丁靴皮鞋</t>
  </si>
  <si>
    <t>https://detail.1688.com/offer/557859145399.html?spm=b26110380.sw1688.mof001.741.Ial24g&amp;sk=consign</t>
  </si>
  <si>
    <t>CWW2828YZ-1</t>
  </si>
  <si>
    <t>17秋风铆钉走线学生白领复古风亮皮优秀小</t>
  </si>
  <si>
    <t>春之北纬单鞋女秋季高跟女鞋韩版秋铆钉走线学生白领复古风亮皮皮鞋CWW2828YZ-1</t>
  </si>
  <si>
    <t>黑色   深灰色</t>
  </si>
  <si>
    <t>春之北纬单鞋女秋季高跟女鞋韩版秋铆钉走线学生白领复古风亮皮皮鞋</t>
  </si>
  <si>
    <t>https://detail.1688.com/offer/558897547990.html?spm=a261y.7663282.0.0.300e2850dLbyU1&amp;sk=consign</t>
  </si>
  <si>
    <t>CWW2829YZ-1</t>
  </si>
  <si>
    <t>秋季新款女鞋圆头粗跟系带小女鞋</t>
  </si>
  <si>
    <t>春之北纬单鞋女秋季高跟女鞋韩版秋季新款女鞋圆头粗跟系带小女鞋皮鞋CWW2829YZ-1</t>
  </si>
  <si>
    <t>黑色   灰色   棕色</t>
  </si>
  <si>
    <t>春之北纬单鞋女秋季高跟女鞋韩版秋季新款女鞋圆头粗跟系带小女鞋皮鞋</t>
  </si>
  <si>
    <t>https://detail.1688.com/offer/558322322485.html?spm=b26110380.sw1688.mof001.465.xpFF1y&amp;sk=consign</t>
  </si>
  <si>
    <t>CWW2830YZ-1</t>
  </si>
  <si>
    <t>秋冬季粗跟短靴女柳钉中跟圆头拼色后拉链马丁靴</t>
  </si>
  <si>
    <t>春之北纬单鞋女秋季高跟女鞋韩版粗跟短靴女圆头拼色后拉链马丁靴皮鞋CWW2830YZ-1</t>
  </si>
  <si>
    <t>黑色   卡其   棕色</t>
  </si>
  <si>
    <t>春之北纬单鞋女秋季高跟女鞋韩版粗跟短靴女圆头拼色后拉链马丁靴皮鞋</t>
  </si>
  <si>
    <t>https://detail.1688.com/offer/557368217613.html?spm=b26110380.sw1688.mof001.890.Ial24g&amp;sk=consign</t>
  </si>
  <si>
    <t>CWW2831YZ-1</t>
  </si>
  <si>
    <t>秋冬加绒保暖靴子女鞋粗跟短筒防水台马丁靴侧拉链黑色单靴女</t>
  </si>
  <si>
    <t>春之北纬单鞋女秋季高跟女鞋韩版靴子粗跟短筒防水台马丁靴侧拉链皮鞋CWW2831YZ-1</t>
  </si>
  <si>
    <t>春之北纬单鞋女秋季高跟女鞋韩版靴子粗跟短筒防水台马丁靴侧拉链皮鞋</t>
  </si>
  <si>
    <t>https://detail.1688.com/offer/546944919687.html?spm=b26110380.sw1688.mof001.7173.AThEyn&amp;sk=consign</t>
  </si>
  <si>
    <t>CWW2832YZ-1</t>
  </si>
  <si>
    <t>春季新款漆皮系带厚底防水台松糕休闲女鞋潮</t>
  </si>
  <si>
    <t>春之北纬单鞋女秋季高跟女鞋韩版漆皮系带厚底防水台松糕休闲女鞋皮鞋CWW2832YZ-1</t>
  </si>
  <si>
    <t>红色   黑色   香槟</t>
  </si>
  <si>
    <t>春之北纬单鞋女秋季高跟女鞋韩版漆皮系带厚底防水台松糕休闲女鞋皮鞋</t>
  </si>
  <si>
    <t>https://detail.1688.com/offer/557736538366.html?spm=a261y.7663282.0.0.7fe8476095oJ15&amp;sk=consign</t>
  </si>
  <si>
    <t>CWW2833YZ-1</t>
  </si>
  <si>
    <t>新款风女鞋秋冬季休闲粗跟中跟厂家直销</t>
  </si>
  <si>
    <t>春之北纬单鞋女秋季高跟女鞋韩版新款风女鞋秋冬季休闲粗跟中跟皮鞋CWW2833YZ-1</t>
  </si>
  <si>
    <t>春之北纬单鞋女秋季高跟女鞋韩版新款风女鞋秋冬季休闲粗跟中跟皮鞋</t>
  </si>
  <si>
    <t>https://detail.1688.com/offer/557011418847.html?spm=b26110380.sw1688.mof001.956.AThEyn&amp;sk=consign</t>
  </si>
  <si>
    <t>CWW2834YZ-1</t>
  </si>
  <si>
    <t>秋季新款厚底女鞋坡跟休闲女深口系带圆头舒适松糕鞋女</t>
  </si>
  <si>
    <t>春之北纬单鞋女秋季高跟女鞋韩版厚底坡跟深口系带圆头舒适松糕鞋皮鞋CWW2834YZ-1</t>
  </si>
  <si>
    <t>白色   黑色   枪色</t>
  </si>
  <si>
    <t>春之北纬单鞋女秋季高跟女鞋韩版厚底坡跟深口系带圆头舒适松糕鞋皮鞋</t>
  </si>
  <si>
    <t>https://detail.1688.com/offer/551388785757.html?spm=b26110380.sw1688.mof001.3177.AThEyn&amp;sk=consign</t>
  </si>
  <si>
    <t>CWW2835YZ-1</t>
  </si>
  <si>
    <t>2015新款粗跟制服鞋动漫cos鞋学院风休闲高跟</t>
  </si>
  <si>
    <t>春之北纬单鞋女秋季高跟女鞋韩版粗跟制服鞋动漫cos鞋学院风皮鞋CWW2835YZ-1</t>
  </si>
  <si>
    <t>黑色   米白色   酒红色</t>
  </si>
  <si>
    <t>春之北纬单鞋女秋季高跟女鞋韩版粗跟制服鞋动漫cos鞋学院风皮鞋</t>
  </si>
  <si>
    <t>https://detail.1688.com/offer/558597456763.html?spm=b26110380.sw1688.mof001.5290.AThEyn&amp;sk=consign</t>
  </si>
  <si>
    <t>CWW2836YZ-1</t>
  </si>
  <si>
    <t>秋新款拼色松糕鞋厚底女鞋圆头学生鞋系带深口坡跟女</t>
  </si>
  <si>
    <t>春之北纬单鞋女秋季高跟女鞋韩版拼色松糕鞋厚底圆头鞋系带坡跟皮鞋CWW2836YZ-1</t>
  </si>
  <si>
    <t>白色   黑色</t>
  </si>
  <si>
    <t>春之北纬单鞋女秋季高跟女鞋韩版拼色松糕鞋厚底圆头鞋系带坡跟皮鞋</t>
  </si>
  <si>
    <t>https://detail.1688.com/offer/548931561715.html?spm=b26110380.sw1688.mof001.8688.AThEyn&amp;sk=consign</t>
  </si>
  <si>
    <t>CWW2837YZ-1</t>
  </si>
  <si>
    <t>新款小白鞋春季女内增高休闲鞋女鞋平底鞋子运动鞋春</t>
  </si>
  <si>
    <t>春之北纬单鞋女秋季高跟女鞋韩版小白鞋女内增高平底鞋子运动鞋皮鞋CWW2837YZ-1</t>
  </si>
  <si>
    <t>白色（707）   黑色（703）   黑色（707）   白色（703）   棕色（A818)   黑色（A818)   白色(A818)   黑色（A817）   白色（A817）</t>
  </si>
  <si>
    <t>春之北纬单鞋女秋季高跟女鞋韩版小白鞋女内增高平底鞋子运动鞋皮鞋</t>
  </si>
  <si>
    <t>https://detail.1688.com/offer/556821762941.html?spm=b26110380.sw1688.mof001.44.AThEyn</t>
  </si>
  <si>
    <t>CWW2838YZ-1</t>
  </si>
  <si>
    <t>潮流系带马丁靴学生低筒短靴女春秋单靴粗跟秋季圆头靴子</t>
  </si>
  <si>
    <t>春之北纬单鞋女秋季高跟女鞋韩版系带马丁靴低筒短靴单靴粗跟圆头皮鞋CWW2838YZ-1</t>
  </si>
  <si>
    <t>春之北纬单鞋女秋季高跟女鞋韩版系带马丁靴低筒短靴单靴粗跟圆头皮鞋</t>
  </si>
  <si>
    <t>https://detail.1688.com/offer/542518944235.html?spm=b26110380.sw1688.mof001.1146.AThEyn</t>
  </si>
  <si>
    <t>CWW2839YZ-1</t>
  </si>
  <si>
    <t>新款学生鞋粗跟cosplay制服鞋cos女鞋学院风</t>
  </si>
  <si>
    <t>春之北纬单鞋女秋季高跟女鞋韩版学生鞋粗跟制服鞋cos女鞋学院皮鞋CWW2839YZ-1</t>
  </si>
  <si>
    <t>春之北纬单鞋女秋季高跟女鞋韩版学生鞋粗跟制服鞋cos女鞋学院皮鞋</t>
  </si>
  <si>
    <t>https://detail.1688.com/offer/556663680126.html?spm=b26110380.sw1688.mof001.3155.AThEyn&amp;sk=consign</t>
  </si>
  <si>
    <t>CWW2840YZ-1</t>
  </si>
  <si>
    <t>秋冬女鞋新款圆头高跟粗跟系带低帮鞋女厂家</t>
  </si>
  <si>
    <t>春之北纬单鞋女秋季高跟女鞋韩版新款圆头高跟粗跟系带低帮鞋女皮鞋CWW2840YZ-1</t>
  </si>
  <si>
    <t>春之北纬单鞋女秋季高跟女鞋韩版新款圆头高跟粗跟系带低帮鞋女皮鞋</t>
  </si>
  <si>
    <t>https://detail.1688.com/offer/44047393736.html?spm=b26110380.sw1688.mof001.4265.AThEyn&amp;sk=consign</t>
  </si>
  <si>
    <t>CWW2841YZ-1</t>
  </si>
  <si>
    <t>春秋新款网布透气学生女粗高跟尖头蕾丝小女</t>
  </si>
  <si>
    <t>春之北纬单鞋女秋季高跟女鞋韩版新款网布透气学生粗高跟尖头蕾丝皮鞋CWW2841YZ-1</t>
  </si>
  <si>
    <t>黑色9028   白色9028   米色9028</t>
  </si>
  <si>
    <t>春之北纬单鞋女秋季高跟女鞋韩版新款网布透气学生粗高跟尖头蕾丝皮鞋</t>
  </si>
  <si>
    <t>https://detail.1688.com/offer/557356663253.html?spm=b26110380.sw1688.mof001.6677.AThEyn&amp;sk=consign</t>
  </si>
  <si>
    <t>CWW2842YZ-1</t>
  </si>
  <si>
    <t>奢华女生系带优雅女鞋防水台秋冬高跟潮鞋</t>
  </si>
  <si>
    <t>春之北纬单鞋女秋季高跟女鞋韩版女生系带工作鞋女鞋防水台秋冬皮鞋CWW2842YZ-1</t>
  </si>
  <si>
    <t>黑色</t>
  </si>
  <si>
    <t>春之北纬单鞋女秋季高跟女鞋韩版女生系带工作鞋女鞋防水台秋冬皮鞋</t>
  </si>
  <si>
    <t>https://detail.1688.com/offer/557520249169.html?spm=b26110380.sw1688.mof001.5779.AThEyn</t>
  </si>
  <si>
    <t>CWW2843YZ-1</t>
  </si>
  <si>
    <t>秋新款简约系带高跟粗跟休闲女鞋</t>
  </si>
  <si>
    <t>春之北纬单鞋女秋季高跟女鞋韩版秋新款简约系带高跟粗跟休闲女鞋皮鞋CWW2843YZ-1</t>
  </si>
  <si>
    <t>黑色   墨绿色   枣红色</t>
  </si>
  <si>
    <t>春之北纬单鞋女秋季高跟女鞋韩版秋新款简约系带高跟粗跟休闲女鞋皮鞋</t>
  </si>
  <si>
    <t>https://detail.1688.com/offer/556072502944.html?spm=b26110380.sw1688.mof001.2337.AThEyn&amp;sk=consign</t>
  </si>
  <si>
    <t>CWW2844YZ-1</t>
  </si>
  <si>
    <t>秋冬新款方头粗跟套脚裸靴绒面高跟深口女</t>
  </si>
  <si>
    <t>春之北纬单鞋女秋季高跟女鞋韩版方头粗跟套脚裸靴绒面高跟深口女皮鞋CWW2844YZ-1</t>
  </si>
  <si>
    <t>黑色   卡其色</t>
  </si>
  <si>
    <t>春之北纬单鞋女秋季高跟女鞋韩版方头粗跟套脚裸靴绒面高跟深口女皮鞋</t>
  </si>
  <si>
    <t>https://detail.1688.com/offer/557022077681.html?spm=a261y.7663282.0.0.5c48e6a1x5KJJM&amp;sk=consign</t>
  </si>
  <si>
    <t>CWW2845YZ-1</t>
  </si>
  <si>
    <t>小女学院风黑色软高跟粗跟厚底系带学生职业女鞋</t>
  </si>
  <si>
    <t>春之北纬单鞋女秋季高跟女鞋韩版黑色软高跟粗跟厚底系带学生职业皮鞋CWW2845YZ-1</t>
  </si>
  <si>
    <t>漆皮黑   亚光黑</t>
  </si>
  <si>
    <t>春之北纬单鞋女秋季高跟女鞋韩版黑色软高跟粗跟厚底系带学生职业皮鞋</t>
  </si>
  <si>
    <t>https://detail.1688.com/offer/556825891416.html?spm=b26110380.sw1688.mof001.3874.AThEyn&amp;sk=consign</t>
  </si>
  <si>
    <t>CWW2846YZ-1</t>
  </si>
  <si>
    <t>中跟粗跟秋季新款女鞋子女士高跟秋</t>
  </si>
  <si>
    <t>春之北纬单鞋女秋季高跟女鞋韩版中跟粗跟秋季新款女鞋子女士高跟皮鞋CWW2846YZ-1</t>
  </si>
  <si>
    <t>春之北纬单鞋女秋季高跟女鞋韩版中跟粗跟秋季新款女鞋子女士高跟皮鞋</t>
  </si>
  <si>
    <t>https://detail.1688.com/offer/536872138849.html?spm=b26110380.sw1688.mof001.295.Ial24g&amp;sk=consign</t>
  </si>
  <si>
    <t>CWW2847YZ-1</t>
  </si>
  <si>
    <t>2016秋冬季黑色高跟马丁靴女系带粗跟女防水台小</t>
  </si>
  <si>
    <t>春之北纬单鞋女秋季高跟女鞋韩版秋冬季黑色高跟马丁靴女系带粗跟皮鞋CWW2847YZ-1</t>
  </si>
  <si>
    <t>黑色   灰色   酒红色</t>
  </si>
  <si>
    <t>春之北纬单鞋女秋季高跟女鞋韩版秋冬季黑色高跟马丁靴女系带粗跟皮鞋</t>
  </si>
  <si>
    <t>https://detail.1688.com/offer/557069924028.html?spm=b26110380.sw1688.mof001.3951.AThEyn&amp;sk=consign</t>
  </si>
  <si>
    <t>CWW2848YZ-1</t>
  </si>
  <si>
    <t>秋季粗跟布洛克女鞋风复古学院风女高跟</t>
  </si>
  <si>
    <t>春之北纬单鞋女秋季高跟女鞋韩版粗跟布洛克女鞋风复古学院风高跟皮鞋CWW2848YZ-1</t>
  </si>
  <si>
    <t>黑色   浅棕色   军绿色</t>
  </si>
  <si>
    <t>春之北纬单鞋女秋季高跟女鞋韩版粗跟布洛克女鞋风复古学院风高跟皮鞋</t>
  </si>
  <si>
    <t>https://detail.1688.com/offer/40266879579.html?spm=a261y.7663282.0.0.781b782175F7U&amp;sk=consign</t>
  </si>
  <si>
    <t>CWW2849YZ-1</t>
  </si>
  <si>
    <t>潮松糕2014春日系原宿新款系带坡跟休闲内增高厚底女</t>
  </si>
  <si>
    <t>春之北纬单鞋女秋季高跟女鞋韩版原宿新款系带坡跟休闲内增高厚底皮鞋CWW2849YZ-1</t>
  </si>
  <si>
    <t>春之北纬单鞋女秋季高跟女鞋韩版原宿新款系带坡跟休闲内增高厚底皮鞋</t>
  </si>
  <si>
    <t>https://detail.1688.com/offer/44033220241.html?spm=a261y.7663282.0.0.991e135ExmXxC&amp;sk=consign</t>
  </si>
  <si>
    <t>CWW2850YZ-1</t>
  </si>
  <si>
    <t>春夏新款网纱透明拼接鞋尖头系带女式</t>
  </si>
  <si>
    <t>春之北纬单鞋女秋季高跟女鞋韩版新款网纱透明拼接鞋尖头系带女式皮鞋CWW2850YZ-1</t>
  </si>
  <si>
    <t>春之北纬单鞋女秋季高跟女鞋韩版新款网纱透明拼接鞋尖头系带女式皮鞋</t>
  </si>
  <si>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</sst>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0"/>
      <color rgb="FF000000"/>
      <name val="Helvetica"/>
      <charset val="134"/>
    </font>
    <font>
      <b/>
      <sz val="9"/>
      <color rgb="FF000000"/>
      <name val="Helvetica"/>
      <charset val="134"/>
    </font>
    <font>
      <u/>
      <sz val="11"/>
      <color rgb="FF800080"/>
      <name val="宋体"/>
      <charset val="0"/>
      <scheme val="minor"/>
    </font>
    <font>
      <sz val="12"/>
      <name val="宋体"/>
      <charset val="134"/>
    </font>
    <font>
      <b/>
      <sz val="9"/>
      <color rgb="FF000000"/>
      <name val="宋体"/>
      <charset val="134"/>
    </font>
    <font>
      <b/>
      <sz val="11"/>
      <color rgb="FFFF0000"/>
      <name val="宋体"/>
      <charset val="134"/>
      <scheme val="minor"/>
    </font>
    <font>
      <b/>
      <sz val="13"/>
      <color theme="3"/>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D900"/>
        <bgColor indexed="64"/>
      </patternFill>
    </fill>
    <fill>
      <patternFill patternType="solid">
        <fgColor rgb="FFFFFF00"/>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rgb="FFFFFFCC"/>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7" borderId="0" applyNumberFormat="0" applyBorder="0" applyAlignment="0" applyProtection="0">
      <alignment vertical="center"/>
    </xf>
    <xf numFmtId="0" fontId="12"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5"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8"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4" borderId="4" applyNumberFormat="0" applyFont="0" applyAlignment="0" applyProtection="0">
      <alignment vertical="center"/>
    </xf>
    <xf numFmtId="0" fontId="8" fillId="4"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 applyNumberFormat="0" applyFill="0" applyAlignment="0" applyProtection="0">
      <alignment vertical="center"/>
    </xf>
    <xf numFmtId="0" fontId="7" fillId="0" borderId="1" applyNumberFormat="0" applyFill="0" applyAlignment="0" applyProtection="0">
      <alignment vertical="center"/>
    </xf>
    <xf numFmtId="0" fontId="8" fillId="17" borderId="0" applyNumberFormat="0" applyBorder="0" applyAlignment="0" applyProtection="0">
      <alignment vertical="center"/>
    </xf>
    <xf numFmtId="0" fontId="14" fillId="0" borderId="7" applyNumberFormat="0" applyFill="0" applyAlignment="0" applyProtection="0">
      <alignment vertical="center"/>
    </xf>
    <xf numFmtId="0" fontId="8" fillId="18" borderId="0" applyNumberFormat="0" applyBorder="0" applyAlignment="0" applyProtection="0">
      <alignment vertical="center"/>
    </xf>
    <xf numFmtId="0" fontId="15" fillId="15" borderId="5" applyNumberFormat="0" applyAlignment="0" applyProtection="0">
      <alignment vertical="center"/>
    </xf>
    <xf numFmtId="0" fontId="21" fillId="15" borderId="3" applyNumberFormat="0" applyAlignment="0" applyProtection="0">
      <alignment vertical="center"/>
    </xf>
    <xf numFmtId="0" fontId="10" fillId="8" borderId="2" applyNumberFormat="0" applyAlignment="0" applyProtection="0">
      <alignment vertical="center"/>
    </xf>
    <xf numFmtId="0" fontId="9" fillId="19" borderId="0" applyNumberFormat="0" applyBorder="0" applyAlignment="0" applyProtection="0">
      <alignment vertical="center"/>
    </xf>
    <xf numFmtId="0" fontId="8" fillId="21" borderId="0" applyNumberFormat="0" applyBorder="0" applyAlignment="0" applyProtection="0">
      <alignment vertical="center"/>
    </xf>
    <xf numFmtId="0" fontId="22" fillId="0" borderId="8" applyNumberFormat="0" applyFill="0" applyAlignment="0" applyProtection="0">
      <alignment vertical="center"/>
    </xf>
    <xf numFmtId="0" fontId="20" fillId="0" borderId="6"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9" fillId="24" borderId="0" applyNumberFormat="0" applyBorder="0" applyAlignment="0" applyProtection="0">
      <alignment vertical="center"/>
    </xf>
    <xf numFmtId="0" fontId="8" fillId="13" borderId="0" applyNumberFormat="0" applyBorder="0" applyAlignment="0" applyProtection="0">
      <alignment vertical="center"/>
    </xf>
    <xf numFmtId="0" fontId="9" fillId="6"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9" fillId="11" borderId="0" applyNumberFormat="0" applyBorder="0" applyAlignment="0" applyProtection="0">
      <alignment vertical="center"/>
    </xf>
    <xf numFmtId="0" fontId="8" fillId="16" borderId="0" applyNumberFormat="0" applyBorder="0" applyAlignment="0" applyProtection="0">
      <alignment vertical="center"/>
    </xf>
    <xf numFmtId="0" fontId="8" fillId="20"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8" fillId="29" borderId="0" applyNumberFormat="0" applyBorder="0" applyAlignment="0" applyProtection="0">
      <alignment vertical="center"/>
    </xf>
    <xf numFmtId="0" fontId="9"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9" fillId="33" borderId="0" applyNumberFormat="0" applyBorder="0" applyAlignment="0" applyProtection="0">
      <alignment vertical="center"/>
    </xf>
    <xf numFmtId="0" fontId="8" fillId="34" borderId="0" applyNumberFormat="0" applyBorder="0" applyAlignment="0" applyProtection="0">
      <alignment vertical="center"/>
    </xf>
  </cellStyleXfs>
  <cellXfs count="10">
    <xf numFmtId="0" fontId="0" fillId="0" borderId="0" xfId="0">
      <alignment vertical="center"/>
    </xf>
    <xf numFmtId="0" fontId="0" fillId="0" borderId="0" xfId="0"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10" applyFont="1" applyAlignment="1">
      <alignment vertical="center" wrapText="1"/>
    </xf>
    <xf numFmtId="0" fontId="4" fillId="0" borderId="0" xfId="0" applyFont="1" applyFill="1" applyBorder="1" applyAlignment="1">
      <alignment vertical="center" wrapText="1"/>
    </xf>
    <xf numFmtId="0" fontId="5" fillId="0" borderId="0" xfId="0" applyFont="1" applyAlignment="1">
      <alignment horizontal="center" vertical="center" wrapText="1"/>
    </xf>
    <xf numFmtId="0" fontId="6" fillId="3"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etail.1688.com/offer/556821762941.html?spm=b26110380.sw1688.mof001.44.AThEyn" TargetMode="External"/><Relationship Id="rId8" Type="http://schemas.openxmlformats.org/officeDocument/2006/relationships/hyperlink" Target="https://detail.1688.com/offer/558322322485.html?spm=b26110380.sw1688.mof001.465.xpFF1y&amp;sk=consign" TargetMode="External"/><Relationship Id="rId7" Type="http://schemas.openxmlformats.org/officeDocument/2006/relationships/hyperlink" Target="https://detail.1688.com/offer/558897547990.html?spm=a261y.7663282.0.0.300e2850dLbyU1&amp;sk=consign" TargetMode="External"/><Relationship Id="rId6" Type="http://schemas.openxmlformats.org/officeDocument/2006/relationships/hyperlink" Target="https://detail.1688.com/offer/555323989014.html?spm=b26110380.sw1688.mof001.1550.Ial24g&amp;sk=consign" TargetMode="External"/><Relationship Id="rId5" Type="http://schemas.openxmlformats.org/officeDocument/2006/relationships/hyperlink" Target="https://detail.1688.com/offer/557859145399.html?spm=b26110380.sw1688.mof001.741.Ial24g&amp;sk=consign" TargetMode="External"/><Relationship Id="rId4" Type="http://schemas.openxmlformats.org/officeDocument/2006/relationships/hyperlink" Target="https://detail.1688.com/offer/557328520888.html?spm=b26110380.sw1688.mof001.934.Ial24g&amp;sk=consign" TargetMode="External"/><Relationship Id="rId3" Type="http://schemas.openxmlformats.org/officeDocument/2006/relationships/hyperlink" Target="https://detail.1688.com/offer/557368217613.html?spm=b26110380.sw1688.mof001.890.Ial24g&amp;sk=consign" TargetMode="External"/><Relationship Id="rId28" Type="http://schemas.openxmlformats.org/officeDocument/2006/relationships/hyperlink" Target="https://detail.1688.com/offer/557736538366.html?spm=a261y.7663282.0.0.7fe8476095oJ15&amp;sk=consign" TargetMode="External"/><Relationship Id="rId27" Type="http://schemas.openxmlformats.org/officeDocument/2006/relationships/hyperlink" Target="https://detail.1688.com/offer/559847554940.html?spm=a261y.7663282.0.0.385de5aGWPOSG&amp;sk=consign" TargetMode="External"/><Relationship Id="rId26" Type="http://schemas.openxmlformats.org/officeDocument/2006/relationships/hyperlink" Target="https://detail.1688.com/offer/44033220241.html?spm=a261y.7663282.0.0.991e135ExmXxC&amp;sk=consign" TargetMode="External"/><Relationship Id="rId25" Type="http://schemas.openxmlformats.org/officeDocument/2006/relationships/hyperlink" Target="https://detail.1688.com/offer/548931561715.html?spm=b26110380.sw1688.mof001.8688.AThEyn&amp;sk=consign" TargetMode="External"/><Relationship Id="rId24" Type="http://schemas.openxmlformats.org/officeDocument/2006/relationships/hyperlink" Target="https://detail.1688.com/offer/546944919687.html?spm=b26110380.sw1688.mof001.7173.AThEyn&amp;sk=consign" TargetMode="External"/><Relationship Id="rId23" Type="http://schemas.openxmlformats.org/officeDocument/2006/relationships/hyperlink" Target="https://detail.1688.com/offer/557356663253.html?spm=b26110380.sw1688.mof001.6677.AThEyn&amp;sk=consign" TargetMode="External"/><Relationship Id="rId22" Type="http://schemas.openxmlformats.org/officeDocument/2006/relationships/hyperlink" Target="https://detail.1688.com/offer/40266879579.html?spm=a261y.7663282.0.0.781b782175F7U&amp;sk=consign" TargetMode="External"/><Relationship Id="rId21" Type="http://schemas.openxmlformats.org/officeDocument/2006/relationships/hyperlink" Target="https://detail.1688.com/offer/557520249169.html?spm=b26110380.sw1688.mof001.5779.AThEyn" TargetMode="External"/><Relationship Id="rId20" Type="http://schemas.openxmlformats.org/officeDocument/2006/relationships/hyperlink" Target="https://detail.1688.com/offer/558597456763.html?spm=b26110380.sw1688.mof001.5290.AThEyn&amp;sk=consign" TargetMode="External"/><Relationship Id="rId2" Type="http://schemas.openxmlformats.org/officeDocument/2006/relationships/hyperlink" Target="https://detail.1688.com/offer/559403573363.html?spm=b26110380.sw1688.mof001.415.Ial24g&amp;sk=consign" TargetMode="External"/><Relationship Id="rId19" Type="http://schemas.openxmlformats.org/officeDocument/2006/relationships/hyperlink" Target="https://detail.1688.com/offer/44047393736.html?spm=b26110380.sw1688.mof001.4265.AThEyn&amp;sk=consign" TargetMode="External"/><Relationship Id="rId18" Type="http://schemas.openxmlformats.org/officeDocument/2006/relationships/hyperlink" Target="https://detail.1688.com/offer/557069924028.html?spm=b26110380.sw1688.mof001.3951.AThEyn&amp;sk=consign" TargetMode="External"/><Relationship Id="rId17" Type="http://schemas.openxmlformats.org/officeDocument/2006/relationships/hyperlink" Target="https://detail.1688.com/offer/557022077681.html?spm=a261y.7663282.0.0.5c48e6a1x5KJJM&amp;sk=consign" TargetMode="External"/><Relationship Id="rId16" Type="http://schemas.openxmlformats.org/officeDocument/2006/relationships/hyperlink" Target="https://detail.1688.com/offer/556825891416.html?spm=b26110380.sw1688.mof001.3874.AThEyn&amp;sk=consign" TargetMode="External"/><Relationship Id="rId15" Type="http://schemas.openxmlformats.org/officeDocument/2006/relationships/hyperlink" Target="https://detail.1688.com/offer/551388785757.html?spm=b26110380.sw1688.mof001.3177.AThEyn&amp;sk=consign" TargetMode="External"/><Relationship Id="rId14" Type="http://schemas.openxmlformats.org/officeDocument/2006/relationships/hyperlink" Target="https://detail.1688.com/offer/556663680126.html?spm=b26110380.sw1688.mof001.3155.AThEyn&amp;sk=consign" TargetMode="External"/><Relationship Id="rId13" Type="http://schemas.openxmlformats.org/officeDocument/2006/relationships/hyperlink" Target="https://detail.1688.com/offer/559078623637.html?spm=b26110380.sw1688.mof001.2703.AThEyn&amp;sk=consign" TargetMode="External"/><Relationship Id="rId12" Type="http://schemas.openxmlformats.org/officeDocument/2006/relationships/hyperlink" Target="https://detail.1688.com/offer/556072502944.html?spm=b26110380.sw1688.mof001.2337.AThEyn&amp;sk=consign" TargetMode="External"/><Relationship Id="rId11" Type="http://schemas.openxmlformats.org/officeDocument/2006/relationships/hyperlink" Target="https://detail.1688.com/offer/542518944235.html?spm=b26110380.sw1688.mof001.1146.AThEyn" TargetMode="External"/><Relationship Id="rId10" Type="http://schemas.openxmlformats.org/officeDocument/2006/relationships/hyperlink" Target="https://detail.1688.com/offer/557011418847.html?spm=b26110380.sw1688.mof001.956.AThEyn&amp;sk=consign" TargetMode="External"/><Relationship Id="rId1" Type="http://schemas.openxmlformats.org/officeDocument/2006/relationships/hyperlink" Target="https://detail.1688.com/offer/536872138849.html?spm=b26110380.sw1688.mof001.295.Ial24g&amp;sk=consig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0"/>
  <sheetViews>
    <sheetView tabSelected="1" workbookViewId="0">
      <selection activeCell="AF4" sqref="AF4"/>
    </sheetView>
  </sheetViews>
  <sheetFormatPr defaultColWidth="13.25" defaultRowHeight="60" customHeight="1"/>
  <cols>
    <col min="1" max="6" width="13.25" customWidth="1"/>
    <col min="7" max="7" width="13.25" style="1" customWidth="1"/>
    <col min="8" max="10" width="13.25" customWidth="1"/>
    <col min="11" max="11" width="10.75" customWidth="1"/>
    <col min="12" max="12" width="11.625" customWidth="1"/>
    <col min="13" max="23" width="13.25" customWidth="1"/>
    <col min="24" max="24" width="23" style="1" hidden="1" customWidth="1"/>
    <col min="25" max="27" width="13.25" style="1" customWidth="1"/>
    <col min="28" max="28" width="29" style="1" hidden="1" customWidth="1"/>
    <col min="29" max="29" width="13.25" hidden="1" customWidth="1"/>
    <col min="31" max="16375" width="13.25" customWidth="1"/>
  </cols>
  <sheetData>
    <row r="1" ht="35" customHeight="1" spans="1:27">
      <c r="A1" s="2" t="s">
        <v>0</v>
      </c>
      <c r="B1" s="3" t="s">
        <v>1</v>
      </c>
      <c r="C1" s="3" t="s">
        <v>2</v>
      </c>
      <c r="D1" s="3" t="s">
        <v>3</v>
      </c>
      <c r="E1" s="3" t="s">
        <v>4</v>
      </c>
      <c r="F1" s="4" t="s">
        <v>5</v>
      </c>
      <c r="G1" s="5" t="s">
        <v>6</v>
      </c>
      <c r="H1" s="5" t="s">
        <v>7</v>
      </c>
      <c r="I1" s="5" t="s">
        <v>8</v>
      </c>
      <c r="J1" s="5" t="s">
        <v>9</v>
      </c>
      <c r="K1" s="5" t="s">
        <v>10</v>
      </c>
      <c r="L1" s="5" t="s">
        <v>11</v>
      </c>
      <c r="M1" s="5" t="s">
        <v>12</v>
      </c>
      <c r="N1" s="5" t="s">
        <v>13</v>
      </c>
      <c r="O1" s="5" t="s">
        <v>14</v>
      </c>
      <c r="P1" s="5" t="s">
        <v>15</v>
      </c>
      <c r="Q1" s="4" t="s">
        <v>16</v>
      </c>
      <c r="R1" s="8" t="s">
        <v>17</v>
      </c>
      <c r="S1" s="5" t="s">
        <v>12</v>
      </c>
      <c r="T1" s="8" t="s">
        <v>18</v>
      </c>
      <c r="U1" s="5" t="s">
        <v>12</v>
      </c>
      <c r="V1" s="8" t="s">
        <v>19</v>
      </c>
      <c r="W1" s="5" t="s">
        <v>12</v>
      </c>
      <c r="Y1" s="9" t="s">
        <v>20</v>
      </c>
      <c r="Z1" s="9" t="s">
        <v>21</v>
      </c>
      <c r="AA1" s="9" t="s">
        <v>22</v>
      </c>
    </row>
    <row r="2" customHeight="1" spans="3:29">
      <c r="C2" t="s">
        <v>23</v>
      </c>
      <c r="G2" s="6" t="s">
        <v>24</v>
      </c>
      <c r="H2">
        <v>19</v>
      </c>
      <c r="I2">
        <v>6</v>
      </c>
      <c r="J2">
        <f t="shared" ref="J2:J29" si="0">H2+I2</f>
        <v>25</v>
      </c>
      <c r="K2" t="s">
        <v>25</v>
      </c>
      <c r="L2" s="7">
        <v>16</v>
      </c>
      <c r="M2">
        <v>25</v>
      </c>
      <c r="N2">
        <f t="shared" ref="N2:N29" si="1">L2*0.08</f>
        <v>1.28</v>
      </c>
      <c r="O2">
        <f t="shared" ref="O2:O29" si="2">L2+M2-H2-I2-N2</f>
        <v>14.72</v>
      </c>
      <c r="P2">
        <f t="shared" ref="P2:P29" si="3">(H2+I2)/(L2+M2)</f>
        <v>0.609756097560976</v>
      </c>
      <c r="R2" s="7">
        <v>9</v>
      </c>
      <c r="S2">
        <v>30</v>
      </c>
      <c r="T2" s="7">
        <v>5</v>
      </c>
      <c r="U2">
        <v>35</v>
      </c>
      <c r="V2" s="7">
        <v>16</v>
      </c>
      <c r="W2">
        <v>25</v>
      </c>
      <c r="X2" s="1" t="s">
        <v>26</v>
      </c>
      <c r="Y2" s="1" t="s">
        <v>27</v>
      </c>
      <c r="Z2" s="1" t="s">
        <v>28</v>
      </c>
      <c r="AA2" s="1" t="s">
        <v>29</v>
      </c>
      <c r="AB2" s="1" t="s">
        <v>30</v>
      </c>
      <c r="AC2">
        <f>LEN(AB2)</f>
        <v>32</v>
      </c>
    </row>
    <row r="3" customHeight="1" spans="7:29">
      <c r="G3" s="6" t="s">
        <v>31</v>
      </c>
      <c r="H3">
        <v>23</v>
      </c>
      <c r="I3">
        <v>6</v>
      </c>
      <c r="J3">
        <f t="shared" si="0"/>
        <v>29</v>
      </c>
      <c r="K3" t="s">
        <v>32</v>
      </c>
      <c r="L3" s="7">
        <v>16</v>
      </c>
      <c r="M3">
        <v>30</v>
      </c>
      <c r="N3">
        <f t="shared" si="1"/>
        <v>1.28</v>
      </c>
      <c r="O3">
        <f t="shared" si="2"/>
        <v>15.72</v>
      </c>
      <c r="P3">
        <f t="shared" si="3"/>
        <v>0.630434782608696</v>
      </c>
      <c r="R3" s="7">
        <v>14.5</v>
      </c>
      <c r="S3">
        <v>30</v>
      </c>
      <c r="T3" s="7">
        <v>9.6</v>
      </c>
      <c r="U3">
        <v>35</v>
      </c>
      <c r="V3" s="7">
        <v>16</v>
      </c>
      <c r="W3">
        <v>30</v>
      </c>
      <c r="X3" s="1" t="s">
        <v>33</v>
      </c>
      <c r="Y3" s="1" t="s">
        <v>34</v>
      </c>
      <c r="Z3" s="1" t="s">
        <v>35</v>
      </c>
      <c r="AA3" s="1" t="s">
        <v>36</v>
      </c>
      <c r="AB3" s="1" t="s">
        <v>37</v>
      </c>
      <c r="AC3">
        <f t="shared" ref="AC3:AC30" si="4">LEN(AB3)</f>
        <v>32</v>
      </c>
    </row>
    <row r="4" customHeight="1" spans="7:29">
      <c r="G4" s="6" t="s">
        <v>38</v>
      </c>
      <c r="H4">
        <v>25</v>
      </c>
      <c r="I4">
        <v>5.5</v>
      </c>
      <c r="J4">
        <f t="shared" si="0"/>
        <v>30.5</v>
      </c>
      <c r="K4" t="s">
        <v>39</v>
      </c>
      <c r="L4" s="7">
        <v>16.9</v>
      </c>
      <c r="M4">
        <v>30</v>
      </c>
      <c r="N4">
        <f t="shared" si="1"/>
        <v>1.352</v>
      </c>
      <c r="O4">
        <f t="shared" si="2"/>
        <v>15.048</v>
      </c>
      <c r="P4">
        <f t="shared" si="3"/>
        <v>0.650319829424307</v>
      </c>
      <c r="R4" s="7">
        <v>17</v>
      </c>
      <c r="S4">
        <v>30</v>
      </c>
      <c r="T4" s="7">
        <v>11.9</v>
      </c>
      <c r="U4">
        <v>35</v>
      </c>
      <c r="V4" s="7">
        <v>16.9</v>
      </c>
      <c r="W4">
        <v>30</v>
      </c>
      <c r="X4" s="1" t="s">
        <v>40</v>
      </c>
      <c r="Y4" s="1" t="s">
        <v>41</v>
      </c>
      <c r="Z4" s="1" t="s">
        <v>42</v>
      </c>
      <c r="AA4" s="1" t="s">
        <v>36</v>
      </c>
      <c r="AB4" s="1" t="s">
        <v>43</v>
      </c>
      <c r="AC4">
        <f t="shared" si="4"/>
        <v>31</v>
      </c>
    </row>
    <row r="5" customHeight="1" spans="7:29">
      <c r="G5" s="6" t="s">
        <v>44</v>
      </c>
      <c r="H5">
        <v>24</v>
      </c>
      <c r="I5">
        <v>7</v>
      </c>
      <c r="J5">
        <f t="shared" si="0"/>
        <v>31</v>
      </c>
      <c r="K5" t="s">
        <v>45</v>
      </c>
      <c r="L5" s="7">
        <v>17.5</v>
      </c>
      <c r="M5">
        <v>30</v>
      </c>
      <c r="N5">
        <f t="shared" si="1"/>
        <v>1.4</v>
      </c>
      <c r="O5">
        <f t="shared" si="2"/>
        <v>15.1</v>
      </c>
      <c r="P5">
        <f t="shared" si="3"/>
        <v>0.652631578947368</v>
      </c>
      <c r="R5" s="7">
        <v>18</v>
      </c>
      <c r="S5">
        <v>30</v>
      </c>
      <c r="T5" s="7">
        <v>12.9</v>
      </c>
      <c r="U5">
        <v>35</v>
      </c>
      <c r="V5" s="7">
        <v>17.5</v>
      </c>
      <c r="W5">
        <v>30</v>
      </c>
      <c r="X5" s="1" t="s">
        <v>46</v>
      </c>
      <c r="Y5" s="1" t="s">
        <v>47</v>
      </c>
      <c r="Z5" s="1" t="s">
        <v>48</v>
      </c>
      <c r="AA5" s="1" t="s">
        <v>36</v>
      </c>
      <c r="AB5" s="1" t="s">
        <v>49</v>
      </c>
      <c r="AC5">
        <f t="shared" si="4"/>
        <v>32</v>
      </c>
    </row>
    <row r="6" customHeight="1" spans="7:29">
      <c r="G6" s="6" t="s">
        <v>50</v>
      </c>
      <c r="H6">
        <v>25</v>
      </c>
      <c r="I6">
        <v>7</v>
      </c>
      <c r="J6">
        <f t="shared" si="0"/>
        <v>32</v>
      </c>
      <c r="K6" t="s">
        <v>51</v>
      </c>
      <c r="L6" s="7">
        <v>16</v>
      </c>
      <c r="M6">
        <v>35</v>
      </c>
      <c r="N6">
        <f t="shared" si="1"/>
        <v>1.28</v>
      </c>
      <c r="O6">
        <f t="shared" si="2"/>
        <v>17.72</v>
      </c>
      <c r="P6">
        <f t="shared" si="3"/>
        <v>0.627450980392157</v>
      </c>
      <c r="R6" s="7">
        <v>19.9</v>
      </c>
      <c r="S6">
        <v>30</v>
      </c>
      <c r="T6" s="7">
        <v>14</v>
      </c>
      <c r="U6">
        <v>35</v>
      </c>
      <c r="V6" s="7">
        <v>16</v>
      </c>
      <c r="W6">
        <v>35</v>
      </c>
      <c r="X6" s="1" t="s">
        <v>52</v>
      </c>
      <c r="Y6" s="1" t="s">
        <v>53</v>
      </c>
      <c r="Z6" s="1" t="s">
        <v>54</v>
      </c>
      <c r="AA6" s="1" t="s">
        <v>29</v>
      </c>
      <c r="AB6" s="1" t="s">
        <v>55</v>
      </c>
      <c r="AC6">
        <f t="shared" si="4"/>
        <v>32</v>
      </c>
    </row>
    <row r="7" customHeight="1" spans="7:29">
      <c r="G7" s="6" t="s">
        <v>56</v>
      </c>
      <c r="H7">
        <v>27</v>
      </c>
      <c r="I7">
        <v>5</v>
      </c>
      <c r="J7">
        <f t="shared" si="0"/>
        <v>32</v>
      </c>
      <c r="K7" t="s">
        <v>57</v>
      </c>
      <c r="L7" s="7">
        <v>16</v>
      </c>
      <c r="M7">
        <v>35</v>
      </c>
      <c r="N7">
        <f t="shared" si="1"/>
        <v>1.28</v>
      </c>
      <c r="O7">
        <f t="shared" si="2"/>
        <v>17.72</v>
      </c>
      <c r="P7">
        <f t="shared" si="3"/>
        <v>0.627450980392157</v>
      </c>
      <c r="R7" s="7">
        <v>19.9</v>
      </c>
      <c r="S7">
        <v>30</v>
      </c>
      <c r="T7" s="7">
        <v>14</v>
      </c>
      <c r="U7">
        <v>35</v>
      </c>
      <c r="V7" s="7">
        <v>16</v>
      </c>
      <c r="W7">
        <v>35</v>
      </c>
      <c r="X7" s="1" t="s">
        <v>58</v>
      </c>
      <c r="Y7" s="1" t="s">
        <v>59</v>
      </c>
      <c r="Z7" s="1" t="s">
        <v>60</v>
      </c>
      <c r="AA7" s="1" t="s">
        <v>36</v>
      </c>
      <c r="AB7" s="1" t="s">
        <v>61</v>
      </c>
      <c r="AC7">
        <f t="shared" si="4"/>
        <v>31</v>
      </c>
    </row>
    <row r="8" customHeight="1" spans="7:29">
      <c r="G8" s="6" t="s">
        <v>62</v>
      </c>
      <c r="H8">
        <v>26</v>
      </c>
      <c r="I8">
        <v>6</v>
      </c>
      <c r="J8">
        <f t="shared" si="0"/>
        <v>32</v>
      </c>
      <c r="K8" t="s">
        <v>63</v>
      </c>
      <c r="L8" s="7">
        <v>16</v>
      </c>
      <c r="M8">
        <v>35</v>
      </c>
      <c r="N8">
        <f t="shared" si="1"/>
        <v>1.28</v>
      </c>
      <c r="O8">
        <f t="shared" si="2"/>
        <v>17.72</v>
      </c>
      <c r="P8">
        <f t="shared" si="3"/>
        <v>0.627450980392157</v>
      </c>
      <c r="R8" s="7">
        <v>19.9</v>
      </c>
      <c r="S8">
        <v>30</v>
      </c>
      <c r="T8" s="7">
        <v>14</v>
      </c>
      <c r="U8">
        <v>35</v>
      </c>
      <c r="V8" s="7">
        <v>16</v>
      </c>
      <c r="W8">
        <v>35</v>
      </c>
      <c r="X8" s="1" t="s">
        <v>64</v>
      </c>
      <c r="Y8" s="1" t="s">
        <v>65</v>
      </c>
      <c r="Z8" s="1" t="s">
        <v>66</v>
      </c>
      <c r="AA8" s="1" t="s">
        <v>36</v>
      </c>
      <c r="AB8" s="1" t="s">
        <v>67</v>
      </c>
      <c r="AC8">
        <f t="shared" si="4"/>
        <v>32</v>
      </c>
    </row>
    <row r="9" customHeight="1" spans="7:29">
      <c r="G9" s="6" t="s">
        <v>68</v>
      </c>
      <c r="H9">
        <v>26</v>
      </c>
      <c r="I9">
        <v>6</v>
      </c>
      <c r="J9">
        <f t="shared" si="0"/>
        <v>32</v>
      </c>
      <c r="K9" t="s">
        <v>69</v>
      </c>
      <c r="L9" s="7">
        <v>16</v>
      </c>
      <c r="M9">
        <v>35</v>
      </c>
      <c r="N9">
        <f t="shared" si="1"/>
        <v>1.28</v>
      </c>
      <c r="O9">
        <f t="shared" si="2"/>
        <v>17.72</v>
      </c>
      <c r="P9">
        <f t="shared" si="3"/>
        <v>0.627450980392157</v>
      </c>
      <c r="R9" s="7">
        <v>19.9</v>
      </c>
      <c r="S9">
        <v>30</v>
      </c>
      <c r="T9" s="7">
        <v>14</v>
      </c>
      <c r="U9">
        <v>35</v>
      </c>
      <c r="V9" s="7">
        <v>16</v>
      </c>
      <c r="W9">
        <v>35</v>
      </c>
      <c r="X9" s="1" t="s">
        <v>70</v>
      </c>
      <c r="Y9" s="1" t="s">
        <v>71</v>
      </c>
      <c r="Z9" s="1" t="s">
        <v>72</v>
      </c>
      <c r="AA9" s="1" t="s">
        <v>29</v>
      </c>
      <c r="AB9" s="1" t="s">
        <v>73</v>
      </c>
      <c r="AC9">
        <f t="shared" si="4"/>
        <v>32</v>
      </c>
    </row>
    <row r="10" customHeight="1" spans="7:29">
      <c r="G10" s="6" t="s">
        <v>74</v>
      </c>
      <c r="H10">
        <v>27</v>
      </c>
      <c r="I10">
        <v>6</v>
      </c>
      <c r="J10">
        <f t="shared" si="0"/>
        <v>33</v>
      </c>
      <c r="K10" t="s">
        <v>75</v>
      </c>
      <c r="L10" s="7">
        <v>16</v>
      </c>
      <c r="M10">
        <v>35</v>
      </c>
      <c r="N10">
        <f t="shared" si="1"/>
        <v>1.28</v>
      </c>
      <c r="O10">
        <f t="shared" si="2"/>
        <v>16.72</v>
      </c>
      <c r="P10">
        <f t="shared" si="3"/>
        <v>0.647058823529412</v>
      </c>
      <c r="R10" s="7">
        <v>15.9</v>
      </c>
      <c r="S10">
        <v>35</v>
      </c>
      <c r="T10" s="7">
        <v>11</v>
      </c>
      <c r="U10">
        <v>40</v>
      </c>
      <c r="V10" s="7">
        <v>16</v>
      </c>
      <c r="W10">
        <v>35</v>
      </c>
      <c r="X10" s="1" t="s">
        <v>76</v>
      </c>
      <c r="Y10" s="1" t="s">
        <v>77</v>
      </c>
      <c r="Z10" s="1" t="s">
        <v>54</v>
      </c>
      <c r="AA10" s="1" t="s">
        <v>29</v>
      </c>
      <c r="AB10" s="1" t="s">
        <v>78</v>
      </c>
      <c r="AC10">
        <f t="shared" si="4"/>
        <v>32</v>
      </c>
    </row>
    <row r="11" customHeight="1" spans="7:29">
      <c r="G11" s="6" t="s">
        <v>79</v>
      </c>
      <c r="H11">
        <v>26</v>
      </c>
      <c r="I11">
        <v>7</v>
      </c>
      <c r="J11">
        <f t="shared" si="0"/>
        <v>33</v>
      </c>
      <c r="K11" t="s">
        <v>80</v>
      </c>
      <c r="L11" s="7">
        <v>16</v>
      </c>
      <c r="M11">
        <v>35</v>
      </c>
      <c r="N11">
        <f t="shared" si="1"/>
        <v>1.28</v>
      </c>
      <c r="O11">
        <f t="shared" si="2"/>
        <v>16.72</v>
      </c>
      <c r="P11">
        <f t="shared" si="3"/>
        <v>0.647058823529412</v>
      </c>
      <c r="R11" s="7">
        <v>15.9</v>
      </c>
      <c r="S11">
        <v>35</v>
      </c>
      <c r="T11" s="7">
        <v>11</v>
      </c>
      <c r="U11">
        <v>40</v>
      </c>
      <c r="V11" s="7">
        <v>16</v>
      </c>
      <c r="W11">
        <v>35</v>
      </c>
      <c r="X11" s="1" t="s">
        <v>81</v>
      </c>
      <c r="Y11" s="1" t="s">
        <v>82</v>
      </c>
      <c r="Z11" s="1" t="s">
        <v>83</v>
      </c>
      <c r="AA11" s="1" t="s">
        <v>36</v>
      </c>
      <c r="AB11" s="1" t="s">
        <v>84</v>
      </c>
      <c r="AC11">
        <f t="shared" si="4"/>
        <v>32</v>
      </c>
    </row>
    <row r="12" customHeight="1" spans="7:29">
      <c r="G12" s="6" t="s">
        <v>85</v>
      </c>
      <c r="H12">
        <v>27</v>
      </c>
      <c r="I12">
        <v>6</v>
      </c>
      <c r="J12">
        <f t="shared" si="0"/>
        <v>33</v>
      </c>
      <c r="K12" t="s">
        <v>86</v>
      </c>
      <c r="L12" s="7">
        <v>16</v>
      </c>
      <c r="M12">
        <v>35</v>
      </c>
      <c r="N12">
        <f t="shared" si="1"/>
        <v>1.28</v>
      </c>
      <c r="O12">
        <f t="shared" si="2"/>
        <v>16.72</v>
      </c>
      <c r="P12">
        <f t="shared" si="3"/>
        <v>0.647058823529412</v>
      </c>
      <c r="R12" s="7">
        <v>15.9</v>
      </c>
      <c r="S12">
        <v>35</v>
      </c>
      <c r="T12" s="7">
        <v>11</v>
      </c>
      <c r="U12">
        <v>40</v>
      </c>
      <c r="V12" s="7">
        <v>16</v>
      </c>
      <c r="W12">
        <v>35</v>
      </c>
      <c r="X12" s="1" t="s">
        <v>87</v>
      </c>
      <c r="Y12" s="1" t="s">
        <v>88</v>
      </c>
      <c r="Z12" s="1" t="s">
        <v>35</v>
      </c>
      <c r="AA12" s="1" t="s">
        <v>36</v>
      </c>
      <c r="AB12" s="1" t="s">
        <v>89</v>
      </c>
      <c r="AC12">
        <f t="shared" si="4"/>
        <v>31</v>
      </c>
    </row>
    <row r="13" customHeight="1" spans="7:29">
      <c r="G13" s="6" t="s">
        <v>90</v>
      </c>
      <c r="H13">
        <v>28</v>
      </c>
      <c r="I13">
        <v>6</v>
      </c>
      <c r="J13">
        <f t="shared" si="0"/>
        <v>34</v>
      </c>
      <c r="K13" t="s">
        <v>91</v>
      </c>
      <c r="L13" s="7">
        <v>17.5</v>
      </c>
      <c r="M13">
        <v>35</v>
      </c>
      <c r="N13">
        <f t="shared" si="1"/>
        <v>1.4</v>
      </c>
      <c r="O13">
        <f t="shared" si="2"/>
        <v>17.1</v>
      </c>
      <c r="P13">
        <f t="shared" si="3"/>
        <v>0.647619047619048</v>
      </c>
      <c r="R13" s="7">
        <v>18</v>
      </c>
      <c r="S13">
        <v>35</v>
      </c>
      <c r="T13" s="7">
        <v>12</v>
      </c>
      <c r="U13">
        <v>40</v>
      </c>
      <c r="V13" s="7">
        <v>17.5</v>
      </c>
      <c r="W13">
        <v>35</v>
      </c>
      <c r="X13" s="1" t="s">
        <v>92</v>
      </c>
      <c r="Y13" s="1" t="s">
        <v>93</v>
      </c>
      <c r="Z13" s="1" t="s">
        <v>94</v>
      </c>
      <c r="AA13" s="1" t="s">
        <v>36</v>
      </c>
      <c r="AB13" s="1" t="s">
        <v>95</v>
      </c>
      <c r="AC13">
        <f t="shared" si="4"/>
        <v>32</v>
      </c>
    </row>
    <row r="14" customHeight="1" spans="7:29">
      <c r="G14" s="6" t="s">
        <v>96</v>
      </c>
      <c r="H14">
        <v>27</v>
      </c>
      <c r="I14">
        <v>7</v>
      </c>
      <c r="J14">
        <f t="shared" si="0"/>
        <v>34</v>
      </c>
      <c r="K14" t="s">
        <v>97</v>
      </c>
      <c r="L14" s="7">
        <v>17.5</v>
      </c>
      <c r="M14">
        <v>35</v>
      </c>
      <c r="N14">
        <f t="shared" si="1"/>
        <v>1.4</v>
      </c>
      <c r="O14">
        <f t="shared" si="2"/>
        <v>17.1</v>
      </c>
      <c r="P14">
        <f t="shared" si="3"/>
        <v>0.647619047619048</v>
      </c>
      <c r="R14" s="7">
        <v>18</v>
      </c>
      <c r="S14">
        <v>35</v>
      </c>
      <c r="T14" s="7">
        <v>12</v>
      </c>
      <c r="U14">
        <v>40</v>
      </c>
      <c r="V14" s="7">
        <v>17.5</v>
      </c>
      <c r="W14">
        <v>35</v>
      </c>
      <c r="X14" s="1" t="s">
        <v>98</v>
      </c>
      <c r="Y14" s="1" t="s">
        <v>99</v>
      </c>
      <c r="Z14" s="1" t="s">
        <v>100</v>
      </c>
      <c r="AA14" s="1" t="s">
        <v>36</v>
      </c>
      <c r="AB14" s="1" t="s">
        <v>101</v>
      </c>
      <c r="AC14">
        <f t="shared" si="4"/>
        <v>31</v>
      </c>
    </row>
    <row r="15" customHeight="1" spans="7:29">
      <c r="G15" s="6" t="s">
        <v>102</v>
      </c>
      <c r="H15">
        <v>28</v>
      </c>
      <c r="I15">
        <v>6</v>
      </c>
      <c r="J15">
        <f t="shared" si="0"/>
        <v>34</v>
      </c>
      <c r="K15" t="s">
        <v>103</v>
      </c>
      <c r="L15" s="7">
        <v>17.5</v>
      </c>
      <c r="M15">
        <v>35</v>
      </c>
      <c r="N15">
        <f t="shared" si="1"/>
        <v>1.4</v>
      </c>
      <c r="O15">
        <f t="shared" si="2"/>
        <v>17.1</v>
      </c>
      <c r="P15">
        <f t="shared" si="3"/>
        <v>0.647619047619048</v>
      </c>
      <c r="R15" s="7">
        <v>18</v>
      </c>
      <c r="S15">
        <v>35</v>
      </c>
      <c r="T15" s="7">
        <v>12</v>
      </c>
      <c r="U15">
        <v>40</v>
      </c>
      <c r="V15" s="7">
        <v>17.5</v>
      </c>
      <c r="W15">
        <v>35</v>
      </c>
      <c r="X15" s="1" t="s">
        <v>104</v>
      </c>
      <c r="Y15" s="1" t="s">
        <v>105</v>
      </c>
      <c r="Z15" s="1" t="s">
        <v>106</v>
      </c>
      <c r="AA15" s="1" t="s">
        <v>29</v>
      </c>
      <c r="AB15" s="1" t="s">
        <v>107</v>
      </c>
      <c r="AC15">
        <f t="shared" si="4"/>
        <v>31</v>
      </c>
    </row>
    <row r="16" customHeight="1" spans="7:29">
      <c r="G16" s="6" t="s">
        <v>108</v>
      </c>
      <c r="H16">
        <v>34</v>
      </c>
      <c r="I16">
        <v>0</v>
      </c>
      <c r="J16">
        <f t="shared" si="0"/>
        <v>34</v>
      </c>
      <c r="K16" t="s">
        <v>109</v>
      </c>
      <c r="L16" s="7">
        <v>17.5</v>
      </c>
      <c r="M16">
        <v>35</v>
      </c>
      <c r="N16">
        <f t="shared" si="1"/>
        <v>1.4</v>
      </c>
      <c r="O16">
        <f t="shared" si="2"/>
        <v>17.1</v>
      </c>
      <c r="P16">
        <f t="shared" si="3"/>
        <v>0.647619047619048</v>
      </c>
      <c r="R16" s="7">
        <v>18</v>
      </c>
      <c r="S16">
        <v>35</v>
      </c>
      <c r="T16" s="7">
        <v>12</v>
      </c>
      <c r="U16">
        <v>40</v>
      </c>
      <c r="V16" s="7">
        <v>17.5</v>
      </c>
      <c r="W16">
        <v>35</v>
      </c>
      <c r="X16" s="1" t="s">
        <v>110</v>
      </c>
      <c r="Y16" s="1" t="s">
        <v>111</v>
      </c>
      <c r="Z16" s="1" t="s">
        <v>112</v>
      </c>
      <c r="AA16" s="1" t="s">
        <v>36</v>
      </c>
      <c r="AB16" s="1" t="s">
        <v>113</v>
      </c>
      <c r="AC16">
        <f t="shared" si="4"/>
        <v>31</v>
      </c>
    </row>
    <row r="17" customHeight="1" spans="7:29">
      <c r="G17" s="6" t="s">
        <v>114</v>
      </c>
      <c r="H17">
        <v>27</v>
      </c>
      <c r="I17">
        <v>8</v>
      </c>
      <c r="J17">
        <f t="shared" si="0"/>
        <v>35</v>
      </c>
      <c r="K17" t="s">
        <v>115</v>
      </c>
      <c r="L17" s="7">
        <v>18.5</v>
      </c>
      <c r="M17">
        <v>35</v>
      </c>
      <c r="N17">
        <f t="shared" si="1"/>
        <v>1.48</v>
      </c>
      <c r="O17">
        <f t="shared" si="2"/>
        <v>17.02</v>
      </c>
      <c r="P17">
        <f t="shared" si="3"/>
        <v>0.654205607476635</v>
      </c>
      <c r="R17" s="7">
        <v>19</v>
      </c>
      <c r="S17">
        <v>35</v>
      </c>
      <c r="T17" s="7">
        <v>14</v>
      </c>
      <c r="U17">
        <v>40</v>
      </c>
      <c r="V17" s="7">
        <v>18.5</v>
      </c>
      <c r="W17">
        <v>35</v>
      </c>
      <c r="X17" s="1" t="s">
        <v>116</v>
      </c>
      <c r="Y17" s="1" t="s">
        <v>117</v>
      </c>
      <c r="Z17" s="1" t="s">
        <v>42</v>
      </c>
      <c r="AA17" s="1" t="s">
        <v>29</v>
      </c>
      <c r="AB17" s="1" t="s">
        <v>118</v>
      </c>
      <c r="AC17">
        <f t="shared" si="4"/>
        <v>32</v>
      </c>
    </row>
    <row r="18" customHeight="1" spans="7:29">
      <c r="G18" s="6" t="s">
        <v>119</v>
      </c>
      <c r="H18">
        <v>28</v>
      </c>
      <c r="I18">
        <v>7</v>
      </c>
      <c r="J18">
        <f t="shared" si="0"/>
        <v>35</v>
      </c>
      <c r="K18" t="s">
        <v>120</v>
      </c>
      <c r="L18" s="7">
        <v>18.5</v>
      </c>
      <c r="M18">
        <v>35</v>
      </c>
      <c r="N18">
        <f t="shared" si="1"/>
        <v>1.48</v>
      </c>
      <c r="O18">
        <f t="shared" si="2"/>
        <v>17.02</v>
      </c>
      <c r="P18">
        <f t="shared" si="3"/>
        <v>0.654205607476635</v>
      </c>
      <c r="R18" s="7">
        <v>19</v>
      </c>
      <c r="S18">
        <v>35</v>
      </c>
      <c r="T18" s="7">
        <v>14</v>
      </c>
      <c r="U18">
        <v>40</v>
      </c>
      <c r="V18" s="7">
        <v>18.5</v>
      </c>
      <c r="W18">
        <v>35</v>
      </c>
      <c r="X18" s="1" t="s">
        <v>121</v>
      </c>
      <c r="Y18" s="1" t="s">
        <v>122</v>
      </c>
      <c r="Z18" s="1" t="s">
        <v>100</v>
      </c>
      <c r="AA18" s="1" t="s">
        <v>36</v>
      </c>
      <c r="AB18" s="1" t="s">
        <v>123</v>
      </c>
      <c r="AC18">
        <f t="shared" si="4"/>
        <v>32</v>
      </c>
    </row>
    <row r="19" customHeight="1" spans="7:29">
      <c r="G19" s="6" t="s">
        <v>124</v>
      </c>
      <c r="H19">
        <v>30</v>
      </c>
      <c r="I19">
        <v>5</v>
      </c>
      <c r="J19">
        <f t="shared" si="0"/>
        <v>35</v>
      </c>
      <c r="K19" t="s">
        <v>125</v>
      </c>
      <c r="L19" s="7">
        <v>18.5</v>
      </c>
      <c r="M19">
        <v>35</v>
      </c>
      <c r="N19">
        <f t="shared" si="1"/>
        <v>1.48</v>
      </c>
      <c r="O19">
        <f t="shared" si="2"/>
        <v>17.02</v>
      </c>
      <c r="P19">
        <f t="shared" si="3"/>
        <v>0.654205607476635</v>
      </c>
      <c r="R19" s="7">
        <v>19</v>
      </c>
      <c r="S19">
        <v>35</v>
      </c>
      <c r="T19" s="7">
        <v>14</v>
      </c>
      <c r="U19">
        <v>40</v>
      </c>
      <c r="V19" s="7">
        <v>18.5</v>
      </c>
      <c r="W19">
        <v>35</v>
      </c>
      <c r="X19" s="1" t="s">
        <v>126</v>
      </c>
      <c r="Y19" s="1" t="s">
        <v>127</v>
      </c>
      <c r="Z19" s="1" t="s">
        <v>35</v>
      </c>
      <c r="AA19" s="1" t="s">
        <v>36</v>
      </c>
      <c r="AB19" s="1" t="s">
        <v>128</v>
      </c>
      <c r="AC19">
        <f t="shared" si="4"/>
        <v>31</v>
      </c>
    </row>
    <row r="20" customHeight="1" spans="7:29">
      <c r="G20" s="6" t="s">
        <v>129</v>
      </c>
      <c r="H20">
        <v>29</v>
      </c>
      <c r="I20">
        <v>6</v>
      </c>
      <c r="J20">
        <f t="shared" si="0"/>
        <v>35</v>
      </c>
      <c r="K20" t="s">
        <v>130</v>
      </c>
      <c r="L20" s="7">
        <v>18.5</v>
      </c>
      <c r="M20">
        <v>35</v>
      </c>
      <c r="N20">
        <f t="shared" si="1"/>
        <v>1.48</v>
      </c>
      <c r="O20">
        <f t="shared" si="2"/>
        <v>17.02</v>
      </c>
      <c r="P20">
        <f t="shared" si="3"/>
        <v>0.654205607476635</v>
      </c>
      <c r="R20" s="7">
        <v>19</v>
      </c>
      <c r="S20">
        <v>35</v>
      </c>
      <c r="T20" s="7">
        <v>14</v>
      </c>
      <c r="U20">
        <v>40</v>
      </c>
      <c r="V20" s="7">
        <v>18.5</v>
      </c>
      <c r="W20">
        <v>35</v>
      </c>
      <c r="X20" s="1" t="s">
        <v>131</v>
      </c>
      <c r="Y20" s="1" t="s">
        <v>132</v>
      </c>
      <c r="Z20" s="1" t="s">
        <v>133</v>
      </c>
      <c r="AA20" s="1" t="s">
        <v>36</v>
      </c>
      <c r="AB20" s="1" t="s">
        <v>134</v>
      </c>
      <c r="AC20">
        <f t="shared" si="4"/>
        <v>32</v>
      </c>
    </row>
    <row r="21" customHeight="1" spans="7:29">
      <c r="G21" s="6" t="s">
        <v>135</v>
      </c>
      <c r="H21">
        <v>29</v>
      </c>
      <c r="I21">
        <v>6</v>
      </c>
      <c r="J21">
        <f t="shared" si="0"/>
        <v>35</v>
      </c>
      <c r="K21" t="s">
        <v>136</v>
      </c>
      <c r="L21" s="7">
        <v>18.5</v>
      </c>
      <c r="M21">
        <v>35</v>
      </c>
      <c r="N21">
        <f t="shared" si="1"/>
        <v>1.48</v>
      </c>
      <c r="O21">
        <f t="shared" si="2"/>
        <v>17.02</v>
      </c>
      <c r="P21">
        <f t="shared" si="3"/>
        <v>0.654205607476635</v>
      </c>
      <c r="R21" s="7">
        <v>19</v>
      </c>
      <c r="S21">
        <v>35</v>
      </c>
      <c r="T21" s="7">
        <v>14</v>
      </c>
      <c r="U21">
        <v>40</v>
      </c>
      <c r="V21" s="7">
        <v>18.5</v>
      </c>
      <c r="W21">
        <v>35</v>
      </c>
      <c r="X21" s="1" t="s">
        <v>137</v>
      </c>
      <c r="Y21" s="1" t="s">
        <v>138</v>
      </c>
      <c r="Z21" s="1" t="s">
        <v>139</v>
      </c>
      <c r="AA21" s="1" t="s">
        <v>29</v>
      </c>
      <c r="AB21" s="1" t="s">
        <v>140</v>
      </c>
      <c r="AC21">
        <f t="shared" si="4"/>
        <v>31</v>
      </c>
    </row>
    <row r="22" customHeight="1" spans="7:29">
      <c r="G22" s="6" t="s">
        <v>141</v>
      </c>
      <c r="H22">
        <v>28</v>
      </c>
      <c r="I22">
        <v>8</v>
      </c>
      <c r="J22">
        <f t="shared" si="0"/>
        <v>36</v>
      </c>
      <c r="K22" t="s">
        <v>142</v>
      </c>
      <c r="L22" s="7">
        <v>16</v>
      </c>
      <c r="M22">
        <v>40</v>
      </c>
      <c r="N22">
        <f t="shared" si="1"/>
        <v>1.28</v>
      </c>
      <c r="O22">
        <f t="shared" si="2"/>
        <v>18.72</v>
      </c>
      <c r="P22">
        <f t="shared" si="3"/>
        <v>0.642857142857143</v>
      </c>
      <c r="R22" s="7">
        <v>15.9</v>
      </c>
      <c r="S22">
        <v>40</v>
      </c>
      <c r="T22" s="7">
        <v>16</v>
      </c>
      <c r="U22">
        <v>40</v>
      </c>
      <c r="V22" s="7">
        <v>16</v>
      </c>
      <c r="W22">
        <v>40</v>
      </c>
      <c r="X22" s="1" t="s">
        <v>143</v>
      </c>
      <c r="Y22" s="1" t="s">
        <v>144</v>
      </c>
      <c r="Z22" s="1" t="s">
        <v>145</v>
      </c>
      <c r="AA22" s="1" t="s">
        <v>29</v>
      </c>
      <c r="AB22" s="1" t="s">
        <v>146</v>
      </c>
      <c r="AC22">
        <f t="shared" si="4"/>
        <v>32</v>
      </c>
    </row>
    <row r="23" customHeight="1" spans="7:29">
      <c r="G23" s="6" t="s">
        <v>147</v>
      </c>
      <c r="H23">
        <v>31</v>
      </c>
      <c r="I23">
        <v>6</v>
      </c>
      <c r="J23">
        <f t="shared" si="0"/>
        <v>37</v>
      </c>
      <c r="K23" t="s">
        <v>148</v>
      </c>
      <c r="L23" s="7">
        <v>17</v>
      </c>
      <c r="M23">
        <v>40</v>
      </c>
      <c r="N23">
        <f t="shared" si="1"/>
        <v>1.36</v>
      </c>
      <c r="O23">
        <f t="shared" si="2"/>
        <v>18.64</v>
      </c>
      <c r="P23">
        <f t="shared" si="3"/>
        <v>0.649122807017544</v>
      </c>
      <c r="R23" s="7">
        <v>17</v>
      </c>
      <c r="S23">
        <v>40</v>
      </c>
      <c r="T23" s="7">
        <v>17</v>
      </c>
      <c r="U23">
        <v>40</v>
      </c>
      <c r="V23" s="7">
        <v>17</v>
      </c>
      <c r="W23">
        <v>40</v>
      </c>
      <c r="X23" s="1" t="s">
        <v>149</v>
      </c>
      <c r="Y23" s="1" t="s">
        <v>150</v>
      </c>
      <c r="Z23" s="1" t="s">
        <v>151</v>
      </c>
      <c r="AA23" s="1" t="s">
        <v>36</v>
      </c>
      <c r="AB23" s="1" t="s">
        <v>152</v>
      </c>
      <c r="AC23">
        <f t="shared" si="4"/>
        <v>32</v>
      </c>
    </row>
    <row r="24" customHeight="1" spans="7:29">
      <c r="G24" s="6" t="s">
        <v>153</v>
      </c>
      <c r="H24">
        <v>31.8</v>
      </c>
      <c r="I24">
        <v>6</v>
      </c>
      <c r="J24">
        <f t="shared" si="0"/>
        <v>37.8</v>
      </c>
      <c r="K24" t="s">
        <v>154</v>
      </c>
      <c r="L24" s="7">
        <v>18</v>
      </c>
      <c r="M24">
        <v>40</v>
      </c>
      <c r="N24">
        <f t="shared" si="1"/>
        <v>1.44</v>
      </c>
      <c r="O24">
        <f t="shared" si="2"/>
        <v>18.76</v>
      </c>
      <c r="P24">
        <f t="shared" si="3"/>
        <v>0.651724137931034</v>
      </c>
      <c r="R24" s="7">
        <v>19</v>
      </c>
      <c r="S24">
        <v>40</v>
      </c>
      <c r="T24" s="7">
        <v>18.5</v>
      </c>
      <c r="U24">
        <v>40</v>
      </c>
      <c r="V24" s="7">
        <v>18</v>
      </c>
      <c r="W24">
        <v>40</v>
      </c>
      <c r="X24" s="1" t="s">
        <v>155</v>
      </c>
      <c r="Y24" s="1" t="s">
        <v>156</v>
      </c>
      <c r="Z24" s="1" t="s">
        <v>157</v>
      </c>
      <c r="AA24" s="1" t="s">
        <v>29</v>
      </c>
      <c r="AB24" s="1" t="s">
        <v>158</v>
      </c>
      <c r="AC24">
        <f t="shared" si="4"/>
        <v>32</v>
      </c>
    </row>
    <row r="25" customHeight="1" spans="7:29">
      <c r="G25" s="6" t="s">
        <v>159</v>
      </c>
      <c r="H25">
        <v>31.99</v>
      </c>
      <c r="I25">
        <v>6</v>
      </c>
      <c r="J25">
        <f t="shared" si="0"/>
        <v>37.99</v>
      </c>
      <c r="K25" t="s">
        <v>160</v>
      </c>
      <c r="L25" s="7">
        <v>18.5</v>
      </c>
      <c r="M25">
        <v>40</v>
      </c>
      <c r="N25">
        <f t="shared" si="1"/>
        <v>1.48</v>
      </c>
      <c r="O25">
        <f t="shared" si="2"/>
        <v>19.03</v>
      </c>
      <c r="P25">
        <f t="shared" si="3"/>
        <v>0.649401709401709</v>
      </c>
      <c r="R25" s="7">
        <v>19</v>
      </c>
      <c r="S25">
        <v>40</v>
      </c>
      <c r="T25" s="7">
        <v>18.5</v>
      </c>
      <c r="U25">
        <v>40</v>
      </c>
      <c r="V25" s="7">
        <v>18.5</v>
      </c>
      <c r="W25">
        <v>40</v>
      </c>
      <c r="X25" s="1" t="s">
        <v>161</v>
      </c>
      <c r="Y25" s="1" t="s">
        <v>162</v>
      </c>
      <c r="Z25" s="1" t="s">
        <v>28</v>
      </c>
      <c r="AA25" s="1" t="s">
        <v>36</v>
      </c>
      <c r="AB25" s="1" t="s">
        <v>163</v>
      </c>
      <c r="AC25">
        <f t="shared" si="4"/>
        <v>32</v>
      </c>
    </row>
    <row r="26" customHeight="1" spans="7:29">
      <c r="G26" s="6" t="s">
        <v>164</v>
      </c>
      <c r="H26">
        <v>32</v>
      </c>
      <c r="I26">
        <v>6</v>
      </c>
      <c r="J26">
        <f t="shared" si="0"/>
        <v>38</v>
      </c>
      <c r="K26" t="s">
        <v>165</v>
      </c>
      <c r="L26" s="7">
        <v>18.5</v>
      </c>
      <c r="M26">
        <v>40</v>
      </c>
      <c r="N26">
        <f t="shared" si="1"/>
        <v>1.48</v>
      </c>
      <c r="O26">
        <f t="shared" si="2"/>
        <v>19.02</v>
      </c>
      <c r="P26">
        <f t="shared" si="3"/>
        <v>0.64957264957265</v>
      </c>
      <c r="R26" s="7">
        <v>19</v>
      </c>
      <c r="S26">
        <v>40</v>
      </c>
      <c r="T26" s="7">
        <v>18.5</v>
      </c>
      <c r="U26">
        <v>40</v>
      </c>
      <c r="V26" s="7">
        <v>18.5</v>
      </c>
      <c r="W26">
        <v>40</v>
      </c>
      <c r="X26" s="1" t="s">
        <v>166</v>
      </c>
      <c r="Y26" s="1" t="s">
        <v>167</v>
      </c>
      <c r="Z26" s="1" t="s">
        <v>168</v>
      </c>
      <c r="AA26" s="1" t="s">
        <v>29</v>
      </c>
      <c r="AB26" s="1" t="s">
        <v>169</v>
      </c>
      <c r="AC26">
        <f t="shared" si="4"/>
        <v>32</v>
      </c>
    </row>
    <row r="27" customHeight="1" spans="7:29">
      <c r="G27" s="6" t="s">
        <v>170</v>
      </c>
      <c r="H27">
        <v>32</v>
      </c>
      <c r="I27">
        <v>6</v>
      </c>
      <c r="J27">
        <f t="shared" si="0"/>
        <v>38</v>
      </c>
      <c r="K27" t="s">
        <v>171</v>
      </c>
      <c r="L27" s="7">
        <v>18.5</v>
      </c>
      <c r="M27">
        <v>40</v>
      </c>
      <c r="N27">
        <f t="shared" si="1"/>
        <v>1.48</v>
      </c>
      <c r="O27">
        <f t="shared" si="2"/>
        <v>19.02</v>
      </c>
      <c r="P27">
        <f t="shared" si="3"/>
        <v>0.64957264957265</v>
      </c>
      <c r="R27" s="7">
        <v>19</v>
      </c>
      <c r="S27">
        <v>40</v>
      </c>
      <c r="T27" s="7">
        <v>18.5</v>
      </c>
      <c r="U27">
        <v>40</v>
      </c>
      <c r="V27" s="7">
        <v>18.5</v>
      </c>
      <c r="W27">
        <v>40</v>
      </c>
      <c r="X27" s="1" t="s">
        <v>172</v>
      </c>
      <c r="Y27" s="1" t="s">
        <v>173</v>
      </c>
      <c r="Z27" s="1" t="s">
        <v>174</v>
      </c>
      <c r="AA27" s="1" t="s">
        <v>36</v>
      </c>
      <c r="AB27" s="1" t="s">
        <v>175</v>
      </c>
      <c r="AC27">
        <f t="shared" si="4"/>
        <v>32</v>
      </c>
    </row>
    <row r="28" customHeight="1" spans="7:29">
      <c r="G28" s="6" t="s">
        <v>176</v>
      </c>
      <c r="H28">
        <v>31</v>
      </c>
      <c r="I28">
        <v>7</v>
      </c>
      <c r="J28">
        <f t="shared" si="0"/>
        <v>38</v>
      </c>
      <c r="K28" t="s">
        <v>177</v>
      </c>
      <c r="L28" s="7">
        <v>18.5</v>
      </c>
      <c r="M28">
        <v>40</v>
      </c>
      <c r="N28">
        <f t="shared" si="1"/>
        <v>1.48</v>
      </c>
      <c r="O28">
        <f t="shared" si="2"/>
        <v>19.02</v>
      </c>
      <c r="P28">
        <f t="shared" si="3"/>
        <v>0.64957264957265</v>
      </c>
      <c r="R28" s="7">
        <v>19</v>
      </c>
      <c r="S28">
        <v>40</v>
      </c>
      <c r="T28" s="7">
        <v>18.5</v>
      </c>
      <c r="U28">
        <v>40</v>
      </c>
      <c r="V28" s="7">
        <v>18.5</v>
      </c>
      <c r="W28">
        <v>40</v>
      </c>
      <c r="X28" s="1" t="s">
        <v>178</v>
      </c>
      <c r="Y28" s="1" t="s">
        <v>179</v>
      </c>
      <c r="Z28" s="1" t="s">
        <v>139</v>
      </c>
      <c r="AA28" s="1" t="s">
        <v>36</v>
      </c>
      <c r="AB28" s="1" t="s">
        <v>180</v>
      </c>
      <c r="AC28">
        <f t="shared" si="4"/>
        <v>32</v>
      </c>
    </row>
    <row r="29" customHeight="1" spans="7:29">
      <c r="G29" s="6" t="s">
        <v>181</v>
      </c>
      <c r="H29">
        <v>30</v>
      </c>
      <c r="I29">
        <v>8</v>
      </c>
      <c r="J29">
        <f t="shared" si="0"/>
        <v>38</v>
      </c>
      <c r="K29" t="s">
        <v>182</v>
      </c>
      <c r="L29" s="7">
        <v>18.5</v>
      </c>
      <c r="M29">
        <v>40</v>
      </c>
      <c r="N29">
        <f t="shared" si="1"/>
        <v>1.48</v>
      </c>
      <c r="O29">
        <f t="shared" si="2"/>
        <v>19.02</v>
      </c>
      <c r="P29">
        <f t="shared" si="3"/>
        <v>0.64957264957265</v>
      </c>
      <c r="R29" s="7">
        <v>19</v>
      </c>
      <c r="S29">
        <v>40</v>
      </c>
      <c r="T29" s="7">
        <v>18.5</v>
      </c>
      <c r="U29">
        <v>40</v>
      </c>
      <c r="V29" s="7">
        <v>18.5</v>
      </c>
      <c r="W29">
        <v>40</v>
      </c>
      <c r="X29" s="1" t="s">
        <v>183</v>
      </c>
      <c r="Y29" s="1" t="s">
        <v>184</v>
      </c>
      <c r="Z29" s="1" t="s">
        <v>106</v>
      </c>
      <c r="AA29" s="1" t="s">
        <v>29</v>
      </c>
      <c r="AB29" s="1" t="s">
        <v>185</v>
      </c>
      <c r="AC29">
        <f t="shared" si="4"/>
        <v>32</v>
      </c>
    </row>
    <row r="30" customHeight="1" spans="12:25">
      <c r="L30" s="7">
        <f>(H30+I30-0.65*M30)/0.65</f>
        <v>0</v>
      </c>
      <c r="Y30" s="1" t="s">
        <v>186</v>
      </c>
    </row>
  </sheetData>
  <sortState ref="A2:Q29">
    <sortCondition ref="J2"/>
  </sortState>
  <hyperlinks>
    <hyperlink ref="G26" r:id="rId1" display="https://detail.1688.com/offer/536872138849.html?spm=b26110380.sw1688.mof001.295.Ial24g&amp;sk=consign"/>
    <hyperlink ref="G6" r:id="rId2" display="https://detail.1688.com/offer/559403573363.html?spm=b26110380.sw1688.mof001.415.Ial24g&amp;sk=consign"/>
    <hyperlink ref="G10" r:id="rId3" display="https://detail.1688.com/offer/557368217613.html?spm=b26110380.sw1688.mof001.890.Ial24g&amp;sk=consign"/>
    <hyperlink ref="G5" r:id="rId4" display="https://detail.1688.com/offer/557328520888.html?spm=b26110380.sw1688.mof001.934.Ial24g&amp;sk=consign"/>
    <hyperlink ref="G7" r:id="rId5" display="https://detail.1688.com/offer/557859145399.html?spm=b26110380.sw1688.mof001.741.Ial24g&amp;sk=consign"/>
    <hyperlink ref="G2" r:id="rId6" display="https://detail.1688.com/offer/555323989014.html?spm=b26110380.sw1688.mof001.1550.Ial24g&amp;sk=consign"/>
    <hyperlink ref="G8" r:id="rId7" display="https://detail.1688.com/offer/558897547990.html?spm=a261y.7663282.0.0.300e2850dLbyU1&amp;sk=consign"/>
    <hyperlink ref="G9" r:id="rId8" display="https://detail.1688.com/offer/558322322485.html?spm=b26110380.sw1688.mof001.465.xpFF1y&amp;sk=consign"/>
    <hyperlink ref="G17" r:id="rId9" display="https://detail.1688.com/offer/556821762941.html?spm=b26110380.sw1688.mof001.44.AThEyn"/>
    <hyperlink ref="G13" r:id="rId10" display="https://detail.1688.com/offer/557011418847.html?spm=b26110380.sw1688.mof001.956.AThEyn&amp;sk=consign"/>
    <hyperlink ref="G18" r:id="rId11" display="https://detail.1688.com/offer/542518944235.html?spm=b26110380.sw1688.mof001.1146.AThEyn"/>
    <hyperlink ref="G23" r:id="rId12" display="https://detail.1688.com/offer/556072502944.html?spm=b26110380.sw1688.mof001.2337.AThEyn&amp;sk=consign"/>
    <hyperlink ref="G3" r:id="rId13" display="https://detail.1688.com/offer/559078623637.html?spm=b26110380.sw1688.mof001.2703.AThEyn&amp;sk=consign"/>
    <hyperlink ref="G19" r:id="rId14" display="https://detail.1688.com/offer/556663680126.html?spm=b26110380.sw1688.mof001.3155.AThEyn&amp;sk=consign"/>
    <hyperlink ref="G14" r:id="rId15" display="https://detail.1688.com/offer/551388785757.html?spm=b26110380.sw1688.mof001.3177.AThEyn&amp;sk=consign"/>
    <hyperlink ref="G25" r:id="rId16" display="https://detail.1688.com/offer/556825891416.html?spm=b26110380.sw1688.mof001.3874.AThEyn&amp;sk=consign"/>
    <hyperlink ref="G24" r:id="rId17" display="https://detail.1688.com/offer/557022077681.html?spm=a261y.7663282.0.0.5c48e6a1x5KJJM&amp;sk=consign"/>
    <hyperlink ref="G27" r:id="rId18" display="https://detail.1688.com/offer/557069924028.html?spm=b26110380.sw1688.mof001.3951.AThEyn&amp;sk=consign"/>
    <hyperlink ref="G20" r:id="rId19" display="https://detail.1688.com/offer/44047393736.html?spm=b26110380.sw1688.mof001.4265.AThEyn&amp;sk=consign"/>
    <hyperlink ref="G15" r:id="rId20" display="https://detail.1688.com/offer/558597456763.html?spm=b26110380.sw1688.mof001.5290.AThEyn&amp;sk=consign"/>
    <hyperlink ref="G22" r:id="rId21" display="https://detail.1688.com/offer/557520249169.html?spm=b26110380.sw1688.mof001.5779.AThEyn"/>
    <hyperlink ref="G28" r:id="rId22" display="https://detail.1688.com/offer/40266879579.html?spm=a261y.7663282.0.0.781b782175F7U&amp;sk=consign"/>
    <hyperlink ref="G21" r:id="rId23" display="https://detail.1688.com/offer/557356663253.html?spm=b26110380.sw1688.mof001.6677.AThEyn&amp;sk=consign"/>
    <hyperlink ref="G11" r:id="rId24" display="https://detail.1688.com/offer/546944919687.html?spm=b26110380.sw1688.mof001.7173.AThEyn&amp;sk=consign"/>
    <hyperlink ref="G16" r:id="rId25" display="https://detail.1688.com/offer/548931561715.html?spm=b26110380.sw1688.mof001.8688.AThEyn&amp;sk=consign"/>
    <hyperlink ref="G29" r:id="rId26" display="https://detail.1688.com/offer/44033220241.html?spm=a261y.7663282.0.0.991e135ExmXxC&amp;sk=consign"/>
    <hyperlink ref="G4" r:id="rId27" display="https://detail.1688.com/offer/559847554940.html?spm=a261y.7663282.0.0.385de5aGWPOSG&amp;sk=consign" tooltip="https://detail.1688.com/offer/559847554940.html?spm=a261y.7663282.0.0.385de5aGWPOSG&amp;sk=consign"/>
    <hyperlink ref="G12" r:id="rId28" display="https://detail.1688.com/offer/557736538366.html?spm=a261y.7663282.0.0.7fe8476095oJ15&amp;sk=consign"/>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2017-10-11T07:37:00Z</dcterms:created>
  <dcterms:modified xsi:type="dcterms:W3CDTF">2017-10-19T10:16:57Z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