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Konrad\Dropbox\Speeches\"/>
    </mc:Choice>
  </mc:AlternateContent>
  <bookViews>
    <workbookView xWindow="0" yWindow="0" windowWidth="19200" windowHeight="7035"/>
  </bookViews>
  <sheets>
    <sheet name="Model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E61" i="2"/>
  <c r="AE64" i="2" s="1"/>
  <c r="AD61" i="2"/>
  <c r="AD64" i="2" s="1"/>
  <c r="AC61" i="2"/>
  <c r="AC64" i="2" s="1"/>
  <c r="AB61" i="2"/>
  <c r="AB64" i="2" s="1"/>
  <c r="AA61" i="2"/>
  <c r="AA64" i="2" s="1"/>
  <c r="Z61" i="2"/>
  <c r="Z64" i="2" s="1"/>
  <c r="Y61" i="2"/>
  <c r="Y64" i="2" s="1"/>
  <c r="X61" i="2"/>
  <c r="X64" i="2" s="1"/>
  <c r="W61" i="2"/>
  <c r="W64" i="2" s="1"/>
  <c r="V61" i="2"/>
  <c r="V64" i="2" s="1"/>
  <c r="U61" i="2"/>
  <c r="U64" i="2" s="1"/>
  <c r="T61" i="2"/>
  <c r="T64" i="2" s="1"/>
  <c r="AE24" i="2"/>
  <c r="AE27" i="2" s="1"/>
  <c r="AD24" i="2"/>
  <c r="AD27" i="2" s="1"/>
  <c r="AC24" i="2"/>
  <c r="AC27" i="2" s="1"/>
  <c r="AB24" i="2"/>
  <c r="AB27" i="2" s="1"/>
  <c r="AA24" i="2"/>
  <c r="AA27" i="2" s="1"/>
  <c r="Z24" i="2"/>
  <c r="Z27" i="2" s="1"/>
  <c r="Y24" i="2"/>
  <c r="Y27" i="2" s="1"/>
  <c r="X24" i="2"/>
  <c r="X27" i="2" s="1"/>
  <c r="W24" i="2"/>
  <c r="W27" i="2" s="1"/>
  <c r="V24" i="2"/>
  <c r="V27" i="2" s="1"/>
  <c r="U24" i="2"/>
  <c r="U27" i="2" s="1"/>
  <c r="T24" i="2"/>
  <c r="T27" i="2" s="1"/>
  <c r="S61" i="2"/>
  <c r="S64" i="2" s="1"/>
  <c r="R61" i="2"/>
  <c r="R64" i="2" s="1"/>
  <c r="Q61" i="2"/>
  <c r="Q64" i="2" s="1"/>
  <c r="P61" i="2"/>
  <c r="P64" i="2" s="1"/>
  <c r="O61" i="2"/>
  <c r="O64" i="2" s="1"/>
  <c r="N61" i="2"/>
  <c r="N64" i="2" s="1"/>
  <c r="M61" i="2"/>
  <c r="M64" i="2" s="1"/>
  <c r="L61" i="2"/>
  <c r="L64" i="2" s="1"/>
  <c r="K61" i="2"/>
  <c r="K64" i="2" s="1"/>
  <c r="J61" i="2"/>
  <c r="J64" i="2" s="1"/>
  <c r="I61" i="2"/>
  <c r="I64" i="2" s="1"/>
  <c r="D64" i="2"/>
  <c r="H61" i="2"/>
  <c r="H64" i="2" s="1"/>
  <c r="G61" i="2"/>
  <c r="G64" i="2" s="1"/>
  <c r="F61" i="2"/>
  <c r="F64" i="2" s="1"/>
  <c r="E61" i="2"/>
  <c r="E64" i="2" s="1"/>
  <c r="D61" i="2"/>
  <c r="C61" i="2"/>
  <c r="C64" i="2" s="1"/>
  <c r="E48" i="2"/>
  <c r="E49" i="2" s="1"/>
  <c r="D48" i="2"/>
  <c r="D49" i="2" s="1"/>
  <c r="C48" i="2"/>
  <c r="C49" i="2" s="1"/>
  <c r="C44" i="2"/>
  <c r="C45" i="2"/>
  <c r="E44" i="2"/>
  <c r="E45" i="2" s="1"/>
  <c r="D44" i="2"/>
  <c r="D45" i="2" s="1"/>
  <c r="S24" i="2"/>
  <c r="S27" i="2" s="1"/>
  <c r="R24" i="2"/>
  <c r="R27" i="2" s="1"/>
  <c r="Q24" i="2"/>
  <c r="Q27" i="2" s="1"/>
  <c r="P24" i="2"/>
  <c r="P27" i="2" s="1"/>
  <c r="O24" i="2"/>
  <c r="O27" i="2" s="1"/>
  <c r="N24" i="2"/>
  <c r="N27" i="2" s="1"/>
  <c r="M24" i="2"/>
  <c r="M27" i="2" s="1"/>
  <c r="L24" i="2"/>
  <c r="L27" i="2" s="1"/>
  <c r="K24" i="2"/>
  <c r="K27" i="2" s="1"/>
  <c r="J24" i="2"/>
  <c r="J27" i="2" s="1"/>
  <c r="I24" i="2"/>
  <c r="I27" i="2" s="1"/>
  <c r="H24" i="2"/>
  <c r="H27" i="2" s="1"/>
  <c r="G24" i="2"/>
  <c r="G27" i="2" s="1"/>
  <c r="F24" i="2"/>
  <c r="F27" i="2" s="1"/>
  <c r="E24" i="2"/>
  <c r="E27" i="2" s="1"/>
  <c r="D24" i="2"/>
  <c r="D27" i="2" s="1"/>
  <c r="C24" i="2"/>
  <c r="C27" i="2" s="1"/>
  <c r="D15" i="2"/>
  <c r="D18" i="2" s="1"/>
  <c r="C15" i="2"/>
  <c r="C18" i="2" s="1"/>
  <c r="E15" i="2"/>
  <c r="E18" i="2" s="1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C53" i="2" l="1"/>
  <c r="C31" i="2"/>
  <c r="C33" i="2" s="1"/>
  <c r="C37" i="2" s="1"/>
  <c r="C39" i="2" s="1"/>
  <c r="C70" i="2" s="1"/>
  <c r="D31" i="2"/>
  <c r="D33" i="2" s="1"/>
  <c r="D37" i="2" s="1"/>
  <c r="D39" i="2" s="1"/>
  <c r="D70" i="2" s="1"/>
  <c r="D72" i="2" s="1"/>
  <c r="D53" i="2"/>
  <c r="E31" i="2"/>
  <c r="E33" i="2" s="1"/>
  <c r="E37" i="2" s="1"/>
  <c r="E39" i="2" s="1"/>
  <c r="E70" i="2" s="1"/>
  <c r="E53" i="2"/>
  <c r="E66" i="2" s="1"/>
  <c r="E71" i="2" s="1"/>
  <c r="C66" i="2"/>
  <c r="C71" i="2" s="1"/>
  <c r="D66" i="2"/>
  <c r="D71" i="2" s="1"/>
  <c r="C72" i="2" l="1"/>
  <c r="E72" i="2"/>
  <c r="F48" i="2"/>
  <c r="F49" i="2" s="1"/>
  <c r="F44" i="2"/>
  <c r="F45" i="2" s="1"/>
  <c r="F15" i="2"/>
  <c r="F18" i="2" s="1"/>
  <c r="F31" i="2" s="1"/>
  <c r="F33" i="2" s="1"/>
  <c r="F53" i="2" l="1"/>
  <c r="F66" i="2" s="1"/>
  <c r="F71" i="2" s="1"/>
  <c r="E74" i="2"/>
  <c r="D74" i="2"/>
  <c r="C74" i="2"/>
  <c r="G48" i="2"/>
  <c r="G49" i="2" s="1"/>
  <c r="G44" i="2"/>
  <c r="G45" i="2" s="1"/>
  <c r="F37" i="2"/>
  <c r="F39" i="2" s="1"/>
  <c r="F70" i="2" s="1"/>
  <c r="F72" i="2" s="1"/>
  <c r="G15" i="2"/>
  <c r="G18" i="2" s="1"/>
  <c r="G31" i="2" s="1"/>
  <c r="G33" i="2" s="1"/>
  <c r="G53" i="2" l="1"/>
  <c r="G66" i="2" s="1"/>
  <c r="G71" i="2" s="1"/>
  <c r="F74" i="2"/>
  <c r="H44" i="2"/>
  <c r="H45" i="2" s="1"/>
  <c r="H48" i="2"/>
  <c r="H49" i="2" s="1"/>
  <c r="G37" i="2"/>
  <c r="G39" i="2" s="1"/>
  <c r="G70" i="2" s="1"/>
  <c r="H15" i="2"/>
  <c r="H18" i="2" s="1"/>
  <c r="H31" i="2" s="1"/>
  <c r="H33" i="2" s="1"/>
  <c r="G72" i="2" l="1"/>
  <c r="G74" i="2" s="1"/>
  <c r="H37" i="2"/>
  <c r="H39" i="2" s="1"/>
  <c r="H70" i="2" s="1"/>
  <c r="H53" i="2"/>
  <c r="H66" i="2" s="1"/>
  <c r="H71" i="2" s="1"/>
  <c r="I44" i="2"/>
  <c r="I45" i="2" s="1"/>
  <c r="I48" i="2"/>
  <c r="I49" i="2" s="1"/>
  <c r="I15" i="2"/>
  <c r="I18" i="2" s="1"/>
  <c r="I31" i="2" s="1"/>
  <c r="I33" i="2" s="1"/>
  <c r="I53" i="2" l="1"/>
  <c r="I66" i="2" s="1"/>
  <c r="I71" i="2" s="1"/>
  <c r="J44" i="2"/>
  <c r="J45" i="2" s="1"/>
  <c r="J48" i="2"/>
  <c r="J49" i="2" s="1"/>
  <c r="I37" i="2"/>
  <c r="I39" i="2" s="1"/>
  <c r="I70" i="2" s="1"/>
  <c r="I72" i="2" s="1"/>
  <c r="H72" i="2"/>
  <c r="J15" i="2"/>
  <c r="J18" i="2" s="1"/>
  <c r="J31" i="2" s="1"/>
  <c r="J33" i="2" s="1"/>
  <c r="J53" i="2" l="1"/>
  <c r="J66" i="2" s="1"/>
  <c r="J71" i="2" s="1"/>
  <c r="H74" i="2"/>
  <c r="I74" i="2"/>
  <c r="K48" i="2"/>
  <c r="K49" i="2" s="1"/>
  <c r="K44" i="2"/>
  <c r="K45" i="2" s="1"/>
  <c r="J37" i="2"/>
  <c r="J39" i="2" s="1"/>
  <c r="J70" i="2" s="1"/>
  <c r="K15" i="2"/>
  <c r="K18" i="2" s="1"/>
  <c r="K31" i="2" s="1"/>
  <c r="K33" i="2" s="1"/>
  <c r="J72" i="2" l="1"/>
  <c r="J74" i="2" s="1"/>
  <c r="K37" i="2"/>
  <c r="K39" i="2" s="1"/>
  <c r="K70" i="2" s="1"/>
  <c r="L48" i="2"/>
  <c r="L49" i="2" s="1"/>
  <c r="L44" i="2"/>
  <c r="L45" i="2" s="1"/>
  <c r="K53" i="2"/>
  <c r="K66" i="2" s="1"/>
  <c r="K71" i="2" s="1"/>
  <c r="L15" i="2"/>
  <c r="L18" i="2" s="1"/>
  <c r="L31" i="2" s="1"/>
  <c r="L33" i="2" s="1"/>
  <c r="L53" i="2" l="1"/>
  <c r="L66" i="2" s="1"/>
  <c r="L71" i="2" s="1"/>
  <c r="K72" i="2"/>
  <c r="K74" i="2" s="1"/>
  <c r="M44" i="2"/>
  <c r="M45" i="2" s="1"/>
  <c r="M48" i="2"/>
  <c r="M49" i="2" s="1"/>
  <c r="L37" i="2"/>
  <c r="L39" i="2" s="1"/>
  <c r="L70" i="2" s="1"/>
  <c r="L72" i="2" s="1"/>
  <c r="M15" i="2"/>
  <c r="M18" i="2" s="1"/>
  <c r="M31" i="2" s="1"/>
  <c r="M33" i="2" s="1"/>
  <c r="M53" i="2" l="1"/>
  <c r="M66" i="2" s="1"/>
  <c r="M71" i="2" s="1"/>
  <c r="L74" i="2"/>
  <c r="N44" i="2"/>
  <c r="N45" i="2" s="1"/>
  <c r="N48" i="2"/>
  <c r="N49" i="2" s="1"/>
  <c r="M37" i="2"/>
  <c r="M39" i="2" s="1"/>
  <c r="M70" i="2" s="1"/>
  <c r="M72" i="2" s="1"/>
  <c r="M74" i="2" s="1"/>
  <c r="N15" i="2"/>
  <c r="N18" i="2" s="1"/>
  <c r="N31" i="2" s="1"/>
  <c r="N33" i="2" s="1"/>
  <c r="N37" i="2" l="1"/>
  <c r="N39" i="2" s="1"/>
  <c r="N70" i="2" s="1"/>
  <c r="O48" i="2"/>
  <c r="O49" i="2" s="1"/>
  <c r="O44" i="2"/>
  <c r="O45" i="2" s="1"/>
  <c r="N53" i="2"/>
  <c r="N66" i="2" s="1"/>
  <c r="N71" i="2" s="1"/>
  <c r="O15" i="2"/>
  <c r="O18" i="2" s="1"/>
  <c r="O31" i="2" s="1"/>
  <c r="O33" i="2" s="1"/>
  <c r="O53" i="2" l="1"/>
  <c r="O66" i="2" s="1"/>
  <c r="O71" i="2" s="1"/>
  <c r="O37" i="2"/>
  <c r="O39" i="2" s="1"/>
  <c r="O70" i="2" s="1"/>
  <c r="P48" i="2"/>
  <c r="P49" i="2" s="1"/>
  <c r="P44" i="2"/>
  <c r="P45" i="2" s="1"/>
  <c r="P53" i="2" s="1"/>
  <c r="P66" i="2" s="1"/>
  <c r="P71" i="2" s="1"/>
  <c r="N72" i="2"/>
  <c r="N74" i="2" s="1"/>
  <c r="P15" i="2"/>
  <c r="P18" i="2" s="1"/>
  <c r="P31" i="2" s="1"/>
  <c r="P33" i="2" s="1"/>
  <c r="O72" i="2" l="1"/>
  <c r="P37" i="2"/>
  <c r="P39" i="2" s="1"/>
  <c r="P70" i="2" s="1"/>
  <c r="P72" i="2" s="1"/>
  <c r="Q44" i="2"/>
  <c r="Q45" i="2" s="1"/>
  <c r="Q48" i="2"/>
  <c r="Q49" i="2" s="1"/>
  <c r="O74" i="2"/>
  <c r="Q15" i="2"/>
  <c r="Q18" i="2" s="1"/>
  <c r="Q31" i="2" s="1"/>
  <c r="Q33" i="2" s="1"/>
  <c r="P74" i="2" l="1"/>
  <c r="R48" i="2"/>
  <c r="R49" i="2" s="1"/>
  <c r="R44" i="2"/>
  <c r="R45" i="2" s="1"/>
  <c r="Q53" i="2"/>
  <c r="Q66" i="2" s="1"/>
  <c r="Q71" i="2" s="1"/>
  <c r="Q37" i="2"/>
  <c r="Q39" i="2" s="1"/>
  <c r="Q70" i="2" s="1"/>
  <c r="R15" i="2"/>
  <c r="R18" i="2" s="1"/>
  <c r="R31" i="2" s="1"/>
  <c r="R33" i="2" s="1"/>
  <c r="Q72" i="2" l="1"/>
  <c r="Q74" i="2" s="1"/>
  <c r="R53" i="2"/>
  <c r="R66" i="2" s="1"/>
  <c r="R71" i="2" s="1"/>
  <c r="R37" i="2"/>
  <c r="R39" i="2" s="1"/>
  <c r="R70" i="2" s="1"/>
  <c r="S15" i="2"/>
  <c r="S18" i="2" s="1"/>
  <c r="S31" i="2" s="1"/>
  <c r="S33" i="2" s="1"/>
  <c r="S37" i="2" s="1"/>
  <c r="S39" i="2" s="1"/>
  <c r="S70" i="2" s="1"/>
  <c r="S48" i="2"/>
  <c r="S49" i="2" s="1"/>
  <c r="S44" i="2"/>
  <c r="S45" i="2" s="1"/>
  <c r="R72" i="2" l="1"/>
  <c r="R74" i="2" s="1"/>
  <c r="T48" i="2"/>
  <c r="T49" i="2" s="1"/>
  <c r="T15" i="2"/>
  <c r="T18" i="2" s="1"/>
  <c r="T31" i="2" s="1"/>
  <c r="T33" i="2" s="1"/>
  <c r="T37" i="2" s="1"/>
  <c r="T39" i="2" s="1"/>
  <c r="T70" i="2" s="1"/>
  <c r="T44" i="2"/>
  <c r="T45" i="2" s="1"/>
  <c r="S53" i="2"/>
  <c r="S66" i="2" s="1"/>
  <c r="S71" i="2" s="1"/>
  <c r="S72" i="2" s="1"/>
  <c r="T53" i="2" l="1"/>
  <c r="T66" i="2" s="1"/>
  <c r="T71" i="2" s="1"/>
  <c r="T72" i="2" s="1"/>
  <c r="T74" i="2" s="1"/>
  <c r="S74" i="2"/>
  <c r="U44" i="2"/>
  <c r="U45" i="2" s="1"/>
  <c r="U15" i="2"/>
  <c r="U18" i="2" s="1"/>
  <c r="U31" i="2" s="1"/>
  <c r="U33" i="2" s="1"/>
  <c r="U37" i="2" s="1"/>
  <c r="U39" i="2" s="1"/>
  <c r="U70" i="2" s="1"/>
  <c r="U48" i="2"/>
  <c r="U49" i="2" s="1"/>
  <c r="U53" i="2" l="1"/>
  <c r="U66" i="2" s="1"/>
  <c r="U71" i="2" s="1"/>
  <c r="U72" i="2" s="1"/>
  <c r="U74" i="2" s="1"/>
  <c r="V48" i="2"/>
  <c r="V49" i="2" s="1"/>
  <c r="V15" i="2"/>
  <c r="V18" i="2" s="1"/>
  <c r="V31" i="2" s="1"/>
  <c r="V33" i="2" s="1"/>
  <c r="V37" i="2" s="1"/>
  <c r="V39" i="2" s="1"/>
  <c r="V70" i="2" s="1"/>
  <c r="V44" i="2"/>
  <c r="V45" i="2" s="1"/>
  <c r="V53" i="2" l="1"/>
  <c r="V66" i="2" s="1"/>
  <c r="V71" i="2" s="1"/>
  <c r="V72" i="2" s="1"/>
  <c r="V74" i="2" s="1"/>
  <c r="W48" i="2"/>
  <c r="W49" i="2" s="1"/>
  <c r="W15" i="2"/>
  <c r="W18" i="2" s="1"/>
  <c r="W31" i="2" s="1"/>
  <c r="W33" i="2" s="1"/>
  <c r="W37" i="2" s="1"/>
  <c r="W39" i="2" s="1"/>
  <c r="W70" i="2" s="1"/>
  <c r="W44" i="2"/>
  <c r="W45" i="2" s="1"/>
  <c r="W53" i="2" l="1"/>
  <c r="W66" i="2" s="1"/>
  <c r="W71" i="2" s="1"/>
  <c r="W72" i="2" s="1"/>
  <c r="X15" i="2"/>
  <c r="X18" i="2" s="1"/>
  <c r="X31" i="2" s="1"/>
  <c r="X33" i="2" s="1"/>
  <c r="X48" i="2"/>
  <c r="X49" i="2" s="1"/>
  <c r="X44" i="2"/>
  <c r="X45" i="2" s="1"/>
  <c r="X53" i="2" s="1"/>
  <c r="X66" i="2" s="1"/>
  <c r="X71" i="2" s="1"/>
  <c r="X37" i="2" l="1"/>
  <c r="X39" i="2" s="1"/>
  <c r="X70" i="2" s="1"/>
  <c r="X72" i="2" s="1"/>
  <c r="Y48" i="2"/>
  <c r="Y49" i="2" s="1"/>
  <c r="Y44" i="2"/>
  <c r="Y45" i="2" s="1"/>
  <c r="Y15" i="2"/>
  <c r="Y18" i="2" s="1"/>
  <c r="Y31" i="2" s="1"/>
  <c r="Y33" i="2" s="1"/>
  <c r="Y37" i="2" s="1"/>
  <c r="Y39" i="2" s="1"/>
  <c r="Y70" i="2" s="1"/>
  <c r="W74" i="2"/>
  <c r="Y53" i="2" l="1"/>
  <c r="Y66" i="2" s="1"/>
  <c r="Y71" i="2" s="1"/>
  <c r="Y72" i="2" s="1"/>
  <c r="Y74" i="2" s="1"/>
  <c r="X74" i="2"/>
  <c r="Z15" i="2"/>
  <c r="Z18" i="2" s="1"/>
  <c r="Z31" i="2" s="1"/>
  <c r="Z33" i="2" s="1"/>
  <c r="Z48" i="2"/>
  <c r="Z49" i="2" s="1"/>
  <c r="Z44" i="2"/>
  <c r="Z45" i="2" s="1"/>
  <c r="Z53" i="2" l="1"/>
  <c r="Z66" i="2" s="1"/>
  <c r="Z71" i="2" s="1"/>
  <c r="AA44" i="2"/>
  <c r="AA45" i="2" s="1"/>
  <c r="AA48" i="2"/>
  <c r="AA49" i="2" s="1"/>
  <c r="AA15" i="2"/>
  <c r="AA18" i="2" s="1"/>
  <c r="AA31" i="2" s="1"/>
  <c r="AA33" i="2" s="1"/>
  <c r="Z37" i="2"/>
  <c r="Z39" i="2" s="1"/>
  <c r="Z70" i="2" s="1"/>
  <c r="Z72" i="2" s="1"/>
  <c r="AA53" i="2" l="1"/>
  <c r="AA66" i="2" s="1"/>
  <c r="AA71" i="2" s="1"/>
  <c r="Z74" i="2"/>
  <c r="AB44" i="2"/>
  <c r="AB45" i="2" s="1"/>
  <c r="AB15" i="2"/>
  <c r="AB18" i="2" s="1"/>
  <c r="AB31" i="2" s="1"/>
  <c r="AB33" i="2" s="1"/>
  <c r="AB37" i="2" s="1"/>
  <c r="AB39" i="2" s="1"/>
  <c r="AB70" i="2" s="1"/>
  <c r="AB48" i="2"/>
  <c r="AB49" i="2" s="1"/>
  <c r="AA37" i="2"/>
  <c r="AA39" i="2" s="1"/>
  <c r="AA70" i="2" s="1"/>
  <c r="AA72" i="2" l="1"/>
  <c r="AA74" i="2" s="1"/>
  <c r="AB53" i="2"/>
  <c r="AB66" i="2" s="1"/>
  <c r="AB71" i="2" s="1"/>
  <c r="AB72" i="2" s="1"/>
  <c r="AC48" i="2"/>
  <c r="AC49" i="2" s="1"/>
  <c r="AC44" i="2"/>
  <c r="AC45" i="2" s="1"/>
  <c r="AC15" i="2"/>
  <c r="AC18" i="2" s="1"/>
  <c r="AC31" i="2" s="1"/>
  <c r="AC33" i="2" s="1"/>
  <c r="AB74" i="2" l="1"/>
  <c r="AC53" i="2"/>
  <c r="AC66" i="2" s="1"/>
  <c r="AC71" i="2" s="1"/>
  <c r="AC37" i="2"/>
  <c r="AC39" i="2" s="1"/>
  <c r="AC70" i="2" s="1"/>
  <c r="AD48" i="2"/>
  <c r="AD49" i="2" s="1"/>
  <c r="AD44" i="2"/>
  <c r="AD45" i="2" s="1"/>
  <c r="AD15" i="2"/>
  <c r="AD18" i="2" s="1"/>
  <c r="AD31" i="2" s="1"/>
  <c r="AD33" i="2" s="1"/>
  <c r="AC72" i="2" l="1"/>
  <c r="AC74" i="2" s="1"/>
  <c r="AD53" i="2"/>
  <c r="AD66" i="2" s="1"/>
  <c r="AD71" i="2" s="1"/>
  <c r="AD37" i="2"/>
  <c r="AD39" i="2" s="1"/>
  <c r="AD70" i="2" s="1"/>
  <c r="AE48" i="2"/>
  <c r="AE49" i="2" s="1"/>
  <c r="AE44" i="2"/>
  <c r="AE45" i="2" s="1"/>
  <c r="AE15" i="2"/>
  <c r="AE18" i="2" s="1"/>
  <c r="AE31" i="2" s="1"/>
  <c r="AE33" i="2" s="1"/>
  <c r="AE37" i="2" s="1"/>
  <c r="AE39" i="2" s="1"/>
  <c r="AE70" i="2" s="1"/>
  <c r="AE53" i="2" l="1"/>
  <c r="AE66" i="2" s="1"/>
  <c r="AE71" i="2" s="1"/>
  <c r="AE72" i="2" s="1"/>
  <c r="AD72" i="2"/>
  <c r="AD74" i="2" s="1"/>
  <c r="AE74" i="2" l="1"/>
</calcChain>
</file>

<file path=xl/sharedStrings.xml><?xml version="1.0" encoding="utf-8"?>
<sst xmlns="http://schemas.openxmlformats.org/spreadsheetml/2006/main" count="49" uniqueCount="45">
  <si>
    <t>2016E</t>
  </si>
  <si>
    <t>2015E</t>
  </si>
  <si>
    <t>TripScout Financial Model</t>
  </si>
  <si>
    <t>User Growth</t>
  </si>
  <si>
    <t>Organic</t>
  </si>
  <si>
    <t>Organic Downloads</t>
  </si>
  <si>
    <t>x Number of Cities</t>
  </si>
  <si>
    <t>/ CPI</t>
  </si>
  <si>
    <t>x Price</t>
  </si>
  <si>
    <t>Gross Revenue</t>
  </si>
  <si>
    <t>- Apple Commission</t>
  </si>
  <si>
    <t>Payout</t>
  </si>
  <si>
    <t>Net Revenue</t>
  </si>
  <si>
    <t>Overhead</t>
  </si>
  <si>
    <t>Cost per City Guide</t>
  </si>
  <si>
    <t>Hosting</t>
  </si>
  <si>
    <t>Direct Costs</t>
  </si>
  <si>
    <t>Total Costs</t>
  </si>
  <si>
    <t>Cash Flow</t>
  </si>
  <si>
    <t>Revenue</t>
  </si>
  <si>
    <t>- Cash Expenses</t>
  </si>
  <si>
    <t>Marketing</t>
  </si>
  <si>
    <t>Advertising</t>
  </si>
  <si>
    <t>2017E</t>
  </si>
  <si>
    <t>Cumulative Cash Flow</t>
  </si>
  <si>
    <t>Finance &amp; Legal</t>
  </si>
  <si>
    <t>Paid Acquisition</t>
  </si>
  <si>
    <t>Number of Downloads / City</t>
  </si>
  <si>
    <t>x City</t>
  </si>
  <si>
    <t>x Conversion Rate</t>
  </si>
  <si>
    <t>Organic Purchases</t>
  </si>
  <si>
    <t>Marketing Spend</t>
  </si>
  <si>
    <t>Paid Downloads</t>
  </si>
  <si>
    <t>Total Number of Purchases</t>
  </si>
  <si>
    <t>- Charity</t>
  </si>
  <si>
    <t>Paid Purchases</t>
  </si>
  <si>
    <t>Cost for Guides</t>
  </si>
  <si>
    <t>Cost per City</t>
  </si>
  <si>
    <t>Cost for Travel</t>
  </si>
  <si>
    <t>Total Direct Costs</t>
  </si>
  <si>
    <t>Development Costs</t>
  </si>
  <si>
    <t>Office Expensees</t>
  </si>
  <si>
    <t>Misc &amp; Other</t>
  </si>
  <si>
    <t>Total Operating Costs</t>
  </si>
  <si>
    <t>Guide Creator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</si>
</sst>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164" formatCode="mmm"/>
    <numFmt numFmtId="167" formatCode="#,##0_);\(#,##0\);\ \-\ \-\ "/>
    <numFmt numFmtId="168" formatCode="&quot;$&quot;#,##0.00_);\(&quot;$&quot;#,##0.00\);\ \-\ \-\ "/>
    <numFmt numFmtId="169" formatCode="#,##0.0%_);\(#,##0.0%\);\ \-\ \-\ "/>
    <numFmt numFmtId="170" formatCode="&quot;$&quot;#,##0_);\(&quot;$&quot;#,##0\);\ \-\ \-\ "/>
  </numFmts>
  <fonts count="11">
    <font>
      <sz val="11"/>
      <color theme="1"/>
      <name val="Calibri"/>
      <family val="2"/>
      <scheme val="minor"/>
    </font>
    <font>
      <sz val="8"/>
      <color theme="1"/>
      <name val="Calibri "/>
    </font>
    <font>
      <b/>
      <u val="singleAccounting"/>
      <sz val="8"/>
      <color theme="1"/>
      <name val="Calibri "/>
    </font>
    <font>
      <u val="singleAccounting"/>
      <sz val="8"/>
      <color theme="1"/>
      <name val="Calibri "/>
    </font>
    <font>
      <b/>
      <sz val="13"/>
      <color theme="1"/>
      <name val="Calibri "/>
    </font>
    <font>
      <b/>
      <sz val="14"/>
      <color theme="1"/>
      <name val="Calibri "/>
    </font>
    <font>
      <b/>
      <u/>
      <sz val="8"/>
      <color theme="1"/>
      <name val="Calibri "/>
    </font>
    <font>
      <u/>
      <sz val="8"/>
      <color theme="1"/>
      <name val="Calibri "/>
    </font>
    <font>
      <sz val="8"/>
      <color rgb="FF0000FF"/>
      <name val="Calibri "/>
    </font>
    <font>
      <sz val="8"/>
      <color rgb="FF008000"/>
      <name val="Calibri "/>
    </font>
    <font>
      <sz val="8"/>
      <color rgb="FF000000"/>
      <name val="Calibri 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quotePrefix="1" applyFont="1" applyBorder="1" applyAlignment="1">
      <alignment horizontal="centerContinuous" vertical="center"/>
    </xf>
    <xf numFmtId="0" fontId="3" fillId="0" borderId="0" xfId="0" applyFont="1" applyBorder="1" applyAlignment="1">
      <alignment horizontal="centerContinuous" vertical="center"/>
    </xf>
    <xf numFmtId="0" fontId="1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horizontal="centerContinuous" vertical="center"/>
    </xf>
    <xf numFmtId="0" fontId="1" fillId="0" borderId="0" xfId="0" applyFont="1"/>
    <xf numFmtId="0" fontId="4" fillId="0" borderId="1" xfId="0" applyFont="1" applyBorder="1" applyAlignment="1">
      <alignment vertical="center"/>
    </xf>
    <xf numFmtId="0" fontId="1" fillId="0" borderId="1" xfId="0" applyFont="1" applyBorder="1"/>
    <xf numFmtId="0" fontId="5" fillId="0" borderId="0" xfId="0" applyFont="1" applyBorder="1" applyAlignment="1">
      <alignment vertical="center"/>
    </xf>
    <xf numFmtId="0" fontId="1" fillId="0" borderId="2" xfId="0" applyFont="1" applyBorder="1"/>
    <xf numFmtId="0" fontId="1" fillId="0" borderId="0" xfId="0" applyFont="1" applyAlignment="1">
      <alignment horizontal="left" indent="1"/>
    </xf>
    <xf numFmtId="167" fontId="1" fillId="0" borderId="2" xfId="0" applyNumberFormat="1" applyFont="1" applyBorder="1"/>
    <xf numFmtId="167" fontId="8" fillId="0" borderId="2" xfId="0" applyNumberFormat="1" applyFont="1" applyBorder="1"/>
    <xf numFmtId="0" fontId="1" fillId="0" borderId="3" xfId="0" applyFont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0" fontId="1" fillId="0" borderId="0" xfId="0" applyFont="1" applyBorder="1"/>
    <xf numFmtId="167" fontId="1" fillId="0" borderId="0" xfId="0" applyNumberFormat="1" applyFont="1" applyBorder="1"/>
    <xf numFmtId="0" fontId="1" fillId="0" borderId="3" xfId="0" applyFont="1" applyBorder="1"/>
    <xf numFmtId="170" fontId="9" fillId="0" borderId="0" xfId="0" applyNumberFormat="1" applyFont="1"/>
    <xf numFmtId="168" fontId="8" fillId="0" borderId="2" xfId="0" applyNumberFormat="1" applyFont="1" applyBorder="1"/>
    <xf numFmtId="169" fontId="8" fillId="0" borderId="2" xfId="0" applyNumberFormat="1" applyFont="1" applyBorder="1"/>
    <xf numFmtId="170" fontId="1" fillId="0" borderId="0" xfId="0" applyNumberFormat="1" applyFont="1" applyBorder="1"/>
    <xf numFmtId="7" fontId="1" fillId="0" borderId="0" xfId="0" applyNumberFormat="1" applyFont="1" applyBorder="1"/>
    <xf numFmtId="170" fontId="9" fillId="0" borderId="0" xfId="0" applyNumberFormat="1" applyFont="1" applyBorder="1"/>
    <xf numFmtId="170" fontId="10" fillId="0" borderId="3" xfId="0" applyNumberFormat="1" applyFont="1" applyBorder="1"/>
    <xf numFmtId="0" fontId="1" fillId="0" borderId="2" xfId="0" quotePrefix="1" applyFont="1" applyBorder="1" applyAlignment="1">
      <alignment horizontal="left"/>
    </xf>
    <xf numFmtId="0" fontId="6" fillId="0" borderId="0" xfId="0" applyFont="1" applyBorder="1"/>
    <xf numFmtId="0" fontId="7" fillId="0" borderId="0" xfId="0" applyFont="1" applyBorder="1"/>
    <xf numFmtId="167" fontId="8" fillId="0" borderId="0" xfId="0" applyNumberFormat="1" applyFont="1" applyBorder="1"/>
    <xf numFmtId="0" fontId="1" fillId="0" borderId="0" xfId="0" applyFont="1" applyBorder="1" applyAlignment="1">
      <alignment horizontal="left"/>
    </xf>
    <xf numFmtId="169" fontId="8" fillId="0" borderId="0" xfId="0" applyNumberFormat="1" applyFont="1" applyBorder="1"/>
    <xf numFmtId="170" fontId="8" fillId="0" borderId="0" xfId="0" applyNumberFormat="1" applyFont="1" applyBorder="1"/>
    <xf numFmtId="168" fontId="8" fillId="0" borderId="0" xfId="0" applyNumberFormat="1" applyFont="1" applyBorder="1"/>
    <xf numFmtId="167" fontId="9" fillId="0" borderId="0" xfId="0" applyNumberFormat="1" applyFont="1" applyBorder="1"/>
    <xf numFmtId="170" fontId="10" fillId="0" borderId="0" xfId="0" applyNumberFormat="1" applyFont="1" applyBorder="1"/>
    <xf numFmtId="167" fontId="10" fillId="0" borderId="0" xfId="0" applyNumberFormat="1" applyFont="1" applyBorder="1"/>
    <xf numFmtId="0" fontId="1" fillId="0" borderId="0" xfId="0" quotePrefix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quotePrefix="1" applyFont="1" applyBorder="1"/>
    <xf numFmtId="0" fontId="6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"/>
  <sheetViews>
    <sheetView showGridLines="0" tabSelected="1" zoomScale="150" zoomScaleNormal="15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2" sqref="A2"/>
    </sheetView>
  </sheetViews>
  <sheetFormatPr defaultRowHeight="15"/>
  <cols>
    <col min="1" max="1" width="17" customWidth="1"/>
  </cols>
  <sheetData>
    <row r="1" spans="1:31" s="6" customFormat="1" ht="5.0999999999999996" customHeight="1"/>
    <row r="2" spans="1:31" s="6" customFormat="1" ht="18">
      <c r="A2" s="9" t="s">
        <v>2</v>
      </c>
    </row>
    <row r="3" spans="1:31" s="6" customFormat="1" ht="5.0999999999999996" customHeight="1" thickBo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31" s="6" customFormat="1" ht="11.25"/>
    <row r="5" spans="1:31" s="6" customFormat="1" ht="11.25"/>
    <row r="6" spans="1:31" s="1" customFormat="1" ht="9.75" customHeight="1">
      <c r="C6" s="2" t="s">
        <v>1</v>
      </c>
      <c r="D6" s="3"/>
      <c r="E6" s="3"/>
      <c r="F6" s="3"/>
      <c r="G6" s="3"/>
      <c r="H6" s="2" t="s">
        <v>0</v>
      </c>
      <c r="I6" s="3"/>
      <c r="J6" s="3"/>
      <c r="K6" s="3"/>
      <c r="L6" s="3"/>
      <c r="M6" s="3"/>
      <c r="N6" s="3"/>
      <c r="O6" s="2"/>
      <c r="P6" s="3"/>
      <c r="Q6" s="3"/>
      <c r="R6" s="3"/>
      <c r="S6" s="3"/>
      <c r="T6" s="2" t="s">
        <v>23</v>
      </c>
      <c r="U6" s="3"/>
      <c r="V6" s="3"/>
      <c r="W6" s="3"/>
      <c r="X6" s="3"/>
      <c r="Y6" s="3"/>
      <c r="Z6" s="3"/>
      <c r="AA6" s="2"/>
      <c r="AB6" s="3"/>
      <c r="AC6" s="3"/>
      <c r="AD6" s="3"/>
      <c r="AE6" s="3"/>
    </row>
    <row r="7" spans="1:31" s="1" customFormat="1" ht="3" customHeight="1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31" s="1" customFormat="1" ht="9.75" customHeight="1">
      <c r="C8" s="5">
        <v>42247</v>
      </c>
      <c r="D8" s="5">
        <f t="shared" ref="D8:S8" si="0">+EOMONTH(C8,1)</f>
        <v>42277</v>
      </c>
      <c r="E8" s="5">
        <f t="shared" si="0"/>
        <v>42308</v>
      </c>
      <c r="F8" s="5">
        <f t="shared" si="0"/>
        <v>42338</v>
      </c>
      <c r="G8" s="5">
        <f t="shared" si="0"/>
        <v>42369</v>
      </c>
      <c r="H8" s="5">
        <f t="shared" si="0"/>
        <v>42400</v>
      </c>
      <c r="I8" s="5">
        <f t="shared" si="0"/>
        <v>42429</v>
      </c>
      <c r="J8" s="5">
        <f t="shared" si="0"/>
        <v>42460</v>
      </c>
      <c r="K8" s="5">
        <f t="shared" si="0"/>
        <v>42490</v>
      </c>
      <c r="L8" s="5">
        <f t="shared" si="0"/>
        <v>42521</v>
      </c>
      <c r="M8" s="5">
        <f t="shared" si="0"/>
        <v>42551</v>
      </c>
      <c r="N8" s="5">
        <f t="shared" si="0"/>
        <v>42582</v>
      </c>
      <c r="O8" s="5">
        <f t="shared" si="0"/>
        <v>42613</v>
      </c>
      <c r="P8" s="5">
        <f t="shared" si="0"/>
        <v>42643</v>
      </c>
      <c r="Q8" s="5">
        <f t="shared" si="0"/>
        <v>42674</v>
      </c>
      <c r="R8" s="5">
        <f t="shared" si="0"/>
        <v>42704</v>
      </c>
      <c r="S8" s="5">
        <f t="shared" si="0"/>
        <v>42735</v>
      </c>
      <c r="T8" s="5">
        <f t="shared" ref="T8" si="1">+EOMONTH(S8,1)</f>
        <v>42766</v>
      </c>
      <c r="U8" s="5">
        <f t="shared" ref="U8" si="2">+EOMONTH(T8,1)</f>
        <v>42794</v>
      </c>
      <c r="V8" s="5">
        <f t="shared" ref="V8" si="3">+EOMONTH(U8,1)</f>
        <v>42825</v>
      </c>
      <c r="W8" s="5">
        <f t="shared" ref="W8" si="4">+EOMONTH(V8,1)</f>
        <v>42855</v>
      </c>
      <c r="X8" s="5">
        <f t="shared" ref="X8" si="5">+EOMONTH(W8,1)</f>
        <v>42886</v>
      </c>
      <c r="Y8" s="5">
        <f t="shared" ref="Y8" si="6">+EOMONTH(X8,1)</f>
        <v>42916</v>
      </c>
      <c r="Z8" s="5">
        <f t="shared" ref="Z8" si="7">+EOMONTH(Y8,1)</f>
        <v>42947</v>
      </c>
      <c r="AA8" s="5">
        <f t="shared" ref="AA8" si="8">+EOMONTH(Z8,1)</f>
        <v>42978</v>
      </c>
      <c r="AB8" s="5">
        <f t="shared" ref="AB8" si="9">+EOMONTH(AA8,1)</f>
        <v>43008</v>
      </c>
      <c r="AC8" s="5">
        <f t="shared" ref="AC8" si="10">+EOMONTH(AB8,1)</f>
        <v>43039</v>
      </c>
      <c r="AD8" s="5">
        <f t="shared" ref="AD8" si="11">+EOMONTH(AC8,1)</f>
        <v>43069</v>
      </c>
      <c r="AE8" s="5">
        <f t="shared" ref="AE8" si="12">+EOMONTH(AD8,1)</f>
        <v>43100</v>
      </c>
    </row>
    <row r="9" spans="1:31" s="16" customFormat="1" ht="11.25">
      <c r="A9" s="27" t="s">
        <v>3</v>
      </c>
    </row>
    <row r="10" spans="1:31" s="16" customFormat="1" ht="5.0999999999999996" customHeight="1"/>
    <row r="11" spans="1:31" s="16" customFormat="1" ht="11.25">
      <c r="A11" s="28" t="s">
        <v>4</v>
      </c>
    </row>
    <row r="12" spans="1:31" s="16" customFormat="1" ht="5.0999999999999996" customHeight="1"/>
    <row r="13" spans="1:31" s="16" customFormat="1" ht="11.25">
      <c r="A13" s="16" t="s">
        <v>27</v>
      </c>
      <c r="C13" s="29">
        <v>1000</v>
      </c>
      <c r="D13" s="29">
        <v>1000</v>
      </c>
      <c r="E13" s="29">
        <v>1000</v>
      </c>
      <c r="F13" s="29">
        <v>1000</v>
      </c>
      <c r="G13" s="29">
        <v>1000</v>
      </c>
      <c r="H13" s="29">
        <v>1000</v>
      </c>
      <c r="I13" s="29">
        <v>1000</v>
      </c>
      <c r="J13" s="29">
        <v>1000</v>
      </c>
      <c r="K13" s="29">
        <v>1000</v>
      </c>
      <c r="L13" s="29">
        <v>1000</v>
      </c>
      <c r="M13" s="29">
        <v>1000</v>
      </c>
      <c r="N13" s="29">
        <v>1000</v>
      </c>
      <c r="O13" s="29">
        <v>1000</v>
      </c>
      <c r="P13" s="29">
        <v>1000</v>
      </c>
      <c r="Q13" s="29">
        <v>1000</v>
      </c>
      <c r="R13" s="29">
        <v>1000</v>
      </c>
      <c r="S13" s="29">
        <v>1000</v>
      </c>
      <c r="T13" s="29">
        <v>1000</v>
      </c>
      <c r="U13" s="29">
        <v>1000</v>
      </c>
      <c r="V13" s="29">
        <v>1000</v>
      </c>
      <c r="W13" s="29">
        <v>1000</v>
      </c>
      <c r="X13" s="29">
        <v>1000</v>
      </c>
      <c r="Y13" s="29">
        <v>1000</v>
      </c>
      <c r="Z13" s="29">
        <v>1000</v>
      </c>
      <c r="AA13" s="29">
        <v>1000</v>
      </c>
      <c r="AB13" s="29">
        <v>1000</v>
      </c>
      <c r="AC13" s="29">
        <v>1000</v>
      </c>
      <c r="AD13" s="29">
        <v>1000</v>
      </c>
      <c r="AE13" s="29">
        <v>1000</v>
      </c>
    </row>
    <row r="14" spans="1:31" s="16" customFormat="1" ht="11.25">
      <c r="A14" s="10" t="s">
        <v>28</v>
      </c>
      <c r="B14" s="10"/>
      <c r="C14" s="13">
        <v>1</v>
      </c>
      <c r="D14" s="13">
        <v>2</v>
      </c>
      <c r="E14" s="13">
        <f>D14+3</f>
        <v>5</v>
      </c>
      <c r="F14" s="13">
        <f t="shared" ref="F14:I14" si="13">E14+3</f>
        <v>8</v>
      </c>
      <c r="G14" s="13">
        <f t="shared" si="13"/>
        <v>11</v>
      </c>
      <c r="H14" s="13">
        <f t="shared" si="13"/>
        <v>14</v>
      </c>
      <c r="I14" s="13">
        <f t="shared" si="13"/>
        <v>17</v>
      </c>
      <c r="J14" s="13">
        <f>I14+4</f>
        <v>21</v>
      </c>
      <c r="K14" s="13">
        <f t="shared" ref="K14:O14" si="14">J14+4</f>
        <v>25</v>
      </c>
      <c r="L14" s="13">
        <f t="shared" si="14"/>
        <v>29</v>
      </c>
      <c r="M14" s="13">
        <f t="shared" si="14"/>
        <v>33</v>
      </c>
      <c r="N14" s="13">
        <f t="shared" si="14"/>
        <v>37</v>
      </c>
      <c r="O14" s="13">
        <f t="shared" si="14"/>
        <v>41</v>
      </c>
      <c r="P14" s="13">
        <f>O14+5</f>
        <v>46</v>
      </c>
      <c r="Q14" s="13">
        <f t="shared" ref="Q14:Z14" si="15">P14+5</f>
        <v>51</v>
      </c>
      <c r="R14" s="13">
        <f t="shared" si="15"/>
        <v>56</v>
      </c>
      <c r="S14" s="13">
        <f t="shared" si="15"/>
        <v>61</v>
      </c>
      <c r="T14" s="13">
        <f t="shared" si="15"/>
        <v>66</v>
      </c>
      <c r="U14" s="13">
        <f t="shared" si="15"/>
        <v>71</v>
      </c>
      <c r="V14" s="13">
        <f t="shared" si="15"/>
        <v>76</v>
      </c>
      <c r="W14" s="13">
        <f t="shared" si="15"/>
        <v>81</v>
      </c>
      <c r="X14" s="13">
        <f t="shared" si="15"/>
        <v>86</v>
      </c>
      <c r="Y14" s="13">
        <f t="shared" si="15"/>
        <v>91</v>
      </c>
      <c r="Z14" s="13">
        <f t="shared" si="15"/>
        <v>96</v>
      </c>
      <c r="AA14" s="13">
        <v>100</v>
      </c>
      <c r="AB14" s="13">
        <v>100</v>
      </c>
      <c r="AC14" s="13">
        <v>100</v>
      </c>
      <c r="AD14" s="13">
        <v>100</v>
      </c>
      <c r="AE14" s="13">
        <v>100</v>
      </c>
    </row>
    <row r="15" spans="1:31" s="16" customFormat="1" ht="11.25">
      <c r="A15" s="15" t="s">
        <v>5</v>
      </c>
      <c r="C15" s="17">
        <f>C13*C14</f>
        <v>1000</v>
      </c>
      <c r="D15" s="17">
        <f t="shared" ref="D15:S15" si="16">D13*D14</f>
        <v>2000</v>
      </c>
      <c r="E15" s="17">
        <f t="shared" si="16"/>
        <v>5000</v>
      </c>
      <c r="F15" s="17">
        <f t="shared" si="16"/>
        <v>8000</v>
      </c>
      <c r="G15" s="17">
        <f t="shared" si="16"/>
        <v>11000</v>
      </c>
      <c r="H15" s="17">
        <f t="shared" si="16"/>
        <v>14000</v>
      </c>
      <c r="I15" s="17">
        <f t="shared" si="16"/>
        <v>17000</v>
      </c>
      <c r="J15" s="17">
        <f t="shared" si="16"/>
        <v>21000</v>
      </c>
      <c r="K15" s="17">
        <f t="shared" si="16"/>
        <v>25000</v>
      </c>
      <c r="L15" s="17">
        <f t="shared" si="16"/>
        <v>29000</v>
      </c>
      <c r="M15" s="17">
        <f t="shared" si="16"/>
        <v>33000</v>
      </c>
      <c r="N15" s="17">
        <f t="shared" si="16"/>
        <v>37000</v>
      </c>
      <c r="O15" s="17">
        <f t="shared" si="16"/>
        <v>41000</v>
      </c>
      <c r="P15" s="17">
        <f t="shared" si="16"/>
        <v>46000</v>
      </c>
      <c r="Q15" s="17">
        <f t="shared" si="16"/>
        <v>51000</v>
      </c>
      <c r="R15" s="17">
        <f t="shared" si="16"/>
        <v>56000</v>
      </c>
      <c r="S15" s="17">
        <f t="shared" si="16"/>
        <v>61000</v>
      </c>
      <c r="T15" s="17">
        <f t="shared" ref="T15" si="17">T13*T14</f>
        <v>66000</v>
      </c>
      <c r="U15" s="17">
        <f t="shared" ref="U15" si="18">U13*U14</f>
        <v>71000</v>
      </c>
      <c r="V15" s="17">
        <f t="shared" ref="V15" si="19">V13*V14</f>
        <v>76000</v>
      </c>
      <c r="W15" s="17">
        <f t="shared" ref="W15" si="20">W13*W14</f>
        <v>81000</v>
      </c>
      <c r="X15" s="17">
        <f t="shared" ref="X15" si="21">X13*X14</f>
        <v>86000</v>
      </c>
      <c r="Y15" s="17">
        <f t="shared" ref="Y15" si="22">Y13*Y14</f>
        <v>91000</v>
      </c>
      <c r="Z15" s="17">
        <f t="shared" ref="Z15" si="23">Z13*Z14</f>
        <v>96000</v>
      </c>
      <c r="AA15" s="17">
        <f t="shared" ref="AA15" si="24">AA13*AA14</f>
        <v>100000</v>
      </c>
      <c r="AB15" s="17">
        <f t="shared" ref="AB15" si="25">AB13*AB14</f>
        <v>100000</v>
      </c>
      <c r="AC15" s="17">
        <f t="shared" ref="AC15" si="26">AC13*AC14</f>
        <v>100000</v>
      </c>
      <c r="AD15" s="17">
        <f t="shared" ref="AD15" si="27">AD13*AD14</f>
        <v>100000</v>
      </c>
      <c r="AE15" s="17">
        <f t="shared" ref="AE15" si="28">AE13*AE14</f>
        <v>100000</v>
      </c>
    </row>
    <row r="16" spans="1:31" s="16" customFormat="1" ht="11.25"/>
    <row r="17" spans="1:31" s="16" customFormat="1" ht="11.25">
      <c r="A17" s="38" t="s">
        <v>29</v>
      </c>
      <c r="B17" s="10"/>
      <c r="C17" s="21">
        <v>0.11</v>
      </c>
      <c r="D17" s="21">
        <v>0.12</v>
      </c>
      <c r="E17" s="21">
        <v>0.13</v>
      </c>
      <c r="F17" s="21">
        <v>0.14000000000000001</v>
      </c>
      <c r="G17" s="21">
        <v>0.15</v>
      </c>
      <c r="H17" s="21">
        <v>0.15</v>
      </c>
      <c r="I17" s="21">
        <v>0.15</v>
      </c>
      <c r="J17" s="21">
        <v>0.15</v>
      </c>
      <c r="K17" s="21">
        <v>0.15</v>
      </c>
      <c r="L17" s="21">
        <v>0.15</v>
      </c>
      <c r="M17" s="21">
        <v>0.15</v>
      </c>
      <c r="N17" s="21">
        <v>0.15</v>
      </c>
      <c r="O17" s="21">
        <v>0.15</v>
      </c>
      <c r="P17" s="21">
        <v>0.15</v>
      </c>
      <c r="Q17" s="21">
        <v>0.15</v>
      </c>
      <c r="R17" s="21">
        <v>0.15</v>
      </c>
      <c r="S17" s="21">
        <v>0.15</v>
      </c>
      <c r="T17" s="21">
        <v>0.15</v>
      </c>
      <c r="U17" s="21">
        <v>0.15</v>
      </c>
      <c r="V17" s="21">
        <v>0.15</v>
      </c>
      <c r="W17" s="21">
        <v>0.15</v>
      </c>
      <c r="X17" s="21">
        <v>0.15</v>
      </c>
      <c r="Y17" s="21">
        <v>0.15</v>
      </c>
      <c r="Z17" s="21">
        <v>0.15</v>
      </c>
      <c r="AA17" s="21">
        <v>0.15</v>
      </c>
      <c r="AB17" s="21">
        <v>0.15</v>
      </c>
      <c r="AC17" s="21">
        <v>0.15</v>
      </c>
      <c r="AD17" s="21">
        <v>0.15</v>
      </c>
      <c r="AE17" s="21">
        <v>0.15</v>
      </c>
    </row>
    <row r="18" spans="1:31" s="16" customFormat="1" ht="11.25">
      <c r="A18" s="15" t="s">
        <v>30</v>
      </c>
      <c r="C18" s="17">
        <f>C15*C17</f>
        <v>110</v>
      </c>
      <c r="D18" s="17">
        <f t="shared" ref="D18:S18" si="29">D15*D17</f>
        <v>240</v>
      </c>
      <c r="E18" s="17">
        <f t="shared" si="29"/>
        <v>650</v>
      </c>
      <c r="F18" s="17">
        <f t="shared" si="29"/>
        <v>1120</v>
      </c>
      <c r="G18" s="17">
        <f t="shared" si="29"/>
        <v>1650</v>
      </c>
      <c r="H18" s="17">
        <f t="shared" si="29"/>
        <v>2100</v>
      </c>
      <c r="I18" s="17">
        <f t="shared" si="29"/>
        <v>2550</v>
      </c>
      <c r="J18" s="17">
        <f t="shared" si="29"/>
        <v>3150</v>
      </c>
      <c r="K18" s="17">
        <f t="shared" si="29"/>
        <v>3750</v>
      </c>
      <c r="L18" s="17">
        <f t="shared" si="29"/>
        <v>4350</v>
      </c>
      <c r="M18" s="17">
        <f t="shared" si="29"/>
        <v>4950</v>
      </c>
      <c r="N18" s="17">
        <f t="shared" si="29"/>
        <v>5550</v>
      </c>
      <c r="O18" s="17">
        <f t="shared" si="29"/>
        <v>6150</v>
      </c>
      <c r="P18" s="17">
        <f t="shared" si="29"/>
        <v>6900</v>
      </c>
      <c r="Q18" s="17">
        <f t="shared" si="29"/>
        <v>7650</v>
      </c>
      <c r="R18" s="17">
        <f t="shared" si="29"/>
        <v>8400</v>
      </c>
      <c r="S18" s="17">
        <f t="shared" si="29"/>
        <v>9150</v>
      </c>
      <c r="T18" s="17">
        <f t="shared" ref="T18" si="30">T15*T17</f>
        <v>9900</v>
      </c>
      <c r="U18" s="17">
        <f t="shared" ref="U18" si="31">U15*U17</f>
        <v>10650</v>
      </c>
      <c r="V18" s="17">
        <f t="shared" ref="V18" si="32">V15*V17</f>
        <v>11400</v>
      </c>
      <c r="W18" s="17">
        <f t="shared" ref="W18" si="33">W15*W17</f>
        <v>12150</v>
      </c>
      <c r="X18" s="17">
        <f t="shared" ref="X18" si="34">X15*X17</f>
        <v>12900</v>
      </c>
      <c r="Y18" s="17">
        <f t="shared" ref="Y18" si="35">Y15*Y17</f>
        <v>13650</v>
      </c>
      <c r="Z18" s="17">
        <f t="shared" ref="Z18" si="36">Z15*Z17</f>
        <v>14400</v>
      </c>
      <c r="AA18" s="17">
        <f t="shared" ref="AA18" si="37">AA15*AA17</f>
        <v>15000</v>
      </c>
      <c r="AB18" s="17">
        <f t="shared" ref="AB18" si="38">AB15*AB17</f>
        <v>15000</v>
      </c>
      <c r="AC18" s="17">
        <f t="shared" ref="AC18" si="39">AC15*AC17</f>
        <v>15000</v>
      </c>
      <c r="AD18" s="17">
        <f t="shared" ref="AD18" si="40">AD15*AD17</f>
        <v>15000</v>
      </c>
      <c r="AE18" s="17">
        <f t="shared" ref="AE18" si="41">AE15*AE17</f>
        <v>15000</v>
      </c>
    </row>
    <row r="19" spans="1:31" s="16" customFormat="1" ht="11.25">
      <c r="A19" s="15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spans="1:31" s="16" customFormat="1" ht="11.25">
      <c r="A20" s="28" t="s">
        <v>26</v>
      </c>
    </row>
    <row r="21" spans="1:31" s="16" customFormat="1" ht="5.0999999999999996" customHeight="1"/>
    <row r="22" spans="1:31" s="16" customFormat="1" ht="11.25">
      <c r="A22" s="16" t="s">
        <v>31</v>
      </c>
      <c r="C22" s="32">
        <v>500</v>
      </c>
      <c r="D22" s="32">
        <v>500</v>
      </c>
      <c r="E22" s="32">
        <v>500</v>
      </c>
      <c r="F22" s="32">
        <v>500</v>
      </c>
      <c r="G22" s="32">
        <v>500</v>
      </c>
      <c r="H22" s="32">
        <v>500</v>
      </c>
      <c r="I22" s="32">
        <v>500</v>
      </c>
      <c r="J22" s="32">
        <v>500</v>
      </c>
      <c r="K22" s="32">
        <v>500</v>
      </c>
      <c r="L22" s="32">
        <v>500</v>
      </c>
      <c r="M22" s="32">
        <v>500</v>
      </c>
      <c r="N22" s="32">
        <v>500</v>
      </c>
      <c r="O22" s="32">
        <v>500</v>
      </c>
      <c r="P22" s="32">
        <v>500</v>
      </c>
      <c r="Q22" s="32">
        <v>500</v>
      </c>
      <c r="R22" s="32">
        <v>500</v>
      </c>
      <c r="S22" s="32">
        <v>500</v>
      </c>
      <c r="T22" s="32">
        <v>500</v>
      </c>
      <c r="U22" s="32">
        <v>500</v>
      </c>
      <c r="V22" s="32">
        <v>500</v>
      </c>
      <c r="W22" s="32">
        <v>500</v>
      </c>
      <c r="X22" s="32">
        <v>500</v>
      </c>
      <c r="Y22" s="32">
        <v>500</v>
      </c>
      <c r="Z22" s="32">
        <v>500</v>
      </c>
      <c r="AA22" s="32">
        <v>500</v>
      </c>
      <c r="AB22" s="32">
        <v>500</v>
      </c>
      <c r="AC22" s="32">
        <v>500</v>
      </c>
      <c r="AD22" s="32">
        <v>500</v>
      </c>
      <c r="AE22" s="32">
        <v>500</v>
      </c>
    </row>
    <row r="23" spans="1:31" s="16" customFormat="1" ht="11.25">
      <c r="A23" s="39" t="s">
        <v>7</v>
      </c>
      <c r="B23" s="10"/>
      <c r="C23" s="20">
        <v>0.24</v>
      </c>
      <c r="D23" s="20">
        <v>0.25</v>
      </c>
      <c r="E23" s="20">
        <v>0.25</v>
      </c>
      <c r="F23" s="20">
        <v>0.25</v>
      </c>
      <c r="G23" s="20">
        <v>0.25</v>
      </c>
      <c r="H23" s="20">
        <v>0.25</v>
      </c>
      <c r="I23" s="20">
        <v>0.25</v>
      </c>
      <c r="J23" s="20">
        <v>0.25</v>
      </c>
      <c r="K23" s="20">
        <v>0.25</v>
      </c>
      <c r="L23" s="20">
        <v>0.25</v>
      </c>
      <c r="M23" s="20">
        <v>0.25</v>
      </c>
      <c r="N23" s="20">
        <v>0.25</v>
      </c>
      <c r="O23" s="20">
        <v>0.25</v>
      </c>
      <c r="P23" s="20">
        <v>0.25</v>
      </c>
      <c r="Q23" s="20">
        <v>0.25</v>
      </c>
      <c r="R23" s="20">
        <v>0.25</v>
      </c>
      <c r="S23" s="20">
        <v>0.25</v>
      </c>
      <c r="T23" s="20">
        <v>0.25</v>
      </c>
      <c r="U23" s="20">
        <v>0.25</v>
      </c>
      <c r="V23" s="20">
        <v>0.25</v>
      </c>
      <c r="W23" s="20">
        <v>0.25</v>
      </c>
      <c r="X23" s="20">
        <v>0.25</v>
      </c>
      <c r="Y23" s="20">
        <v>0.25</v>
      </c>
      <c r="Z23" s="20">
        <v>0.25</v>
      </c>
      <c r="AA23" s="20">
        <v>0.25</v>
      </c>
      <c r="AB23" s="20">
        <v>0.25</v>
      </c>
      <c r="AC23" s="20">
        <v>0.25</v>
      </c>
      <c r="AD23" s="20">
        <v>0.25</v>
      </c>
      <c r="AE23" s="20">
        <v>0.25</v>
      </c>
    </row>
    <row r="24" spans="1:31" s="16" customFormat="1" ht="11.25">
      <c r="A24" s="15" t="s">
        <v>32</v>
      </c>
      <c r="C24" s="17">
        <f>C22/C23</f>
        <v>2083.3333333333335</v>
      </c>
      <c r="D24" s="17">
        <f t="shared" ref="D24:S24" si="42">D22/D23</f>
        <v>2000</v>
      </c>
      <c r="E24" s="17">
        <f t="shared" si="42"/>
        <v>2000</v>
      </c>
      <c r="F24" s="17">
        <f t="shared" si="42"/>
        <v>2000</v>
      </c>
      <c r="G24" s="17">
        <f t="shared" si="42"/>
        <v>2000</v>
      </c>
      <c r="H24" s="17">
        <f t="shared" si="42"/>
        <v>2000</v>
      </c>
      <c r="I24" s="17">
        <f t="shared" si="42"/>
        <v>2000</v>
      </c>
      <c r="J24" s="17">
        <f t="shared" si="42"/>
        <v>2000</v>
      </c>
      <c r="K24" s="17">
        <f t="shared" si="42"/>
        <v>2000</v>
      </c>
      <c r="L24" s="17">
        <f t="shared" si="42"/>
        <v>2000</v>
      </c>
      <c r="M24" s="17">
        <f t="shared" si="42"/>
        <v>2000</v>
      </c>
      <c r="N24" s="17">
        <f t="shared" si="42"/>
        <v>2000</v>
      </c>
      <c r="O24" s="17">
        <f t="shared" si="42"/>
        <v>2000</v>
      </c>
      <c r="P24" s="17">
        <f t="shared" si="42"/>
        <v>2000</v>
      </c>
      <c r="Q24" s="17">
        <f t="shared" si="42"/>
        <v>2000</v>
      </c>
      <c r="R24" s="17">
        <f t="shared" si="42"/>
        <v>2000</v>
      </c>
      <c r="S24" s="17">
        <f t="shared" si="42"/>
        <v>2000</v>
      </c>
      <c r="T24" s="17">
        <f t="shared" ref="T24" si="43">T22/T23</f>
        <v>2000</v>
      </c>
      <c r="U24" s="17">
        <f t="shared" ref="U24" si="44">U22/U23</f>
        <v>2000</v>
      </c>
      <c r="V24" s="17">
        <f t="shared" ref="V24" si="45">V22/V23</f>
        <v>2000</v>
      </c>
      <c r="W24" s="17">
        <f t="shared" ref="W24" si="46">W22/W23</f>
        <v>2000</v>
      </c>
      <c r="X24" s="17">
        <f t="shared" ref="X24" si="47">X22/X23</f>
        <v>2000</v>
      </c>
      <c r="Y24" s="17">
        <f t="shared" ref="Y24" si="48">Y22/Y23</f>
        <v>2000</v>
      </c>
      <c r="Z24" s="17">
        <f t="shared" ref="Z24" si="49">Z22/Z23</f>
        <v>2000</v>
      </c>
      <c r="AA24" s="17">
        <f t="shared" ref="AA24" si="50">AA22/AA23</f>
        <v>2000</v>
      </c>
      <c r="AB24" s="17">
        <f t="shared" ref="AB24" si="51">AB22/AB23</f>
        <v>2000</v>
      </c>
      <c r="AC24" s="17">
        <f t="shared" ref="AC24" si="52">AC22/AC23</f>
        <v>2000</v>
      </c>
      <c r="AD24" s="17">
        <f t="shared" ref="AD24" si="53">AD22/AD23</f>
        <v>2000</v>
      </c>
      <c r="AE24" s="17">
        <f t="shared" ref="AE24" si="54">AE22/AE23</f>
        <v>2000</v>
      </c>
    </row>
    <row r="25" spans="1:31" s="16" customFormat="1" ht="11.25"/>
    <row r="26" spans="1:31" s="16" customFormat="1" ht="11.25">
      <c r="A26" s="38" t="s">
        <v>29</v>
      </c>
      <c r="B26" s="10"/>
      <c r="C26" s="21">
        <v>0.2</v>
      </c>
      <c r="D26" s="21">
        <v>0.2</v>
      </c>
      <c r="E26" s="21">
        <v>0.2</v>
      </c>
      <c r="F26" s="21">
        <v>0.2</v>
      </c>
      <c r="G26" s="21">
        <v>0.2</v>
      </c>
      <c r="H26" s="21">
        <v>0.2</v>
      </c>
      <c r="I26" s="21">
        <v>0.2</v>
      </c>
      <c r="J26" s="21">
        <v>0.2</v>
      </c>
      <c r="K26" s="21">
        <v>0.2</v>
      </c>
      <c r="L26" s="21">
        <v>0.2</v>
      </c>
      <c r="M26" s="21">
        <v>0.2</v>
      </c>
      <c r="N26" s="21">
        <v>0.2</v>
      </c>
      <c r="O26" s="21">
        <v>0.2</v>
      </c>
      <c r="P26" s="21">
        <v>0.2</v>
      </c>
      <c r="Q26" s="21">
        <v>0.2</v>
      </c>
      <c r="R26" s="21">
        <v>0.2</v>
      </c>
      <c r="S26" s="21">
        <v>0.2</v>
      </c>
      <c r="T26" s="21">
        <v>0.2</v>
      </c>
      <c r="U26" s="21">
        <v>0.2</v>
      </c>
      <c r="V26" s="21">
        <v>0.2</v>
      </c>
      <c r="W26" s="21">
        <v>0.2</v>
      </c>
      <c r="X26" s="21">
        <v>0.2</v>
      </c>
      <c r="Y26" s="21">
        <v>0.2</v>
      </c>
      <c r="Z26" s="21">
        <v>0.2</v>
      </c>
      <c r="AA26" s="21">
        <v>0.2</v>
      </c>
      <c r="AB26" s="21">
        <v>0.2</v>
      </c>
      <c r="AC26" s="21">
        <v>0.2</v>
      </c>
      <c r="AD26" s="21">
        <v>0.2</v>
      </c>
      <c r="AE26" s="21">
        <v>0.2</v>
      </c>
    </row>
    <row r="27" spans="1:31" s="16" customFormat="1" ht="11.25">
      <c r="A27" s="15" t="s">
        <v>35</v>
      </c>
      <c r="C27" s="17">
        <f>C24*C26</f>
        <v>416.66666666666674</v>
      </c>
      <c r="D27" s="17">
        <f t="shared" ref="D27" si="55">D24*D26</f>
        <v>400</v>
      </c>
      <c r="E27" s="17">
        <f t="shared" ref="E27" si="56">E24*E26</f>
        <v>400</v>
      </c>
      <c r="F27" s="17">
        <f t="shared" ref="F27" si="57">F24*F26</f>
        <v>400</v>
      </c>
      <c r="G27" s="17">
        <f t="shared" ref="G27" si="58">G24*G26</f>
        <v>400</v>
      </c>
      <c r="H27" s="17">
        <f t="shared" ref="H27" si="59">H24*H26</f>
        <v>400</v>
      </c>
      <c r="I27" s="17">
        <f t="shared" ref="I27" si="60">I24*I26</f>
        <v>400</v>
      </c>
      <c r="J27" s="17">
        <f t="shared" ref="J27" si="61">J24*J26</f>
        <v>400</v>
      </c>
      <c r="K27" s="17">
        <f t="shared" ref="K27" si="62">K24*K26</f>
        <v>400</v>
      </c>
      <c r="L27" s="17">
        <f t="shared" ref="L27" si="63">L24*L26</f>
        <v>400</v>
      </c>
      <c r="M27" s="17">
        <f t="shared" ref="M27" si="64">M24*M26</f>
        <v>400</v>
      </c>
      <c r="N27" s="17">
        <f t="shared" ref="N27" si="65">N24*N26</f>
        <v>400</v>
      </c>
      <c r="O27" s="17">
        <f t="shared" ref="O27" si="66">O24*O26</f>
        <v>400</v>
      </c>
      <c r="P27" s="17">
        <f t="shared" ref="P27" si="67">P24*P26</f>
        <v>400</v>
      </c>
      <c r="Q27" s="17">
        <f t="shared" ref="Q27" si="68">Q24*Q26</f>
        <v>400</v>
      </c>
      <c r="R27" s="17">
        <f t="shared" ref="R27" si="69">R24*R26</f>
        <v>400</v>
      </c>
      <c r="S27" s="17">
        <f t="shared" ref="S27" si="70">S24*S26</f>
        <v>400</v>
      </c>
      <c r="T27" s="17">
        <f t="shared" ref="T27" si="71">T24*T26</f>
        <v>400</v>
      </c>
      <c r="U27" s="17">
        <f t="shared" ref="U27" si="72">U24*U26</f>
        <v>400</v>
      </c>
      <c r="V27" s="17">
        <f t="shared" ref="V27" si="73">V24*V26</f>
        <v>400</v>
      </c>
      <c r="W27" s="17">
        <f t="shared" ref="W27" si="74">W24*W26</f>
        <v>400</v>
      </c>
      <c r="X27" s="17">
        <f t="shared" ref="X27" si="75">X24*X26</f>
        <v>400</v>
      </c>
      <c r="Y27" s="17">
        <f t="shared" ref="Y27" si="76">Y24*Y26</f>
        <v>400</v>
      </c>
      <c r="Z27" s="17">
        <f t="shared" ref="Z27" si="77">Z24*Z26</f>
        <v>400</v>
      </c>
      <c r="AA27" s="17">
        <f t="shared" ref="AA27" si="78">AA24*AA26</f>
        <v>400</v>
      </c>
      <c r="AB27" s="17">
        <f t="shared" ref="AB27" si="79">AB24*AB26</f>
        <v>400</v>
      </c>
      <c r="AC27" s="17">
        <f t="shared" ref="AC27" si="80">AC24*AC26</f>
        <v>400</v>
      </c>
      <c r="AD27" s="17">
        <f t="shared" ref="AD27" si="81">AD24*AD26</f>
        <v>400</v>
      </c>
      <c r="AE27" s="17">
        <f t="shared" ref="AE27" si="82">AE24*AE26</f>
        <v>400</v>
      </c>
    </row>
    <row r="28" spans="1:31" s="16" customFormat="1" ht="11.25">
      <c r="A28" s="15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 spans="1:31" s="16" customFormat="1" ht="11.25">
      <c r="A29" s="40" t="s">
        <v>19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 spans="1:31" s="16" customFormat="1" ht="5.0999999999999996" customHeight="1">
      <c r="A30" s="15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 spans="1:31" s="16" customFormat="1" ht="11.25">
      <c r="A31" s="30" t="s">
        <v>33</v>
      </c>
      <c r="C31" s="17">
        <f>SUM(C18,C27)</f>
        <v>526.66666666666674</v>
      </c>
      <c r="D31" s="17">
        <f>SUM(D18,D27)</f>
        <v>640</v>
      </c>
      <c r="E31" s="17">
        <f>SUM(E18,E27)</f>
        <v>1050</v>
      </c>
      <c r="F31" s="17">
        <f>SUM(F18,F27)</f>
        <v>1520</v>
      </c>
      <c r="G31" s="17">
        <f>SUM(G18,G27)</f>
        <v>2050</v>
      </c>
      <c r="H31" s="17">
        <f>SUM(H18,H27)</f>
        <v>2500</v>
      </c>
      <c r="I31" s="17">
        <f>SUM(I18,I27)</f>
        <v>2950</v>
      </c>
      <c r="J31" s="17">
        <f>SUM(J18,J27)</f>
        <v>3550</v>
      </c>
      <c r="K31" s="17">
        <f>SUM(K18,K27)</f>
        <v>4150</v>
      </c>
      <c r="L31" s="17">
        <f>SUM(L18,L27)</f>
        <v>4750</v>
      </c>
      <c r="M31" s="17">
        <f>SUM(M18,M27)</f>
        <v>5350</v>
      </c>
      <c r="N31" s="17">
        <f>SUM(N18,N27)</f>
        <v>5950</v>
      </c>
      <c r="O31" s="17">
        <f>SUM(O18,O27)</f>
        <v>6550</v>
      </c>
      <c r="P31" s="17">
        <f>SUM(P18,P27)</f>
        <v>7300</v>
      </c>
      <c r="Q31" s="17">
        <f>SUM(Q18,Q27)</f>
        <v>8050</v>
      </c>
      <c r="R31" s="17">
        <f>SUM(R18,R27)</f>
        <v>8800</v>
      </c>
      <c r="S31" s="17">
        <f>SUM(S18,S27)</f>
        <v>9550</v>
      </c>
      <c r="T31" s="17">
        <f>SUM(T18,T27)</f>
        <v>10300</v>
      </c>
      <c r="U31" s="17">
        <f>SUM(U18,U27)</f>
        <v>11050</v>
      </c>
      <c r="V31" s="17">
        <f>SUM(V18,V27)</f>
        <v>11800</v>
      </c>
      <c r="W31" s="17">
        <f>SUM(W18,W27)</f>
        <v>12550</v>
      </c>
      <c r="X31" s="17">
        <f>SUM(X18,X27)</f>
        <v>13300</v>
      </c>
      <c r="Y31" s="17">
        <f>SUM(Y18,Y27)</f>
        <v>14050</v>
      </c>
      <c r="Z31" s="17">
        <f>SUM(Z18,Z27)</f>
        <v>14800</v>
      </c>
      <c r="AA31" s="17">
        <f>SUM(AA18,AA27)</f>
        <v>15400</v>
      </c>
      <c r="AB31" s="17">
        <f>SUM(AB18,AB27)</f>
        <v>15400</v>
      </c>
      <c r="AC31" s="17">
        <f>SUM(AC18,AC27)</f>
        <v>15400</v>
      </c>
      <c r="AD31" s="17">
        <f>SUM(AD18,AD27)</f>
        <v>15400</v>
      </c>
      <c r="AE31" s="17">
        <f>SUM(AE18,AE27)</f>
        <v>15400</v>
      </c>
    </row>
    <row r="32" spans="1:31" s="16" customFormat="1" ht="11.25">
      <c r="A32" s="30" t="s">
        <v>8</v>
      </c>
      <c r="B32" s="41"/>
      <c r="C32" s="33">
        <v>4.99</v>
      </c>
      <c r="D32" s="33">
        <v>4.99</v>
      </c>
      <c r="E32" s="33">
        <v>4.99</v>
      </c>
      <c r="F32" s="33">
        <v>4.99</v>
      </c>
      <c r="G32" s="33">
        <v>4.99</v>
      </c>
      <c r="H32" s="33">
        <v>4.99</v>
      </c>
      <c r="I32" s="33">
        <v>4.99</v>
      </c>
      <c r="J32" s="33">
        <v>4.99</v>
      </c>
      <c r="K32" s="33">
        <v>4.99</v>
      </c>
      <c r="L32" s="33">
        <v>4.99</v>
      </c>
      <c r="M32" s="33">
        <v>4.99</v>
      </c>
      <c r="N32" s="33">
        <v>4.99</v>
      </c>
      <c r="O32" s="33">
        <v>4.99</v>
      </c>
      <c r="P32" s="33">
        <v>4.99</v>
      </c>
      <c r="Q32" s="33">
        <v>4.99</v>
      </c>
      <c r="R32" s="33">
        <v>4.99</v>
      </c>
      <c r="S32" s="33">
        <v>4.99</v>
      </c>
      <c r="T32" s="33">
        <v>4.99</v>
      </c>
      <c r="U32" s="33">
        <v>4.99</v>
      </c>
      <c r="V32" s="33">
        <v>4.99</v>
      </c>
      <c r="W32" s="33">
        <v>4.99</v>
      </c>
      <c r="X32" s="33">
        <v>4.99</v>
      </c>
      <c r="Y32" s="33">
        <v>4.99</v>
      </c>
      <c r="Z32" s="33">
        <v>4.99</v>
      </c>
      <c r="AA32" s="33">
        <v>4.99</v>
      </c>
      <c r="AB32" s="33">
        <v>4.99</v>
      </c>
      <c r="AC32" s="33">
        <v>4.99</v>
      </c>
      <c r="AD32" s="33">
        <v>4.99</v>
      </c>
      <c r="AE32" s="33">
        <v>4.99</v>
      </c>
    </row>
    <row r="33" spans="1:31" s="16" customFormat="1" ht="11.25">
      <c r="A33" s="14" t="s">
        <v>9</v>
      </c>
      <c r="B33" s="18"/>
      <c r="C33" s="25">
        <f>C31*C32</f>
        <v>2628.0666666666671</v>
      </c>
      <c r="D33" s="25">
        <f t="shared" ref="D33:S33" si="83">D31*D32</f>
        <v>3193.6000000000004</v>
      </c>
      <c r="E33" s="25">
        <f t="shared" si="83"/>
        <v>5239.5</v>
      </c>
      <c r="F33" s="25">
        <f t="shared" si="83"/>
        <v>7584.8</v>
      </c>
      <c r="G33" s="25">
        <f t="shared" si="83"/>
        <v>10229.5</v>
      </c>
      <c r="H33" s="25">
        <f t="shared" si="83"/>
        <v>12475</v>
      </c>
      <c r="I33" s="25">
        <f t="shared" si="83"/>
        <v>14720.5</v>
      </c>
      <c r="J33" s="25">
        <f t="shared" si="83"/>
        <v>17714.5</v>
      </c>
      <c r="K33" s="25">
        <f t="shared" si="83"/>
        <v>20708.5</v>
      </c>
      <c r="L33" s="25">
        <f t="shared" si="83"/>
        <v>23702.5</v>
      </c>
      <c r="M33" s="25">
        <f t="shared" si="83"/>
        <v>26696.5</v>
      </c>
      <c r="N33" s="25">
        <f t="shared" si="83"/>
        <v>29690.5</v>
      </c>
      <c r="O33" s="25">
        <f t="shared" si="83"/>
        <v>32684.5</v>
      </c>
      <c r="P33" s="25">
        <f t="shared" si="83"/>
        <v>36427</v>
      </c>
      <c r="Q33" s="25">
        <f t="shared" si="83"/>
        <v>40169.5</v>
      </c>
      <c r="R33" s="25">
        <f t="shared" si="83"/>
        <v>43912</v>
      </c>
      <c r="S33" s="25">
        <f t="shared" si="83"/>
        <v>47654.5</v>
      </c>
      <c r="T33" s="25">
        <f t="shared" ref="T33" si="84">T31*T32</f>
        <v>51397</v>
      </c>
      <c r="U33" s="25">
        <f t="shared" ref="U33" si="85">U31*U32</f>
        <v>55139.5</v>
      </c>
      <c r="V33" s="25">
        <f t="shared" ref="V33" si="86">V31*V32</f>
        <v>58882</v>
      </c>
      <c r="W33" s="25">
        <f t="shared" ref="W33" si="87">W31*W32</f>
        <v>62624.5</v>
      </c>
      <c r="X33" s="25">
        <f t="shared" ref="X33" si="88">X31*X32</f>
        <v>66367</v>
      </c>
      <c r="Y33" s="25">
        <f t="shared" ref="Y33" si="89">Y31*Y32</f>
        <v>70109.5</v>
      </c>
      <c r="Z33" s="25">
        <f t="shared" ref="Z33" si="90">Z31*Z32</f>
        <v>73852</v>
      </c>
      <c r="AA33" s="25">
        <f t="shared" ref="AA33" si="91">AA31*AA32</f>
        <v>76846</v>
      </c>
      <c r="AB33" s="25">
        <f t="shared" ref="AB33" si="92">AB31*AB32</f>
        <v>76846</v>
      </c>
      <c r="AC33" s="25">
        <f t="shared" ref="AC33" si="93">AC31*AC32</f>
        <v>76846</v>
      </c>
      <c r="AD33" s="25">
        <f t="shared" ref="AD33" si="94">AD31*AD32</f>
        <v>76846</v>
      </c>
      <c r="AE33" s="25">
        <f t="shared" ref="AE33" si="95">AE31*AE32</f>
        <v>76846</v>
      </c>
    </row>
    <row r="34" spans="1:31" s="16" customFormat="1" ht="11.25"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</row>
    <row r="35" spans="1:31" s="16" customFormat="1" ht="11.25">
      <c r="A35" s="37" t="s">
        <v>10</v>
      </c>
      <c r="C35" s="31">
        <v>0.3</v>
      </c>
      <c r="D35" s="31">
        <v>0.3</v>
      </c>
      <c r="E35" s="31">
        <v>0.3</v>
      </c>
      <c r="F35" s="31">
        <v>0.3</v>
      </c>
      <c r="G35" s="31">
        <v>0.3</v>
      </c>
      <c r="H35" s="31">
        <v>0.3</v>
      </c>
      <c r="I35" s="31">
        <v>0.3</v>
      </c>
      <c r="J35" s="31">
        <v>0.3</v>
      </c>
      <c r="K35" s="31">
        <v>0.3</v>
      </c>
      <c r="L35" s="31">
        <v>0.3</v>
      </c>
      <c r="M35" s="31">
        <v>0.3</v>
      </c>
      <c r="N35" s="31">
        <v>0.3</v>
      </c>
      <c r="O35" s="31">
        <v>0.3</v>
      </c>
      <c r="P35" s="31">
        <v>0.3</v>
      </c>
      <c r="Q35" s="31">
        <v>0.3</v>
      </c>
      <c r="R35" s="31">
        <v>0.3</v>
      </c>
      <c r="S35" s="31">
        <v>0.3</v>
      </c>
      <c r="T35" s="31">
        <v>0.3</v>
      </c>
      <c r="U35" s="31">
        <v>0.3</v>
      </c>
      <c r="V35" s="31">
        <v>0.3</v>
      </c>
      <c r="W35" s="31">
        <v>0.3</v>
      </c>
      <c r="X35" s="31">
        <v>0.3</v>
      </c>
      <c r="Y35" s="31">
        <v>0.3</v>
      </c>
      <c r="Z35" s="31">
        <v>0.3</v>
      </c>
      <c r="AA35" s="31">
        <v>0.3</v>
      </c>
      <c r="AB35" s="31">
        <v>0.3</v>
      </c>
      <c r="AC35" s="31">
        <v>0.3</v>
      </c>
      <c r="AD35" s="31">
        <v>0.3</v>
      </c>
      <c r="AE35" s="31">
        <v>0.3</v>
      </c>
    </row>
    <row r="36" spans="1:31" s="16" customFormat="1" ht="11.25">
      <c r="A36" s="26" t="s">
        <v>34</v>
      </c>
      <c r="B36" s="10"/>
      <c r="C36" s="21">
        <v>0.1</v>
      </c>
      <c r="D36" s="21">
        <v>0.1</v>
      </c>
      <c r="E36" s="21">
        <v>0.1</v>
      </c>
      <c r="F36" s="21">
        <v>0.1</v>
      </c>
      <c r="G36" s="21">
        <v>0.1</v>
      </c>
      <c r="H36" s="21">
        <v>0.1</v>
      </c>
      <c r="I36" s="21">
        <v>0.1</v>
      </c>
      <c r="J36" s="21">
        <v>0.1</v>
      </c>
      <c r="K36" s="21">
        <v>0.1</v>
      </c>
      <c r="L36" s="21">
        <v>0.1</v>
      </c>
      <c r="M36" s="21">
        <v>0.1</v>
      </c>
      <c r="N36" s="21">
        <v>0.1</v>
      </c>
      <c r="O36" s="21">
        <v>0.1</v>
      </c>
      <c r="P36" s="21">
        <v>0.1</v>
      </c>
      <c r="Q36" s="21">
        <v>0.1</v>
      </c>
      <c r="R36" s="21">
        <v>0.1</v>
      </c>
      <c r="S36" s="21">
        <v>0.1</v>
      </c>
      <c r="T36" s="21">
        <v>0.1</v>
      </c>
      <c r="U36" s="21">
        <v>0.1</v>
      </c>
      <c r="V36" s="21">
        <v>0.1</v>
      </c>
      <c r="W36" s="21">
        <v>0.1</v>
      </c>
      <c r="X36" s="21">
        <v>0.1</v>
      </c>
      <c r="Y36" s="21">
        <v>0.1</v>
      </c>
      <c r="Z36" s="21">
        <v>0.1</v>
      </c>
      <c r="AA36" s="21">
        <v>0.1</v>
      </c>
      <c r="AB36" s="21">
        <v>0.1</v>
      </c>
      <c r="AC36" s="21">
        <v>0.1</v>
      </c>
      <c r="AD36" s="21">
        <v>0.1</v>
      </c>
      <c r="AE36" s="21">
        <v>0.1</v>
      </c>
    </row>
    <row r="37" spans="1:31" s="16" customFormat="1" ht="11.25">
      <c r="A37" s="15" t="s">
        <v>11</v>
      </c>
      <c r="C37" s="17">
        <f>-SUM(C35:C36)*C33</f>
        <v>-1051.2266666666669</v>
      </c>
      <c r="D37" s="17">
        <f>-SUM(D35:D36)*D33</f>
        <v>-1277.4400000000003</v>
      </c>
      <c r="E37" s="17">
        <f>-SUM(E35:E36)*E33</f>
        <v>-2095.8000000000002</v>
      </c>
      <c r="F37" s="17">
        <f>-SUM(F35:F36)*F33</f>
        <v>-3033.92</v>
      </c>
      <c r="G37" s="17">
        <f>-SUM(G35:G36)*G33</f>
        <v>-4091.8</v>
      </c>
      <c r="H37" s="17">
        <f>-SUM(H35:H36)*H33</f>
        <v>-4990</v>
      </c>
      <c r="I37" s="17">
        <f>-SUM(I35:I36)*I33</f>
        <v>-5888.2000000000007</v>
      </c>
      <c r="J37" s="17">
        <f>-SUM(J35:J36)*J33</f>
        <v>-7085.8</v>
      </c>
      <c r="K37" s="17">
        <f>-SUM(K35:K36)*K33</f>
        <v>-8283.4</v>
      </c>
      <c r="L37" s="17">
        <f>-SUM(L35:L36)*L33</f>
        <v>-9481</v>
      </c>
      <c r="M37" s="17">
        <f>-SUM(M35:M36)*M33</f>
        <v>-10678.6</v>
      </c>
      <c r="N37" s="17">
        <f>-SUM(N35:N36)*N33</f>
        <v>-11876.2</v>
      </c>
      <c r="O37" s="17">
        <f>-SUM(O35:O36)*O33</f>
        <v>-13073.800000000001</v>
      </c>
      <c r="P37" s="17">
        <f>-SUM(P35:P36)*P33</f>
        <v>-14570.800000000001</v>
      </c>
      <c r="Q37" s="17">
        <f>-SUM(Q35:Q36)*Q33</f>
        <v>-16067.800000000001</v>
      </c>
      <c r="R37" s="17">
        <f>-SUM(R35:R36)*R33</f>
        <v>-17564.8</v>
      </c>
      <c r="S37" s="17">
        <f>-SUM(S35:S36)*S33</f>
        <v>-19061.8</v>
      </c>
      <c r="T37" s="17">
        <f>-SUM(T35:T36)*T33</f>
        <v>-20558.800000000003</v>
      </c>
      <c r="U37" s="17">
        <f>-SUM(U35:U36)*U33</f>
        <v>-22055.800000000003</v>
      </c>
      <c r="V37" s="17">
        <f>-SUM(V35:V36)*V33</f>
        <v>-23552.800000000003</v>
      </c>
      <c r="W37" s="17">
        <f>-SUM(W35:W36)*W33</f>
        <v>-25049.800000000003</v>
      </c>
      <c r="X37" s="17">
        <f>-SUM(X35:X36)*X33</f>
        <v>-26546.800000000003</v>
      </c>
      <c r="Y37" s="17">
        <f>-SUM(Y35:Y36)*Y33</f>
        <v>-28043.800000000003</v>
      </c>
      <c r="Z37" s="17">
        <f>-SUM(Z35:Z36)*Z33</f>
        <v>-29540.800000000003</v>
      </c>
      <c r="AA37" s="17">
        <f>-SUM(AA35:AA36)*AA33</f>
        <v>-30738.400000000001</v>
      </c>
      <c r="AB37" s="17">
        <f>-SUM(AB35:AB36)*AB33</f>
        <v>-30738.400000000001</v>
      </c>
      <c r="AC37" s="17">
        <f>-SUM(AC35:AC36)*AC33</f>
        <v>-30738.400000000001</v>
      </c>
      <c r="AD37" s="17">
        <f>-SUM(AD35:AD36)*AD33</f>
        <v>-30738.400000000001</v>
      </c>
      <c r="AE37" s="17">
        <f>-SUM(AE35:AE36)*AE33</f>
        <v>-30738.400000000001</v>
      </c>
    </row>
    <row r="38" spans="1:31" s="16" customFormat="1" ht="11.25">
      <c r="A38" s="30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 spans="1:31" s="16" customFormat="1" ht="11.25">
      <c r="A39" s="15" t="s">
        <v>12</v>
      </c>
      <c r="C39" s="22">
        <f>SUM(C33,C37)</f>
        <v>1576.8400000000001</v>
      </c>
      <c r="D39" s="22">
        <f>SUM(D33,D37)</f>
        <v>1916.16</v>
      </c>
      <c r="E39" s="22">
        <f>SUM(E33,E37)</f>
        <v>3143.7</v>
      </c>
      <c r="F39" s="22">
        <f>SUM(F33,F37)</f>
        <v>4550.88</v>
      </c>
      <c r="G39" s="22">
        <f>SUM(G33,G37)</f>
        <v>6137.7</v>
      </c>
      <c r="H39" s="22">
        <f>SUM(H33,H37)</f>
        <v>7485</v>
      </c>
      <c r="I39" s="22">
        <f>SUM(I33,I37)</f>
        <v>8832.2999999999993</v>
      </c>
      <c r="J39" s="22">
        <f>SUM(J33,J37)</f>
        <v>10628.7</v>
      </c>
      <c r="K39" s="22">
        <f>SUM(K33,K37)</f>
        <v>12425.1</v>
      </c>
      <c r="L39" s="22">
        <f>SUM(L33,L37)</f>
        <v>14221.5</v>
      </c>
      <c r="M39" s="22">
        <f>SUM(M33,M37)</f>
        <v>16017.9</v>
      </c>
      <c r="N39" s="22">
        <f>SUM(N33,N37)</f>
        <v>17814.3</v>
      </c>
      <c r="O39" s="22">
        <f>SUM(O33,O37)</f>
        <v>19610.699999999997</v>
      </c>
      <c r="P39" s="22">
        <f>SUM(P33,P37)</f>
        <v>21856.199999999997</v>
      </c>
      <c r="Q39" s="22">
        <f>SUM(Q33,Q37)</f>
        <v>24101.699999999997</v>
      </c>
      <c r="R39" s="22">
        <f>SUM(R33,R37)</f>
        <v>26347.200000000001</v>
      </c>
      <c r="S39" s="22">
        <f>SUM(S33,S37)</f>
        <v>28592.7</v>
      </c>
      <c r="T39" s="22">
        <f>SUM(T33,T37)</f>
        <v>30838.199999999997</v>
      </c>
      <c r="U39" s="22">
        <f>SUM(U33,U37)</f>
        <v>33083.699999999997</v>
      </c>
      <c r="V39" s="22">
        <f>SUM(V33,V37)</f>
        <v>35329.199999999997</v>
      </c>
      <c r="W39" s="22">
        <f>SUM(W33,W37)</f>
        <v>37574.699999999997</v>
      </c>
      <c r="X39" s="22">
        <f>SUM(X33,X37)</f>
        <v>39820.199999999997</v>
      </c>
      <c r="Y39" s="22">
        <f>SUM(Y33,Y37)</f>
        <v>42065.7</v>
      </c>
      <c r="Z39" s="22">
        <f>SUM(Z33,Z37)</f>
        <v>44311.199999999997</v>
      </c>
      <c r="AA39" s="22">
        <f>SUM(AA33,AA37)</f>
        <v>46107.6</v>
      </c>
      <c r="AB39" s="22">
        <f>SUM(AB33,AB37)</f>
        <v>46107.6</v>
      </c>
      <c r="AC39" s="22">
        <f>SUM(AC33,AC37)</f>
        <v>46107.6</v>
      </c>
      <c r="AD39" s="22">
        <f>SUM(AD33,AD37)</f>
        <v>46107.6</v>
      </c>
      <c r="AE39" s="22">
        <f>SUM(AE33,AE37)</f>
        <v>46107.6</v>
      </c>
    </row>
    <row r="40" spans="1:31" s="16" customFormat="1" ht="11.25">
      <c r="A40" s="30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s="16" customFormat="1" ht="11.25">
      <c r="A41" s="40" t="s">
        <v>16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1" s="16" customFormat="1" ht="5.0999999999999996" customHeight="1">
      <c r="A42" s="30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 spans="1:31" s="16" customFormat="1" ht="11.25">
      <c r="A43" s="30" t="s">
        <v>14</v>
      </c>
      <c r="C43" s="32">
        <v>500</v>
      </c>
      <c r="D43" s="32">
        <v>500</v>
      </c>
      <c r="E43" s="32">
        <v>500</v>
      </c>
      <c r="F43" s="32">
        <v>500</v>
      </c>
      <c r="G43" s="32">
        <v>500</v>
      </c>
      <c r="H43" s="32">
        <v>500</v>
      </c>
      <c r="I43" s="32">
        <v>500</v>
      </c>
      <c r="J43" s="32">
        <v>500</v>
      </c>
      <c r="K43" s="32">
        <v>500</v>
      </c>
      <c r="L43" s="32">
        <v>500</v>
      </c>
      <c r="M43" s="32">
        <v>500</v>
      </c>
      <c r="N43" s="32">
        <v>500</v>
      </c>
      <c r="O43" s="32">
        <v>500</v>
      </c>
      <c r="P43" s="32">
        <v>500</v>
      </c>
      <c r="Q43" s="32">
        <v>500</v>
      </c>
      <c r="R43" s="32">
        <v>500</v>
      </c>
      <c r="S43" s="32">
        <v>500</v>
      </c>
      <c r="T43" s="32">
        <v>500</v>
      </c>
      <c r="U43" s="32">
        <v>500</v>
      </c>
      <c r="V43" s="32">
        <v>500</v>
      </c>
      <c r="W43" s="32">
        <v>500</v>
      </c>
      <c r="X43" s="32">
        <v>500</v>
      </c>
      <c r="Y43" s="32">
        <v>500</v>
      </c>
      <c r="Z43" s="32">
        <v>500</v>
      </c>
      <c r="AA43" s="32">
        <v>500</v>
      </c>
      <c r="AB43" s="32">
        <v>500</v>
      </c>
      <c r="AC43" s="32">
        <v>500</v>
      </c>
      <c r="AD43" s="32">
        <v>500</v>
      </c>
      <c r="AE43" s="32">
        <v>500</v>
      </c>
    </row>
    <row r="44" spans="1:31" s="16" customFormat="1" ht="11.25">
      <c r="A44" s="26" t="s">
        <v>6</v>
      </c>
      <c r="B44" s="10"/>
      <c r="C44" s="12">
        <f>C14-B14</f>
        <v>1</v>
      </c>
      <c r="D44" s="12">
        <f>D14-C14</f>
        <v>1</v>
      </c>
      <c r="E44" s="12">
        <f>E14-D14</f>
        <v>3</v>
      </c>
      <c r="F44" s="12">
        <f>F14-E14</f>
        <v>3</v>
      </c>
      <c r="G44" s="12">
        <f>G14-F14</f>
        <v>3</v>
      </c>
      <c r="H44" s="12">
        <f>H14-G14</f>
        <v>3</v>
      </c>
      <c r="I44" s="12">
        <f>I14-H14</f>
        <v>3</v>
      </c>
      <c r="J44" s="12">
        <f>J14-I14</f>
        <v>4</v>
      </c>
      <c r="K44" s="12">
        <f>K14-J14</f>
        <v>4</v>
      </c>
      <c r="L44" s="12">
        <f>L14-K14</f>
        <v>4</v>
      </c>
      <c r="M44" s="12">
        <f>M14-L14</f>
        <v>4</v>
      </c>
      <c r="N44" s="12">
        <f>N14-M14</f>
        <v>4</v>
      </c>
      <c r="O44" s="12">
        <f>O14-N14</f>
        <v>4</v>
      </c>
      <c r="P44" s="12">
        <f>P14-O14</f>
        <v>5</v>
      </c>
      <c r="Q44" s="12">
        <f>Q14-P14</f>
        <v>5</v>
      </c>
      <c r="R44" s="12">
        <f>R14-Q14</f>
        <v>5</v>
      </c>
      <c r="S44" s="12">
        <f>S14-R14</f>
        <v>5</v>
      </c>
      <c r="T44" s="12">
        <f>T14-S14</f>
        <v>5</v>
      </c>
      <c r="U44" s="12">
        <f>U14-T14</f>
        <v>5</v>
      </c>
      <c r="V44" s="12">
        <f>V14-U14</f>
        <v>5</v>
      </c>
      <c r="W44" s="12">
        <f>W14-V14</f>
        <v>5</v>
      </c>
      <c r="X44" s="12">
        <f>X14-W14</f>
        <v>5</v>
      </c>
      <c r="Y44" s="12">
        <f>Y14-X14</f>
        <v>5</v>
      </c>
      <c r="Z44" s="12">
        <f>Z14-Y14</f>
        <v>5</v>
      </c>
      <c r="AA44" s="12">
        <f>AA14-Z14</f>
        <v>4</v>
      </c>
      <c r="AB44" s="12">
        <f>AB14-AA14</f>
        <v>0</v>
      </c>
      <c r="AC44" s="12">
        <f>AC14-AB14</f>
        <v>0</v>
      </c>
      <c r="AD44" s="12">
        <f>AD14-AC14</f>
        <v>0</v>
      </c>
      <c r="AE44" s="12">
        <f>AE14-AD14</f>
        <v>0</v>
      </c>
    </row>
    <row r="45" spans="1:31" s="16" customFormat="1" ht="11.25">
      <c r="A45" s="15" t="s">
        <v>36</v>
      </c>
      <c r="C45" s="22">
        <f>C43*C44</f>
        <v>500</v>
      </c>
      <c r="D45" s="22">
        <f t="shared" ref="D45:H45" si="96">D43*D44</f>
        <v>500</v>
      </c>
      <c r="E45" s="22">
        <f t="shared" si="96"/>
        <v>1500</v>
      </c>
      <c r="F45" s="22">
        <f t="shared" si="96"/>
        <v>1500</v>
      </c>
      <c r="G45" s="22">
        <f t="shared" si="96"/>
        <v>1500</v>
      </c>
      <c r="H45" s="22">
        <f t="shared" si="96"/>
        <v>1500</v>
      </c>
      <c r="I45" s="22">
        <f t="shared" ref="I45" si="97">I43*I44</f>
        <v>1500</v>
      </c>
      <c r="J45" s="22">
        <f t="shared" ref="J45" si="98">J43*J44</f>
        <v>2000</v>
      </c>
      <c r="K45" s="22">
        <f t="shared" ref="K45" si="99">K43*K44</f>
        <v>2000</v>
      </c>
      <c r="L45" s="22">
        <f t="shared" ref="L45" si="100">L43*L44</f>
        <v>2000</v>
      </c>
      <c r="M45" s="22">
        <f t="shared" ref="M45" si="101">M43*M44</f>
        <v>2000</v>
      </c>
      <c r="N45" s="22">
        <f t="shared" ref="N45" si="102">N43*N44</f>
        <v>2000</v>
      </c>
      <c r="O45" s="22">
        <f t="shared" ref="O45" si="103">O43*O44</f>
        <v>2000</v>
      </c>
      <c r="P45" s="22">
        <f t="shared" ref="P45" si="104">P43*P44</f>
        <v>2500</v>
      </c>
      <c r="Q45" s="22">
        <f t="shared" ref="Q45" si="105">Q43*Q44</f>
        <v>2500</v>
      </c>
      <c r="R45" s="22">
        <f t="shared" ref="R45" si="106">R43*R44</f>
        <v>2500</v>
      </c>
      <c r="S45" s="22">
        <f t="shared" ref="S45" si="107">S43*S44</f>
        <v>2500</v>
      </c>
      <c r="T45" s="22">
        <f t="shared" ref="T45" si="108">T43*T44</f>
        <v>2500</v>
      </c>
      <c r="U45" s="22">
        <f t="shared" ref="U45" si="109">U43*U44</f>
        <v>2500</v>
      </c>
      <c r="V45" s="22">
        <f t="shared" ref="V45" si="110">V43*V44</f>
        <v>2500</v>
      </c>
      <c r="W45" s="22">
        <f t="shared" ref="W45" si="111">W43*W44</f>
        <v>2500</v>
      </c>
      <c r="X45" s="22">
        <f t="shared" ref="X45" si="112">X43*X44</f>
        <v>2500</v>
      </c>
      <c r="Y45" s="22">
        <f t="shared" ref="Y45" si="113">Y43*Y44</f>
        <v>2500</v>
      </c>
      <c r="Z45" s="22">
        <f t="shared" ref="Z45" si="114">Z43*Z44</f>
        <v>2500</v>
      </c>
      <c r="AA45" s="22">
        <f t="shared" ref="AA45" si="115">AA43*AA44</f>
        <v>2000</v>
      </c>
      <c r="AB45" s="22">
        <f t="shared" ref="AB45" si="116">AB43*AB44</f>
        <v>0</v>
      </c>
      <c r="AC45" s="22">
        <f t="shared" ref="AC45" si="117">AC43*AC44</f>
        <v>0</v>
      </c>
      <c r="AD45" s="22">
        <f t="shared" ref="AD45" si="118">AD43*AD44</f>
        <v>0</v>
      </c>
      <c r="AE45" s="22">
        <f t="shared" ref="AE45" si="119">AE43*AE44</f>
        <v>0</v>
      </c>
    </row>
    <row r="46" spans="1:31" s="16" customFormat="1" ht="11.25">
      <c r="A46" s="30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</row>
    <row r="47" spans="1:31" s="16" customFormat="1" ht="11.25">
      <c r="A47" s="30" t="s">
        <v>37</v>
      </c>
      <c r="C47" s="32">
        <v>750</v>
      </c>
      <c r="D47" s="32">
        <v>750</v>
      </c>
      <c r="E47" s="32">
        <v>750</v>
      </c>
      <c r="F47" s="32">
        <v>750</v>
      </c>
      <c r="G47" s="32">
        <v>750</v>
      </c>
      <c r="H47" s="32">
        <v>750</v>
      </c>
      <c r="I47" s="32">
        <v>750</v>
      </c>
      <c r="J47" s="32">
        <v>750</v>
      </c>
      <c r="K47" s="32">
        <v>750</v>
      </c>
      <c r="L47" s="32">
        <v>750</v>
      </c>
      <c r="M47" s="32">
        <v>750</v>
      </c>
      <c r="N47" s="32">
        <v>750</v>
      </c>
      <c r="O47" s="32">
        <v>750</v>
      </c>
      <c r="P47" s="32">
        <v>750</v>
      </c>
      <c r="Q47" s="32">
        <v>750</v>
      </c>
      <c r="R47" s="32">
        <v>750</v>
      </c>
      <c r="S47" s="32">
        <v>750</v>
      </c>
      <c r="T47" s="32">
        <v>750</v>
      </c>
      <c r="U47" s="32">
        <v>750</v>
      </c>
      <c r="V47" s="32">
        <v>750</v>
      </c>
      <c r="W47" s="32">
        <v>750</v>
      </c>
      <c r="X47" s="32">
        <v>750</v>
      </c>
      <c r="Y47" s="32">
        <v>750</v>
      </c>
      <c r="Z47" s="32">
        <v>750</v>
      </c>
      <c r="AA47" s="32">
        <v>750</v>
      </c>
      <c r="AB47" s="32">
        <v>750</v>
      </c>
      <c r="AC47" s="32">
        <v>750</v>
      </c>
      <c r="AD47" s="32">
        <v>750</v>
      </c>
      <c r="AE47" s="32">
        <v>750</v>
      </c>
    </row>
    <row r="48" spans="1:31" s="16" customFormat="1" ht="11.25">
      <c r="A48" s="26" t="s">
        <v>6</v>
      </c>
      <c r="B48" s="10"/>
      <c r="C48" s="12">
        <f>C14-B14</f>
        <v>1</v>
      </c>
      <c r="D48" s="12">
        <f>D14-C14</f>
        <v>1</v>
      </c>
      <c r="E48" s="12">
        <f>E14-D14</f>
        <v>3</v>
      </c>
      <c r="F48" s="12">
        <f>F14-E14</f>
        <v>3</v>
      </c>
      <c r="G48" s="12">
        <f>G14-F14</f>
        <v>3</v>
      </c>
      <c r="H48" s="12">
        <f>H14-G14</f>
        <v>3</v>
      </c>
      <c r="I48" s="12">
        <f>I14-H14</f>
        <v>3</v>
      </c>
      <c r="J48" s="12">
        <f>J14-I14</f>
        <v>4</v>
      </c>
      <c r="K48" s="12">
        <f>K14-J14</f>
        <v>4</v>
      </c>
      <c r="L48" s="12">
        <f>L14-K14</f>
        <v>4</v>
      </c>
      <c r="M48" s="12">
        <f>M14-L14</f>
        <v>4</v>
      </c>
      <c r="N48" s="12">
        <f>N14-M14</f>
        <v>4</v>
      </c>
      <c r="O48" s="12">
        <f>O14-N14</f>
        <v>4</v>
      </c>
      <c r="P48" s="12">
        <f>P14-O14</f>
        <v>5</v>
      </c>
      <c r="Q48" s="12">
        <f>Q14-P14</f>
        <v>5</v>
      </c>
      <c r="R48" s="12">
        <f>R14-Q14</f>
        <v>5</v>
      </c>
      <c r="S48" s="12">
        <f>S14-R14</f>
        <v>5</v>
      </c>
      <c r="T48" s="12">
        <f>T14-S14</f>
        <v>5</v>
      </c>
      <c r="U48" s="12">
        <f>U14-T14</f>
        <v>5</v>
      </c>
      <c r="V48" s="12">
        <f>V14-U14</f>
        <v>5</v>
      </c>
      <c r="W48" s="12">
        <f>W14-V14</f>
        <v>5</v>
      </c>
      <c r="X48" s="12">
        <f>X14-W14</f>
        <v>5</v>
      </c>
      <c r="Y48" s="12">
        <f>Y14-X14</f>
        <v>5</v>
      </c>
      <c r="Z48" s="12">
        <f>Z14-Y14</f>
        <v>5</v>
      </c>
      <c r="AA48" s="12">
        <f>AA14-Z14</f>
        <v>4</v>
      </c>
      <c r="AB48" s="12">
        <f>AB14-AA14</f>
        <v>0</v>
      </c>
      <c r="AC48" s="12">
        <f>AC14-AB14</f>
        <v>0</v>
      </c>
      <c r="AD48" s="12">
        <f>AD14-AC14</f>
        <v>0</v>
      </c>
      <c r="AE48" s="12">
        <f>AE14-AD14</f>
        <v>0</v>
      </c>
    </row>
    <row r="49" spans="1:31" s="16" customFormat="1" ht="11.25">
      <c r="A49" s="15" t="s">
        <v>38</v>
      </c>
      <c r="C49" s="22">
        <f>C47*C48</f>
        <v>750</v>
      </c>
      <c r="D49" s="22">
        <f t="shared" ref="D49:H49" si="120">D47*D48</f>
        <v>750</v>
      </c>
      <c r="E49" s="22">
        <f t="shared" si="120"/>
        <v>2250</v>
      </c>
      <c r="F49" s="22">
        <f t="shared" si="120"/>
        <v>2250</v>
      </c>
      <c r="G49" s="22">
        <f t="shared" si="120"/>
        <v>2250</v>
      </c>
      <c r="H49" s="22">
        <f t="shared" si="120"/>
        <v>2250</v>
      </c>
      <c r="I49" s="22">
        <f t="shared" ref="I49" si="121">I47*I48</f>
        <v>2250</v>
      </c>
      <c r="J49" s="22">
        <f t="shared" ref="J49" si="122">J47*J48</f>
        <v>3000</v>
      </c>
      <c r="K49" s="22">
        <f t="shared" ref="K49" si="123">K47*K48</f>
        <v>3000</v>
      </c>
      <c r="L49" s="22">
        <f t="shared" ref="L49" si="124">L47*L48</f>
        <v>3000</v>
      </c>
      <c r="M49" s="22">
        <f t="shared" ref="M49" si="125">M47*M48</f>
        <v>3000</v>
      </c>
      <c r="N49" s="22">
        <f t="shared" ref="N49" si="126">N47*N48</f>
        <v>3000</v>
      </c>
      <c r="O49" s="22">
        <f t="shared" ref="O49" si="127">O47*O48</f>
        <v>3000</v>
      </c>
      <c r="P49" s="22">
        <f t="shared" ref="P49" si="128">P47*P48</f>
        <v>3750</v>
      </c>
      <c r="Q49" s="22">
        <f t="shared" ref="Q49" si="129">Q47*Q48</f>
        <v>3750</v>
      </c>
      <c r="R49" s="22">
        <f t="shared" ref="R49" si="130">R47*R48</f>
        <v>3750</v>
      </c>
      <c r="S49" s="22">
        <f t="shared" ref="S49" si="131">S47*S48</f>
        <v>3750</v>
      </c>
      <c r="T49" s="22">
        <f t="shared" ref="T49" si="132">T47*T48</f>
        <v>3750</v>
      </c>
      <c r="U49" s="22">
        <f t="shared" ref="U49" si="133">U47*U48</f>
        <v>3750</v>
      </c>
      <c r="V49" s="22">
        <f t="shared" ref="V49" si="134">V47*V48</f>
        <v>3750</v>
      </c>
      <c r="W49" s="22">
        <f t="shared" ref="W49" si="135">W47*W48</f>
        <v>3750</v>
      </c>
      <c r="X49" s="22">
        <f t="shared" ref="X49" si="136">X47*X48</f>
        <v>3750</v>
      </c>
      <c r="Y49" s="22">
        <f t="shared" ref="Y49" si="137">Y47*Y48</f>
        <v>3750</v>
      </c>
      <c r="Z49" s="22">
        <f t="shared" ref="Z49" si="138">Z47*Z48</f>
        <v>3750</v>
      </c>
      <c r="AA49" s="22">
        <f t="shared" ref="AA49" si="139">AA47*AA48</f>
        <v>3000</v>
      </c>
      <c r="AB49" s="22">
        <f t="shared" ref="AB49" si="140">AB47*AB48</f>
        <v>0</v>
      </c>
      <c r="AC49" s="22">
        <f t="shared" ref="AC49" si="141">AC47*AC48</f>
        <v>0</v>
      </c>
      <c r="AD49" s="22">
        <f t="shared" ref="AD49" si="142">AD47*AD48</f>
        <v>0</v>
      </c>
      <c r="AE49" s="22">
        <f t="shared" ref="AE49" si="143">AE47*AE48</f>
        <v>0</v>
      </c>
    </row>
    <row r="50" spans="1:31" s="16" customFormat="1" ht="11.25">
      <c r="A50" s="30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</row>
    <row r="51" spans="1:31" s="16" customFormat="1" ht="11.25">
      <c r="A51" s="15" t="s">
        <v>15</v>
      </c>
      <c r="C51" s="32">
        <v>25</v>
      </c>
      <c r="D51" s="32">
        <v>25</v>
      </c>
      <c r="E51" s="32">
        <v>25</v>
      </c>
      <c r="F51" s="32">
        <v>25</v>
      </c>
      <c r="G51" s="32">
        <v>25</v>
      </c>
      <c r="H51" s="32">
        <v>25</v>
      </c>
      <c r="I51" s="32">
        <v>25</v>
      </c>
      <c r="J51" s="32">
        <v>25</v>
      </c>
      <c r="K51" s="32">
        <v>25</v>
      </c>
      <c r="L51" s="32">
        <v>25</v>
      </c>
      <c r="M51" s="32">
        <v>25</v>
      </c>
      <c r="N51" s="32">
        <v>25</v>
      </c>
      <c r="O51" s="32">
        <v>25</v>
      </c>
      <c r="P51" s="32">
        <v>25</v>
      </c>
      <c r="Q51" s="32">
        <v>25</v>
      </c>
      <c r="R51" s="32">
        <v>25</v>
      </c>
      <c r="S51" s="32">
        <v>25</v>
      </c>
      <c r="T51" s="32">
        <v>25</v>
      </c>
      <c r="U51" s="32">
        <v>25</v>
      </c>
      <c r="V51" s="32">
        <v>25</v>
      </c>
      <c r="W51" s="32">
        <v>25</v>
      </c>
      <c r="X51" s="32">
        <v>25</v>
      </c>
      <c r="Y51" s="32">
        <v>25</v>
      </c>
      <c r="Z51" s="32">
        <v>25</v>
      </c>
      <c r="AA51" s="32">
        <v>25</v>
      </c>
      <c r="AB51" s="32">
        <v>25</v>
      </c>
      <c r="AC51" s="32">
        <v>25</v>
      </c>
      <c r="AD51" s="32">
        <v>25</v>
      </c>
      <c r="AE51" s="32">
        <v>25</v>
      </c>
    </row>
    <row r="52" spans="1:31" s="16" customFormat="1" ht="5.0999999999999996" customHeight="1"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</row>
    <row r="53" spans="1:31" s="16" customFormat="1" ht="11.25">
      <c r="A53" s="15" t="s">
        <v>39</v>
      </c>
      <c r="C53" s="35">
        <f>SUM(C45,C49,C51)</f>
        <v>1275</v>
      </c>
      <c r="D53" s="35">
        <f t="shared" ref="D53:H53" si="144">SUM(D45,D49,D51)</f>
        <v>1275</v>
      </c>
      <c r="E53" s="35">
        <f t="shared" si="144"/>
        <v>3775</v>
      </c>
      <c r="F53" s="35">
        <f t="shared" si="144"/>
        <v>3775</v>
      </c>
      <c r="G53" s="35">
        <f t="shared" si="144"/>
        <v>3775</v>
      </c>
      <c r="H53" s="35">
        <f t="shared" si="144"/>
        <v>3775</v>
      </c>
      <c r="I53" s="35">
        <f t="shared" ref="I53:S53" si="145">SUM(I45,I49,I51)</f>
        <v>3775</v>
      </c>
      <c r="J53" s="35">
        <f t="shared" si="145"/>
        <v>5025</v>
      </c>
      <c r="K53" s="35">
        <f t="shared" si="145"/>
        <v>5025</v>
      </c>
      <c r="L53" s="35">
        <f t="shared" si="145"/>
        <v>5025</v>
      </c>
      <c r="M53" s="35">
        <f t="shared" si="145"/>
        <v>5025</v>
      </c>
      <c r="N53" s="35">
        <f t="shared" si="145"/>
        <v>5025</v>
      </c>
      <c r="O53" s="35">
        <f t="shared" si="145"/>
        <v>5025</v>
      </c>
      <c r="P53" s="35">
        <f t="shared" si="145"/>
        <v>6275</v>
      </c>
      <c r="Q53" s="35">
        <f t="shared" si="145"/>
        <v>6275</v>
      </c>
      <c r="R53" s="35">
        <f t="shared" si="145"/>
        <v>6275</v>
      </c>
      <c r="S53" s="35">
        <f t="shared" si="145"/>
        <v>6275</v>
      </c>
      <c r="T53" s="35">
        <f t="shared" ref="T53:AE53" si="146">SUM(T45,T49,T51)</f>
        <v>6275</v>
      </c>
      <c r="U53" s="35">
        <f t="shared" si="146"/>
        <v>6275</v>
      </c>
      <c r="V53" s="35">
        <f t="shared" si="146"/>
        <v>6275</v>
      </c>
      <c r="W53" s="35">
        <f t="shared" si="146"/>
        <v>6275</v>
      </c>
      <c r="X53" s="35">
        <f t="shared" si="146"/>
        <v>6275</v>
      </c>
      <c r="Y53" s="35">
        <f t="shared" si="146"/>
        <v>6275</v>
      </c>
      <c r="Z53" s="35">
        <f t="shared" si="146"/>
        <v>6275</v>
      </c>
      <c r="AA53" s="35">
        <f t="shared" si="146"/>
        <v>5025</v>
      </c>
      <c r="AB53" s="35">
        <f t="shared" si="146"/>
        <v>25</v>
      </c>
      <c r="AC53" s="35">
        <f t="shared" si="146"/>
        <v>25</v>
      </c>
      <c r="AD53" s="35">
        <f t="shared" si="146"/>
        <v>25</v>
      </c>
      <c r="AE53" s="35">
        <f t="shared" si="146"/>
        <v>25</v>
      </c>
    </row>
    <row r="54" spans="1:31" s="16" customFormat="1" ht="11.25">
      <c r="A54" s="37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</row>
    <row r="55" spans="1:31" s="16" customFormat="1" ht="11.25">
      <c r="A55" s="40" t="s">
        <v>13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</row>
    <row r="56" spans="1:31" s="16" customFormat="1" ht="5.0999999999999996" customHeight="1"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 s="16" customFormat="1" ht="11.25">
      <c r="A57" s="30" t="s">
        <v>40</v>
      </c>
      <c r="C57" s="32">
        <v>1000</v>
      </c>
      <c r="D57" s="32">
        <v>1000</v>
      </c>
      <c r="E57" s="32">
        <v>1000</v>
      </c>
      <c r="F57" s="32">
        <v>1000</v>
      </c>
      <c r="G57" s="32">
        <v>1000</v>
      </c>
      <c r="H57" s="32">
        <v>1000</v>
      </c>
      <c r="I57" s="32">
        <v>1000</v>
      </c>
      <c r="J57" s="32">
        <v>1000</v>
      </c>
      <c r="K57" s="32">
        <v>1000</v>
      </c>
      <c r="L57" s="32">
        <v>1000</v>
      </c>
      <c r="M57" s="32">
        <v>1000</v>
      </c>
      <c r="N57" s="32">
        <v>1000</v>
      </c>
      <c r="O57" s="32">
        <v>1000</v>
      </c>
      <c r="P57" s="32">
        <v>1000</v>
      </c>
      <c r="Q57" s="32">
        <v>1000</v>
      </c>
      <c r="R57" s="32">
        <v>1000</v>
      </c>
      <c r="S57" s="32">
        <v>1000</v>
      </c>
      <c r="T57" s="32">
        <v>1000</v>
      </c>
      <c r="U57" s="32">
        <v>1000</v>
      </c>
      <c r="V57" s="32">
        <v>1000</v>
      </c>
      <c r="W57" s="32">
        <v>1000</v>
      </c>
      <c r="X57" s="32">
        <v>1000</v>
      </c>
      <c r="Y57" s="32">
        <v>1000</v>
      </c>
      <c r="Z57" s="32">
        <v>1000</v>
      </c>
      <c r="AA57" s="32">
        <v>1000</v>
      </c>
      <c r="AB57" s="32">
        <v>1000</v>
      </c>
      <c r="AC57" s="32">
        <v>1000</v>
      </c>
      <c r="AD57" s="32">
        <v>1000</v>
      </c>
      <c r="AE57" s="32">
        <v>1000</v>
      </c>
    </row>
    <row r="58" spans="1:31" s="16" customFormat="1" ht="11.25">
      <c r="A58" s="30" t="s">
        <v>44</v>
      </c>
      <c r="C58" s="29">
        <v>5000</v>
      </c>
      <c r="D58" s="29">
        <v>5000</v>
      </c>
      <c r="E58" s="29">
        <v>5000</v>
      </c>
      <c r="F58" s="29">
        <v>5000</v>
      </c>
      <c r="G58" s="29">
        <v>5000</v>
      </c>
      <c r="H58" s="29">
        <v>5000</v>
      </c>
      <c r="I58" s="29">
        <v>5000</v>
      </c>
      <c r="J58" s="29">
        <v>5000</v>
      </c>
      <c r="K58" s="29">
        <v>5000</v>
      </c>
      <c r="L58" s="29">
        <v>5000</v>
      </c>
      <c r="M58" s="29">
        <v>5000</v>
      </c>
      <c r="N58" s="29">
        <v>5000</v>
      </c>
      <c r="O58" s="29">
        <v>5000</v>
      </c>
      <c r="P58" s="29">
        <v>5000</v>
      </c>
      <c r="Q58" s="29">
        <v>5000</v>
      </c>
      <c r="R58" s="29">
        <v>5000</v>
      </c>
      <c r="S58" s="29">
        <v>5000</v>
      </c>
      <c r="T58" s="29">
        <v>5000</v>
      </c>
      <c r="U58" s="29">
        <v>5000</v>
      </c>
      <c r="V58" s="29">
        <v>5000</v>
      </c>
      <c r="W58" s="29">
        <v>5000</v>
      </c>
      <c r="X58" s="29">
        <v>5000</v>
      </c>
      <c r="Y58" s="29">
        <v>5000</v>
      </c>
      <c r="Z58" s="29">
        <v>5000</v>
      </c>
      <c r="AA58" s="29">
        <v>5000</v>
      </c>
      <c r="AB58" s="29">
        <v>5000</v>
      </c>
      <c r="AC58" s="29">
        <v>5000</v>
      </c>
      <c r="AD58" s="29">
        <v>5000</v>
      </c>
      <c r="AE58" s="29">
        <v>5000</v>
      </c>
    </row>
    <row r="59" spans="1:31" s="16" customFormat="1" ht="11.25">
      <c r="A59" s="16" t="s">
        <v>25</v>
      </c>
      <c r="C59" s="29">
        <v>100</v>
      </c>
      <c r="D59" s="29">
        <v>100</v>
      </c>
      <c r="E59" s="29">
        <v>100</v>
      </c>
      <c r="F59" s="29">
        <v>100</v>
      </c>
      <c r="G59" s="29">
        <v>100</v>
      </c>
      <c r="H59" s="29">
        <v>100</v>
      </c>
      <c r="I59" s="29">
        <v>100</v>
      </c>
      <c r="J59" s="29">
        <v>100</v>
      </c>
      <c r="K59" s="29">
        <v>100</v>
      </c>
      <c r="L59" s="29">
        <v>100</v>
      </c>
      <c r="M59" s="29">
        <v>100</v>
      </c>
      <c r="N59" s="29">
        <v>100</v>
      </c>
      <c r="O59" s="29">
        <v>100</v>
      </c>
      <c r="P59" s="29">
        <v>100</v>
      </c>
      <c r="Q59" s="29">
        <v>100</v>
      </c>
      <c r="R59" s="29">
        <v>100</v>
      </c>
      <c r="S59" s="29">
        <v>100</v>
      </c>
      <c r="T59" s="29">
        <v>100</v>
      </c>
      <c r="U59" s="29">
        <v>100</v>
      </c>
      <c r="V59" s="29">
        <v>100</v>
      </c>
      <c r="W59" s="29">
        <v>100</v>
      </c>
      <c r="X59" s="29">
        <v>100</v>
      </c>
      <c r="Y59" s="29">
        <v>100</v>
      </c>
      <c r="Z59" s="29">
        <v>100</v>
      </c>
      <c r="AA59" s="29">
        <v>100</v>
      </c>
      <c r="AB59" s="29">
        <v>100</v>
      </c>
      <c r="AC59" s="29">
        <v>100</v>
      </c>
      <c r="AD59" s="29">
        <v>100</v>
      </c>
      <c r="AE59" s="29">
        <v>100</v>
      </c>
    </row>
    <row r="60" spans="1:31" s="16" customFormat="1" ht="11.25">
      <c r="A60" s="16" t="s">
        <v>21</v>
      </c>
      <c r="C60" s="29">
        <v>100</v>
      </c>
      <c r="D60" s="29">
        <v>100</v>
      </c>
      <c r="E60" s="29">
        <v>100</v>
      </c>
      <c r="F60" s="29">
        <v>100</v>
      </c>
      <c r="G60" s="29">
        <v>100</v>
      </c>
      <c r="H60" s="29">
        <v>100</v>
      </c>
      <c r="I60" s="29">
        <v>100</v>
      </c>
      <c r="J60" s="29">
        <v>100</v>
      </c>
      <c r="K60" s="29">
        <v>100</v>
      </c>
      <c r="L60" s="29">
        <v>100</v>
      </c>
      <c r="M60" s="29">
        <v>100</v>
      </c>
      <c r="N60" s="29">
        <v>100</v>
      </c>
      <c r="O60" s="29">
        <v>100</v>
      </c>
      <c r="P60" s="29">
        <v>100</v>
      </c>
      <c r="Q60" s="29">
        <v>100</v>
      </c>
      <c r="R60" s="29">
        <v>100</v>
      </c>
      <c r="S60" s="29">
        <v>100</v>
      </c>
      <c r="T60" s="29">
        <v>100</v>
      </c>
      <c r="U60" s="29">
        <v>100</v>
      </c>
      <c r="V60" s="29">
        <v>100</v>
      </c>
      <c r="W60" s="29">
        <v>100</v>
      </c>
      <c r="X60" s="29">
        <v>100</v>
      </c>
      <c r="Y60" s="29">
        <v>100</v>
      </c>
      <c r="Z60" s="29">
        <v>100</v>
      </c>
      <c r="AA60" s="29">
        <v>100</v>
      </c>
      <c r="AB60" s="29">
        <v>100</v>
      </c>
      <c r="AC60" s="29">
        <v>100</v>
      </c>
      <c r="AD60" s="29">
        <v>100</v>
      </c>
      <c r="AE60" s="29">
        <v>100</v>
      </c>
    </row>
    <row r="61" spans="1:31" s="16" customFormat="1" ht="11.25">
      <c r="A61" s="16" t="s">
        <v>22</v>
      </c>
      <c r="C61" s="36">
        <f>C22</f>
        <v>500</v>
      </c>
      <c r="D61" s="36">
        <f>D22</f>
        <v>500</v>
      </c>
      <c r="E61" s="36">
        <f>E22</f>
        <v>500</v>
      </c>
      <c r="F61" s="36">
        <f>F22</f>
        <v>500</v>
      </c>
      <c r="G61" s="36">
        <f>G22</f>
        <v>500</v>
      </c>
      <c r="H61" s="36">
        <f>H22</f>
        <v>500</v>
      </c>
      <c r="I61" s="36">
        <f>I22</f>
        <v>500</v>
      </c>
      <c r="J61" s="36">
        <f>J22</f>
        <v>500</v>
      </c>
      <c r="K61" s="36">
        <f>K22</f>
        <v>500</v>
      </c>
      <c r="L61" s="36">
        <f>L22</f>
        <v>500</v>
      </c>
      <c r="M61" s="36">
        <f>M22</f>
        <v>500</v>
      </c>
      <c r="N61" s="36">
        <f>N22</f>
        <v>500</v>
      </c>
      <c r="O61" s="36">
        <f>O22</f>
        <v>500</v>
      </c>
      <c r="P61" s="36">
        <f>P22</f>
        <v>500</v>
      </c>
      <c r="Q61" s="36">
        <f>Q22</f>
        <v>500</v>
      </c>
      <c r="R61" s="36">
        <f>R22</f>
        <v>500</v>
      </c>
      <c r="S61" s="36">
        <f>S22</f>
        <v>500</v>
      </c>
      <c r="T61" s="36">
        <f>T22</f>
        <v>500</v>
      </c>
      <c r="U61" s="36">
        <f>U22</f>
        <v>500</v>
      </c>
      <c r="V61" s="36">
        <f>V22</f>
        <v>500</v>
      </c>
      <c r="W61" s="36">
        <f>W22</f>
        <v>500</v>
      </c>
      <c r="X61" s="36">
        <f>X22</f>
        <v>500</v>
      </c>
      <c r="Y61" s="36">
        <f>Y22</f>
        <v>500</v>
      </c>
      <c r="Z61" s="36">
        <f>Z22</f>
        <v>500</v>
      </c>
      <c r="AA61" s="36">
        <f>AA22</f>
        <v>500</v>
      </c>
      <c r="AB61" s="36">
        <f>AB22</f>
        <v>500</v>
      </c>
      <c r="AC61" s="36">
        <f>AC22</f>
        <v>500</v>
      </c>
      <c r="AD61" s="36">
        <f>AD22</f>
        <v>500</v>
      </c>
      <c r="AE61" s="36">
        <f>AE22</f>
        <v>500</v>
      </c>
    </row>
    <row r="62" spans="1:31" s="16" customFormat="1" ht="11.25">
      <c r="A62" s="16" t="s">
        <v>41</v>
      </c>
      <c r="C62" s="29">
        <v>50</v>
      </c>
      <c r="D62" s="29">
        <v>50</v>
      </c>
      <c r="E62" s="29">
        <v>50</v>
      </c>
      <c r="F62" s="29">
        <v>50</v>
      </c>
      <c r="G62" s="29">
        <v>50</v>
      </c>
      <c r="H62" s="29">
        <v>50</v>
      </c>
      <c r="I62" s="29">
        <v>50</v>
      </c>
      <c r="J62" s="29">
        <v>50</v>
      </c>
      <c r="K62" s="29">
        <v>50</v>
      </c>
      <c r="L62" s="29">
        <v>50</v>
      </c>
      <c r="M62" s="29">
        <v>50</v>
      </c>
      <c r="N62" s="29">
        <v>50</v>
      </c>
      <c r="O62" s="29">
        <v>50</v>
      </c>
      <c r="P62" s="29">
        <v>50</v>
      </c>
      <c r="Q62" s="29">
        <v>50</v>
      </c>
      <c r="R62" s="29">
        <v>50</v>
      </c>
      <c r="S62" s="29">
        <v>50</v>
      </c>
      <c r="T62" s="29">
        <v>50</v>
      </c>
      <c r="U62" s="29">
        <v>50</v>
      </c>
      <c r="V62" s="29">
        <v>50</v>
      </c>
      <c r="W62" s="29">
        <v>50</v>
      </c>
      <c r="X62" s="29">
        <v>50</v>
      </c>
      <c r="Y62" s="29">
        <v>50</v>
      </c>
      <c r="Z62" s="29">
        <v>50</v>
      </c>
      <c r="AA62" s="29">
        <v>50</v>
      </c>
      <c r="AB62" s="29">
        <v>50</v>
      </c>
      <c r="AC62" s="29">
        <v>50</v>
      </c>
      <c r="AD62" s="29">
        <v>50</v>
      </c>
      <c r="AE62" s="29">
        <v>50</v>
      </c>
    </row>
    <row r="63" spans="1:31" s="16" customFormat="1" ht="11.25">
      <c r="A63" s="10" t="s">
        <v>42</v>
      </c>
      <c r="B63" s="10"/>
      <c r="C63" s="13">
        <v>50</v>
      </c>
      <c r="D63" s="13">
        <v>50</v>
      </c>
      <c r="E63" s="13">
        <v>50</v>
      </c>
      <c r="F63" s="13">
        <v>50</v>
      </c>
      <c r="G63" s="13">
        <v>50</v>
      </c>
      <c r="H63" s="13">
        <v>50</v>
      </c>
      <c r="I63" s="13">
        <v>50</v>
      </c>
      <c r="J63" s="13">
        <v>50</v>
      </c>
      <c r="K63" s="13">
        <v>50</v>
      </c>
      <c r="L63" s="13">
        <v>50</v>
      </c>
      <c r="M63" s="13">
        <v>50</v>
      </c>
      <c r="N63" s="13">
        <v>50</v>
      </c>
      <c r="O63" s="13">
        <v>50</v>
      </c>
      <c r="P63" s="13">
        <v>50</v>
      </c>
      <c r="Q63" s="13">
        <v>50</v>
      </c>
      <c r="R63" s="13">
        <v>50</v>
      </c>
      <c r="S63" s="13">
        <v>50</v>
      </c>
      <c r="T63" s="13">
        <v>50</v>
      </c>
      <c r="U63" s="13">
        <v>50</v>
      </c>
      <c r="V63" s="13">
        <v>50</v>
      </c>
      <c r="W63" s="13">
        <v>50</v>
      </c>
      <c r="X63" s="13">
        <v>50</v>
      </c>
      <c r="Y63" s="13">
        <v>50</v>
      </c>
      <c r="Z63" s="13">
        <v>50</v>
      </c>
      <c r="AA63" s="13">
        <v>50</v>
      </c>
      <c r="AB63" s="13">
        <v>50</v>
      </c>
      <c r="AC63" s="13">
        <v>50</v>
      </c>
      <c r="AD63" s="13">
        <v>50</v>
      </c>
      <c r="AE63" s="13">
        <v>50</v>
      </c>
    </row>
    <row r="64" spans="1:31" s="16" customFormat="1" ht="11.25">
      <c r="A64" s="15" t="s">
        <v>43</v>
      </c>
      <c r="C64" s="35">
        <f>SUM(C57:C63)</f>
        <v>6800</v>
      </c>
      <c r="D64" s="35">
        <f t="shared" ref="D64:H64" si="147">SUM(D57:D63)</f>
        <v>6800</v>
      </c>
      <c r="E64" s="35">
        <f t="shared" si="147"/>
        <v>6800</v>
      </c>
      <c r="F64" s="35">
        <f t="shared" si="147"/>
        <v>6800</v>
      </c>
      <c r="G64" s="35">
        <f t="shared" si="147"/>
        <v>6800</v>
      </c>
      <c r="H64" s="35">
        <f t="shared" si="147"/>
        <v>6800</v>
      </c>
      <c r="I64" s="35">
        <f t="shared" ref="I64" si="148">SUM(I57:I63)</f>
        <v>6800</v>
      </c>
      <c r="J64" s="35">
        <f t="shared" ref="J64" si="149">SUM(J57:J63)</f>
        <v>6800</v>
      </c>
      <c r="K64" s="35">
        <f t="shared" ref="K64" si="150">SUM(K57:K63)</f>
        <v>6800</v>
      </c>
      <c r="L64" s="35">
        <f t="shared" ref="L64" si="151">SUM(L57:L63)</f>
        <v>6800</v>
      </c>
      <c r="M64" s="35">
        <f t="shared" ref="M64" si="152">SUM(M57:M63)</f>
        <v>6800</v>
      </c>
      <c r="N64" s="35">
        <f t="shared" ref="N64" si="153">SUM(N57:N63)</f>
        <v>6800</v>
      </c>
      <c r="O64" s="35">
        <f t="shared" ref="O64" si="154">SUM(O57:O63)</f>
        <v>6800</v>
      </c>
      <c r="P64" s="35">
        <f t="shared" ref="P64" si="155">SUM(P57:P63)</f>
        <v>6800</v>
      </c>
      <c r="Q64" s="35">
        <f t="shared" ref="Q64" si="156">SUM(Q57:Q63)</f>
        <v>6800</v>
      </c>
      <c r="R64" s="35">
        <f t="shared" ref="R64" si="157">SUM(R57:R63)</f>
        <v>6800</v>
      </c>
      <c r="S64" s="35">
        <f t="shared" ref="S64" si="158">SUM(S57:S63)</f>
        <v>6800</v>
      </c>
      <c r="T64" s="35">
        <f t="shared" ref="T64" si="159">SUM(T57:T63)</f>
        <v>6800</v>
      </c>
      <c r="U64" s="35">
        <f t="shared" ref="U64" si="160">SUM(U57:U63)</f>
        <v>6800</v>
      </c>
      <c r="V64" s="35">
        <f t="shared" ref="V64" si="161">SUM(V57:V63)</f>
        <v>6800</v>
      </c>
      <c r="W64" s="35">
        <f t="shared" ref="W64" si="162">SUM(W57:W63)</f>
        <v>6800</v>
      </c>
      <c r="X64" s="35">
        <f t="shared" ref="X64" si="163">SUM(X57:X63)</f>
        <v>6800</v>
      </c>
      <c r="Y64" s="35">
        <f t="shared" ref="Y64" si="164">SUM(Y57:Y63)</f>
        <v>6800</v>
      </c>
      <c r="Z64" s="35">
        <f t="shared" ref="Z64" si="165">SUM(Z57:Z63)</f>
        <v>6800</v>
      </c>
      <c r="AA64" s="35">
        <f t="shared" ref="AA64" si="166">SUM(AA57:AA63)</f>
        <v>6800</v>
      </c>
      <c r="AB64" s="35">
        <f t="shared" ref="AB64" si="167">SUM(AB57:AB63)</f>
        <v>6800</v>
      </c>
      <c r="AC64" s="35">
        <f t="shared" ref="AC64" si="168">SUM(AC57:AC63)</f>
        <v>6800</v>
      </c>
      <c r="AD64" s="35">
        <f t="shared" ref="AD64" si="169">SUM(AD57:AD63)</f>
        <v>6800</v>
      </c>
      <c r="AE64" s="35">
        <f t="shared" ref="AE64" si="170">SUM(AE57:AE63)</f>
        <v>6800</v>
      </c>
    </row>
    <row r="65" spans="1:31" s="16" customFormat="1" ht="11.25">
      <c r="A65" s="15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</row>
    <row r="66" spans="1:31" s="16" customFormat="1" ht="11.25">
      <c r="A66" s="15" t="s">
        <v>17</v>
      </c>
      <c r="C66" s="35">
        <f>SUM(C53,C64)</f>
        <v>8075</v>
      </c>
      <c r="D66" s="35">
        <f t="shared" ref="D66:H66" si="171">SUM(D53,D64)</f>
        <v>8075</v>
      </c>
      <c r="E66" s="35">
        <f t="shared" si="171"/>
        <v>10575</v>
      </c>
      <c r="F66" s="35">
        <f t="shared" si="171"/>
        <v>10575</v>
      </c>
      <c r="G66" s="35">
        <f t="shared" si="171"/>
        <v>10575</v>
      </c>
      <c r="H66" s="35">
        <f t="shared" si="171"/>
        <v>10575</v>
      </c>
      <c r="I66" s="35">
        <f t="shared" ref="I66:S66" si="172">SUM(I53,I64)</f>
        <v>10575</v>
      </c>
      <c r="J66" s="35">
        <f t="shared" si="172"/>
        <v>11825</v>
      </c>
      <c r="K66" s="35">
        <f t="shared" si="172"/>
        <v>11825</v>
      </c>
      <c r="L66" s="35">
        <f t="shared" si="172"/>
        <v>11825</v>
      </c>
      <c r="M66" s="35">
        <f t="shared" si="172"/>
        <v>11825</v>
      </c>
      <c r="N66" s="35">
        <f t="shared" si="172"/>
        <v>11825</v>
      </c>
      <c r="O66" s="35">
        <f t="shared" si="172"/>
        <v>11825</v>
      </c>
      <c r="P66" s="35">
        <f t="shared" si="172"/>
        <v>13075</v>
      </c>
      <c r="Q66" s="35">
        <f t="shared" si="172"/>
        <v>13075</v>
      </c>
      <c r="R66" s="35">
        <f t="shared" si="172"/>
        <v>13075</v>
      </c>
      <c r="S66" s="35">
        <f t="shared" si="172"/>
        <v>13075</v>
      </c>
      <c r="T66" s="35">
        <f t="shared" ref="T66:AE66" si="173">SUM(T53,T64)</f>
        <v>13075</v>
      </c>
      <c r="U66" s="35">
        <f t="shared" si="173"/>
        <v>13075</v>
      </c>
      <c r="V66" s="35">
        <f t="shared" si="173"/>
        <v>13075</v>
      </c>
      <c r="W66" s="35">
        <f t="shared" si="173"/>
        <v>13075</v>
      </c>
      <c r="X66" s="35">
        <f t="shared" si="173"/>
        <v>13075</v>
      </c>
      <c r="Y66" s="35">
        <f t="shared" si="173"/>
        <v>13075</v>
      </c>
      <c r="Z66" s="35">
        <f t="shared" si="173"/>
        <v>13075</v>
      </c>
      <c r="AA66" s="35">
        <f t="shared" si="173"/>
        <v>11825</v>
      </c>
      <c r="AB66" s="35">
        <f t="shared" si="173"/>
        <v>6825</v>
      </c>
      <c r="AC66" s="35">
        <f t="shared" si="173"/>
        <v>6825</v>
      </c>
      <c r="AD66" s="35">
        <f t="shared" si="173"/>
        <v>6825</v>
      </c>
      <c r="AE66" s="35">
        <f t="shared" si="173"/>
        <v>6825</v>
      </c>
    </row>
    <row r="67" spans="1:31" s="16" customFormat="1" ht="11.25">
      <c r="A67" s="15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</row>
    <row r="68" spans="1:31" s="16" customFormat="1" ht="11.25">
      <c r="A68" s="40" t="s">
        <v>18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</row>
    <row r="69" spans="1:31" s="16" customFormat="1" ht="5.0999999999999996" customHeight="1">
      <c r="A69" s="15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</row>
    <row r="70" spans="1:31" s="16" customFormat="1" ht="11.25">
      <c r="A70" s="30" t="s">
        <v>12</v>
      </c>
      <c r="C70" s="35">
        <f>C39</f>
        <v>1576.8400000000001</v>
      </c>
      <c r="D70" s="35">
        <f t="shared" ref="D70:H70" si="174">D39</f>
        <v>1916.16</v>
      </c>
      <c r="E70" s="35">
        <f t="shared" si="174"/>
        <v>3143.7</v>
      </c>
      <c r="F70" s="35">
        <f t="shared" si="174"/>
        <v>4550.88</v>
      </c>
      <c r="G70" s="35">
        <f t="shared" si="174"/>
        <v>6137.7</v>
      </c>
      <c r="H70" s="35">
        <f t="shared" si="174"/>
        <v>7485</v>
      </c>
      <c r="I70" s="35">
        <f t="shared" ref="I70:S70" si="175">I39</f>
        <v>8832.2999999999993</v>
      </c>
      <c r="J70" s="35">
        <f t="shared" si="175"/>
        <v>10628.7</v>
      </c>
      <c r="K70" s="35">
        <f t="shared" si="175"/>
        <v>12425.1</v>
      </c>
      <c r="L70" s="35">
        <f t="shared" si="175"/>
        <v>14221.5</v>
      </c>
      <c r="M70" s="35">
        <f t="shared" si="175"/>
        <v>16017.9</v>
      </c>
      <c r="N70" s="35">
        <f t="shared" si="175"/>
        <v>17814.3</v>
      </c>
      <c r="O70" s="35">
        <f t="shared" si="175"/>
        <v>19610.699999999997</v>
      </c>
      <c r="P70" s="35">
        <f t="shared" si="175"/>
        <v>21856.199999999997</v>
      </c>
      <c r="Q70" s="35">
        <f t="shared" si="175"/>
        <v>24101.699999999997</v>
      </c>
      <c r="R70" s="35">
        <f t="shared" si="175"/>
        <v>26347.200000000001</v>
      </c>
      <c r="S70" s="35">
        <f t="shared" si="175"/>
        <v>28592.7</v>
      </c>
      <c r="T70" s="35">
        <f t="shared" ref="T70:AE70" si="176">T39</f>
        <v>30838.199999999997</v>
      </c>
      <c r="U70" s="35">
        <f t="shared" si="176"/>
        <v>33083.699999999997</v>
      </c>
      <c r="V70" s="35">
        <f t="shared" si="176"/>
        <v>35329.199999999997</v>
      </c>
      <c r="W70" s="35">
        <f t="shared" si="176"/>
        <v>37574.699999999997</v>
      </c>
      <c r="X70" s="35">
        <f t="shared" si="176"/>
        <v>39820.199999999997</v>
      </c>
      <c r="Y70" s="35">
        <f t="shared" si="176"/>
        <v>42065.7</v>
      </c>
      <c r="Z70" s="35">
        <f t="shared" si="176"/>
        <v>44311.199999999997</v>
      </c>
      <c r="AA70" s="35">
        <f t="shared" si="176"/>
        <v>46107.6</v>
      </c>
      <c r="AB70" s="35">
        <f t="shared" si="176"/>
        <v>46107.6</v>
      </c>
      <c r="AC70" s="35">
        <f t="shared" si="176"/>
        <v>46107.6</v>
      </c>
      <c r="AD70" s="35">
        <f t="shared" si="176"/>
        <v>46107.6</v>
      </c>
      <c r="AE70" s="35">
        <f t="shared" si="176"/>
        <v>46107.6</v>
      </c>
    </row>
    <row r="71" spans="1:31" s="16" customFormat="1" ht="11.25">
      <c r="A71" s="37" t="s">
        <v>20</v>
      </c>
      <c r="C71" s="36">
        <f>-C66</f>
        <v>-8075</v>
      </c>
      <c r="D71" s="36">
        <f t="shared" ref="D71:H71" si="177">-D66</f>
        <v>-8075</v>
      </c>
      <c r="E71" s="36">
        <f t="shared" si="177"/>
        <v>-10575</v>
      </c>
      <c r="F71" s="36">
        <f t="shared" si="177"/>
        <v>-10575</v>
      </c>
      <c r="G71" s="36">
        <f t="shared" si="177"/>
        <v>-10575</v>
      </c>
      <c r="H71" s="36">
        <f t="shared" si="177"/>
        <v>-10575</v>
      </c>
      <c r="I71" s="36">
        <f t="shared" ref="I71:S71" si="178">-I66</f>
        <v>-10575</v>
      </c>
      <c r="J71" s="36">
        <f t="shared" si="178"/>
        <v>-11825</v>
      </c>
      <c r="K71" s="36">
        <f t="shared" si="178"/>
        <v>-11825</v>
      </c>
      <c r="L71" s="36">
        <f t="shared" si="178"/>
        <v>-11825</v>
      </c>
      <c r="M71" s="36">
        <f t="shared" si="178"/>
        <v>-11825</v>
      </c>
      <c r="N71" s="36">
        <f t="shared" si="178"/>
        <v>-11825</v>
      </c>
      <c r="O71" s="36">
        <f t="shared" si="178"/>
        <v>-11825</v>
      </c>
      <c r="P71" s="36">
        <f t="shared" si="178"/>
        <v>-13075</v>
      </c>
      <c r="Q71" s="36">
        <f t="shared" si="178"/>
        <v>-13075</v>
      </c>
      <c r="R71" s="36">
        <f t="shared" si="178"/>
        <v>-13075</v>
      </c>
      <c r="S71" s="36">
        <f t="shared" si="178"/>
        <v>-13075</v>
      </c>
      <c r="T71" s="36">
        <f t="shared" ref="T71:AE71" si="179">-T66</f>
        <v>-13075</v>
      </c>
      <c r="U71" s="36">
        <f t="shared" si="179"/>
        <v>-13075</v>
      </c>
      <c r="V71" s="36">
        <f t="shared" si="179"/>
        <v>-13075</v>
      </c>
      <c r="W71" s="36">
        <f t="shared" si="179"/>
        <v>-13075</v>
      </c>
      <c r="X71" s="36">
        <f t="shared" si="179"/>
        <v>-13075</v>
      </c>
      <c r="Y71" s="36">
        <f t="shared" si="179"/>
        <v>-13075</v>
      </c>
      <c r="Z71" s="36">
        <f t="shared" si="179"/>
        <v>-13075</v>
      </c>
      <c r="AA71" s="36">
        <f t="shared" si="179"/>
        <v>-11825</v>
      </c>
      <c r="AB71" s="36">
        <f t="shared" si="179"/>
        <v>-6825</v>
      </c>
      <c r="AC71" s="36">
        <f t="shared" si="179"/>
        <v>-6825</v>
      </c>
      <c r="AD71" s="36">
        <f t="shared" si="179"/>
        <v>-6825</v>
      </c>
      <c r="AE71" s="36">
        <f t="shared" si="179"/>
        <v>-6825</v>
      </c>
    </row>
    <row r="72" spans="1:31" s="16" customFormat="1" ht="11.25">
      <c r="A72" s="14" t="s">
        <v>18</v>
      </c>
      <c r="B72" s="18"/>
      <c r="C72" s="25">
        <f>SUM(C70:C71)</f>
        <v>-6498.16</v>
      </c>
      <c r="D72" s="25">
        <f t="shared" ref="D72:H72" si="180">SUM(D70:D71)</f>
        <v>-6158.84</v>
      </c>
      <c r="E72" s="25">
        <f t="shared" si="180"/>
        <v>-7431.3</v>
      </c>
      <c r="F72" s="25">
        <f t="shared" si="180"/>
        <v>-6024.12</v>
      </c>
      <c r="G72" s="25">
        <f t="shared" si="180"/>
        <v>-4437.3</v>
      </c>
      <c r="H72" s="25">
        <f t="shared" si="180"/>
        <v>-3090</v>
      </c>
      <c r="I72" s="25">
        <f t="shared" ref="I72" si="181">SUM(I70:I71)</f>
        <v>-1742.7000000000007</v>
      </c>
      <c r="J72" s="25">
        <f t="shared" ref="J72" si="182">SUM(J70:J71)</f>
        <v>-1196.2999999999993</v>
      </c>
      <c r="K72" s="25">
        <f t="shared" ref="K72" si="183">SUM(K70:K71)</f>
        <v>600.10000000000036</v>
      </c>
      <c r="L72" s="25">
        <f t="shared" ref="L72" si="184">SUM(L70:L71)</f>
        <v>2396.5</v>
      </c>
      <c r="M72" s="25">
        <f t="shared" ref="M72" si="185">SUM(M70:M71)</f>
        <v>4192.8999999999996</v>
      </c>
      <c r="N72" s="25">
        <f t="shared" ref="N72" si="186">SUM(N70:N71)</f>
        <v>5989.2999999999993</v>
      </c>
      <c r="O72" s="25">
        <f t="shared" ref="O72" si="187">SUM(O70:O71)</f>
        <v>7785.6999999999971</v>
      </c>
      <c r="P72" s="25">
        <f t="shared" ref="P72" si="188">SUM(P70:P71)</f>
        <v>8781.1999999999971</v>
      </c>
      <c r="Q72" s="25">
        <f t="shared" ref="Q72" si="189">SUM(Q70:Q71)</f>
        <v>11026.699999999997</v>
      </c>
      <c r="R72" s="25">
        <f t="shared" ref="R72" si="190">SUM(R70:R71)</f>
        <v>13272.2</v>
      </c>
      <c r="S72" s="25">
        <f t="shared" ref="S72" si="191">SUM(S70:S71)</f>
        <v>15517.7</v>
      </c>
      <c r="T72" s="25">
        <f t="shared" ref="T72" si="192">SUM(T70:T71)</f>
        <v>17763.199999999997</v>
      </c>
      <c r="U72" s="25">
        <f t="shared" ref="U72" si="193">SUM(U70:U71)</f>
        <v>20008.699999999997</v>
      </c>
      <c r="V72" s="25">
        <f t="shared" ref="V72" si="194">SUM(V70:V71)</f>
        <v>22254.199999999997</v>
      </c>
      <c r="W72" s="25">
        <f t="shared" ref="W72" si="195">SUM(W70:W71)</f>
        <v>24499.699999999997</v>
      </c>
      <c r="X72" s="25">
        <f t="shared" ref="X72" si="196">SUM(X70:X71)</f>
        <v>26745.199999999997</v>
      </c>
      <c r="Y72" s="25">
        <f t="shared" ref="Y72" si="197">SUM(Y70:Y71)</f>
        <v>28990.699999999997</v>
      </c>
      <c r="Z72" s="25">
        <f t="shared" ref="Z72" si="198">SUM(Z70:Z71)</f>
        <v>31236.199999999997</v>
      </c>
      <c r="AA72" s="25">
        <f t="shared" ref="AA72" si="199">SUM(AA70:AA71)</f>
        <v>34282.6</v>
      </c>
      <c r="AB72" s="25">
        <f t="shared" ref="AB72" si="200">SUM(AB70:AB71)</f>
        <v>39282.6</v>
      </c>
      <c r="AC72" s="25">
        <f t="shared" ref="AC72" si="201">SUM(AC70:AC71)</f>
        <v>39282.6</v>
      </c>
      <c r="AD72" s="25">
        <f t="shared" ref="AD72" si="202">SUM(AD70:AD71)</f>
        <v>39282.6</v>
      </c>
      <c r="AE72" s="25">
        <f t="shared" ref="AE72" si="203">SUM(AE70:AE71)</f>
        <v>39282.6</v>
      </c>
    </row>
    <row r="73" spans="1:31" s="16" customFormat="1" ht="11.25">
      <c r="A73" s="15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</row>
    <row r="74" spans="1:31" s="16" customFormat="1" ht="11.25">
      <c r="A74" s="15" t="s">
        <v>24</v>
      </c>
      <c r="C74" s="35">
        <f>SUM($C72:C72)</f>
        <v>-6498.16</v>
      </c>
      <c r="D74" s="35">
        <f>SUM($C72:D72)</f>
        <v>-12657</v>
      </c>
      <c r="E74" s="35">
        <f>SUM($C72:E72)</f>
        <v>-20088.3</v>
      </c>
      <c r="F74" s="35">
        <f>SUM($C72:F72)</f>
        <v>-26112.42</v>
      </c>
      <c r="G74" s="35">
        <f>SUM($C72:G72)</f>
        <v>-30549.719999999998</v>
      </c>
      <c r="H74" s="35">
        <f>SUM($C72:H72)</f>
        <v>-33639.72</v>
      </c>
      <c r="I74" s="35">
        <f>SUM($C72:I72)</f>
        <v>-35382.42</v>
      </c>
      <c r="J74" s="35">
        <f>SUM($C72:J72)</f>
        <v>-36578.720000000001</v>
      </c>
      <c r="K74" s="35">
        <f>SUM($C72:K72)</f>
        <v>-35978.620000000003</v>
      </c>
      <c r="L74" s="35">
        <f>SUM($C72:L72)</f>
        <v>-33582.120000000003</v>
      </c>
      <c r="M74" s="35">
        <f>SUM($C72:M72)</f>
        <v>-29389.22</v>
      </c>
      <c r="N74" s="35">
        <f>SUM($C72:N72)</f>
        <v>-23399.920000000002</v>
      </c>
      <c r="O74" s="35">
        <f>SUM($C72:O72)</f>
        <v>-15614.220000000005</v>
      </c>
      <c r="P74" s="35">
        <f>SUM($C72:P72)</f>
        <v>-6833.0200000000077</v>
      </c>
      <c r="Q74" s="35">
        <f>SUM($C72:Q72)</f>
        <v>4193.6799999999894</v>
      </c>
      <c r="R74" s="35">
        <f>SUM($C72:R72)</f>
        <v>17465.87999999999</v>
      </c>
      <c r="S74" s="35">
        <f>SUM($C72:S72)</f>
        <v>32983.579999999987</v>
      </c>
      <c r="T74" s="35">
        <f>SUM($C72:T72)</f>
        <v>50746.779999999984</v>
      </c>
      <c r="U74" s="35">
        <f>SUM($C72:U72)</f>
        <v>70755.479999999981</v>
      </c>
      <c r="V74" s="35">
        <f>SUM($C72:V72)</f>
        <v>93009.679999999978</v>
      </c>
      <c r="W74" s="35">
        <f>SUM($C72:W72)</f>
        <v>117509.37999999998</v>
      </c>
      <c r="X74" s="35">
        <f>SUM($C72:X72)</f>
        <v>144254.57999999996</v>
      </c>
      <c r="Y74" s="35">
        <f>SUM($C72:Y72)</f>
        <v>173245.27999999997</v>
      </c>
      <c r="Z74" s="35">
        <f>SUM($C72:Z72)</f>
        <v>204481.47999999998</v>
      </c>
      <c r="AA74" s="35">
        <f>SUM($C72:AA72)</f>
        <v>238764.08</v>
      </c>
      <c r="AB74" s="35">
        <f>SUM($C72:AB72)</f>
        <v>278046.68</v>
      </c>
      <c r="AC74" s="35">
        <f>SUM($C72:AC72)</f>
        <v>317329.27999999997</v>
      </c>
      <c r="AD74" s="35">
        <f>SUM($C72:AD72)</f>
        <v>356611.87999999995</v>
      </c>
      <c r="AE74" s="35">
        <f>SUM($C72:AE72)</f>
        <v>395894.47999999992</v>
      </c>
    </row>
    <row r="75" spans="1:31" s="16" customFormat="1" ht="11.25">
      <c r="A75" s="15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</row>
    <row r="76" spans="1:31" s="16" customFormat="1" ht="11.25">
      <c r="A76" s="15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</row>
    <row r="77" spans="1:31" s="6" customFormat="1" ht="11.25">
      <c r="A77" s="1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</row>
    <row r="78" spans="1:31" s="6" customFormat="1" ht="11.25">
      <c r="A78" s="1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</row>
    <row r="79" spans="1:31" s="6" customFormat="1" ht="11.25">
      <c r="A79" s="1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</row>
    <row r="80" spans="1:31" s="6" customFormat="1" ht="11.25">
      <c r="A80" s="1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</row>
    <row r="81" spans="1:31" s="6" customFormat="1" ht="11.25">
      <c r="A81" s="11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</row>
    <row r="82" spans="1:31" s="6" customFormat="1" ht="11.25">
      <c r="A82" s="11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</row>
    <row r="83" spans="1:31" s="6" customFormat="1" ht="11.25">
      <c r="A83" s="11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</row>
    <row r="84" spans="1:31" s="6" customFormat="1" ht="11.25">
      <c r="A84" s="11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</row>
    <row r="85" spans="1:31" s="6" customFormat="1" ht="11.25">
      <c r="A85" s="11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</row>
    <row r="86" spans="1:31" s="6" customFormat="1" ht="11.25">
      <c r="A86" s="1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</row>
    <row r="87" spans="1:31" s="6" customFormat="1" ht="11.25">
      <c r="A87" s="11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</row>
    <row r="88" spans="1:31" s="6" customFormat="1" ht="11.25">
      <c r="A88" s="11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</row>
    <row r="89" spans="1:31" s="6" customFormat="1" ht="11.25">
      <c r="A89" s="11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</row>
    <row r="90" spans="1:31" s="6" customFormat="1" ht="11.25">
      <c r="A90" s="11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</row>
    <row r="91" spans="1:31" s="6" customFormat="1" ht="11.25">
      <c r="A91" s="1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</row>
    <row r="92" spans="1:31" s="6" customFormat="1" ht="11.25">
      <c r="A92" s="11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</row>
    <row r="93" spans="1:31" s="6" customFormat="1" ht="11.25">
      <c r="A93" s="11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</row>
    <row r="94" spans="1:31" s="6" customFormat="1" ht="11.25">
      <c r="A94" s="11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</row>
    <row r="95" spans="1:31" s="6" customFormat="1" ht="11.25">
      <c r="A95" s="11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</row>
    <row r="96" spans="1:31" s="6" customFormat="1" ht="11.25">
      <c r="A96" s="11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</row>
    <row r="97" spans="1:19" s="6" customFormat="1" ht="11.25">
      <c r="A97" s="11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</row>
    <row r="98" spans="1:19" s="6" customFormat="1" ht="11.25">
      <c r="A98" s="11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</row>
    <row r="99" spans="1:19" s="6" customFormat="1" ht="11.25">
      <c r="A99" s="11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</row>
    <row r="100" spans="1:19" s="6" customFormat="1" ht="11.25">
      <c r="A100" s="11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</row>
    <row r="101" spans="1:19" s="6" customFormat="1" ht="11.25">
      <c r="A101" s="11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</row>
    <row r="102" spans="1:19" s="6" customFormat="1" ht="11.25">
      <c r="A102" s="11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</row>
    <row r="103" spans="1:19" s="6" customFormat="1" ht="11.25">
      <c r="A103" s="11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</row>
    <row r="104" spans="1:19" s="6" customFormat="1" ht="11.25">
      <c r="A104" s="11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Waliszewski</dc:creator>
  <cp:lastModifiedBy>Konrad Waliszewski</cp:lastModifiedBy>
  <dcterms:created xsi:type="dcterms:W3CDTF">2015-09-30T15:26:27Z</dcterms:created>
  <dcterms:modified xsi:type="dcterms:W3CDTF">2015-10-01T05:03:35Z</dcterms:modified>
</cp:coreProperties>
</file>